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2.xml" ContentType="application/vnd.openxmlformats-officedocument.spreadsheetml.pivot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8581\var\www\miau\data\miau\279\"/>
    </mc:Choice>
  </mc:AlternateContent>
  <xr:revisionPtr revIDLastSave="0" documentId="13_ncr:1_{14CFA5DD-D086-40B7-971F-A53ED4B89F39}" xr6:coauthVersionLast="47" xr6:coauthVersionMax="47" xr10:uidLastSave="{00000000-0000-0000-0000-000000000000}"/>
  <bookViews>
    <workbookView xWindow="-108" yWindow="-108" windowWidth="23256" windowHeight="12720" tabRatio="760" firstSheet="13" activeTab="20" xr2:uid="{00000000-000D-0000-FFFF-FFFF00000000}"/>
  </bookViews>
  <sheets>
    <sheet name="rnd" sheetId="8" r:id="rId1"/>
    <sheet name="csoportgyanu_naiv" sheetId="7" r:id="rId2"/>
    <sheet name="konzisztencia_teszt_sorsz_input" sheetId="1" r:id="rId3"/>
    <sheet name="visszaall(sok)" sheetId="9" r:id="rId4"/>
    <sheet name="visszaall(6)" sheetId="3" r:id="rId5"/>
    <sheet name="visszaall(5)" sheetId="4" r:id="rId6"/>
    <sheet name="gyak(5)" sheetId="5" r:id="rId7"/>
    <sheet name="szukseg(5)" sheetId="11" r:id="rId8"/>
    <sheet name="visszaford(5)" sheetId="12" r:id="rId9"/>
    <sheet name="javitas(5)" sheetId="13" r:id="rId10"/>
    <sheet name="csoportmunka(5)" sheetId="14" r:id="rId11"/>
    <sheet name="kar(5)" sheetId="15" r:id="rId12"/>
    <sheet name="rendelkezes(5)" sheetId="16" r:id="rId13"/>
    <sheet name="sertetlen(5)" sheetId="18" r:id="rId14"/>
    <sheet name="bizalom(5)" sheetId="17" r:id="rId15"/>
    <sheet name="konzisztencia_teszt_nyers_i" sheetId="2" r:id="rId16"/>
    <sheet name="gyanu_riport_opt" sheetId="19" r:id="rId17"/>
    <sheet name="gyanuk" sheetId="6" r:id="rId18"/>
    <sheet name="gyanu_elojel" sheetId="20" r:id="rId19"/>
    <sheet name="gyanu_elojel (2)" sheetId="21" r:id="rId20"/>
    <sheet name="attributum_gyanu" sheetId="22" r:id="rId21"/>
  </sheets>
  <definedNames>
    <definedName name="_xlnm._FilterDatabase" localSheetId="18" hidden="1">gyanu_elojel!$A$4:$N$142</definedName>
    <definedName name="_xlnm._FilterDatabase" localSheetId="19" hidden="1">'gyanu_elojel (2)'!$A$4:$N$142</definedName>
    <definedName name="_xlnm._FilterDatabase" localSheetId="15" hidden="1">konzisztencia_teszt_nyers_i!$A$2:$M$140</definedName>
    <definedName name="_xlnm._FilterDatabase" localSheetId="2" hidden="1">konzisztencia_teszt_sorsz_input!$A$2:$M$140</definedName>
    <definedName name="_xlnm._FilterDatabase" localSheetId="5" hidden="1">'visszaall(5)'!$A$2:$AE$140</definedName>
  </definedNames>
  <calcPr calcId="191029"/>
  <pivotCaches>
    <pivotCache cacheId="0" r:id="rId22"/>
    <pivotCache cacheId="1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2" l="1"/>
  <c r="I15" i="22"/>
  <c r="I16" i="22"/>
  <c r="I17" i="22"/>
  <c r="I18" i="22"/>
  <c r="I19" i="22"/>
  <c r="I20" i="22"/>
  <c r="I21" i="22"/>
  <c r="I22" i="22"/>
  <c r="I23" i="22"/>
  <c r="I14" i="22"/>
  <c r="H15" i="22"/>
  <c r="H16" i="22"/>
  <c r="H17" i="22"/>
  <c r="H18" i="22"/>
  <c r="H19" i="22"/>
  <c r="H20" i="22"/>
  <c r="H21" i="22"/>
  <c r="H22" i="22"/>
  <c r="H23" i="22"/>
  <c r="H14" i="22"/>
  <c r="G15" i="22"/>
  <c r="G16" i="22"/>
  <c r="G17" i="22"/>
  <c r="G18" i="22"/>
  <c r="G19" i="22"/>
  <c r="G20" i="22"/>
  <c r="G21" i="22"/>
  <c r="G22" i="22"/>
  <c r="G23" i="22"/>
  <c r="G14" i="22"/>
  <c r="F23" i="22"/>
  <c r="E23" i="22"/>
  <c r="D23" i="22"/>
  <c r="C23" i="22"/>
  <c r="B23" i="22"/>
  <c r="F22" i="22"/>
  <c r="E22" i="22"/>
  <c r="D22" i="22"/>
  <c r="C22" i="22"/>
  <c r="B22" i="22"/>
  <c r="F21" i="22"/>
  <c r="E21" i="22"/>
  <c r="D21" i="22"/>
  <c r="C21" i="22"/>
  <c r="B21" i="22"/>
  <c r="F20" i="22"/>
  <c r="E20" i="22"/>
  <c r="D20" i="22"/>
  <c r="C20" i="22"/>
  <c r="B20" i="22"/>
  <c r="F19" i="22"/>
  <c r="E19" i="22"/>
  <c r="D19" i="22"/>
  <c r="C19" i="22"/>
  <c r="B19" i="22"/>
  <c r="F18" i="22"/>
  <c r="E18" i="22"/>
  <c r="D18" i="22"/>
  <c r="C18" i="22"/>
  <c r="B18" i="22"/>
  <c r="F17" i="22"/>
  <c r="E17" i="22"/>
  <c r="D17" i="22"/>
  <c r="C17" i="22"/>
  <c r="B17" i="22"/>
  <c r="F16" i="22"/>
  <c r="E16" i="22"/>
  <c r="D16" i="22"/>
  <c r="C16" i="22"/>
  <c r="B16" i="22"/>
  <c r="F15" i="22"/>
  <c r="E15" i="22"/>
  <c r="D15" i="22"/>
  <c r="C15" i="22"/>
  <c r="B15" i="22"/>
  <c r="F14" i="22"/>
  <c r="E14" i="22"/>
  <c r="D14" i="22"/>
  <c r="C14" i="22"/>
  <c r="B14" i="22"/>
  <c r="A23" i="22"/>
  <c r="A22" i="22"/>
  <c r="A21" i="22"/>
  <c r="A20" i="22"/>
  <c r="A19" i="22"/>
  <c r="A18" i="22"/>
  <c r="A17" i="22"/>
  <c r="A16" i="22"/>
  <c r="A15" i="22"/>
  <c r="A14" i="22"/>
  <c r="L150" i="21"/>
  <c r="K150" i="21"/>
  <c r="J150" i="21"/>
  <c r="I150" i="21"/>
  <c r="H150" i="21"/>
  <c r="G150" i="21"/>
  <c r="F150" i="21"/>
  <c r="E150" i="21"/>
  <c r="D150" i="21"/>
  <c r="C150" i="21"/>
  <c r="L149" i="21"/>
  <c r="K149" i="21"/>
  <c r="J149" i="21"/>
  <c r="I149" i="21"/>
  <c r="H149" i="21"/>
  <c r="G149" i="21"/>
  <c r="F149" i="21"/>
  <c r="E149" i="21"/>
  <c r="D149" i="21"/>
  <c r="C149" i="21"/>
  <c r="L148" i="21"/>
  <c r="K148" i="21"/>
  <c r="J148" i="21"/>
  <c r="I148" i="21"/>
  <c r="H148" i="21"/>
  <c r="G148" i="21"/>
  <c r="F148" i="21"/>
  <c r="E148" i="21"/>
  <c r="D148" i="21"/>
  <c r="C148" i="21"/>
  <c r="L145" i="21"/>
  <c r="K145" i="21"/>
  <c r="J145" i="21"/>
  <c r="I145" i="21"/>
  <c r="H145" i="21"/>
  <c r="G145" i="21"/>
  <c r="F145" i="21"/>
  <c r="E145" i="21"/>
  <c r="D145" i="21"/>
  <c r="C145" i="21"/>
  <c r="L147" i="21"/>
  <c r="K147" i="21"/>
  <c r="J147" i="21"/>
  <c r="I147" i="21"/>
  <c r="H147" i="21"/>
  <c r="G147" i="21"/>
  <c r="F147" i="21"/>
  <c r="E147" i="21"/>
  <c r="D147" i="21"/>
  <c r="L146" i="21"/>
  <c r="K146" i="21"/>
  <c r="J146" i="21"/>
  <c r="I146" i="21"/>
  <c r="H146" i="21"/>
  <c r="G146" i="21"/>
  <c r="F146" i="21"/>
  <c r="E146" i="21"/>
  <c r="D146" i="21"/>
  <c r="C147" i="21"/>
  <c r="C146" i="21"/>
  <c r="N142" i="21"/>
  <c r="L142" i="21"/>
  <c r="K142" i="21"/>
  <c r="J142" i="21"/>
  <c r="I142" i="21"/>
  <c r="H142" i="21"/>
  <c r="G142" i="21"/>
  <c r="F142" i="21"/>
  <c r="E142" i="21"/>
  <c r="D142" i="21"/>
  <c r="C142" i="21"/>
  <c r="N141" i="21"/>
  <c r="L141" i="21"/>
  <c r="K141" i="21"/>
  <c r="J141" i="21"/>
  <c r="I141" i="21"/>
  <c r="H141" i="21"/>
  <c r="G141" i="21"/>
  <c r="F141" i="21"/>
  <c r="E141" i="21"/>
  <c r="D141" i="21"/>
  <c r="C141" i="21"/>
  <c r="N140" i="21"/>
  <c r="L140" i="21"/>
  <c r="K140" i="21"/>
  <c r="J140" i="21"/>
  <c r="I140" i="21"/>
  <c r="H140" i="21"/>
  <c r="G140" i="21"/>
  <c r="F140" i="21"/>
  <c r="E140" i="21"/>
  <c r="D140" i="21"/>
  <c r="C140" i="21"/>
  <c r="N139" i="21"/>
  <c r="L139" i="21"/>
  <c r="K139" i="21"/>
  <c r="J139" i="21"/>
  <c r="I139" i="21"/>
  <c r="H139" i="21"/>
  <c r="G139" i="21"/>
  <c r="F139" i="21"/>
  <c r="E139" i="21"/>
  <c r="D139" i="21"/>
  <c r="C139" i="21"/>
  <c r="N138" i="21"/>
  <c r="L138" i="21"/>
  <c r="K138" i="21"/>
  <c r="J138" i="21"/>
  <c r="I138" i="21"/>
  <c r="H138" i="21"/>
  <c r="G138" i="21"/>
  <c r="F138" i="21"/>
  <c r="E138" i="21"/>
  <c r="D138" i="21"/>
  <c r="C138" i="21"/>
  <c r="N137" i="21"/>
  <c r="L137" i="21"/>
  <c r="K137" i="21"/>
  <c r="J137" i="21"/>
  <c r="I137" i="21"/>
  <c r="H137" i="21"/>
  <c r="G137" i="21"/>
  <c r="F137" i="21"/>
  <c r="E137" i="21"/>
  <c r="D137" i="21"/>
  <c r="C137" i="21"/>
  <c r="N136" i="21"/>
  <c r="L136" i="21"/>
  <c r="K136" i="21"/>
  <c r="J136" i="21"/>
  <c r="I136" i="21"/>
  <c r="H136" i="21"/>
  <c r="G136" i="21"/>
  <c r="F136" i="21"/>
  <c r="E136" i="21"/>
  <c r="D136" i="21"/>
  <c r="C136" i="21"/>
  <c r="N135" i="21"/>
  <c r="L135" i="21"/>
  <c r="K135" i="21"/>
  <c r="J135" i="21"/>
  <c r="I135" i="21"/>
  <c r="H135" i="21"/>
  <c r="G135" i="21"/>
  <c r="F135" i="21"/>
  <c r="E135" i="21"/>
  <c r="D135" i="21"/>
  <c r="C135" i="21"/>
  <c r="N134" i="21"/>
  <c r="L134" i="21"/>
  <c r="K134" i="21"/>
  <c r="J134" i="21"/>
  <c r="I134" i="21"/>
  <c r="H134" i="21"/>
  <c r="G134" i="21"/>
  <c r="F134" i="21"/>
  <c r="E134" i="21"/>
  <c r="D134" i="21"/>
  <c r="C134" i="21"/>
  <c r="N133" i="21"/>
  <c r="L133" i="21"/>
  <c r="K133" i="21"/>
  <c r="J133" i="21"/>
  <c r="I133" i="21"/>
  <c r="H133" i="21"/>
  <c r="G133" i="21"/>
  <c r="F133" i="21"/>
  <c r="E133" i="21"/>
  <c r="D133" i="21"/>
  <c r="C133" i="21"/>
  <c r="N132" i="21"/>
  <c r="L132" i="21"/>
  <c r="K132" i="21"/>
  <c r="J132" i="21"/>
  <c r="I132" i="21"/>
  <c r="H132" i="21"/>
  <c r="G132" i="21"/>
  <c r="F132" i="21"/>
  <c r="E132" i="21"/>
  <c r="D132" i="21"/>
  <c r="C132" i="21"/>
  <c r="N131" i="21"/>
  <c r="L131" i="21"/>
  <c r="K131" i="21"/>
  <c r="J131" i="21"/>
  <c r="I131" i="21"/>
  <c r="H131" i="21"/>
  <c r="G131" i="21"/>
  <c r="F131" i="21"/>
  <c r="E131" i="21"/>
  <c r="D131" i="21"/>
  <c r="C131" i="21"/>
  <c r="N130" i="21"/>
  <c r="L130" i="21"/>
  <c r="K130" i="21"/>
  <c r="J130" i="21"/>
  <c r="I130" i="21"/>
  <c r="H130" i="21"/>
  <c r="G130" i="21"/>
  <c r="F130" i="21"/>
  <c r="E130" i="21"/>
  <c r="D130" i="21"/>
  <c r="C130" i="21"/>
  <c r="N129" i="21"/>
  <c r="L129" i="21"/>
  <c r="K129" i="21"/>
  <c r="J129" i="21"/>
  <c r="I129" i="21"/>
  <c r="H129" i="21"/>
  <c r="G129" i="21"/>
  <c r="F129" i="21"/>
  <c r="E129" i="21"/>
  <c r="D129" i="21"/>
  <c r="C129" i="21"/>
  <c r="N128" i="21"/>
  <c r="L128" i="21"/>
  <c r="K128" i="21"/>
  <c r="J128" i="21"/>
  <c r="I128" i="21"/>
  <c r="H128" i="21"/>
  <c r="G128" i="21"/>
  <c r="F128" i="21"/>
  <c r="E128" i="21"/>
  <c r="D128" i="21"/>
  <c r="C128" i="21"/>
  <c r="N127" i="21"/>
  <c r="L127" i="21"/>
  <c r="K127" i="21"/>
  <c r="J127" i="21"/>
  <c r="I127" i="21"/>
  <c r="H127" i="21"/>
  <c r="G127" i="21"/>
  <c r="F127" i="21"/>
  <c r="E127" i="21"/>
  <c r="D127" i="21"/>
  <c r="C127" i="21"/>
  <c r="N126" i="21"/>
  <c r="L126" i="21"/>
  <c r="K126" i="21"/>
  <c r="J126" i="21"/>
  <c r="I126" i="21"/>
  <c r="H126" i="21"/>
  <c r="G126" i="21"/>
  <c r="F126" i="21"/>
  <c r="E126" i="21"/>
  <c r="D126" i="21"/>
  <c r="C126" i="21"/>
  <c r="N125" i="21"/>
  <c r="L125" i="21"/>
  <c r="K125" i="21"/>
  <c r="J125" i="21"/>
  <c r="I125" i="21"/>
  <c r="H125" i="21"/>
  <c r="G125" i="21"/>
  <c r="F125" i="21"/>
  <c r="E125" i="21"/>
  <c r="D125" i="21"/>
  <c r="C125" i="21"/>
  <c r="N124" i="21"/>
  <c r="L124" i="21"/>
  <c r="K124" i="21"/>
  <c r="J124" i="21"/>
  <c r="I124" i="21"/>
  <c r="H124" i="21"/>
  <c r="G124" i="21"/>
  <c r="F124" i="21"/>
  <c r="E124" i="21"/>
  <c r="D124" i="21"/>
  <c r="C124" i="21"/>
  <c r="N123" i="21"/>
  <c r="L123" i="21"/>
  <c r="K123" i="21"/>
  <c r="J123" i="21"/>
  <c r="I123" i="21"/>
  <c r="H123" i="21"/>
  <c r="G123" i="21"/>
  <c r="F123" i="21"/>
  <c r="E123" i="21"/>
  <c r="D123" i="21"/>
  <c r="C123" i="21"/>
  <c r="N122" i="21"/>
  <c r="L122" i="21"/>
  <c r="K122" i="21"/>
  <c r="J122" i="21"/>
  <c r="I122" i="21"/>
  <c r="H122" i="21"/>
  <c r="G122" i="21"/>
  <c r="F122" i="21"/>
  <c r="E122" i="21"/>
  <c r="D122" i="21"/>
  <c r="C122" i="21"/>
  <c r="N121" i="21"/>
  <c r="L121" i="21"/>
  <c r="K121" i="21"/>
  <c r="J121" i="21"/>
  <c r="I121" i="21"/>
  <c r="H121" i="21"/>
  <c r="G121" i="21"/>
  <c r="F121" i="21"/>
  <c r="E121" i="21"/>
  <c r="D121" i="21"/>
  <c r="C121" i="21"/>
  <c r="N120" i="21"/>
  <c r="L120" i="21"/>
  <c r="K120" i="21"/>
  <c r="J120" i="21"/>
  <c r="I120" i="21"/>
  <c r="H120" i="21"/>
  <c r="G120" i="21"/>
  <c r="F120" i="21"/>
  <c r="E120" i="21"/>
  <c r="D120" i="21"/>
  <c r="C120" i="21"/>
  <c r="N119" i="21"/>
  <c r="L119" i="21"/>
  <c r="K119" i="21"/>
  <c r="J119" i="21"/>
  <c r="I119" i="21"/>
  <c r="H119" i="21"/>
  <c r="G119" i="21"/>
  <c r="F119" i="21"/>
  <c r="E119" i="21"/>
  <c r="D119" i="21"/>
  <c r="C119" i="21"/>
  <c r="N118" i="21"/>
  <c r="L118" i="21"/>
  <c r="K118" i="21"/>
  <c r="J118" i="21"/>
  <c r="I118" i="21"/>
  <c r="H118" i="21"/>
  <c r="G118" i="21"/>
  <c r="F118" i="21"/>
  <c r="E118" i="21"/>
  <c r="D118" i="21"/>
  <c r="C118" i="21"/>
  <c r="N117" i="21"/>
  <c r="L117" i="21"/>
  <c r="K117" i="21"/>
  <c r="J117" i="21"/>
  <c r="I117" i="21"/>
  <c r="H117" i="21"/>
  <c r="G117" i="21"/>
  <c r="F117" i="21"/>
  <c r="E117" i="21"/>
  <c r="D117" i="21"/>
  <c r="C117" i="21"/>
  <c r="N116" i="21"/>
  <c r="L116" i="21"/>
  <c r="K116" i="21"/>
  <c r="J116" i="21"/>
  <c r="I116" i="21"/>
  <c r="H116" i="21"/>
  <c r="G116" i="21"/>
  <c r="F116" i="21"/>
  <c r="E116" i="21"/>
  <c r="D116" i="21"/>
  <c r="C116" i="21"/>
  <c r="N115" i="21"/>
  <c r="L115" i="21"/>
  <c r="K115" i="21"/>
  <c r="J115" i="21"/>
  <c r="I115" i="21"/>
  <c r="H115" i="21"/>
  <c r="G115" i="21"/>
  <c r="F115" i="21"/>
  <c r="E115" i="21"/>
  <c r="D115" i="21"/>
  <c r="C115" i="21"/>
  <c r="N114" i="21"/>
  <c r="L114" i="21"/>
  <c r="K114" i="21"/>
  <c r="J114" i="21"/>
  <c r="I114" i="21"/>
  <c r="H114" i="21"/>
  <c r="G114" i="21"/>
  <c r="F114" i="21"/>
  <c r="E114" i="21"/>
  <c r="D114" i="21"/>
  <c r="C114" i="21"/>
  <c r="N113" i="21"/>
  <c r="L113" i="21"/>
  <c r="K113" i="21"/>
  <c r="J113" i="21"/>
  <c r="I113" i="21"/>
  <c r="H113" i="21"/>
  <c r="G113" i="21"/>
  <c r="F113" i="21"/>
  <c r="E113" i="21"/>
  <c r="D113" i="21"/>
  <c r="C113" i="21"/>
  <c r="N112" i="21"/>
  <c r="L112" i="21"/>
  <c r="K112" i="21"/>
  <c r="J112" i="21"/>
  <c r="I112" i="21"/>
  <c r="H112" i="21"/>
  <c r="G112" i="21"/>
  <c r="F112" i="21"/>
  <c r="E112" i="21"/>
  <c r="D112" i="21"/>
  <c r="C112" i="21"/>
  <c r="N111" i="21"/>
  <c r="L111" i="21"/>
  <c r="K111" i="21"/>
  <c r="J111" i="21"/>
  <c r="I111" i="21"/>
  <c r="H111" i="21"/>
  <c r="G111" i="21"/>
  <c r="F111" i="21"/>
  <c r="E111" i="21"/>
  <c r="D111" i="21"/>
  <c r="C111" i="21"/>
  <c r="N110" i="21"/>
  <c r="L110" i="21"/>
  <c r="K110" i="21"/>
  <c r="J110" i="21"/>
  <c r="I110" i="21"/>
  <c r="H110" i="21"/>
  <c r="G110" i="21"/>
  <c r="F110" i="21"/>
  <c r="E110" i="21"/>
  <c r="D110" i="21"/>
  <c r="C110" i="21"/>
  <c r="N109" i="21"/>
  <c r="L109" i="21"/>
  <c r="K109" i="21"/>
  <c r="J109" i="21"/>
  <c r="I109" i="21"/>
  <c r="H109" i="21"/>
  <c r="G109" i="21"/>
  <c r="F109" i="21"/>
  <c r="E109" i="21"/>
  <c r="D109" i="21"/>
  <c r="C109" i="21"/>
  <c r="N108" i="21"/>
  <c r="L108" i="21"/>
  <c r="K108" i="21"/>
  <c r="J108" i="21"/>
  <c r="I108" i="21"/>
  <c r="H108" i="21"/>
  <c r="G108" i="21"/>
  <c r="F108" i="21"/>
  <c r="E108" i="21"/>
  <c r="D108" i="21"/>
  <c r="C108" i="21"/>
  <c r="N107" i="21"/>
  <c r="L107" i="21"/>
  <c r="K107" i="21"/>
  <c r="J107" i="21"/>
  <c r="I107" i="21"/>
  <c r="H107" i="21"/>
  <c r="G107" i="21"/>
  <c r="F107" i="21"/>
  <c r="E107" i="21"/>
  <c r="D107" i="21"/>
  <c r="C107" i="21"/>
  <c r="N106" i="21"/>
  <c r="L106" i="21"/>
  <c r="K106" i="21"/>
  <c r="J106" i="21"/>
  <c r="I106" i="21"/>
  <c r="H106" i="21"/>
  <c r="G106" i="21"/>
  <c r="F106" i="21"/>
  <c r="E106" i="21"/>
  <c r="D106" i="21"/>
  <c r="C106" i="21"/>
  <c r="N105" i="21"/>
  <c r="L105" i="21"/>
  <c r="K105" i="21"/>
  <c r="J105" i="21"/>
  <c r="I105" i="21"/>
  <c r="H105" i="21"/>
  <c r="G105" i="21"/>
  <c r="F105" i="21"/>
  <c r="E105" i="21"/>
  <c r="D105" i="21"/>
  <c r="C105" i="21"/>
  <c r="N104" i="21"/>
  <c r="L104" i="21"/>
  <c r="K104" i="21"/>
  <c r="J104" i="21"/>
  <c r="I104" i="21"/>
  <c r="H104" i="21"/>
  <c r="G104" i="21"/>
  <c r="F104" i="21"/>
  <c r="E104" i="21"/>
  <c r="D104" i="21"/>
  <c r="C104" i="21"/>
  <c r="N103" i="21"/>
  <c r="L103" i="21"/>
  <c r="K103" i="21"/>
  <c r="J103" i="21"/>
  <c r="I103" i="21"/>
  <c r="H103" i="21"/>
  <c r="G103" i="21"/>
  <c r="F103" i="21"/>
  <c r="E103" i="21"/>
  <c r="D103" i="21"/>
  <c r="C103" i="21"/>
  <c r="N102" i="21"/>
  <c r="L102" i="21"/>
  <c r="K102" i="21"/>
  <c r="J102" i="21"/>
  <c r="I102" i="21"/>
  <c r="H102" i="21"/>
  <c r="G102" i="21"/>
  <c r="F102" i="21"/>
  <c r="E102" i="21"/>
  <c r="D102" i="21"/>
  <c r="C102" i="21"/>
  <c r="N101" i="21"/>
  <c r="L101" i="21"/>
  <c r="K101" i="21"/>
  <c r="J101" i="21"/>
  <c r="I101" i="21"/>
  <c r="H101" i="21"/>
  <c r="G101" i="21"/>
  <c r="F101" i="21"/>
  <c r="E101" i="21"/>
  <c r="D101" i="21"/>
  <c r="C101" i="21"/>
  <c r="N100" i="21"/>
  <c r="L100" i="21"/>
  <c r="K100" i="21"/>
  <c r="J100" i="21"/>
  <c r="I100" i="21"/>
  <c r="H100" i="21"/>
  <c r="G100" i="21"/>
  <c r="F100" i="21"/>
  <c r="E100" i="21"/>
  <c r="D100" i="21"/>
  <c r="C100" i="21"/>
  <c r="N99" i="21"/>
  <c r="L99" i="21"/>
  <c r="K99" i="21"/>
  <c r="J99" i="21"/>
  <c r="I99" i="21"/>
  <c r="H99" i="21"/>
  <c r="G99" i="21"/>
  <c r="F99" i="21"/>
  <c r="E99" i="21"/>
  <c r="D99" i="21"/>
  <c r="C99" i="21"/>
  <c r="N98" i="21"/>
  <c r="L98" i="21"/>
  <c r="K98" i="21"/>
  <c r="J98" i="21"/>
  <c r="I98" i="21"/>
  <c r="H98" i="21"/>
  <c r="G98" i="21"/>
  <c r="F98" i="21"/>
  <c r="E98" i="21"/>
  <c r="D98" i="21"/>
  <c r="C98" i="21"/>
  <c r="N97" i="21"/>
  <c r="L97" i="21"/>
  <c r="K97" i="21"/>
  <c r="J97" i="21"/>
  <c r="I97" i="21"/>
  <c r="H97" i="21"/>
  <c r="G97" i="21"/>
  <c r="F97" i="21"/>
  <c r="E97" i="21"/>
  <c r="D97" i="21"/>
  <c r="C97" i="21"/>
  <c r="N96" i="21"/>
  <c r="L96" i="21"/>
  <c r="K96" i="21"/>
  <c r="J96" i="21"/>
  <c r="I96" i="21"/>
  <c r="H96" i="21"/>
  <c r="G96" i="21"/>
  <c r="F96" i="21"/>
  <c r="E96" i="21"/>
  <c r="D96" i="21"/>
  <c r="C96" i="21"/>
  <c r="N95" i="21"/>
  <c r="L95" i="21"/>
  <c r="K95" i="21"/>
  <c r="J95" i="21"/>
  <c r="I95" i="21"/>
  <c r="H95" i="21"/>
  <c r="G95" i="21"/>
  <c r="F95" i="21"/>
  <c r="E95" i="21"/>
  <c r="D95" i="21"/>
  <c r="C95" i="21"/>
  <c r="N94" i="21"/>
  <c r="L94" i="21"/>
  <c r="K94" i="21"/>
  <c r="J94" i="21"/>
  <c r="I94" i="21"/>
  <c r="H94" i="21"/>
  <c r="G94" i="21"/>
  <c r="F94" i="21"/>
  <c r="E94" i="21"/>
  <c r="D94" i="21"/>
  <c r="C94" i="21"/>
  <c r="N93" i="21"/>
  <c r="L93" i="21"/>
  <c r="K93" i="21"/>
  <c r="J93" i="21"/>
  <c r="I93" i="21"/>
  <c r="H93" i="21"/>
  <c r="G93" i="21"/>
  <c r="F93" i="21"/>
  <c r="E93" i="21"/>
  <c r="D93" i="21"/>
  <c r="C93" i="21"/>
  <c r="N92" i="21"/>
  <c r="L92" i="21"/>
  <c r="K92" i="21"/>
  <c r="J92" i="21"/>
  <c r="I92" i="21"/>
  <c r="H92" i="21"/>
  <c r="G92" i="21"/>
  <c r="F92" i="21"/>
  <c r="E92" i="21"/>
  <c r="D92" i="21"/>
  <c r="C92" i="21"/>
  <c r="N91" i="21"/>
  <c r="L91" i="21"/>
  <c r="K91" i="21"/>
  <c r="J91" i="21"/>
  <c r="I91" i="21"/>
  <c r="H91" i="21"/>
  <c r="G91" i="21"/>
  <c r="F91" i="21"/>
  <c r="E91" i="21"/>
  <c r="D91" i="21"/>
  <c r="C91" i="21"/>
  <c r="N90" i="21"/>
  <c r="L90" i="21"/>
  <c r="K90" i="21"/>
  <c r="J90" i="21"/>
  <c r="I90" i="21"/>
  <c r="H90" i="21"/>
  <c r="G90" i="21"/>
  <c r="F90" i="21"/>
  <c r="E90" i="21"/>
  <c r="D90" i="21"/>
  <c r="C90" i="21"/>
  <c r="N89" i="21"/>
  <c r="L89" i="21"/>
  <c r="K89" i="21"/>
  <c r="J89" i="21"/>
  <c r="I89" i="21"/>
  <c r="H89" i="21"/>
  <c r="G89" i="21"/>
  <c r="F89" i="21"/>
  <c r="E89" i="21"/>
  <c r="D89" i="21"/>
  <c r="C89" i="21"/>
  <c r="N88" i="21"/>
  <c r="L88" i="21"/>
  <c r="K88" i="21"/>
  <c r="J88" i="21"/>
  <c r="I88" i="21"/>
  <c r="H88" i="21"/>
  <c r="G88" i="21"/>
  <c r="F88" i="21"/>
  <c r="E88" i="21"/>
  <c r="D88" i="21"/>
  <c r="C88" i="21"/>
  <c r="N87" i="21"/>
  <c r="L87" i="21"/>
  <c r="K87" i="21"/>
  <c r="J87" i="21"/>
  <c r="I87" i="21"/>
  <c r="H87" i="21"/>
  <c r="G87" i="21"/>
  <c r="F87" i="21"/>
  <c r="E87" i="21"/>
  <c r="D87" i="21"/>
  <c r="C87" i="21"/>
  <c r="N86" i="21"/>
  <c r="L86" i="21"/>
  <c r="K86" i="21"/>
  <c r="J86" i="21"/>
  <c r="I86" i="21"/>
  <c r="H86" i="21"/>
  <c r="G86" i="21"/>
  <c r="F86" i="21"/>
  <c r="E86" i="21"/>
  <c r="D86" i="21"/>
  <c r="C86" i="21"/>
  <c r="N85" i="21"/>
  <c r="L85" i="21"/>
  <c r="K85" i="21"/>
  <c r="J85" i="21"/>
  <c r="I85" i="21"/>
  <c r="H85" i="21"/>
  <c r="G85" i="21"/>
  <c r="F85" i="21"/>
  <c r="E85" i="21"/>
  <c r="D85" i="21"/>
  <c r="C85" i="21"/>
  <c r="N84" i="21"/>
  <c r="L84" i="21"/>
  <c r="K84" i="21"/>
  <c r="J84" i="21"/>
  <c r="I84" i="21"/>
  <c r="H84" i="21"/>
  <c r="G84" i="21"/>
  <c r="F84" i="21"/>
  <c r="E84" i="21"/>
  <c r="D84" i="21"/>
  <c r="C84" i="21"/>
  <c r="N83" i="21"/>
  <c r="L83" i="21"/>
  <c r="K83" i="21"/>
  <c r="J83" i="21"/>
  <c r="I83" i="21"/>
  <c r="H83" i="21"/>
  <c r="G83" i="21"/>
  <c r="F83" i="21"/>
  <c r="E83" i="21"/>
  <c r="D83" i="21"/>
  <c r="C83" i="21"/>
  <c r="N82" i="21"/>
  <c r="L82" i="21"/>
  <c r="K82" i="21"/>
  <c r="J82" i="21"/>
  <c r="I82" i="21"/>
  <c r="H82" i="21"/>
  <c r="G82" i="21"/>
  <c r="F82" i="21"/>
  <c r="E82" i="21"/>
  <c r="D82" i="21"/>
  <c r="C82" i="21"/>
  <c r="N81" i="21"/>
  <c r="L81" i="21"/>
  <c r="K81" i="21"/>
  <c r="J81" i="21"/>
  <c r="I81" i="21"/>
  <c r="H81" i="21"/>
  <c r="G81" i="21"/>
  <c r="F81" i="21"/>
  <c r="E81" i="21"/>
  <c r="D81" i="21"/>
  <c r="C81" i="21"/>
  <c r="N80" i="21"/>
  <c r="L80" i="21"/>
  <c r="K80" i="21"/>
  <c r="J80" i="21"/>
  <c r="I80" i="21"/>
  <c r="H80" i="21"/>
  <c r="G80" i="21"/>
  <c r="F80" i="21"/>
  <c r="E80" i="21"/>
  <c r="D80" i="21"/>
  <c r="C80" i="21"/>
  <c r="N79" i="21"/>
  <c r="L79" i="21"/>
  <c r="K79" i="21"/>
  <c r="J79" i="21"/>
  <c r="I79" i="21"/>
  <c r="H79" i="21"/>
  <c r="G79" i="21"/>
  <c r="F79" i="21"/>
  <c r="E79" i="21"/>
  <c r="D79" i="21"/>
  <c r="C79" i="21"/>
  <c r="N78" i="21"/>
  <c r="L78" i="21"/>
  <c r="K78" i="21"/>
  <c r="J78" i="21"/>
  <c r="I78" i="21"/>
  <c r="H78" i="21"/>
  <c r="G78" i="21"/>
  <c r="F78" i="21"/>
  <c r="E78" i="21"/>
  <c r="D78" i="21"/>
  <c r="C78" i="21"/>
  <c r="N77" i="21"/>
  <c r="L77" i="21"/>
  <c r="K77" i="21"/>
  <c r="J77" i="21"/>
  <c r="I77" i="21"/>
  <c r="H77" i="21"/>
  <c r="G77" i="21"/>
  <c r="F77" i="21"/>
  <c r="E77" i="21"/>
  <c r="D77" i="21"/>
  <c r="C77" i="21"/>
  <c r="N76" i="21"/>
  <c r="L76" i="21"/>
  <c r="K76" i="21"/>
  <c r="J76" i="21"/>
  <c r="I76" i="21"/>
  <c r="H76" i="21"/>
  <c r="G76" i="21"/>
  <c r="F76" i="21"/>
  <c r="E76" i="21"/>
  <c r="D76" i="21"/>
  <c r="C76" i="21"/>
  <c r="N75" i="21"/>
  <c r="L75" i="21"/>
  <c r="K75" i="21"/>
  <c r="J75" i="21"/>
  <c r="I75" i="21"/>
  <c r="H75" i="21"/>
  <c r="G75" i="21"/>
  <c r="F75" i="21"/>
  <c r="E75" i="21"/>
  <c r="D75" i="21"/>
  <c r="C75" i="21"/>
  <c r="N74" i="21"/>
  <c r="L74" i="21"/>
  <c r="K74" i="21"/>
  <c r="J74" i="21"/>
  <c r="I74" i="21"/>
  <c r="H74" i="21"/>
  <c r="G74" i="21"/>
  <c r="F74" i="21"/>
  <c r="E74" i="21"/>
  <c r="D74" i="21"/>
  <c r="C74" i="21"/>
  <c r="N73" i="21"/>
  <c r="L73" i="21"/>
  <c r="K73" i="21"/>
  <c r="J73" i="21"/>
  <c r="I73" i="21"/>
  <c r="H73" i="21"/>
  <c r="G73" i="21"/>
  <c r="F73" i="21"/>
  <c r="E73" i="21"/>
  <c r="D73" i="21"/>
  <c r="C73" i="21"/>
  <c r="N72" i="21"/>
  <c r="L72" i="21"/>
  <c r="K72" i="21"/>
  <c r="J72" i="21"/>
  <c r="I72" i="21"/>
  <c r="H72" i="21"/>
  <c r="G72" i="21"/>
  <c r="F72" i="21"/>
  <c r="E72" i="21"/>
  <c r="D72" i="21"/>
  <c r="C72" i="21"/>
  <c r="N71" i="21"/>
  <c r="L71" i="21"/>
  <c r="K71" i="21"/>
  <c r="J71" i="21"/>
  <c r="I71" i="21"/>
  <c r="H71" i="21"/>
  <c r="G71" i="21"/>
  <c r="F71" i="21"/>
  <c r="E71" i="21"/>
  <c r="D71" i="21"/>
  <c r="C71" i="21"/>
  <c r="N70" i="21"/>
  <c r="L70" i="21"/>
  <c r="K70" i="21"/>
  <c r="J70" i="21"/>
  <c r="I70" i="21"/>
  <c r="H70" i="21"/>
  <c r="G70" i="21"/>
  <c r="F70" i="21"/>
  <c r="E70" i="21"/>
  <c r="D70" i="21"/>
  <c r="C70" i="21"/>
  <c r="N69" i="21"/>
  <c r="L69" i="21"/>
  <c r="K69" i="21"/>
  <c r="J69" i="21"/>
  <c r="I69" i="21"/>
  <c r="H69" i="21"/>
  <c r="G69" i="21"/>
  <c r="F69" i="21"/>
  <c r="E69" i="21"/>
  <c r="D69" i="21"/>
  <c r="C69" i="21"/>
  <c r="N68" i="21"/>
  <c r="L68" i="21"/>
  <c r="K68" i="21"/>
  <c r="J68" i="21"/>
  <c r="I68" i="21"/>
  <c r="H68" i="21"/>
  <c r="G68" i="21"/>
  <c r="F68" i="21"/>
  <c r="E68" i="21"/>
  <c r="D68" i="21"/>
  <c r="C68" i="21"/>
  <c r="N67" i="21"/>
  <c r="L67" i="21"/>
  <c r="K67" i="21"/>
  <c r="J67" i="21"/>
  <c r="I67" i="21"/>
  <c r="H67" i="21"/>
  <c r="G67" i="21"/>
  <c r="F67" i="21"/>
  <c r="E67" i="21"/>
  <c r="D67" i="21"/>
  <c r="C67" i="21"/>
  <c r="N66" i="21"/>
  <c r="L66" i="21"/>
  <c r="K66" i="21"/>
  <c r="J66" i="21"/>
  <c r="I66" i="21"/>
  <c r="H66" i="21"/>
  <c r="G66" i="21"/>
  <c r="F66" i="21"/>
  <c r="E66" i="21"/>
  <c r="D66" i="21"/>
  <c r="C66" i="21"/>
  <c r="N65" i="21"/>
  <c r="L65" i="21"/>
  <c r="K65" i="21"/>
  <c r="J65" i="21"/>
  <c r="I65" i="21"/>
  <c r="H65" i="21"/>
  <c r="G65" i="21"/>
  <c r="F65" i="21"/>
  <c r="E65" i="21"/>
  <c r="D65" i="21"/>
  <c r="C65" i="21"/>
  <c r="N64" i="21"/>
  <c r="L64" i="21"/>
  <c r="K64" i="21"/>
  <c r="J64" i="21"/>
  <c r="I64" i="21"/>
  <c r="H64" i="21"/>
  <c r="G64" i="21"/>
  <c r="F64" i="21"/>
  <c r="E64" i="21"/>
  <c r="D64" i="21"/>
  <c r="C64" i="21"/>
  <c r="N63" i="21"/>
  <c r="L63" i="21"/>
  <c r="K63" i="21"/>
  <c r="J63" i="21"/>
  <c r="I63" i="21"/>
  <c r="H63" i="21"/>
  <c r="G63" i="21"/>
  <c r="F63" i="21"/>
  <c r="E63" i="21"/>
  <c r="D63" i="21"/>
  <c r="C63" i="21"/>
  <c r="N62" i="21"/>
  <c r="L62" i="21"/>
  <c r="K62" i="21"/>
  <c r="J62" i="21"/>
  <c r="I62" i="21"/>
  <c r="H62" i="21"/>
  <c r="G62" i="21"/>
  <c r="F62" i="21"/>
  <c r="E62" i="21"/>
  <c r="D62" i="21"/>
  <c r="C62" i="21"/>
  <c r="N61" i="21"/>
  <c r="L61" i="21"/>
  <c r="K61" i="21"/>
  <c r="J61" i="21"/>
  <c r="I61" i="21"/>
  <c r="H61" i="21"/>
  <c r="G61" i="21"/>
  <c r="F61" i="21"/>
  <c r="E61" i="21"/>
  <c r="D61" i="21"/>
  <c r="C61" i="21"/>
  <c r="N60" i="21"/>
  <c r="L60" i="21"/>
  <c r="K60" i="21"/>
  <c r="J60" i="21"/>
  <c r="I60" i="21"/>
  <c r="H60" i="21"/>
  <c r="G60" i="21"/>
  <c r="F60" i="21"/>
  <c r="E60" i="21"/>
  <c r="D60" i="21"/>
  <c r="C60" i="21"/>
  <c r="N59" i="21"/>
  <c r="L59" i="21"/>
  <c r="K59" i="21"/>
  <c r="J59" i="21"/>
  <c r="I59" i="21"/>
  <c r="H59" i="21"/>
  <c r="G59" i="21"/>
  <c r="F59" i="21"/>
  <c r="E59" i="21"/>
  <c r="D59" i="21"/>
  <c r="C59" i="21"/>
  <c r="N58" i="21"/>
  <c r="L58" i="21"/>
  <c r="K58" i="21"/>
  <c r="J58" i="21"/>
  <c r="I58" i="21"/>
  <c r="H58" i="21"/>
  <c r="G58" i="21"/>
  <c r="F58" i="21"/>
  <c r="E58" i="21"/>
  <c r="D58" i="21"/>
  <c r="C58" i="21"/>
  <c r="N57" i="21"/>
  <c r="L57" i="21"/>
  <c r="K57" i="21"/>
  <c r="J57" i="21"/>
  <c r="I57" i="21"/>
  <c r="H57" i="21"/>
  <c r="G57" i="21"/>
  <c r="F57" i="21"/>
  <c r="E57" i="21"/>
  <c r="D57" i="21"/>
  <c r="C57" i="21"/>
  <c r="N56" i="21"/>
  <c r="L56" i="21"/>
  <c r="K56" i="21"/>
  <c r="J56" i="21"/>
  <c r="I56" i="21"/>
  <c r="H56" i="21"/>
  <c r="G56" i="21"/>
  <c r="F56" i="21"/>
  <c r="E56" i="21"/>
  <c r="D56" i="21"/>
  <c r="C56" i="21"/>
  <c r="N55" i="21"/>
  <c r="L55" i="21"/>
  <c r="K55" i="21"/>
  <c r="J55" i="21"/>
  <c r="I55" i="21"/>
  <c r="H55" i="21"/>
  <c r="G55" i="21"/>
  <c r="F55" i="21"/>
  <c r="E55" i="21"/>
  <c r="D55" i="21"/>
  <c r="C55" i="21"/>
  <c r="N54" i="21"/>
  <c r="L54" i="21"/>
  <c r="K54" i="21"/>
  <c r="J54" i="21"/>
  <c r="I54" i="21"/>
  <c r="H54" i="21"/>
  <c r="G54" i="21"/>
  <c r="F54" i="21"/>
  <c r="E54" i="21"/>
  <c r="D54" i="21"/>
  <c r="C54" i="21"/>
  <c r="N53" i="21"/>
  <c r="L53" i="21"/>
  <c r="K53" i="21"/>
  <c r="J53" i="21"/>
  <c r="I53" i="21"/>
  <c r="H53" i="21"/>
  <c r="G53" i="21"/>
  <c r="F53" i="21"/>
  <c r="E53" i="21"/>
  <c r="D53" i="21"/>
  <c r="C53" i="21"/>
  <c r="N52" i="21"/>
  <c r="L52" i="21"/>
  <c r="K52" i="21"/>
  <c r="J52" i="21"/>
  <c r="I52" i="21"/>
  <c r="H52" i="21"/>
  <c r="G52" i="21"/>
  <c r="F52" i="21"/>
  <c r="E52" i="21"/>
  <c r="D52" i="21"/>
  <c r="C52" i="21"/>
  <c r="N51" i="21"/>
  <c r="L51" i="21"/>
  <c r="K51" i="21"/>
  <c r="J51" i="21"/>
  <c r="I51" i="21"/>
  <c r="H51" i="21"/>
  <c r="G51" i="21"/>
  <c r="F51" i="21"/>
  <c r="E51" i="21"/>
  <c r="D51" i="21"/>
  <c r="C51" i="21"/>
  <c r="N50" i="21"/>
  <c r="L50" i="21"/>
  <c r="K50" i="21"/>
  <c r="J50" i="21"/>
  <c r="I50" i="21"/>
  <c r="H50" i="21"/>
  <c r="G50" i="21"/>
  <c r="F50" i="21"/>
  <c r="E50" i="21"/>
  <c r="D50" i="21"/>
  <c r="C50" i="21"/>
  <c r="N49" i="21"/>
  <c r="L49" i="21"/>
  <c r="K49" i="21"/>
  <c r="J49" i="21"/>
  <c r="I49" i="21"/>
  <c r="H49" i="21"/>
  <c r="G49" i="21"/>
  <c r="F49" i="21"/>
  <c r="E49" i="21"/>
  <c r="D49" i="21"/>
  <c r="C49" i="21"/>
  <c r="N48" i="21"/>
  <c r="L48" i="21"/>
  <c r="K48" i="21"/>
  <c r="J48" i="21"/>
  <c r="I48" i="21"/>
  <c r="H48" i="21"/>
  <c r="G48" i="21"/>
  <c r="F48" i="21"/>
  <c r="E48" i="21"/>
  <c r="D48" i="21"/>
  <c r="C48" i="21"/>
  <c r="N47" i="21"/>
  <c r="L47" i="21"/>
  <c r="K47" i="21"/>
  <c r="J47" i="21"/>
  <c r="I47" i="21"/>
  <c r="H47" i="21"/>
  <c r="G47" i="21"/>
  <c r="F47" i="21"/>
  <c r="E47" i="21"/>
  <c r="D47" i="21"/>
  <c r="C47" i="21"/>
  <c r="N46" i="21"/>
  <c r="L46" i="21"/>
  <c r="K46" i="21"/>
  <c r="J46" i="21"/>
  <c r="I46" i="21"/>
  <c r="H46" i="21"/>
  <c r="G46" i="21"/>
  <c r="F46" i="21"/>
  <c r="E46" i="21"/>
  <c r="D46" i="21"/>
  <c r="C46" i="21"/>
  <c r="N45" i="21"/>
  <c r="L45" i="21"/>
  <c r="K45" i="21"/>
  <c r="J45" i="21"/>
  <c r="I45" i="21"/>
  <c r="H45" i="21"/>
  <c r="G45" i="21"/>
  <c r="F45" i="21"/>
  <c r="E45" i="21"/>
  <c r="D45" i="21"/>
  <c r="C45" i="21"/>
  <c r="N44" i="21"/>
  <c r="L44" i="21"/>
  <c r="K44" i="21"/>
  <c r="J44" i="21"/>
  <c r="I44" i="21"/>
  <c r="H44" i="21"/>
  <c r="G44" i="21"/>
  <c r="F44" i="21"/>
  <c r="E44" i="21"/>
  <c r="D44" i="21"/>
  <c r="C44" i="21"/>
  <c r="N43" i="21"/>
  <c r="L43" i="21"/>
  <c r="K43" i="21"/>
  <c r="J43" i="21"/>
  <c r="I43" i="21"/>
  <c r="H43" i="21"/>
  <c r="G43" i="21"/>
  <c r="F43" i="21"/>
  <c r="E43" i="21"/>
  <c r="D43" i="21"/>
  <c r="C43" i="21"/>
  <c r="N42" i="21"/>
  <c r="L42" i="21"/>
  <c r="K42" i="21"/>
  <c r="J42" i="21"/>
  <c r="I42" i="21"/>
  <c r="H42" i="21"/>
  <c r="G42" i="21"/>
  <c r="F42" i="21"/>
  <c r="E42" i="21"/>
  <c r="D42" i="21"/>
  <c r="C42" i="21"/>
  <c r="N41" i="21"/>
  <c r="L41" i="21"/>
  <c r="K41" i="21"/>
  <c r="J41" i="21"/>
  <c r="I41" i="21"/>
  <c r="H41" i="21"/>
  <c r="G41" i="21"/>
  <c r="F41" i="21"/>
  <c r="E41" i="21"/>
  <c r="D41" i="21"/>
  <c r="C41" i="21"/>
  <c r="N40" i="21"/>
  <c r="L40" i="21"/>
  <c r="K40" i="21"/>
  <c r="J40" i="21"/>
  <c r="I40" i="21"/>
  <c r="H40" i="21"/>
  <c r="G40" i="21"/>
  <c r="F40" i="21"/>
  <c r="E40" i="21"/>
  <c r="D40" i="21"/>
  <c r="C40" i="21"/>
  <c r="N39" i="21"/>
  <c r="L39" i="21"/>
  <c r="K39" i="21"/>
  <c r="J39" i="21"/>
  <c r="I39" i="21"/>
  <c r="H39" i="21"/>
  <c r="G39" i="21"/>
  <c r="F39" i="21"/>
  <c r="E39" i="21"/>
  <c r="D39" i="21"/>
  <c r="C39" i="21"/>
  <c r="N38" i="21"/>
  <c r="L38" i="21"/>
  <c r="K38" i="21"/>
  <c r="J38" i="21"/>
  <c r="I38" i="21"/>
  <c r="H38" i="21"/>
  <c r="G38" i="21"/>
  <c r="F38" i="21"/>
  <c r="E38" i="21"/>
  <c r="D38" i="21"/>
  <c r="C38" i="21"/>
  <c r="N37" i="21"/>
  <c r="L37" i="21"/>
  <c r="K37" i="21"/>
  <c r="J37" i="21"/>
  <c r="I37" i="21"/>
  <c r="H37" i="21"/>
  <c r="G37" i="21"/>
  <c r="F37" i="21"/>
  <c r="E37" i="21"/>
  <c r="D37" i="21"/>
  <c r="C37" i="21"/>
  <c r="N36" i="21"/>
  <c r="L36" i="21"/>
  <c r="K36" i="21"/>
  <c r="J36" i="21"/>
  <c r="I36" i="21"/>
  <c r="H36" i="21"/>
  <c r="G36" i="21"/>
  <c r="F36" i="21"/>
  <c r="E36" i="21"/>
  <c r="D36" i="21"/>
  <c r="C36" i="21"/>
  <c r="N35" i="21"/>
  <c r="L35" i="21"/>
  <c r="K35" i="21"/>
  <c r="J35" i="21"/>
  <c r="I35" i="21"/>
  <c r="H35" i="21"/>
  <c r="G35" i="21"/>
  <c r="F35" i="21"/>
  <c r="E35" i="21"/>
  <c r="D35" i="21"/>
  <c r="C35" i="21"/>
  <c r="N34" i="21"/>
  <c r="L34" i="21"/>
  <c r="K34" i="21"/>
  <c r="J34" i="21"/>
  <c r="I34" i="21"/>
  <c r="H34" i="21"/>
  <c r="G34" i="21"/>
  <c r="F34" i="21"/>
  <c r="E34" i="21"/>
  <c r="D34" i="21"/>
  <c r="C34" i="21"/>
  <c r="N33" i="21"/>
  <c r="L33" i="21"/>
  <c r="K33" i="21"/>
  <c r="J33" i="21"/>
  <c r="I33" i="21"/>
  <c r="H33" i="21"/>
  <c r="G33" i="21"/>
  <c r="F33" i="21"/>
  <c r="E33" i="21"/>
  <c r="D33" i="21"/>
  <c r="C33" i="21"/>
  <c r="N32" i="21"/>
  <c r="L32" i="21"/>
  <c r="K32" i="21"/>
  <c r="J32" i="21"/>
  <c r="I32" i="21"/>
  <c r="H32" i="21"/>
  <c r="G32" i="21"/>
  <c r="F32" i="21"/>
  <c r="E32" i="21"/>
  <c r="D32" i="21"/>
  <c r="C32" i="21"/>
  <c r="N31" i="21"/>
  <c r="L31" i="21"/>
  <c r="K31" i="21"/>
  <c r="J31" i="21"/>
  <c r="I31" i="21"/>
  <c r="H31" i="21"/>
  <c r="G31" i="21"/>
  <c r="F31" i="21"/>
  <c r="E31" i="21"/>
  <c r="D31" i="21"/>
  <c r="C31" i="21"/>
  <c r="N30" i="21"/>
  <c r="L30" i="21"/>
  <c r="K30" i="21"/>
  <c r="J30" i="21"/>
  <c r="I30" i="21"/>
  <c r="H30" i="21"/>
  <c r="G30" i="21"/>
  <c r="F30" i="21"/>
  <c r="E30" i="21"/>
  <c r="D30" i="21"/>
  <c r="C30" i="21"/>
  <c r="N29" i="21"/>
  <c r="L29" i="21"/>
  <c r="K29" i="21"/>
  <c r="J29" i="21"/>
  <c r="I29" i="21"/>
  <c r="H29" i="21"/>
  <c r="G29" i="21"/>
  <c r="F29" i="21"/>
  <c r="E29" i="21"/>
  <c r="D29" i="21"/>
  <c r="C29" i="21"/>
  <c r="N28" i="21"/>
  <c r="L28" i="21"/>
  <c r="K28" i="21"/>
  <c r="J28" i="21"/>
  <c r="I28" i="21"/>
  <c r="H28" i="21"/>
  <c r="G28" i="21"/>
  <c r="F28" i="21"/>
  <c r="E28" i="21"/>
  <c r="D28" i="21"/>
  <c r="C28" i="21"/>
  <c r="N27" i="21"/>
  <c r="L27" i="21"/>
  <c r="K27" i="21"/>
  <c r="J27" i="21"/>
  <c r="I27" i="21"/>
  <c r="H27" i="21"/>
  <c r="G27" i="21"/>
  <c r="F27" i="21"/>
  <c r="E27" i="21"/>
  <c r="D27" i="21"/>
  <c r="C27" i="21"/>
  <c r="N26" i="21"/>
  <c r="L26" i="21"/>
  <c r="K26" i="21"/>
  <c r="J26" i="21"/>
  <c r="I26" i="21"/>
  <c r="H26" i="21"/>
  <c r="G26" i="21"/>
  <c r="F26" i="21"/>
  <c r="E26" i="21"/>
  <c r="D26" i="21"/>
  <c r="C26" i="21"/>
  <c r="N25" i="21"/>
  <c r="L25" i="21"/>
  <c r="K25" i="21"/>
  <c r="J25" i="21"/>
  <c r="I25" i="21"/>
  <c r="H25" i="21"/>
  <c r="G25" i="21"/>
  <c r="F25" i="21"/>
  <c r="E25" i="21"/>
  <c r="D25" i="21"/>
  <c r="C25" i="21"/>
  <c r="N24" i="21"/>
  <c r="L24" i="21"/>
  <c r="K24" i="21"/>
  <c r="J24" i="21"/>
  <c r="I24" i="21"/>
  <c r="H24" i="21"/>
  <c r="G24" i="21"/>
  <c r="F24" i="21"/>
  <c r="E24" i="21"/>
  <c r="D24" i="21"/>
  <c r="C24" i="21"/>
  <c r="N23" i="21"/>
  <c r="L23" i="21"/>
  <c r="K23" i="21"/>
  <c r="J23" i="21"/>
  <c r="I23" i="21"/>
  <c r="H23" i="21"/>
  <c r="G23" i="21"/>
  <c r="F23" i="21"/>
  <c r="E23" i="21"/>
  <c r="D23" i="21"/>
  <c r="C23" i="21"/>
  <c r="N22" i="21"/>
  <c r="L22" i="21"/>
  <c r="K22" i="21"/>
  <c r="J22" i="21"/>
  <c r="I22" i="21"/>
  <c r="H22" i="21"/>
  <c r="G22" i="21"/>
  <c r="F22" i="21"/>
  <c r="E22" i="21"/>
  <c r="D22" i="21"/>
  <c r="C22" i="21"/>
  <c r="N21" i="21"/>
  <c r="L21" i="21"/>
  <c r="K21" i="21"/>
  <c r="J21" i="21"/>
  <c r="I21" i="21"/>
  <c r="H21" i="21"/>
  <c r="G21" i="21"/>
  <c r="F21" i="21"/>
  <c r="E21" i="21"/>
  <c r="D21" i="21"/>
  <c r="C21" i="21"/>
  <c r="N20" i="21"/>
  <c r="L20" i="21"/>
  <c r="K20" i="21"/>
  <c r="J20" i="21"/>
  <c r="I20" i="21"/>
  <c r="H20" i="21"/>
  <c r="G20" i="21"/>
  <c r="F20" i="21"/>
  <c r="E20" i="21"/>
  <c r="D20" i="21"/>
  <c r="C20" i="21"/>
  <c r="N19" i="21"/>
  <c r="L19" i="21"/>
  <c r="K19" i="21"/>
  <c r="J19" i="21"/>
  <c r="I19" i="21"/>
  <c r="H19" i="21"/>
  <c r="G19" i="21"/>
  <c r="F19" i="21"/>
  <c r="E19" i="21"/>
  <c r="D19" i="21"/>
  <c r="C19" i="21"/>
  <c r="N18" i="21"/>
  <c r="L18" i="21"/>
  <c r="K18" i="21"/>
  <c r="J18" i="21"/>
  <c r="I18" i="21"/>
  <c r="H18" i="21"/>
  <c r="G18" i="21"/>
  <c r="F18" i="21"/>
  <c r="E18" i="21"/>
  <c r="D18" i="21"/>
  <c r="C18" i="21"/>
  <c r="N17" i="21"/>
  <c r="L17" i="21"/>
  <c r="K17" i="21"/>
  <c r="J17" i="21"/>
  <c r="I17" i="21"/>
  <c r="H17" i="21"/>
  <c r="G17" i="21"/>
  <c r="F17" i="21"/>
  <c r="E17" i="21"/>
  <c r="D17" i="21"/>
  <c r="C17" i="21"/>
  <c r="N16" i="21"/>
  <c r="L16" i="21"/>
  <c r="K16" i="21"/>
  <c r="J16" i="21"/>
  <c r="I16" i="21"/>
  <c r="H16" i="21"/>
  <c r="G16" i="21"/>
  <c r="F16" i="21"/>
  <c r="E16" i="21"/>
  <c r="D16" i="21"/>
  <c r="C16" i="21"/>
  <c r="N15" i="21"/>
  <c r="L15" i="21"/>
  <c r="K15" i="21"/>
  <c r="J15" i="21"/>
  <c r="I15" i="21"/>
  <c r="H15" i="21"/>
  <c r="G15" i="21"/>
  <c r="F15" i="21"/>
  <c r="E15" i="21"/>
  <c r="D15" i="21"/>
  <c r="C15" i="21"/>
  <c r="N14" i="21"/>
  <c r="L14" i="21"/>
  <c r="K14" i="21"/>
  <c r="J14" i="21"/>
  <c r="I14" i="21"/>
  <c r="H14" i="21"/>
  <c r="G14" i="21"/>
  <c r="F14" i="21"/>
  <c r="E14" i="21"/>
  <c r="D14" i="21"/>
  <c r="C14" i="21"/>
  <c r="N13" i="21"/>
  <c r="L13" i="21"/>
  <c r="K13" i="21"/>
  <c r="J13" i="21"/>
  <c r="I13" i="21"/>
  <c r="H13" i="21"/>
  <c r="G13" i="21"/>
  <c r="F13" i="21"/>
  <c r="E13" i="21"/>
  <c r="D13" i="21"/>
  <c r="C13" i="21"/>
  <c r="N12" i="21"/>
  <c r="L12" i="21"/>
  <c r="K12" i="21"/>
  <c r="J12" i="21"/>
  <c r="I12" i="21"/>
  <c r="H12" i="21"/>
  <c r="G12" i="21"/>
  <c r="F12" i="21"/>
  <c r="E12" i="21"/>
  <c r="D12" i="21"/>
  <c r="C12" i="21"/>
  <c r="N11" i="21"/>
  <c r="L11" i="21"/>
  <c r="K11" i="21"/>
  <c r="J11" i="21"/>
  <c r="I11" i="21"/>
  <c r="H11" i="21"/>
  <c r="G11" i="21"/>
  <c r="F11" i="21"/>
  <c r="E11" i="21"/>
  <c r="D11" i="21"/>
  <c r="C11" i="21"/>
  <c r="N10" i="21"/>
  <c r="L10" i="21"/>
  <c r="K10" i="21"/>
  <c r="J10" i="21"/>
  <c r="I10" i="21"/>
  <c r="H10" i="21"/>
  <c r="G10" i="21"/>
  <c r="F10" i="21"/>
  <c r="E10" i="21"/>
  <c r="D10" i="21"/>
  <c r="C10" i="21"/>
  <c r="N9" i="21"/>
  <c r="L9" i="21"/>
  <c r="K9" i="21"/>
  <c r="J9" i="21"/>
  <c r="I9" i="21"/>
  <c r="H9" i="21"/>
  <c r="G9" i="21"/>
  <c r="F9" i="21"/>
  <c r="E9" i="21"/>
  <c r="D9" i="21"/>
  <c r="C9" i="21"/>
  <c r="N8" i="21"/>
  <c r="L8" i="21"/>
  <c r="K8" i="21"/>
  <c r="J8" i="21"/>
  <c r="I8" i="21"/>
  <c r="H8" i="21"/>
  <c r="G8" i="21"/>
  <c r="F8" i="21"/>
  <c r="E8" i="21"/>
  <c r="D8" i="21"/>
  <c r="C8" i="21"/>
  <c r="N7" i="21"/>
  <c r="L7" i="21"/>
  <c r="K7" i="21"/>
  <c r="J7" i="21"/>
  <c r="I7" i="21"/>
  <c r="H7" i="21"/>
  <c r="G7" i="21"/>
  <c r="F7" i="21"/>
  <c r="E7" i="21"/>
  <c r="D7" i="21"/>
  <c r="C7" i="21"/>
  <c r="N6" i="21"/>
  <c r="L6" i="21"/>
  <c r="K6" i="21"/>
  <c r="J6" i="21"/>
  <c r="I6" i="21"/>
  <c r="H6" i="21"/>
  <c r="G6" i="21"/>
  <c r="F6" i="21"/>
  <c r="E6" i="21"/>
  <c r="D6" i="21"/>
  <c r="C6" i="21"/>
  <c r="N5" i="21"/>
  <c r="L5" i="21"/>
  <c r="K5" i="21"/>
  <c r="L1" i="21" s="1"/>
  <c r="J5" i="21"/>
  <c r="I5" i="21"/>
  <c r="H5" i="21"/>
  <c r="G5" i="21"/>
  <c r="F5" i="21"/>
  <c r="E5" i="21"/>
  <c r="D5" i="21"/>
  <c r="C5" i="21"/>
  <c r="N4" i="21"/>
  <c r="L2" i="21"/>
  <c r="K2" i="21"/>
  <c r="J2" i="21"/>
  <c r="I2" i="21"/>
  <c r="H2" i="21"/>
  <c r="G2" i="21"/>
  <c r="F2" i="21"/>
  <c r="E2" i="21"/>
  <c r="D2" i="21"/>
  <c r="C2" i="21"/>
  <c r="B2" i="21"/>
  <c r="C6" i="20"/>
  <c r="D6" i="20"/>
  <c r="E6" i="20"/>
  <c r="F6" i="20"/>
  <c r="G6" i="20"/>
  <c r="H6" i="20"/>
  <c r="I6" i="20"/>
  <c r="J6" i="20"/>
  <c r="K6" i="20"/>
  <c r="L6" i="20"/>
  <c r="C7" i="20"/>
  <c r="D7" i="20"/>
  <c r="E7" i="20"/>
  <c r="F7" i="20"/>
  <c r="G7" i="20"/>
  <c r="H7" i="20"/>
  <c r="I7" i="20"/>
  <c r="J7" i="20"/>
  <c r="K7" i="20"/>
  <c r="L7" i="20"/>
  <c r="C8" i="20"/>
  <c r="D8" i="20"/>
  <c r="E8" i="20"/>
  <c r="F8" i="20"/>
  <c r="G8" i="20"/>
  <c r="H8" i="20"/>
  <c r="I8" i="20"/>
  <c r="J8" i="20"/>
  <c r="K8" i="20"/>
  <c r="L8" i="20"/>
  <c r="C9" i="20"/>
  <c r="D9" i="20"/>
  <c r="E9" i="20"/>
  <c r="F9" i="20"/>
  <c r="G9" i="20"/>
  <c r="H9" i="20"/>
  <c r="I9" i="20"/>
  <c r="J9" i="20"/>
  <c r="K9" i="20"/>
  <c r="L9" i="20"/>
  <c r="L1" i="20" s="1"/>
  <c r="C10" i="20"/>
  <c r="D10" i="20"/>
  <c r="E10" i="20"/>
  <c r="F10" i="20"/>
  <c r="G10" i="20"/>
  <c r="H10" i="20"/>
  <c r="I10" i="20"/>
  <c r="J10" i="20"/>
  <c r="K10" i="20"/>
  <c r="L10" i="20"/>
  <c r="C11" i="20"/>
  <c r="D11" i="20"/>
  <c r="E11" i="20"/>
  <c r="F11" i="20"/>
  <c r="G11" i="20"/>
  <c r="H11" i="20"/>
  <c r="I11" i="20"/>
  <c r="J11" i="20"/>
  <c r="K11" i="20"/>
  <c r="L11" i="20"/>
  <c r="C12" i="20"/>
  <c r="D12" i="20"/>
  <c r="E12" i="20"/>
  <c r="F12" i="20"/>
  <c r="G12" i="20"/>
  <c r="H12" i="20"/>
  <c r="I12" i="20"/>
  <c r="J12" i="20"/>
  <c r="K12" i="20"/>
  <c r="L12" i="20"/>
  <c r="C13" i="20"/>
  <c r="D13" i="20"/>
  <c r="E13" i="20"/>
  <c r="F13" i="20"/>
  <c r="G13" i="20"/>
  <c r="H13" i="20"/>
  <c r="I13" i="20"/>
  <c r="J13" i="20"/>
  <c r="K13" i="20"/>
  <c r="L13" i="20"/>
  <c r="C14" i="20"/>
  <c r="D14" i="20"/>
  <c r="E14" i="20"/>
  <c r="F14" i="20"/>
  <c r="G14" i="20"/>
  <c r="H14" i="20"/>
  <c r="I14" i="20"/>
  <c r="J14" i="20"/>
  <c r="K14" i="20"/>
  <c r="L14" i="20"/>
  <c r="C15" i="20"/>
  <c r="D15" i="20"/>
  <c r="E15" i="20"/>
  <c r="F15" i="20"/>
  <c r="G15" i="20"/>
  <c r="H15" i="20"/>
  <c r="I15" i="20"/>
  <c r="J15" i="20"/>
  <c r="K15" i="20"/>
  <c r="L15" i="20"/>
  <c r="C16" i="20"/>
  <c r="D16" i="20"/>
  <c r="E16" i="20"/>
  <c r="F16" i="20"/>
  <c r="G16" i="20"/>
  <c r="H16" i="20"/>
  <c r="I16" i="20"/>
  <c r="J16" i="20"/>
  <c r="K16" i="20"/>
  <c r="L16" i="20"/>
  <c r="C17" i="20"/>
  <c r="D17" i="20"/>
  <c r="E17" i="20"/>
  <c r="F17" i="20"/>
  <c r="G17" i="20"/>
  <c r="H17" i="20"/>
  <c r="I17" i="20"/>
  <c r="J17" i="20"/>
  <c r="K17" i="20"/>
  <c r="L17" i="20"/>
  <c r="C18" i="20"/>
  <c r="D18" i="20"/>
  <c r="E18" i="20"/>
  <c r="F18" i="20"/>
  <c r="G18" i="20"/>
  <c r="H18" i="20"/>
  <c r="I18" i="20"/>
  <c r="J18" i="20"/>
  <c r="K18" i="20"/>
  <c r="L18" i="20"/>
  <c r="C19" i="20"/>
  <c r="D19" i="20"/>
  <c r="E19" i="20"/>
  <c r="F19" i="20"/>
  <c r="G19" i="20"/>
  <c r="H19" i="20"/>
  <c r="I19" i="20"/>
  <c r="J19" i="20"/>
  <c r="K19" i="20"/>
  <c r="L19" i="20"/>
  <c r="C20" i="20"/>
  <c r="D20" i="20"/>
  <c r="E20" i="20"/>
  <c r="F20" i="20"/>
  <c r="G20" i="20"/>
  <c r="H20" i="20"/>
  <c r="I20" i="20"/>
  <c r="J20" i="20"/>
  <c r="K20" i="20"/>
  <c r="L20" i="20"/>
  <c r="C21" i="20"/>
  <c r="D21" i="20"/>
  <c r="E21" i="20"/>
  <c r="F21" i="20"/>
  <c r="G21" i="20"/>
  <c r="H21" i="20"/>
  <c r="I21" i="20"/>
  <c r="J21" i="20"/>
  <c r="K21" i="20"/>
  <c r="L21" i="20"/>
  <c r="C22" i="20"/>
  <c r="D22" i="20"/>
  <c r="E22" i="20"/>
  <c r="F22" i="20"/>
  <c r="G22" i="20"/>
  <c r="H22" i="20"/>
  <c r="I22" i="20"/>
  <c r="J22" i="20"/>
  <c r="K22" i="20"/>
  <c r="L22" i="20"/>
  <c r="C23" i="20"/>
  <c r="D23" i="20"/>
  <c r="E23" i="20"/>
  <c r="F23" i="20"/>
  <c r="G23" i="20"/>
  <c r="H23" i="20"/>
  <c r="I23" i="20"/>
  <c r="J23" i="20"/>
  <c r="K23" i="20"/>
  <c r="L23" i="20"/>
  <c r="C24" i="20"/>
  <c r="D24" i="20"/>
  <c r="E24" i="20"/>
  <c r="F24" i="20"/>
  <c r="G24" i="20"/>
  <c r="H24" i="20"/>
  <c r="I24" i="20"/>
  <c r="J24" i="20"/>
  <c r="K24" i="20"/>
  <c r="L24" i="20"/>
  <c r="C25" i="20"/>
  <c r="D25" i="20"/>
  <c r="E25" i="20"/>
  <c r="F25" i="20"/>
  <c r="G25" i="20"/>
  <c r="H25" i="20"/>
  <c r="I25" i="20"/>
  <c r="J25" i="20"/>
  <c r="K25" i="20"/>
  <c r="L25" i="20"/>
  <c r="C26" i="20"/>
  <c r="D26" i="20"/>
  <c r="E26" i="20"/>
  <c r="F26" i="20"/>
  <c r="G26" i="20"/>
  <c r="H26" i="20"/>
  <c r="I26" i="20"/>
  <c r="J26" i="20"/>
  <c r="K26" i="20"/>
  <c r="L26" i="20"/>
  <c r="C27" i="20"/>
  <c r="D27" i="20"/>
  <c r="E27" i="20"/>
  <c r="F27" i="20"/>
  <c r="G27" i="20"/>
  <c r="H27" i="20"/>
  <c r="I27" i="20"/>
  <c r="J27" i="20"/>
  <c r="K27" i="20"/>
  <c r="L27" i="20"/>
  <c r="C28" i="20"/>
  <c r="D28" i="20"/>
  <c r="E28" i="20"/>
  <c r="F28" i="20"/>
  <c r="G28" i="20"/>
  <c r="H28" i="20"/>
  <c r="I28" i="20"/>
  <c r="J28" i="20"/>
  <c r="K28" i="20"/>
  <c r="L28" i="20"/>
  <c r="C29" i="20"/>
  <c r="D29" i="20"/>
  <c r="E29" i="20"/>
  <c r="F29" i="20"/>
  <c r="G29" i="20"/>
  <c r="H29" i="20"/>
  <c r="I29" i="20"/>
  <c r="J29" i="20"/>
  <c r="K29" i="20"/>
  <c r="L29" i="20"/>
  <c r="C30" i="20"/>
  <c r="D30" i="20"/>
  <c r="E30" i="20"/>
  <c r="F30" i="20"/>
  <c r="G30" i="20"/>
  <c r="H30" i="20"/>
  <c r="I30" i="20"/>
  <c r="J30" i="20"/>
  <c r="K30" i="20"/>
  <c r="L30" i="20"/>
  <c r="C31" i="20"/>
  <c r="D31" i="20"/>
  <c r="E31" i="20"/>
  <c r="F31" i="20"/>
  <c r="G31" i="20"/>
  <c r="H31" i="20"/>
  <c r="I31" i="20"/>
  <c r="J31" i="20"/>
  <c r="K31" i="20"/>
  <c r="L31" i="20"/>
  <c r="C32" i="20"/>
  <c r="D32" i="20"/>
  <c r="E32" i="20"/>
  <c r="F32" i="20"/>
  <c r="G32" i="20"/>
  <c r="H32" i="20"/>
  <c r="I32" i="20"/>
  <c r="J32" i="20"/>
  <c r="K32" i="20"/>
  <c r="L32" i="20"/>
  <c r="C33" i="20"/>
  <c r="D33" i="20"/>
  <c r="E33" i="20"/>
  <c r="F33" i="20"/>
  <c r="G33" i="20"/>
  <c r="H33" i="20"/>
  <c r="I33" i="20"/>
  <c r="J33" i="20"/>
  <c r="K33" i="20"/>
  <c r="L33" i="20"/>
  <c r="C34" i="20"/>
  <c r="D34" i="20"/>
  <c r="E34" i="20"/>
  <c r="F34" i="20"/>
  <c r="G34" i="20"/>
  <c r="H34" i="20"/>
  <c r="I34" i="20"/>
  <c r="J34" i="20"/>
  <c r="K34" i="20"/>
  <c r="L34" i="20"/>
  <c r="C35" i="20"/>
  <c r="D35" i="20"/>
  <c r="E35" i="20"/>
  <c r="F35" i="20"/>
  <c r="G35" i="20"/>
  <c r="H35" i="20"/>
  <c r="I35" i="20"/>
  <c r="J35" i="20"/>
  <c r="K35" i="20"/>
  <c r="L35" i="20"/>
  <c r="C36" i="20"/>
  <c r="D36" i="20"/>
  <c r="E36" i="20"/>
  <c r="F36" i="20"/>
  <c r="G36" i="20"/>
  <c r="H36" i="20"/>
  <c r="I36" i="20"/>
  <c r="J36" i="20"/>
  <c r="K36" i="20"/>
  <c r="L36" i="20"/>
  <c r="C37" i="20"/>
  <c r="D37" i="20"/>
  <c r="E37" i="20"/>
  <c r="F37" i="20"/>
  <c r="G37" i="20"/>
  <c r="H37" i="20"/>
  <c r="I37" i="20"/>
  <c r="J37" i="20"/>
  <c r="K37" i="20"/>
  <c r="L37" i="20"/>
  <c r="C38" i="20"/>
  <c r="D38" i="20"/>
  <c r="E38" i="20"/>
  <c r="F38" i="20"/>
  <c r="G38" i="20"/>
  <c r="H38" i="20"/>
  <c r="I38" i="20"/>
  <c r="J38" i="20"/>
  <c r="K38" i="20"/>
  <c r="L38" i="20"/>
  <c r="C39" i="20"/>
  <c r="D39" i="20"/>
  <c r="E39" i="20"/>
  <c r="F39" i="20"/>
  <c r="G39" i="20"/>
  <c r="H39" i="20"/>
  <c r="I39" i="20"/>
  <c r="J39" i="20"/>
  <c r="K39" i="20"/>
  <c r="L39" i="20"/>
  <c r="C40" i="20"/>
  <c r="D40" i="20"/>
  <c r="E40" i="20"/>
  <c r="F40" i="20"/>
  <c r="G40" i="20"/>
  <c r="H40" i="20"/>
  <c r="I40" i="20"/>
  <c r="J40" i="20"/>
  <c r="K40" i="20"/>
  <c r="L40" i="20"/>
  <c r="C41" i="20"/>
  <c r="D41" i="20"/>
  <c r="E41" i="20"/>
  <c r="F41" i="20"/>
  <c r="G41" i="20"/>
  <c r="H41" i="20"/>
  <c r="I41" i="20"/>
  <c r="J41" i="20"/>
  <c r="K41" i="20"/>
  <c r="L41" i="20"/>
  <c r="C42" i="20"/>
  <c r="D42" i="20"/>
  <c r="E42" i="20"/>
  <c r="F42" i="20"/>
  <c r="G42" i="20"/>
  <c r="H42" i="20"/>
  <c r="I42" i="20"/>
  <c r="J42" i="20"/>
  <c r="K42" i="20"/>
  <c r="L42" i="20"/>
  <c r="C43" i="20"/>
  <c r="D43" i="20"/>
  <c r="E43" i="20"/>
  <c r="F43" i="20"/>
  <c r="G43" i="20"/>
  <c r="H43" i="20"/>
  <c r="I43" i="20"/>
  <c r="J43" i="20"/>
  <c r="K43" i="20"/>
  <c r="L43" i="20"/>
  <c r="C44" i="20"/>
  <c r="D44" i="20"/>
  <c r="E44" i="20"/>
  <c r="F44" i="20"/>
  <c r="G44" i="20"/>
  <c r="H44" i="20"/>
  <c r="I44" i="20"/>
  <c r="J44" i="20"/>
  <c r="K44" i="20"/>
  <c r="L44" i="20"/>
  <c r="C45" i="20"/>
  <c r="D45" i="20"/>
  <c r="E45" i="20"/>
  <c r="F45" i="20"/>
  <c r="G45" i="20"/>
  <c r="H45" i="20"/>
  <c r="I45" i="20"/>
  <c r="J45" i="20"/>
  <c r="K45" i="20"/>
  <c r="L45" i="20"/>
  <c r="C46" i="20"/>
  <c r="D46" i="20"/>
  <c r="E46" i="20"/>
  <c r="F46" i="20"/>
  <c r="G46" i="20"/>
  <c r="H46" i="20"/>
  <c r="I46" i="20"/>
  <c r="J46" i="20"/>
  <c r="K46" i="20"/>
  <c r="L46" i="20"/>
  <c r="C47" i="20"/>
  <c r="D47" i="20"/>
  <c r="E47" i="20"/>
  <c r="F47" i="20"/>
  <c r="G47" i="20"/>
  <c r="H47" i="20"/>
  <c r="I47" i="20"/>
  <c r="J47" i="20"/>
  <c r="K47" i="20"/>
  <c r="L47" i="20"/>
  <c r="C48" i="20"/>
  <c r="D48" i="20"/>
  <c r="E48" i="20"/>
  <c r="F48" i="20"/>
  <c r="G48" i="20"/>
  <c r="H48" i="20"/>
  <c r="I48" i="20"/>
  <c r="J48" i="20"/>
  <c r="K48" i="20"/>
  <c r="L48" i="20"/>
  <c r="C49" i="20"/>
  <c r="D49" i="20"/>
  <c r="E49" i="20"/>
  <c r="F49" i="20"/>
  <c r="G49" i="20"/>
  <c r="H49" i="20"/>
  <c r="I49" i="20"/>
  <c r="J49" i="20"/>
  <c r="K49" i="20"/>
  <c r="L49" i="20"/>
  <c r="C50" i="20"/>
  <c r="D50" i="20"/>
  <c r="E50" i="20"/>
  <c r="F50" i="20"/>
  <c r="G50" i="20"/>
  <c r="H50" i="20"/>
  <c r="I50" i="20"/>
  <c r="J50" i="20"/>
  <c r="K50" i="20"/>
  <c r="L50" i="20"/>
  <c r="C51" i="20"/>
  <c r="D51" i="20"/>
  <c r="E51" i="20"/>
  <c r="F51" i="20"/>
  <c r="G51" i="20"/>
  <c r="H51" i="20"/>
  <c r="I51" i="20"/>
  <c r="J51" i="20"/>
  <c r="K51" i="20"/>
  <c r="L51" i="20"/>
  <c r="C52" i="20"/>
  <c r="D52" i="20"/>
  <c r="E52" i="20"/>
  <c r="F52" i="20"/>
  <c r="G52" i="20"/>
  <c r="H52" i="20"/>
  <c r="I52" i="20"/>
  <c r="J52" i="20"/>
  <c r="K52" i="20"/>
  <c r="L52" i="20"/>
  <c r="C53" i="20"/>
  <c r="D53" i="20"/>
  <c r="E53" i="20"/>
  <c r="F53" i="20"/>
  <c r="G53" i="20"/>
  <c r="H53" i="20"/>
  <c r="I53" i="20"/>
  <c r="J53" i="20"/>
  <c r="K53" i="20"/>
  <c r="L53" i="20"/>
  <c r="C54" i="20"/>
  <c r="D54" i="20"/>
  <c r="E54" i="20"/>
  <c r="F54" i="20"/>
  <c r="G54" i="20"/>
  <c r="H54" i="20"/>
  <c r="I54" i="20"/>
  <c r="J54" i="20"/>
  <c r="K54" i="20"/>
  <c r="L54" i="20"/>
  <c r="C55" i="20"/>
  <c r="D55" i="20"/>
  <c r="E55" i="20"/>
  <c r="F55" i="20"/>
  <c r="G55" i="20"/>
  <c r="H55" i="20"/>
  <c r="I55" i="20"/>
  <c r="J55" i="20"/>
  <c r="K55" i="20"/>
  <c r="L55" i="20"/>
  <c r="C56" i="20"/>
  <c r="D56" i="20"/>
  <c r="E56" i="20"/>
  <c r="F56" i="20"/>
  <c r="G56" i="20"/>
  <c r="H56" i="20"/>
  <c r="I56" i="20"/>
  <c r="J56" i="20"/>
  <c r="K56" i="20"/>
  <c r="L56" i="20"/>
  <c r="C57" i="20"/>
  <c r="D57" i="20"/>
  <c r="E57" i="20"/>
  <c r="F57" i="20"/>
  <c r="G57" i="20"/>
  <c r="H57" i="20"/>
  <c r="I57" i="20"/>
  <c r="J57" i="20"/>
  <c r="K57" i="20"/>
  <c r="L57" i="20"/>
  <c r="C58" i="20"/>
  <c r="D58" i="20"/>
  <c r="E58" i="20"/>
  <c r="F58" i="20"/>
  <c r="G58" i="20"/>
  <c r="H58" i="20"/>
  <c r="I58" i="20"/>
  <c r="J58" i="20"/>
  <c r="K58" i="20"/>
  <c r="L58" i="20"/>
  <c r="C59" i="20"/>
  <c r="D59" i="20"/>
  <c r="E59" i="20"/>
  <c r="F59" i="20"/>
  <c r="G59" i="20"/>
  <c r="H59" i="20"/>
  <c r="I59" i="20"/>
  <c r="J59" i="20"/>
  <c r="K59" i="20"/>
  <c r="L59" i="20"/>
  <c r="C60" i="20"/>
  <c r="D60" i="20"/>
  <c r="E60" i="20"/>
  <c r="F60" i="20"/>
  <c r="G60" i="20"/>
  <c r="H60" i="20"/>
  <c r="I60" i="20"/>
  <c r="J60" i="20"/>
  <c r="K60" i="20"/>
  <c r="L60" i="20"/>
  <c r="C61" i="20"/>
  <c r="D61" i="20"/>
  <c r="E61" i="20"/>
  <c r="F61" i="20"/>
  <c r="G61" i="20"/>
  <c r="H61" i="20"/>
  <c r="I61" i="20"/>
  <c r="J61" i="20"/>
  <c r="K61" i="20"/>
  <c r="L61" i="20"/>
  <c r="C62" i="20"/>
  <c r="D62" i="20"/>
  <c r="E62" i="20"/>
  <c r="F62" i="20"/>
  <c r="G62" i="20"/>
  <c r="H62" i="20"/>
  <c r="I62" i="20"/>
  <c r="J62" i="20"/>
  <c r="K62" i="20"/>
  <c r="L62" i="20"/>
  <c r="C63" i="20"/>
  <c r="D63" i="20"/>
  <c r="E63" i="20"/>
  <c r="F63" i="20"/>
  <c r="G63" i="20"/>
  <c r="H63" i="20"/>
  <c r="I63" i="20"/>
  <c r="J63" i="20"/>
  <c r="K63" i="20"/>
  <c r="L63" i="20"/>
  <c r="C64" i="20"/>
  <c r="D64" i="20"/>
  <c r="E64" i="20"/>
  <c r="F64" i="20"/>
  <c r="G64" i="20"/>
  <c r="H64" i="20"/>
  <c r="I64" i="20"/>
  <c r="J64" i="20"/>
  <c r="K64" i="20"/>
  <c r="L64" i="20"/>
  <c r="C65" i="20"/>
  <c r="D65" i="20"/>
  <c r="E65" i="20"/>
  <c r="F65" i="20"/>
  <c r="G65" i="20"/>
  <c r="H65" i="20"/>
  <c r="I65" i="20"/>
  <c r="J65" i="20"/>
  <c r="K65" i="20"/>
  <c r="L65" i="20"/>
  <c r="C66" i="20"/>
  <c r="D66" i="20"/>
  <c r="E66" i="20"/>
  <c r="F66" i="20"/>
  <c r="G66" i="20"/>
  <c r="H66" i="20"/>
  <c r="I66" i="20"/>
  <c r="J66" i="20"/>
  <c r="K66" i="20"/>
  <c r="L66" i="20"/>
  <c r="C67" i="20"/>
  <c r="D67" i="20"/>
  <c r="E67" i="20"/>
  <c r="F67" i="20"/>
  <c r="G67" i="20"/>
  <c r="H67" i="20"/>
  <c r="I67" i="20"/>
  <c r="J67" i="20"/>
  <c r="K67" i="20"/>
  <c r="L67" i="20"/>
  <c r="C68" i="20"/>
  <c r="D68" i="20"/>
  <c r="E68" i="20"/>
  <c r="F68" i="20"/>
  <c r="G68" i="20"/>
  <c r="H68" i="20"/>
  <c r="I68" i="20"/>
  <c r="J68" i="20"/>
  <c r="K68" i="20"/>
  <c r="L68" i="20"/>
  <c r="C69" i="20"/>
  <c r="D69" i="20"/>
  <c r="E69" i="20"/>
  <c r="F69" i="20"/>
  <c r="G69" i="20"/>
  <c r="H69" i="20"/>
  <c r="I69" i="20"/>
  <c r="J69" i="20"/>
  <c r="K69" i="20"/>
  <c r="L69" i="20"/>
  <c r="C70" i="20"/>
  <c r="D70" i="20"/>
  <c r="E70" i="20"/>
  <c r="F70" i="20"/>
  <c r="G70" i="20"/>
  <c r="H70" i="20"/>
  <c r="I70" i="20"/>
  <c r="J70" i="20"/>
  <c r="K70" i="20"/>
  <c r="L70" i="20"/>
  <c r="C71" i="20"/>
  <c r="D71" i="20"/>
  <c r="E71" i="20"/>
  <c r="F71" i="20"/>
  <c r="G71" i="20"/>
  <c r="H71" i="20"/>
  <c r="I71" i="20"/>
  <c r="J71" i="20"/>
  <c r="K71" i="20"/>
  <c r="L71" i="20"/>
  <c r="C72" i="20"/>
  <c r="D72" i="20"/>
  <c r="E72" i="20"/>
  <c r="F72" i="20"/>
  <c r="G72" i="20"/>
  <c r="H72" i="20"/>
  <c r="I72" i="20"/>
  <c r="J72" i="20"/>
  <c r="K72" i="20"/>
  <c r="L72" i="20"/>
  <c r="C73" i="20"/>
  <c r="D73" i="20"/>
  <c r="E73" i="20"/>
  <c r="F73" i="20"/>
  <c r="G73" i="20"/>
  <c r="H73" i="20"/>
  <c r="I73" i="20"/>
  <c r="J73" i="20"/>
  <c r="K73" i="20"/>
  <c r="L73" i="20"/>
  <c r="C74" i="20"/>
  <c r="D74" i="20"/>
  <c r="E74" i="20"/>
  <c r="F74" i="20"/>
  <c r="G74" i="20"/>
  <c r="H74" i="20"/>
  <c r="I74" i="20"/>
  <c r="J74" i="20"/>
  <c r="K74" i="20"/>
  <c r="L74" i="20"/>
  <c r="C75" i="20"/>
  <c r="D75" i="20"/>
  <c r="E75" i="20"/>
  <c r="F75" i="20"/>
  <c r="G75" i="20"/>
  <c r="H75" i="20"/>
  <c r="I75" i="20"/>
  <c r="J75" i="20"/>
  <c r="K75" i="20"/>
  <c r="L75" i="20"/>
  <c r="C76" i="20"/>
  <c r="D76" i="20"/>
  <c r="E76" i="20"/>
  <c r="F76" i="20"/>
  <c r="G76" i="20"/>
  <c r="H76" i="20"/>
  <c r="I76" i="20"/>
  <c r="J76" i="20"/>
  <c r="K76" i="20"/>
  <c r="L76" i="20"/>
  <c r="C77" i="20"/>
  <c r="D77" i="20"/>
  <c r="E77" i="20"/>
  <c r="F77" i="20"/>
  <c r="G77" i="20"/>
  <c r="H77" i="20"/>
  <c r="I77" i="20"/>
  <c r="J77" i="20"/>
  <c r="K77" i="20"/>
  <c r="L77" i="20"/>
  <c r="C78" i="20"/>
  <c r="D78" i="20"/>
  <c r="E78" i="20"/>
  <c r="F78" i="20"/>
  <c r="G78" i="20"/>
  <c r="H78" i="20"/>
  <c r="I78" i="20"/>
  <c r="J78" i="20"/>
  <c r="K78" i="20"/>
  <c r="L78" i="20"/>
  <c r="C79" i="20"/>
  <c r="D79" i="20"/>
  <c r="E79" i="20"/>
  <c r="F79" i="20"/>
  <c r="G79" i="20"/>
  <c r="H79" i="20"/>
  <c r="I79" i="20"/>
  <c r="J79" i="20"/>
  <c r="K79" i="20"/>
  <c r="L79" i="20"/>
  <c r="C80" i="20"/>
  <c r="D80" i="20"/>
  <c r="E80" i="20"/>
  <c r="F80" i="20"/>
  <c r="G80" i="20"/>
  <c r="H80" i="20"/>
  <c r="I80" i="20"/>
  <c r="J80" i="20"/>
  <c r="K80" i="20"/>
  <c r="L80" i="20"/>
  <c r="C81" i="20"/>
  <c r="D81" i="20"/>
  <c r="E81" i="20"/>
  <c r="F81" i="20"/>
  <c r="G81" i="20"/>
  <c r="H81" i="20"/>
  <c r="I81" i="20"/>
  <c r="J81" i="20"/>
  <c r="K81" i="20"/>
  <c r="L81" i="20"/>
  <c r="C82" i="20"/>
  <c r="D82" i="20"/>
  <c r="E82" i="20"/>
  <c r="F82" i="20"/>
  <c r="G82" i="20"/>
  <c r="H82" i="20"/>
  <c r="I82" i="20"/>
  <c r="J82" i="20"/>
  <c r="K82" i="20"/>
  <c r="L82" i="20"/>
  <c r="C83" i="20"/>
  <c r="D83" i="20"/>
  <c r="E83" i="20"/>
  <c r="F83" i="20"/>
  <c r="G83" i="20"/>
  <c r="H83" i="20"/>
  <c r="I83" i="20"/>
  <c r="J83" i="20"/>
  <c r="K83" i="20"/>
  <c r="L83" i="20"/>
  <c r="C84" i="20"/>
  <c r="D84" i="20"/>
  <c r="E84" i="20"/>
  <c r="F84" i="20"/>
  <c r="G84" i="20"/>
  <c r="H84" i="20"/>
  <c r="I84" i="20"/>
  <c r="J84" i="20"/>
  <c r="K84" i="20"/>
  <c r="L84" i="20"/>
  <c r="C85" i="20"/>
  <c r="D85" i="20"/>
  <c r="E85" i="20"/>
  <c r="F85" i="20"/>
  <c r="G85" i="20"/>
  <c r="H85" i="20"/>
  <c r="I85" i="20"/>
  <c r="J85" i="20"/>
  <c r="K85" i="20"/>
  <c r="L85" i="20"/>
  <c r="C86" i="20"/>
  <c r="D86" i="20"/>
  <c r="E86" i="20"/>
  <c r="F86" i="20"/>
  <c r="G86" i="20"/>
  <c r="H86" i="20"/>
  <c r="I86" i="20"/>
  <c r="J86" i="20"/>
  <c r="K86" i="20"/>
  <c r="L86" i="20"/>
  <c r="C87" i="20"/>
  <c r="D87" i="20"/>
  <c r="E87" i="20"/>
  <c r="F87" i="20"/>
  <c r="G87" i="20"/>
  <c r="H87" i="20"/>
  <c r="I87" i="20"/>
  <c r="J87" i="20"/>
  <c r="K87" i="20"/>
  <c r="L87" i="20"/>
  <c r="C88" i="20"/>
  <c r="D88" i="20"/>
  <c r="E88" i="20"/>
  <c r="F88" i="20"/>
  <c r="G88" i="20"/>
  <c r="H88" i="20"/>
  <c r="I88" i="20"/>
  <c r="J88" i="20"/>
  <c r="K88" i="20"/>
  <c r="L88" i="20"/>
  <c r="C89" i="20"/>
  <c r="D89" i="20"/>
  <c r="E89" i="20"/>
  <c r="F89" i="20"/>
  <c r="G89" i="20"/>
  <c r="H89" i="20"/>
  <c r="I89" i="20"/>
  <c r="J89" i="20"/>
  <c r="K89" i="20"/>
  <c r="L89" i="20"/>
  <c r="C90" i="20"/>
  <c r="D90" i="20"/>
  <c r="E90" i="20"/>
  <c r="F90" i="20"/>
  <c r="G90" i="20"/>
  <c r="H90" i="20"/>
  <c r="I90" i="20"/>
  <c r="J90" i="20"/>
  <c r="K90" i="20"/>
  <c r="L90" i="20"/>
  <c r="C91" i="20"/>
  <c r="D91" i="20"/>
  <c r="E91" i="20"/>
  <c r="F91" i="20"/>
  <c r="G91" i="20"/>
  <c r="H91" i="20"/>
  <c r="I91" i="20"/>
  <c r="J91" i="20"/>
  <c r="K91" i="20"/>
  <c r="L91" i="20"/>
  <c r="C92" i="20"/>
  <c r="D92" i="20"/>
  <c r="E92" i="20"/>
  <c r="F92" i="20"/>
  <c r="G92" i="20"/>
  <c r="H92" i="20"/>
  <c r="I92" i="20"/>
  <c r="J92" i="20"/>
  <c r="K92" i="20"/>
  <c r="L92" i="20"/>
  <c r="C93" i="20"/>
  <c r="D93" i="20"/>
  <c r="E93" i="20"/>
  <c r="F93" i="20"/>
  <c r="G93" i="20"/>
  <c r="H93" i="20"/>
  <c r="I93" i="20"/>
  <c r="J93" i="20"/>
  <c r="K93" i="20"/>
  <c r="L93" i="20"/>
  <c r="C94" i="20"/>
  <c r="D94" i="20"/>
  <c r="E94" i="20"/>
  <c r="F94" i="20"/>
  <c r="G94" i="20"/>
  <c r="H94" i="20"/>
  <c r="I94" i="20"/>
  <c r="J94" i="20"/>
  <c r="K94" i="20"/>
  <c r="L94" i="20"/>
  <c r="C95" i="20"/>
  <c r="D95" i="20"/>
  <c r="E95" i="20"/>
  <c r="F95" i="20"/>
  <c r="G95" i="20"/>
  <c r="H95" i="20"/>
  <c r="I95" i="20"/>
  <c r="J95" i="20"/>
  <c r="K95" i="20"/>
  <c r="L95" i="20"/>
  <c r="C96" i="20"/>
  <c r="D96" i="20"/>
  <c r="E96" i="20"/>
  <c r="F96" i="20"/>
  <c r="G96" i="20"/>
  <c r="H96" i="20"/>
  <c r="I96" i="20"/>
  <c r="J96" i="20"/>
  <c r="K96" i="20"/>
  <c r="L96" i="20"/>
  <c r="C97" i="20"/>
  <c r="D97" i="20"/>
  <c r="E97" i="20"/>
  <c r="F97" i="20"/>
  <c r="G97" i="20"/>
  <c r="H97" i="20"/>
  <c r="I97" i="20"/>
  <c r="J97" i="20"/>
  <c r="K97" i="20"/>
  <c r="L97" i="20"/>
  <c r="C98" i="20"/>
  <c r="D98" i="20"/>
  <c r="E98" i="20"/>
  <c r="F98" i="20"/>
  <c r="G98" i="20"/>
  <c r="H98" i="20"/>
  <c r="I98" i="20"/>
  <c r="J98" i="20"/>
  <c r="K98" i="20"/>
  <c r="L98" i="20"/>
  <c r="C99" i="20"/>
  <c r="D99" i="20"/>
  <c r="E99" i="20"/>
  <c r="F99" i="20"/>
  <c r="G99" i="20"/>
  <c r="H99" i="20"/>
  <c r="I99" i="20"/>
  <c r="J99" i="20"/>
  <c r="K99" i="20"/>
  <c r="L99" i="20"/>
  <c r="C100" i="20"/>
  <c r="D100" i="20"/>
  <c r="E100" i="20"/>
  <c r="F100" i="20"/>
  <c r="G100" i="20"/>
  <c r="H100" i="20"/>
  <c r="I100" i="20"/>
  <c r="J100" i="20"/>
  <c r="K100" i="20"/>
  <c r="L100" i="20"/>
  <c r="C101" i="20"/>
  <c r="D101" i="20"/>
  <c r="E101" i="20"/>
  <c r="F101" i="20"/>
  <c r="G101" i="20"/>
  <c r="H101" i="20"/>
  <c r="I101" i="20"/>
  <c r="J101" i="20"/>
  <c r="K101" i="20"/>
  <c r="L101" i="20"/>
  <c r="C102" i="20"/>
  <c r="D102" i="20"/>
  <c r="E102" i="20"/>
  <c r="F102" i="20"/>
  <c r="G102" i="20"/>
  <c r="H102" i="20"/>
  <c r="I102" i="20"/>
  <c r="J102" i="20"/>
  <c r="K102" i="20"/>
  <c r="L102" i="20"/>
  <c r="C103" i="20"/>
  <c r="D103" i="20"/>
  <c r="E103" i="20"/>
  <c r="F103" i="20"/>
  <c r="G103" i="20"/>
  <c r="H103" i="20"/>
  <c r="I103" i="20"/>
  <c r="J103" i="20"/>
  <c r="K103" i="20"/>
  <c r="L103" i="20"/>
  <c r="C104" i="20"/>
  <c r="D104" i="20"/>
  <c r="E104" i="20"/>
  <c r="F104" i="20"/>
  <c r="G104" i="20"/>
  <c r="H104" i="20"/>
  <c r="I104" i="20"/>
  <c r="J104" i="20"/>
  <c r="K104" i="20"/>
  <c r="L104" i="20"/>
  <c r="C105" i="20"/>
  <c r="D105" i="20"/>
  <c r="E105" i="20"/>
  <c r="F105" i="20"/>
  <c r="G105" i="20"/>
  <c r="H105" i="20"/>
  <c r="I105" i="20"/>
  <c r="J105" i="20"/>
  <c r="K105" i="20"/>
  <c r="L105" i="20"/>
  <c r="C106" i="20"/>
  <c r="D106" i="20"/>
  <c r="E106" i="20"/>
  <c r="F106" i="20"/>
  <c r="G106" i="20"/>
  <c r="H106" i="20"/>
  <c r="I106" i="20"/>
  <c r="J106" i="20"/>
  <c r="K106" i="20"/>
  <c r="L106" i="20"/>
  <c r="C107" i="20"/>
  <c r="D107" i="20"/>
  <c r="E107" i="20"/>
  <c r="F107" i="20"/>
  <c r="G107" i="20"/>
  <c r="H107" i="20"/>
  <c r="I107" i="20"/>
  <c r="J107" i="20"/>
  <c r="K107" i="20"/>
  <c r="L107" i="20"/>
  <c r="C108" i="20"/>
  <c r="D108" i="20"/>
  <c r="E108" i="20"/>
  <c r="F108" i="20"/>
  <c r="G108" i="20"/>
  <c r="H108" i="20"/>
  <c r="I108" i="20"/>
  <c r="J108" i="20"/>
  <c r="K108" i="20"/>
  <c r="L108" i="20"/>
  <c r="C109" i="20"/>
  <c r="D109" i="20"/>
  <c r="E109" i="20"/>
  <c r="F109" i="20"/>
  <c r="G109" i="20"/>
  <c r="H109" i="20"/>
  <c r="I109" i="20"/>
  <c r="J109" i="20"/>
  <c r="K109" i="20"/>
  <c r="L109" i="20"/>
  <c r="C110" i="20"/>
  <c r="D110" i="20"/>
  <c r="E110" i="20"/>
  <c r="F110" i="20"/>
  <c r="G110" i="20"/>
  <c r="H110" i="20"/>
  <c r="I110" i="20"/>
  <c r="J110" i="20"/>
  <c r="K110" i="20"/>
  <c r="L110" i="20"/>
  <c r="C111" i="20"/>
  <c r="D111" i="20"/>
  <c r="E111" i="20"/>
  <c r="F111" i="20"/>
  <c r="G111" i="20"/>
  <c r="H111" i="20"/>
  <c r="I111" i="20"/>
  <c r="J111" i="20"/>
  <c r="K111" i="20"/>
  <c r="L111" i="20"/>
  <c r="C112" i="20"/>
  <c r="D112" i="20"/>
  <c r="E112" i="20"/>
  <c r="F112" i="20"/>
  <c r="G112" i="20"/>
  <c r="H112" i="20"/>
  <c r="I112" i="20"/>
  <c r="J112" i="20"/>
  <c r="K112" i="20"/>
  <c r="L112" i="20"/>
  <c r="C113" i="20"/>
  <c r="D113" i="20"/>
  <c r="E113" i="20"/>
  <c r="F113" i="20"/>
  <c r="G113" i="20"/>
  <c r="H113" i="20"/>
  <c r="I113" i="20"/>
  <c r="J113" i="20"/>
  <c r="K113" i="20"/>
  <c r="L113" i="20"/>
  <c r="C114" i="20"/>
  <c r="D114" i="20"/>
  <c r="E114" i="20"/>
  <c r="F114" i="20"/>
  <c r="G114" i="20"/>
  <c r="H114" i="20"/>
  <c r="I114" i="20"/>
  <c r="J114" i="20"/>
  <c r="K114" i="20"/>
  <c r="L114" i="20"/>
  <c r="C115" i="20"/>
  <c r="D115" i="20"/>
  <c r="E115" i="20"/>
  <c r="F115" i="20"/>
  <c r="G115" i="20"/>
  <c r="H115" i="20"/>
  <c r="I115" i="20"/>
  <c r="J115" i="20"/>
  <c r="K115" i="20"/>
  <c r="L115" i="20"/>
  <c r="C116" i="20"/>
  <c r="D116" i="20"/>
  <c r="E116" i="20"/>
  <c r="F116" i="20"/>
  <c r="G116" i="20"/>
  <c r="H116" i="20"/>
  <c r="I116" i="20"/>
  <c r="J116" i="20"/>
  <c r="K116" i="20"/>
  <c r="L116" i="20"/>
  <c r="C117" i="20"/>
  <c r="D117" i="20"/>
  <c r="E117" i="20"/>
  <c r="F117" i="20"/>
  <c r="G117" i="20"/>
  <c r="H117" i="20"/>
  <c r="I117" i="20"/>
  <c r="J117" i="20"/>
  <c r="K117" i="20"/>
  <c r="L117" i="20"/>
  <c r="C118" i="20"/>
  <c r="D118" i="20"/>
  <c r="E118" i="20"/>
  <c r="F118" i="20"/>
  <c r="G118" i="20"/>
  <c r="H118" i="20"/>
  <c r="I118" i="20"/>
  <c r="J118" i="20"/>
  <c r="K118" i="20"/>
  <c r="L118" i="20"/>
  <c r="C119" i="20"/>
  <c r="D119" i="20"/>
  <c r="E119" i="20"/>
  <c r="F119" i="20"/>
  <c r="G119" i="20"/>
  <c r="H119" i="20"/>
  <c r="I119" i="20"/>
  <c r="J119" i="20"/>
  <c r="K119" i="20"/>
  <c r="L119" i="20"/>
  <c r="C120" i="20"/>
  <c r="D120" i="20"/>
  <c r="E120" i="20"/>
  <c r="F120" i="20"/>
  <c r="G120" i="20"/>
  <c r="H120" i="20"/>
  <c r="I120" i="20"/>
  <c r="J120" i="20"/>
  <c r="K120" i="20"/>
  <c r="L120" i="20"/>
  <c r="C121" i="20"/>
  <c r="D121" i="20"/>
  <c r="E121" i="20"/>
  <c r="F121" i="20"/>
  <c r="G121" i="20"/>
  <c r="H121" i="20"/>
  <c r="I121" i="20"/>
  <c r="J121" i="20"/>
  <c r="K121" i="20"/>
  <c r="L121" i="20"/>
  <c r="C122" i="20"/>
  <c r="D122" i="20"/>
  <c r="E122" i="20"/>
  <c r="F122" i="20"/>
  <c r="G122" i="20"/>
  <c r="H122" i="20"/>
  <c r="I122" i="20"/>
  <c r="J122" i="20"/>
  <c r="K122" i="20"/>
  <c r="L122" i="20"/>
  <c r="C123" i="20"/>
  <c r="D123" i="20"/>
  <c r="E123" i="20"/>
  <c r="F123" i="20"/>
  <c r="G123" i="20"/>
  <c r="H123" i="20"/>
  <c r="I123" i="20"/>
  <c r="J123" i="20"/>
  <c r="K123" i="20"/>
  <c r="L123" i="20"/>
  <c r="C124" i="20"/>
  <c r="D124" i="20"/>
  <c r="E124" i="20"/>
  <c r="F124" i="20"/>
  <c r="G124" i="20"/>
  <c r="H124" i="20"/>
  <c r="I124" i="20"/>
  <c r="J124" i="20"/>
  <c r="K124" i="20"/>
  <c r="L124" i="20"/>
  <c r="C125" i="20"/>
  <c r="D125" i="20"/>
  <c r="E125" i="20"/>
  <c r="F125" i="20"/>
  <c r="G125" i="20"/>
  <c r="H125" i="20"/>
  <c r="I125" i="20"/>
  <c r="J125" i="20"/>
  <c r="K125" i="20"/>
  <c r="L125" i="20"/>
  <c r="C126" i="20"/>
  <c r="D126" i="20"/>
  <c r="E126" i="20"/>
  <c r="F126" i="20"/>
  <c r="G126" i="20"/>
  <c r="H126" i="20"/>
  <c r="I126" i="20"/>
  <c r="J126" i="20"/>
  <c r="K126" i="20"/>
  <c r="L126" i="20"/>
  <c r="C127" i="20"/>
  <c r="D127" i="20"/>
  <c r="E127" i="20"/>
  <c r="F127" i="20"/>
  <c r="G127" i="20"/>
  <c r="H127" i="20"/>
  <c r="I127" i="20"/>
  <c r="J127" i="20"/>
  <c r="K127" i="20"/>
  <c r="L127" i="20"/>
  <c r="C128" i="20"/>
  <c r="D128" i="20"/>
  <c r="E128" i="20"/>
  <c r="F128" i="20"/>
  <c r="G128" i="20"/>
  <c r="H128" i="20"/>
  <c r="I128" i="20"/>
  <c r="J128" i="20"/>
  <c r="K128" i="20"/>
  <c r="L128" i="20"/>
  <c r="C129" i="20"/>
  <c r="D129" i="20"/>
  <c r="E129" i="20"/>
  <c r="F129" i="20"/>
  <c r="G129" i="20"/>
  <c r="H129" i="20"/>
  <c r="I129" i="20"/>
  <c r="J129" i="20"/>
  <c r="K129" i="20"/>
  <c r="L129" i="20"/>
  <c r="C130" i="20"/>
  <c r="D130" i="20"/>
  <c r="E130" i="20"/>
  <c r="F130" i="20"/>
  <c r="G130" i="20"/>
  <c r="H130" i="20"/>
  <c r="I130" i="20"/>
  <c r="J130" i="20"/>
  <c r="K130" i="20"/>
  <c r="L130" i="20"/>
  <c r="C131" i="20"/>
  <c r="D131" i="20"/>
  <c r="E131" i="20"/>
  <c r="F131" i="20"/>
  <c r="G131" i="20"/>
  <c r="H131" i="20"/>
  <c r="I131" i="20"/>
  <c r="J131" i="20"/>
  <c r="K131" i="20"/>
  <c r="L131" i="20"/>
  <c r="C132" i="20"/>
  <c r="D132" i="20"/>
  <c r="E132" i="20"/>
  <c r="F132" i="20"/>
  <c r="G132" i="20"/>
  <c r="H132" i="20"/>
  <c r="I132" i="20"/>
  <c r="J132" i="20"/>
  <c r="K132" i="20"/>
  <c r="L132" i="20"/>
  <c r="C133" i="20"/>
  <c r="D133" i="20"/>
  <c r="E133" i="20"/>
  <c r="F133" i="20"/>
  <c r="G133" i="20"/>
  <c r="H133" i="20"/>
  <c r="I133" i="20"/>
  <c r="J133" i="20"/>
  <c r="K133" i="20"/>
  <c r="L133" i="20"/>
  <c r="C134" i="20"/>
  <c r="D134" i="20"/>
  <c r="E134" i="20"/>
  <c r="F134" i="20"/>
  <c r="G134" i="20"/>
  <c r="H134" i="20"/>
  <c r="I134" i="20"/>
  <c r="J134" i="20"/>
  <c r="K134" i="20"/>
  <c r="L134" i="20"/>
  <c r="C135" i="20"/>
  <c r="D135" i="20"/>
  <c r="E135" i="20"/>
  <c r="F135" i="20"/>
  <c r="G135" i="20"/>
  <c r="H135" i="20"/>
  <c r="I135" i="20"/>
  <c r="J135" i="20"/>
  <c r="K135" i="20"/>
  <c r="L135" i="20"/>
  <c r="C136" i="20"/>
  <c r="D136" i="20"/>
  <c r="E136" i="20"/>
  <c r="F136" i="20"/>
  <c r="G136" i="20"/>
  <c r="H136" i="20"/>
  <c r="I136" i="20"/>
  <c r="J136" i="20"/>
  <c r="K136" i="20"/>
  <c r="L136" i="20"/>
  <c r="C137" i="20"/>
  <c r="D137" i="20"/>
  <c r="E137" i="20"/>
  <c r="F137" i="20"/>
  <c r="G137" i="20"/>
  <c r="H137" i="20"/>
  <c r="I137" i="20"/>
  <c r="J137" i="20"/>
  <c r="K137" i="20"/>
  <c r="L137" i="20"/>
  <c r="C138" i="20"/>
  <c r="D138" i="20"/>
  <c r="E138" i="20"/>
  <c r="F138" i="20"/>
  <c r="G138" i="20"/>
  <c r="H138" i="20"/>
  <c r="I138" i="20"/>
  <c r="J138" i="20"/>
  <c r="K138" i="20"/>
  <c r="L138" i="20"/>
  <c r="C139" i="20"/>
  <c r="D139" i="20"/>
  <c r="E139" i="20"/>
  <c r="F139" i="20"/>
  <c r="G139" i="20"/>
  <c r="H139" i="20"/>
  <c r="I139" i="20"/>
  <c r="J139" i="20"/>
  <c r="K139" i="20"/>
  <c r="L139" i="20"/>
  <c r="C140" i="20"/>
  <c r="D140" i="20"/>
  <c r="E140" i="20"/>
  <c r="F140" i="20"/>
  <c r="G140" i="20"/>
  <c r="H140" i="20"/>
  <c r="I140" i="20"/>
  <c r="J140" i="20"/>
  <c r="K140" i="20"/>
  <c r="L140" i="20"/>
  <c r="C141" i="20"/>
  <c r="D141" i="20"/>
  <c r="E141" i="20"/>
  <c r="F141" i="20"/>
  <c r="G141" i="20"/>
  <c r="H141" i="20"/>
  <c r="I141" i="20"/>
  <c r="J141" i="20"/>
  <c r="K141" i="20"/>
  <c r="L141" i="20"/>
  <c r="C142" i="20"/>
  <c r="D142" i="20"/>
  <c r="E142" i="20"/>
  <c r="F142" i="20"/>
  <c r="G142" i="20"/>
  <c r="H142" i="20"/>
  <c r="I142" i="20"/>
  <c r="J142" i="20"/>
  <c r="K142" i="20"/>
  <c r="L142" i="20"/>
  <c r="L5" i="20"/>
  <c r="K5" i="20"/>
  <c r="J5" i="20"/>
  <c r="I5" i="20"/>
  <c r="H5" i="20"/>
  <c r="AF6" i="6"/>
  <c r="AF7" i="6"/>
  <c r="N7" i="20" s="1"/>
  <c r="AF8" i="6"/>
  <c r="AF9" i="6"/>
  <c r="AF10" i="6"/>
  <c r="AF11" i="6"/>
  <c r="AF12" i="6"/>
  <c r="AF13" i="6"/>
  <c r="N13" i="20" s="1"/>
  <c r="AF14" i="6"/>
  <c r="AF15" i="6"/>
  <c r="N15" i="20" s="1"/>
  <c r="AF16" i="6"/>
  <c r="AF17" i="6"/>
  <c r="AF18" i="6"/>
  <c r="AF19" i="6"/>
  <c r="AF20" i="6"/>
  <c r="AF21" i="6"/>
  <c r="N21" i="20" s="1"/>
  <c r="AF22" i="6"/>
  <c r="AF23" i="6"/>
  <c r="N23" i="20" s="1"/>
  <c r="AF24" i="6"/>
  <c r="AF25" i="6"/>
  <c r="AF26" i="6"/>
  <c r="AF27" i="6"/>
  <c r="AF28" i="6"/>
  <c r="AF29" i="6"/>
  <c r="N29" i="20" s="1"/>
  <c r="AF30" i="6"/>
  <c r="AF31" i="6"/>
  <c r="N31" i="20" s="1"/>
  <c r="AF32" i="6"/>
  <c r="AF33" i="6"/>
  <c r="AF34" i="6"/>
  <c r="AF35" i="6"/>
  <c r="AF36" i="6"/>
  <c r="AF37" i="6"/>
  <c r="N37" i="20" s="1"/>
  <c r="AF38" i="6"/>
  <c r="AF39" i="6"/>
  <c r="N39" i="20" s="1"/>
  <c r="AF40" i="6"/>
  <c r="AF41" i="6"/>
  <c r="AF42" i="6"/>
  <c r="AF43" i="6"/>
  <c r="AF44" i="6"/>
  <c r="AF45" i="6"/>
  <c r="N45" i="20" s="1"/>
  <c r="AF46" i="6"/>
  <c r="AF47" i="6"/>
  <c r="N47" i="20" s="1"/>
  <c r="AF48" i="6"/>
  <c r="AF49" i="6"/>
  <c r="AF50" i="6"/>
  <c r="AF51" i="6"/>
  <c r="AF52" i="6"/>
  <c r="AF53" i="6"/>
  <c r="N53" i="20" s="1"/>
  <c r="AF54" i="6"/>
  <c r="AF55" i="6"/>
  <c r="N55" i="20" s="1"/>
  <c r="AF56" i="6"/>
  <c r="AF57" i="6"/>
  <c r="AF58" i="6"/>
  <c r="AF59" i="6"/>
  <c r="AF60" i="6"/>
  <c r="AF61" i="6"/>
  <c r="N61" i="20" s="1"/>
  <c r="AF62" i="6"/>
  <c r="AF63" i="6"/>
  <c r="N63" i="20" s="1"/>
  <c r="AF64" i="6"/>
  <c r="AF65" i="6"/>
  <c r="AF66" i="6"/>
  <c r="AF67" i="6"/>
  <c r="AF68" i="6"/>
  <c r="AF69" i="6"/>
  <c r="N69" i="20" s="1"/>
  <c r="AF70" i="6"/>
  <c r="AF71" i="6"/>
  <c r="N71" i="20" s="1"/>
  <c r="AF72" i="6"/>
  <c r="AF73" i="6"/>
  <c r="AF74" i="6"/>
  <c r="AF75" i="6"/>
  <c r="AF76" i="6"/>
  <c r="AF77" i="6"/>
  <c r="N77" i="20" s="1"/>
  <c r="AF78" i="6"/>
  <c r="AF79" i="6"/>
  <c r="N79" i="20" s="1"/>
  <c r="AF80" i="6"/>
  <c r="AF81" i="6"/>
  <c r="AF82" i="6"/>
  <c r="AF83" i="6"/>
  <c r="AF84" i="6"/>
  <c r="AF85" i="6"/>
  <c r="N85" i="20" s="1"/>
  <c r="AF86" i="6"/>
  <c r="AF87" i="6"/>
  <c r="N87" i="20" s="1"/>
  <c r="AF88" i="6"/>
  <c r="AF89" i="6"/>
  <c r="AF90" i="6"/>
  <c r="AF91" i="6"/>
  <c r="AF92" i="6"/>
  <c r="AF93" i="6"/>
  <c r="N93" i="20" s="1"/>
  <c r="AF94" i="6"/>
  <c r="AF95" i="6"/>
  <c r="N95" i="20" s="1"/>
  <c r="AF96" i="6"/>
  <c r="AF97" i="6"/>
  <c r="AF98" i="6"/>
  <c r="AF99" i="6"/>
  <c r="AF100" i="6"/>
  <c r="AF101" i="6"/>
  <c r="N101" i="20" s="1"/>
  <c r="AF102" i="6"/>
  <c r="AF103" i="6"/>
  <c r="N103" i="20" s="1"/>
  <c r="AF104" i="6"/>
  <c r="AF105" i="6"/>
  <c r="AF106" i="6"/>
  <c r="AF107" i="6"/>
  <c r="AF108" i="6"/>
  <c r="AF109" i="6"/>
  <c r="N109" i="20" s="1"/>
  <c r="AF110" i="6"/>
  <c r="AF111" i="6"/>
  <c r="N111" i="20" s="1"/>
  <c r="AF112" i="6"/>
  <c r="N112" i="20" s="1"/>
  <c r="AF113" i="6"/>
  <c r="AF114" i="6"/>
  <c r="AF115" i="6"/>
  <c r="AF116" i="6"/>
  <c r="AF117" i="6"/>
  <c r="N117" i="20" s="1"/>
  <c r="AF118" i="6"/>
  <c r="AF119" i="6"/>
  <c r="N119" i="20" s="1"/>
  <c r="AF120" i="6"/>
  <c r="N120" i="20" s="1"/>
  <c r="AF121" i="6"/>
  <c r="AF122" i="6"/>
  <c r="AF123" i="6"/>
  <c r="AF124" i="6"/>
  <c r="AF125" i="6"/>
  <c r="N125" i="20" s="1"/>
  <c r="AF126" i="6"/>
  <c r="AF127" i="6"/>
  <c r="N127" i="20" s="1"/>
  <c r="AF128" i="6"/>
  <c r="N128" i="20" s="1"/>
  <c r="AF129" i="6"/>
  <c r="AF130" i="6"/>
  <c r="AF131" i="6"/>
  <c r="AF132" i="6"/>
  <c r="AF133" i="6"/>
  <c r="N133" i="20" s="1"/>
  <c r="AF134" i="6"/>
  <c r="N134" i="20" s="1"/>
  <c r="AF135" i="6"/>
  <c r="N135" i="20" s="1"/>
  <c r="AF136" i="6"/>
  <c r="N136" i="20" s="1"/>
  <c r="AF137" i="6"/>
  <c r="AF138" i="6"/>
  <c r="AF139" i="6"/>
  <c r="AF140" i="6"/>
  <c r="AF141" i="6"/>
  <c r="N141" i="20" s="1"/>
  <c r="AF142" i="6"/>
  <c r="N142" i="20" s="1"/>
  <c r="AF5" i="6"/>
  <c r="N5" i="20"/>
  <c r="N6" i="20"/>
  <c r="N8" i="20"/>
  <c r="N9" i="20"/>
  <c r="N10" i="20"/>
  <c r="N11" i="20"/>
  <c r="N12" i="20"/>
  <c r="N14" i="20"/>
  <c r="N16" i="20"/>
  <c r="N17" i="20"/>
  <c r="N18" i="20"/>
  <c r="N19" i="20"/>
  <c r="N20" i="20"/>
  <c r="N22" i="20"/>
  <c r="N24" i="20"/>
  <c r="N25" i="20"/>
  <c r="N26" i="20"/>
  <c r="N27" i="20"/>
  <c r="N28" i="20"/>
  <c r="N30" i="20"/>
  <c r="N32" i="20"/>
  <c r="N33" i="20"/>
  <c r="N34" i="20"/>
  <c r="N35" i="20"/>
  <c r="N36" i="20"/>
  <c r="N38" i="20"/>
  <c r="N40" i="20"/>
  <c r="N41" i="20"/>
  <c r="N42" i="20"/>
  <c r="N43" i="20"/>
  <c r="N44" i="20"/>
  <c r="N46" i="20"/>
  <c r="N48" i="20"/>
  <c r="N49" i="20"/>
  <c r="N50" i="20"/>
  <c r="N51" i="20"/>
  <c r="N52" i="20"/>
  <c r="N54" i="20"/>
  <c r="N56" i="20"/>
  <c r="N57" i="20"/>
  <c r="N58" i="20"/>
  <c r="N59" i="20"/>
  <c r="N60" i="20"/>
  <c r="N62" i="20"/>
  <c r="N64" i="20"/>
  <c r="N65" i="20"/>
  <c r="N66" i="20"/>
  <c r="N67" i="20"/>
  <c r="N68" i="20"/>
  <c r="N70" i="20"/>
  <c r="N72" i="20"/>
  <c r="N73" i="20"/>
  <c r="N74" i="20"/>
  <c r="N75" i="20"/>
  <c r="N76" i="20"/>
  <c r="N78" i="20"/>
  <c r="N80" i="20"/>
  <c r="N81" i="20"/>
  <c r="N82" i="20"/>
  <c r="N83" i="20"/>
  <c r="N84" i="20"/>
  <c r="N86" i="20"/>
  <c r="N88" i="20"/>
  <c r="N89" i="20"/>
  <c r="N90" i="20"/>
  <c r="N91" i="20"/>
  <c r="N92" i="20"/>
  <c r="N94" i="20"/>
  <c r="N96" i="20"/>
  <c r="N97" i="20"/>
  <c r="N98" i="20"/>
  <c r="N99" i="20"/>
  <c r="N100" i="20"/>
  <c r="N102" i="20"/>
  <c r="N104" i="20"/>
  <c r="N105" i="20"/>
  <c r="N106" i="20"/>
  <c r="N107" i="20"/>
  <c r="N108" i="20"/>
  <c r="N110" i="20"/>
  <c r="N113" i="20"/>
  <c r="N114" i="20"/>
  <c r="N115" i="20"/>
  <c r="N116" i="20"/>
  <c r="N118" i="20"/>
  <c r="N121" i="20"/>
  <c r="N122" i="20"/>
  <c r="N123" i="20"/>
  <c r="N124" i="20"/>
  <c r="N126" i="20"/>
  <c r="N129" i="20"/>
  <c r="N130" i="20"/>
  <c r="N131" i="20"/>
  <c r="N132" i="20"/>
  <c r="N137" i="20"/>
  <c r="N138" i="20"/>
  <c r="N139" i="20"/>
  <c r="N140" i="20"/>
  <c r="N4" i="20"/>
  <c r="G5" i="20"/>
  <c r="F5" i="20"/>
  <c r="E5" i="20"/>
  <c r="D5" i="20"/>
  <c r="C5" i="20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140" i="12"/>
  <c r="Q139" i="12"/>
  <c r="Q138" i="12"/>
  <c r="Q137" i="12"/>
  <c r="Q136" i="12"/>
  <c r="Q135" i="12"/>
  <c r="Q134" i="12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140" i="15"/>
  <c r="Q139" i="15"/>
  <c r="Q138" i="15"/>
  <c r="Q137" i="15"/>
  <c r="Q136" i="15"/>
  <c r="Q135" i="15"/>
  <c r="Q134" i="15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140" i="16"/>
  <c r="Q139" i="16"/>
  <c r="Q138" i="16"/>
  <c r="Q137" i="16"/>
  <c r="Q136" i="16"/>
  <c r="Q135" i="16"/>
  <c r="Q134" i="16"/>
  <c r="Q133" i="16"/>
  <c r="Q132" i="16"/>
  <c r="Q131" i="16"/>
  <c r="Q130" i="16"/>
  <c r="Q129" i="16"/>
  <c r="Q128" i="16"/>
  <c r="Q127" i="16"/>
  <c r="Q126" i="16"/>
  <c r="Q125" i="16"/>
  <c r="Q124" i="16"/>
  <c r="Q123" i="16"/>
  <c r="Q122" i="16"/>
  <c r="Q121" i="16"/>
  <c r="Q120" i="16"/>
  <c r="Q119" i="16"/>
  <c r="Q118" i="16"/>
  <c r="Q117" i="16"/>
  <c r="Q116" i="16"/>
  <c r="Q115" i="16"/>
  <c r="Q114" i="16"/>
  <c r="Q113" i="16"/>
  <c r="Q112" i="16"/>
  <c r="Q111" i="16"/>
  <c r="Q110" i="16"/>
  <c r="Q109" i="16"/>
  <c r="Q108" i="16"/>
  <c r="Q107" i="16"/>
  <c r="Q106" i="16"/>
  <c r="Q105" i="16"/>
  <c r="Q104" i="16"/>
  <c r="Q103" i="16"/>
  <c r="Q102" i="16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5" i="16"/>
  <c r="Q4" i="16"/>
  <c r="Q3" i="16"/>
  <c r="Q140" i="18"/>
  <c r="Q139" i="18"/>
  <c r="Q138" i="18"/>
  <c r="Q137" i="18"/>
  <c r="Q136" i="18"/>
  <c r="Q135" i="18"/>
  <c r="Q134" i="18"/>
  <c r="Q133" i="18"/>
  <c r="Q132" i="18"/>
  <c r="Q131" i="18"/>
  <c r="Q130" i="18"/>
  <c r="Q129" i="18"/>
  <c r="Q128" i="18"/>
  <c r="Q127" i="18"/>
  <c r="Q126" i="18"/>
  <c r="Q125" i="18"/>
  <c r="Q124" i="18"/>
  <c r="Q123" i="18"/>
  <c r="Q122" i="18"/>
  <c r="Q121" i="18"/>
  <c r="Q120" i="18"/>
  <c r="Q119" i="18"/>
  <c r="Q118" i="18"/>
  <c r="Q117" i="18"/>
  <c r="Q116" i="18"/>
  <c r="Q115" i="18"/>
  <c r="Q114" i="18"/>
  <c r="Q113" i="18"/>
  <c r="Q112" i="18"/>
  <c r="Q111" i="18"/>
  <c r="Q110" i="18"/>
  <c r="Q109" i="18"/>
  <c r="Q108" i="18"/>
  <c r="Q107" i="18"/>
  <c r="Q106" i="18"/>
  <c r="Q105" i="18"/>
  <c r="Q104" i="18"/>
  <c r="Q103" i="18"/>
  <c r="Q102" i="18"/>
  <c r="Q101" i="18"/>
  <c r="Q100" i="18"/>
  <c r="Q99" i="18"/>
  <c r="Q98" i="18"/>
  <c r="Q97" i="18"/>
  <c r="Q96" i="18"/>
  <c r="Q95" i="18"/>
  <c r="Q94" i="18"/>
  <c r="Q93" i="18"/>
  <c r="Q92" i="18"/>
  <c r="Q91" i="18"/>
  <c r="Q90" i="18"/>
  <c r="Q89" i="18"/>
  <c r="Q88" i="18"/>
  <c r="Q87" i="18"/>
  <c r="Q86" i="18"/>
  <c r="Q85" i="18"/>
  <c r="Q84" i="18"/>
  <c r="Q83" i="18"/>
  <c r="Q82" i="18"/>
  <c r="Q81" i="18"/>
  <c r="Q80" i="18"/>
  <c r="Q79" i="18"/>
  <c r="Q78" i="18"/>
  <c r="Q77" i="18"/>
  <c r="Q76" i="18"/>
  <c r="Q75" i="18"/>
  <c r="Q74" i="18"/>
  <c r="Q73" i="18"/>
  <c r="Q72" i="18"/>
  <c r="Q71" i="18"/>
  <c r="Q70" i="18"/>
  <c r="Q69" i="18"/>
  <c r="Q68" i="18"/>
  <c r="Q67" i="18"/>
  <c r="Q66" i="18"/>
  <c r="Q65" i="18"/>
  <c r="Q64" i="18"/>
  <c r="Q63" i="18"/>
  <c r="Q62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Q7" i="18"/>
  <c r="Q6" i="18"/>
  <c r="Q5" i="18"/>
  <c r="Q4" i="18"/>
  <c r="Q3" i="18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3" i="17"/>
  <c r="P3" i="17"/>
  <c r="L2" i="20"/>
  <c r="K2" i="20"/>
  <c r="J2" i="20"/>
  <c r="I2" i="20"/>
  <c r="H2" i="20"/>
  <c r="G2" i="20"/>
  <c r="F2" i="20"/>
  <c r="E2" i="20"/>
  <c r="D2" i="20"/>
  <c r="B2" i="20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4" i="6"/>
  <c r="AC142" i="6"/>
  <c r="AB142" i="6"/>
  <c r="AA142" i="6"/>
  <c r="Z142" i="6"/>
  <c r="Y142" i="6"/>
  <c r="X142" i="6"/>
  <c r="W142" i="6"/>
  <c r="V142" i="6"/>
  <c r="U142" i="6"/>
  <c r="T142" i="6"/>
  <c r="AC141" i="6"/>
  <c r="AB141" i="6"/>
  <c r="AA141" i="6"/>
  <c r="Z141" i="6"/>
  <c r="Y141" i="6"/>
  <c r="X141" i="6"/>
  <c r="W141" i="6"/>
  <c r="V141" i="6"/>
  <c r="U141" i="6"/>
  <c r="T141" i="6"/>
  <c r="AC140" i="6"/>
  <c r="AB140" i="6"/>
  <c r="AA140" i="6"/>
  <c r="Z140" i="6"/>
  <c r="Y140" i="6"/>
  <c r="X140" i="6"/>
  <c r="W140" i="6"/>
  <c r="V140" i="6"/>
  <c r="U140" i="6"/>
  <c r="T140" i="6"/>
  <c r="AC139" i="6"/>
  <c r="AB139" i="6"/>
  <c r="AA139" i="6"/>
  <c r="Z139" i="6"/>
  <c r="Y139" i="6"/>
  <c r="X139" i="6"/>
  <c r="W139" i="6"/>
  <c r="V139" i="6"/>
  <c r="U139" i="6"/>
  <c r="T139" i="6"/>
  <c r="AC138" i="6"/>
  <c r="AB138" i="6"/>
  <c r="AA138" i="6"/>
  <c r="Z138" i="6"/>
  <c r="Y138" i="6"/>
  <c r="X138" i="6"/>
  <c r="W138" i="6"/>
  <c r="V138" i="6"/>
  <c r="U138" i="6"/>
  <c r="T138" i="6"/>
  <c r="AC137" i="6"/>
  <c r="AB137" i="6"/>
  <c r="AA137" i="6"/>
  <c r="Z137" i="6"/>
  <c r="Y137" i="6"/>
  <c r="X137" i="6"/>
  <c r="W137" i="6"/>
  <c r="V137" i="6"/>
  <c r="U137" i="6"/>
  <c r="T137" i="6"/>
  <c r="AC136" i="6"/>
  <c r="AB136" i="6"/>
  <c r="AA136" i="6"/>
  <c r="Z136" i="6"/>
  <c r="Y136" i="6"/>
  <c r="X136" i="6"/>
  <c r="W136" i="6"/>
  <c r="V136" i="6"/>
  <c r="U136" i="6"/>
  <c r="T136" i="6"/>
  <c r="AC135" i="6"/>
  <c r="AB135" i="6"/>
  <c r="AA135" i="6"/>
  <c r="Z135" i="6"/>
  <c r="Y135" i="6"/>
  <c r="X135" i="6"/>
  <c r="W135" i="6"/>
  <c r="V135" i="6"/>
  <c r="U135" i="6"/>
  <c r="T135" i="6"/>
  <c r="AC134" i="6"/>
  <c r="AB134" i="6"/>
  <c r="AA134" i="6"/>
  <c r="Z134" i="6"/>
  <c r="Y134" i="6"/>
  <c r="X134" i="6"/>
  <c r="W134" i="6"/>
  <c r="V134" i="6"/>
  <c r="U134" i="6"/>
  <c r="T134" i="6"/>
  <c r="AC133" i="6"/>
  <c r="AB133" i="6"/>
  <c r="AA133" i="6"/>
  <c r="Z133" i="6"/>
  <c r="Y133" i="6"/>
  <c r="X133" i="6"/>
  <c r="W133" i="6"/>
  <c r="V133" i="6"/>
  <c r="U133" i="6"/>
  <c r="T133" i="6"/>
  <c r="AC132" i="6"/>
  <c r="AB132" i="6"/>
  <c r="AA132" i="6"/>
  <c r="Z132" i="6"/>
  <c r="Y132" i="6"/>
  <c r="X132" i="6"/>
  <c r="W132" i="6"/>
  <c r="V132" i="6"/>
  <c r="U132" i="6"/>
  <c r="T132" i="6"/>
  <c r="AC131" i="6"/>
  <c r="AB131" i="6"/>
  <c r="AA131" i="6"/>
  <c r="Z131" i="6"/>
  <c r="Y131" i="6"/>
  <c r="X131" i="6"/>
  <c r="W131" i="6"/>
  <c r="V131" i="6"/>
  <c r="U131" i="6"/>
  <c r="T131" i="6"/>
  <c r="AC130" i="6"/>
  <c r="AB130" i="6"/>
  <c r="AA130" i="6"/>
  <c r="Z130" i="6"/>
  <c r="Y130" i="6"/>
  <c r="X130" i="6"/>
  <c r="W130" i="6"/>
  <c r="V130" i="6"/>
  <c r="U130" i="6"/>
  <c r="T130" i="6"/>
  <c r="AC129" i="6"/>
  <c r="AB129" i="6"/>
  <c r="AA129" i="6"/>
  <c r="Z129" i="6"/>
  <c r="Y129" i="6"/>
  <c r="X129" i="6"/>
  <c r="W129" i="6"/>
  <c r="V129" i="6"/>
  <c r="U129" i="6"/>
  <c r="T129" i="6"/>
  <c r="AC128" i="6"/>
  <c r="AB128" i="6"/>
  <c r="AA128" i="6"/>
  <c r="Z128" i="6"/>
  <c r="Y128" i="6"/>
  <c r="X128" i="6"/>
  <c r="W128" i="6"/>
  <c r="V128" i="6"/>
  <c r="U128" i="6"/>
  <c r="T128" i="6"/>
  <c r="AC127" i="6"/>
  <c r="AB127" i="6"/>
  <c r="AA127" i="6"/>
  <c r="Z127" i="6"/>
  <c r="Y127" i="6"/>
  <c r="X127" i="6"/>
  <c r="W127" i="6"/>
  <c r="V127" i="6"/>
  <c r="U127" i="6"/>
  <c r="T127" i="6"/>
  <c r="AC126" i="6"/>
  <c r="AB126" i="6"/>
  <c r="AA126" i="6"/>
  <c r="Z126" i="6"/>
  <c r="Y126" i="6"/>
  <c r="X126" i="6"/>
  <c r="W126" i="6"/>
  <c r="V126" i="6"/>
  <c r="U126" i="6"/>
  <c r="T126" i="6"/>
  <c r="AC125" i="6"/>
  <c r="AB125" i="6"/>
  <c r="AA125" i="6"/>
  <c r="Z125" i="6"/>
  <c r="Y125" i="6"/>
  <c r="X125" i="6"/>
  <c r="W125" i="6"/>
  <c r="V125" i="6"/>
  <c r="U125" i="6"/>
  <c r="T125" i="6"/>
  <c r="AC124" i="6"/>
  <c r="AB124" i="6"/>
  <c r="AA124" i="6"/>
  <c r="Z124" i="6"/>
  <c r="Y124" i="6"/>
  <c r="X124" i="6"/>
  <c r="W124" i="6"/>
  <c r="V124" i="6"/>
  <c r="U124" i="6"/>
  <c r="T124" i="6"/>
  <c r="AC123" i="6"/>
  <c r="AB123" i="6"/>
  <c r="AA123" i="6"/>
  <c r="Z123" i="6"/>
  <c r="Y123" i="6"/>
  <c r="X123" i="6"/>
  <c r="W123" i="6"/>
  <c r="V123" i="6"/>
  <c r="U123" i="6"/>
  <c r="T123" i="6"/>
  <c r="AC122" i="6"/>
  <c r="AB122" i="6"/>
  <c r="AA122" i="6"/>
  <c r="Z122" i="6"/>
  <c r="Y122" i="6"/>
  <c r="X122" i="6"/>
  <c r="W122" i="6"/>
  <c r="V122" i="6"/>
  <c r="U122" i="6"/>
  <c r="T122" i="6"/>
  <c r="AC121" i="6"/>
  <c r="AB121" i="6"/>
  <c r="AA121" i="6"/>
  <c r="Z121" i="6"/>
  <c r="Y121" i="6"/>
  <c r="X121" i="6"/>
  <c r="W121" i="6"/>
  <c r="V121" i="6"/>
  <c r="U121" i="6"/>
  <c r="T121" i="6"/>
  <c r="AC120" i="6"/>
  <c r="AB120" i="6"/>
  <c r="AA120" i="6"/>
  <c r="Z120" i="6"/>
  <c r="Y120" i="6"/>
  <c r="X120" i="6"/>
  <c r="W120" i="6"/>
  <c r="V120" i="6"/>
  <c r="U120" i="6"/>
  <c r="T120" i="6"/>
  <c r="AC119" i="6"/>
  <c r="AB119" i="6"/>
  <c r="AA119" i="6"/>
  <c r="Z119" i="6"/>
  <c r="Y119" i="6"/>
  <c r="X119" i="6"/>
  <c r="W119" i="6"/>
  <c r="V119" i="6"/>
  <c r="U119" i="6"/>
  <c r="T119" i="6"/>
  <c r="AC118" i="6"/>
  <c r="AB118" i="6"/>
  <c r="AA118" i="6"/>
  <c r="Z118" i="6"/>
  <c r="Y118" i="6"/>
  <c r="X118" i="6"/>
  <c r="W118" i="6"/>
  <c r="V118" i="6"/>
  <c r="U118" i="6"/>
  <c r="T118" i="6"/>
  <c r="AC117" i="6"/>
  <c r="AB117" i="6"/>
  <c r="AA117" i="6"/>
  <c r="Z117" i="6"/>
  <c r="Y117" i="6"/>
  <c r="X117" i="6"/>
  <c r="W117" i="6"/>
  <c r="V117" i="6"/>
  <c r="U117" i="6"/>
  <c r="T117" i="6"/>
  <c r="AC116" i="6"/>
  <c r="AB116" i="6"/>
  <c r="AA116" i="6"/>
  <c r="Z116" i="6"/>
  <c r="Y116" i="6"/>
  <c r="X116" i="6"/>
  <c r="W116" i="6"/>
  <c r="V116" i="6"/>
  <c r="U116" i="6"/>
  <c r="T116" i="6"/>
  <c r="AC115" i="6"/>
  <c r="AB115" i="6"/>
  <c r="AA115" i="6"/>
  <c r="Z115" i="6"/>
  <c r="Y115" i="6"/>
  <c r="X115" i="6"/>
  <c r="W115" i="6"/>
  <c r="V115" i="6"/>
  <c r="U115" i="6"/>
  <c r="T115" i="6"/>
  <c r="AC114" i="6"/>
  <c r="AB114" i="6"/>
  <c r="AA114" i="6"/>
  <c r="Z114" i="6"/>
  <c r="Y114" i="6"/>
  <c r="X114" i="6"/>
  <c r="W114" i="6"/>
  <c r="V114" i="6"/>
  <c r="U114" i="6"/>
  <c r="T114" i="6"/>
  <c r="AC113" i="6"/>
  <c r="AB113" i="6"/>
  <c r="AA113" i="6"/>
  <c r="Z113" i="6"/>
  <c r="Y113" i="6"/>
  <c r="X113" i="6"/>
  <c r="W113" i="6"/>
  <c r="V113" i="6"/>
  <c r="U113" i="6"/>
  <c r="T113" i="6"/>
  <c r="AC112" i="6"/>
  <c r="AB112" i="6"/>
  <c r="AA112" i="6"/>
  <c r="Z112" i="6"/>
  <c r="Y112" i="6"/>
  <c r="X112" i="6"/>
  <c r="W112" i="6"/>
  <c r="V112" i="6"/>
  <c r="U112" i="6"/>
  <c r="T112" i="6"/>
  <c r="AC111" i="6"/>
  <c r="AB111" i="6"/>
  <c r="AA111" i="6"/>
  <c r="Z111" i="6"/>
  <c r="Y111" i="6"/>
  <c r="X111" i="6"/>
  <c r="W111" i="6"/>
  <c r="V111" i="6"/>
  <c r="U111" i="6"/>
  <c r="T111" i="6"/>
  <c r="AC110" i="6"/>
  <c r="AB110" i="6"/>
  <c r="AA110" i="6"/>
  <c r="Z110" i="6"/>
  <c r="Y110" i="6"/>
  <c r="X110" i="6"/>
  <c r="W110" i="6"/>
  <c r="V110" i="6"/>
  <c r="U110" i="6"/>
  <c r="T110" i="6"/>
  <c r="AC109" i="6"/>
  <c r="AB109" i="6"/>
  <c r="AA109" i="6"/>
  <c r="Z109" i="6"/>
  <c r="Y109" i="6"/>
  <c r="X109" i="6"/>
  <c r="W109" i="6"/>
  <c r="V109" i="6"/>
  <c r="U109" i="6"/>
  <c r="T109" i="6"/>
  <c r="AC108" i="6"/>
  <c r="AB108" i="6"/>
  <c r="AA108" i="6"/>
  <c r="Z108" i="6"/>
  <c r="Y108" i="6"/>
  <c r="X108" i="6"/>
  <c r="W108" i="6"/>
  <c r="V108" i="6"/>
  <c r="U108" i="6"/>
  <c r="T108" i="6"/>
  <c r="AC107" i="6"/>
  <c r="AB107" i="6"/>
  <c r="AA107" i="6"/>
  <c r="Z107" i="6"/>
  <c r="Y107" i="6"/>
  <c r="X107" i="6"/>
  <c r="W107" i="6"/>
  <c r="V107" i="6"/>
  <c r="U107" i="6"/>
  <c r="T107" i="6"/>
  <c r="AC106" i="6"/>
  <c r="AB106" i="6"/>
  <c r="AA106" i="6"/>
  <c r="Z106" i="6"/>
  <c r="Y106" i="6"/>
  <c r="X106" i="6"/>
  <c r="W106" i="6"/>
  <c r="V106" i="6"/>
  <c r="U106" i="6"/>
  <c r="T106" i="6"/>
  <c r="AC105" i="6"/>
  <c r="AB105" i="6"/>
  <c r="AA105" i="6"/>
  <c r="Z105" i="6"/>
  <c r="Y105" i="6"/>
  <c r="X105" i="6"/>
  <c r="W105" i="6"/>
  <c r="V105" i="6"/>
  <c r="U105" i="6"/>
  <c r="T105" i="6"/>
  <c r="AC104" i="6"/>
  <c r="AB104" i="6"/>
  <c r="AA104" i="6"/>
  <c r="Z104" i="6"/>
  <c r="Y104" i="6"/>
  <c r="X104" i="6"/>
  <c r="W104" i="6"/>
  <c r="V104" i="6"/>
  <c r="U104" i="6"/>
  <c r="T104" i="6"/>
  <c r="AC103" i="6"/>
  <c r="AB103" i="6"/>
  <c r="AA103" i="6"/>
  <c r="Z103" i="6"/>
  <c r="Y103" i="6"/>
  <c r="X103" i="6"/>
  <c r="W103" i="6"/>
  <c r="V103" i="6"/>
  <c r="U103" i="6"/>
  <c r="T103" i="6"/>
  <c r="AC102" i="6"/>
  <c r="AB102" i="6"/>
  <c r="AA102" i="6"/>
  <c r="Z102" i="6"/>
  <c r="Y102" i="6"/>
  <c r="X102" i="6"/>
  <c r="W102" i="6"/>
  <c r="V102" i="6"/>
  <c r="U102" i="6"/>
  <c r="T102" i="6"/>
  <c r="AC101" i="6"/>
  <c r="AB101" i="6"/>
  <c r="AA101" i="6"/>
  <c r="Z101" i="6"/>
  <c r="Y101" i="6"/>
  <c r="X101" i="6"/>
  <c r="W101" i="6"/>
  <c r="V101" i="6"/>
  <c r="U101" i="6"/>
  <c r="T101" i="6"/>
  <c r="AC100" i="6"/>
  <c r="AB100" i="6"/>
  <c r="AA100" i="6"/>
  <c r="Z100" i="6"/>
  <c r="Y100" i="6"/>
  <c r="X100" i="6"/>
  <c r="W100" i="6"/>
  <c r="V100" i="6"/>
  <c r="U100" i="6"/>
  <c r="T100" i="6"/>
  <c r="AC99" i="6"/>
  <c r="AB99" i="6"/>
  <c r="AA99" i="6"/>
  <c r="Z99" i="6"/>
  <c r="Y99" i="6"/>
  <c r="X99" i="6"/>
  <c r="W99" i="6"/>
  <c r="V99" i="6"/>
  <c r="U99" i="6"/>
  <c r="T99" i="6"/>
  <c r="AC98" i="6"/>
  <c r="AB98" i="6"/>
  <c r="AA98" i="6"/>
  <c r="Z98" i="6"/>
  <c r="Y98" i="6"/>
  <c r="X98" i="6"/>
  <c r="W98" i="6"/>
  <c r="V98" i="6"/>
  <c r="U98" i="6"/>
  <c r="T98" i="6"/>
  <c r="AC97" i="6"/>
  <c r="AB97" i="6"/>
  <c r="AA97" i="6"/>
  <c r="Z97" i="6"/>
  <c r="Y97" i="6"/>
  <c r="X97" i="6"/>
  <c r="W97" i="6"/>
  <c r="V97" i="6"/>
  <c r="U97" i="6"/>
  <c r="T97" i="6"/>
  <c r="AC96" i="6"/>
  <c r="AB96" i="6"/>
  <c r="AA96" i="6"/>
  <c r="Z96" i="6"/>
  <c r="Y96" i="6"/>
  <c r="X96" i="6"/>
  <c r="W96" i="6"/>
  <c r="V96" i="6"/>
  <c r="U96" i="6"/>
  <c r="T96" i="6"/>
  <c r="AC95" i="6"/>
  <c r="AB95" i="6"/>
  <c r="AA95" i="6"/>
  <c r="Z95" i="6"/>
  <c r="Y95" i="6"/>
  <c r="X95" i="6"/>
  <c r="W95" i="6"/>
  <c r="V95" i="6"/>
  <c r="U95" i="6"/>
  <c r="T95" i="6"/>
  <c r="AC94" i="6"/>
  <c r="AB94" i="6"/>
  <c r="AA94" i="6"/>
  <c r="Z94" i="6"/>
  <c r="Y94" i="6"/>
  <c r="X94" i="6"/>
  <c r="W94" i="6"/>
  <c r="V94" i="6"/>
  <c r="U94" i="6"/>
  <c r="T94" i="6"/>
  <c r="AC93" i="6"/>
  <c r="AB93" i="6"/>
  <c r="AA93" i="6"/>
  <c r="Z93" i="6"/>
  <c r="Y93" i="6"/>
  <c r="X93" i="6"/>
  <c r="W93" i="6"/>
  <c r="V93" i="6"/>
  <c r="U93" i="6"/>
  <c r="T93" i="6"/>
  <c r="AC92" i="6"/>
  <c r="AB92" i="6"/>
  <c r="AA92" i="6"/>
  <c r="Z92" i="6"/>
  <c r="Y92" i="6"/>
  <c r="X92" i="6"/>
  <c r="W92" i="6"/>
  <c r="V92" i="6"/>
  <c r="U92" i="6"/>
  <c r="T92" i="6"/>
  <c r="AC91" i="6"/>
  <c r="AB91" i="6"/>
  <c r="AA91" i="6"/>
  <c r="Z91" i="6"/>
  <c r="Y91" i="6"/>
  <c r="X91" i="6"/>
  <c r="W91" i="6"/>
  <c r="V91" i="6"/>
  <c r="U91" i="6"/>
  <c r="T91" i="6"/>
  <c r="AC90" i="6"/>
  <c r="AB90" i="6"/>
  <c r="AA90" i="6"/>
  <c r="Z90" i="6"/>
  <c r="Y90" i="6"/>
  <c r="X90" i="6"/>
  <c r="W90" i="6"/>
  <c r="V90" i="6"/>
  <c r="U90" i="6"/>
  <c r="T90" i="6"/>
  <c r="AC89" i="6"/>
  <c r="AB89" i="6"/>
  <c r="AA89" i="6"/>
  <c r="Z89" i="6"/>
  <c r="Y89" i="6"/>
  <c r="X89" i="6"/>
  <c r="W89" i="6"/>
  <c r="V89" i="6"/>
  <c r="U89" i="6"/>
  <c r="T89" i="6"/>
  <c r="AC88" i="6"/>
  <c r="AB88" i="6"/>
  <c r="AA88" i="6"/>
  <c r="Z88" i="6"/>
  <c r="Y88" i="6"/>
  <c r="X88" i="6"/>
  <c r="W88" i="6"/>
  <c r="V88" i="6"/>
  <c r="U88" i="6"/>
  <c r="T88" i="6"/>
  <c r="AC87" i="6"/>
  <c r="AB87" i="6"/>
  <c r="AA87" i="6"/>
  <c r="Z87" i="6"/>
  <c r="Y87" i="6"/>
  <c r="X87" i="6"/>
  <c r="W87" i="6"/>
  <c r="V87" i="6"/>
  <c r="U87" i="6"/>
  <c r="T87" i="6"/>
  <c r="AC86" i="6"/>
  <c r="AB86" i="6"/>
  <c r="AA86" i="6"/>
  <c r="Z86" i="6"/>
  <c r="Y86" i="6"/>
  <c r="X86" i="6"/>
  <c r="W86" i="6"/>
  <c r="V86" i="6"/>
  <c r="U86" i="6"/>
  <c r="T86" i="6"/>
  <c r="AC85" i="6"/>
  <c r="AB85" i="6"/>
  <c r="AA85" i="6"/>
  <c r="Z85" i="6"/>
  <c r="Y85" i="6"/>
  <c r="X85" i="6"/>
  <c r="W85" i="6"/>
  <c r="V85" i="6"/>
  <c r="U85" i="6"/>
  <c r="T85" i="6"/>
  <c r="AC84" i="6"/>
  <c r="AB84" i="6"/>
  <c r="AA84" i="6"/>
  <c r="Z84" i="6"/>
  <c r="Y84" i="6"/>
  <c r="X84" i="6"/>
  <c r="W84" i="6"/>
  <c r="V84" i="6"/>
  <c r="U84" i="6"/>
  <c r="T84" i="6"/>
  <c r="AC83" i="6"/>
  <c r="AB83" i="6"/>
  <c r="AA83" i="6"/>
  <c r="Z83" i="6"/>
  <c r="Y83" i="6"/>
  <c r="X83" i="6"/>
  <c r="W83" i="6"/>
  <c r="V83" i="6"/>
  <c r="U83" i="6"/>
  <c r="T83" i="6"/>
  <c r="AC82" i="6"/>
  <c r="AB82" i="6"/>
  <c r="AA82" i="6"/>
  <c r="Z82" i="6"/>
  <c r="Y82" i="6"/>
  <c r="X82" i="6"/>
  <c r="W82" i="6"/>
  <c r="V82" i="6"/>
  <c r="U82" i="6"/>
  <c r="T82" i="6"/>
  <c r="AC81" i="6"/>
  <c r="AB81" i="6"/>
  <c r="AA81" i="6"/>
  <c r="Z81" i="6"/>
  <c r="Y81" i="6"/>
  <c r="X81" i="6"/>
  <c r="W81" i="6"/>
  <c r="V81" i="6"/>
  <c r="U81" i="6"/>
  <c r="T81" i="6"/>
  <c r="AC80" i="6"/>
  <c r="AB80" i="6"/>
  <c r="AA80" i="6"/>
  <c r="Z80" i="6"/>
  <c r="Y80" i="6"/>
  <c r="X80" i="6"/>
  <c r="W80" i="6"/>
  <c r="V80" i="6"/>
  <c r="U80" i="6"/>
  <c r="T80" i="6"/>
  <c r="AC79" i="6"/>
  <c r="AB79" i="6"/>
  <c r="AA79" i="6"/>
  <c r="Z79" i="6"/>
  <c r="Y79" i="6"/>
  <c r="X79" i="6"/>
  <c r="W79" i="6"/>
  <c r="V79" i="6"/>
  <c r="U79" i="6"/>
  <c r="T79" i="6"/>
  <c r="AC78" i="6"/>
  <c r="AB78" i="6"/>
  <c r="AA78" i="6"/>
  <c r="Z78" i="6"/>
  <c r="Y78" i="6"/>
  <c r="X78" i="6"/>
  <c r="W78" i="6"/>
  <c r="V78" i="6"/>
  <c r="U78" i="6"/>
  <c r="T78" i="6"/>
  <c r="AC77" i="6"/>
  <c r="AB77" i="6"/>
  <c r="AA77" i="6"/>
  <c r="Z77" i="6"/>
  <c r="Y77" i="6"/>
  <c r="X77" i="6"/>
  <c r="W77" i="6"/>
  <c r="V77" i="6"/>
  <c r="U77" i="6"/>
  <c r="T77" i="6"/>
  <c r="AC76" i="6"/>
  <c r="AB76" i="6"/>
  <c r="AA76" i="6"/>
  <c r="Z76" i="6"/>
  <c r="Y76" i="6"/>
  <c r="X76" i="6"/>
  <c r="W76" i="6"/>
  <c r="V76" i="6"/>
  <c r="U76" i="6"/>
  <c r="T76" i="6"/>
  <c r="AC75" i="6"/>
  <c r="AB75" i="6"/>
  <c r="AA75" i="6"/>
  <c r="Z75" i="6"/>
  <c r="Y75" i="6"/>
  <c r="X75" i="6"/>
  <c r="W75" i="6"/>
  <c r="V75" i="6"/>
  <c r="U75" i="6"/>
  <c r="T75" i="6"/>
  <c r="AC74" i="6"/>
  <c r="AB74" i="6"/>
  <c r="AA74" i="6"/>
  <c r="Z74" i="6"/>
  <c r="Y74" i="6"/>
  <c r="X74" i="6"/>
  <c r="W74" i="6"/>
  <c r="V74" i="6"/>
  <c r="U74" i="6"/>
  <c r="T74" i="6"/>
  <c r="AC73" i="6"/>
  <c r="AB73" i="6"/>
  <c r="AA73" i="6"/>
  <c r="Z73" i="6"/>
  <c r="Y73" i="6"/>
  <c r="X73" i="6"/>
  <c r="W73" i="6"/>
  <c r="V73" i="6"/>
  <c r="U73" i="6"/>
  <c r="T73" i="6"/>
  <c r="AC72" i="6"/>
  <c r="AB72" i="6"/>
  <c r="AA72" i="6"/>
  <c r="Z72" i="6"/>
  <c r="Y72" i="6"/>
  <c r="X72" i="6"/>
  <c r="W72" i="6"/>
  <c r="V72" i="6"/>
  <c r="U72" i="6"/>
  <c r="T72" i="6"/>
  <c r="AC71" i="6"/>
  <c r="AB71" i="6"/>
  <c r="AA71" i="6"/>
  <c r="Z71" i="6"/>
  <c r="Y71" i="6"/>
  <c r="X71" i="6"/>
  <c r="W71" i="6"/>
  <c r="V71" i="6"/>
  <c r="U71" i="6"/>
  <c r="T71" i="6"/>
  <c r="AC70" i="6"/>
  <c r="AB70" i="6"/>
  <c r="AA70" i="6"/>
  <c r="Z70" i="6"/>
  <c r="Y70" i="6"/>
  <c r="X70" i="6"/>
  <c r="W70" i="6"/>
  <c r="V70" i="6"/>
  <c r="U70" i="6"/>
  <c r="T70" i="6"/>
  <c r="AC69" i="6"/>
  <c r="AB69" i="6"/>
  <c r="AA69" i="6"/>
  <c r="Z69" i="6"/>
  <c r="Y69" i="6"/>
  <c r="X69" i="6"/>
  <c r="W69" i="6"/>
  <c r="V69" i="6"/>
  <c r="U69" i="6"/>
  <c r="T69" i="6"/>
  <c r="AC68" i="6"/>
  <c r="AB68" i="6"/>
  <c r="AA68" i="6"/>
  <c r="Z68" i="6"/>
  <c r="Y68" i="6"/>
  <c r="X68" i="6"/>
  <c r="W68" i="6"/>
  <c r="V68" i="6"/>
  <c r="U68" i="6"/>
  <c r="T68" i="6"/>
  <c r="AC67" i="6"/>
  <c r="AB67" i="6"/>
  <c r="AA67" i="6"/>
  <c r="Z67" i="6"/>
  <c r="Y67" i="6"/>
  <c r="X67" i="6"/>
  <c r="W67" i="6"/>
  <c r="V67" i="6"/>
  <c r="U67" i="6"/>
  <c r="T67" i="6"/>
  <c r="AC66" i="6"/>
  <c r="AB66" i="6"/>
  <c r="AA66" i="6"/>
  <c r="Z66" i="6"/>
  <c r="Y66" i="6"/>
  <c r="X66" i="6"/>
  <c r="W66" i="6"/>
  <c r="V66" i="6"/>
  <c r="U66" i="6"/>
  <c r="T66" i="6"/>
  <c r="AC65" i="6"/>
  <c r="AB65" i="6"/>
  <c r="AA65" i="6"/>
  <c r="Z65" i="6"/>
  <c r="Y65" i="6"/>
  <c r="X65" i="6"/>
  <c r="W65" i="6"/>
  <c r="V65" i="6"/>
  <c r="U65" i="6"/>
  <c r="T65" i="6"/>
  <c r="AC64" i="6"/>
  <c r="AB64" i="6"/>
  <c r="AA64" i="6"/>
  <c r="Z64" i="6"/>
  <c r="Y64" i="6"/>
  <c r="X64" i="6"/>
  <c r="W64" i="6"/>
  <c r="V64" i="6"/>
  <c r="U64" i="6"/>
  <c r="T64" i="6"/>
  <c r="AC63" i="6"/>
  <c r="AB63" i="6"/>
  <c r="AA63" i="6"/>
  <c r="Z63" i="6"/>
  <c r="Y63" i="6"/>
  <c r="X63" i="6"/>
  <c r="W63" i="6"/>
  <c r="V63" i="6"/>
  <c r="U63" i="6"/>
  <c r="T63" i="6"/>
  <c r="AC62" i="6"/>
  <c r="AB62" i="6"/>
  <c r="AA62" i="6"/>
  <c r="Z62" i="6"/>
  <c r="Y62" i="6"/>
  <c r="X62" i="6"/>
  <c r="W62" i="6"/>
  <c r="V62" i="6"/>
  <c r="U62" i="6"/>
  <c r="T62" i="6"/>
  <c r="AC61" i="6"/>
  <c r="AB61" i="6"/>
  <c r="AA61" i="6"/>
  <c r="Z61" i="6"/>
  <c r="Y61" i="6"/>
  <c r="X61" i="6"/>
  <c r="W61" i="6"/>
  <c r="V61" i="6"/>
  <c r="U61" i="6"/>
  <c r="T61" i="6"/>
  <c r="AC60" i="6"/>
  <c r="AB60" i="6"/>
  <c r="AA60" i="6"/>
  <c r="Z60" i="6"/>
  <c r="Y60" i="6"/>
  <c r="X60" i="6"/>
  <c r="W60" i="6"/>
  <c r="V60" i="6"/>
  <c r="U60" i="6"/>
  <c r="T60" i="6"/>
  <c r="AC59" i="6"/>
  <c r="AB59" i="6"/>
  <c r="AA59" i="6"/>
  <c r="Z59" i="6"/>
  <c r="Y59" i="6"/>
  <c r="X59" i="6"/>
  <c r="W59" i="6"/>
  <c r="V59" i="6"/>
  <c r="U59" i="6"/>
  <c r="T59" i="6"/>
  <c r="AC58" i="6"/>
  <c r="AB58" i="6"/>
  <c r="AA58" i="6"/>
  <c r="Z58" i="6"/>
  <c r="Y58" i="6"/>
  <c r="X58" i="6"/>
  <c r="W58" i="6"/>
  <c r="V58" i="6"/>
  <c r="U58" i="6"/>
  <c r="T58" i="6"/>
  <c r="AC57" i="6"/>
  <c r="AB57" i="6"/>
  <c r="AA57" i="6"/>
  <c r="Z57" i="6"/>
  <c r="Y57" i="6"/>
  <c r="X57" i="6"/>
  <c r="W57" i="6"/>
  <c r="V57" i="6"/>
  <c r="U57" i="6"/>
  <c r="T57" i="6"/>
  <c r="AC56" i="6"/>
  <c r="AB56" i="6"/>
  <c r="AA56" i="6"/>
  <c r="Z56" i="6"/>
  <c r="Y56" i="6"/>
  <c r="X56" i="6"/>
  <c r="W56" i="6"/>
  <c r="V56" i="6"/>
  <c r="U56" i="6"/>
  <c r="T56" i="6"/>
  <c r="AC55" i="6"/>
  <c r="AB55" i="6"/>
  <c r="AA55" i="6"/>
  <c r="Z55" i="6"/>
  <c r="Y55" i="6"/>
  <c r="X55" i="6"/>
  <c r="W55" i="6"/>
  <c r="V55" i="6"/>
  <c r="U55" i="6"/>
  <c r="T55" i="6"/>
  <c r="AC54" i="6"/>
  <c r="AB54" i="6"/>
  <c r="AA54" i="6"/>
  <c r="Z54" i="6"/>
  <c r="Y54" i="6"/>
  <c r="X54" i="6"/>
  <c r="W54" i="6"/>
  <c r="V54" i="6"/>
  <c r="U54" i="6"/>
  <c r="T54" i="6"/>
  <c r="AC53" i="6"/>
  <c r="AB53" i="6"/>
  <c r="AA53" i="6"/>
  <c r="Z53" i="6"/>
  <c r="Y53" i="6"/>
  <c r="X53" i="6"/>
  <c r="W53" i="6"/>
  <c r="V53" i="6"/>
  <c r="U53" i="6"/>
  <c r="T53" i="6"/>
  <c r="AC52" i="6"/>
  <c r="AB52" i="6"/>
  <c r="AA52" i="6"/>
  <c r="Z52" i="6"/>
  <c r="Y52" i="6"/>
  <c r="X52" i="6"/>
  <c r="W52" i="6"/>
  <c r="V52" i="6"/>
  <c r="U52" i="6"/>
  <c r="T52" i="6"/>
  <c r="AC51" i="6"/>
  <c r="AB51" i="6"/>
  <c r="AA51" i="6"/>
  <c r="Z51" i="6"/>
  <c r="Y51" i="6"/>
  <c r="X51" i="6"/>
  <c r="W51" i="6"/>
  <c r="V51" i="6"/>
  <c r="U51" i="6"/>
  <c r="T51" i="6"/>
  <c r="AC50" i="6"/>
  <c r="AB50" i="6"/>
  <c r="AA50" i="6"/>
  <c r="Z50" i="6"/>
  <c r="Y50" i="6"/>
  <c r="X50" i="6"/>
  <c r="W50" i="6"/>
  <c r="V50" i="6"/>
  <c r="U50" i="6"/>
  <c r="T50" i="6"/>
  <c r="AC49" i="6"/>
  <c r="AB49" i="6"/>
  <c r="AA49" i="6"/>
  <c r="Z49" i="6"/>
  <c r="Y49" i="6"/>
  <c r="X49" i="6"/>
  <c r="W49" i="6"/>
  <c r="V49" i="6"/>
  <c r="U49" i="6"/>
  <c r="T49" i="6"/>
  <c r="AC48" i="6"/>
  <c r="AB48" i="6"/>
  <c r="AA48" i="6"/>
  <c r="Z48" i="6"/>
  <c r="Y48" i="6"/>
  <c r="X48" i="6"/>
  <c r="W48" i="6"/>
  <c r="V48" i="6"/>
  <c r="U48" i="6"/>
  <c r="T48" i="6"/>
  <c r="AC47" i="6"/>
  <c r="AB47" i="6"/>
  <c r="AA47" i="6"/>
  <c r="Z47" i="6"/>
  <c r="Y47" i="6"/>
  <c r="X47" i="6"/>
  <c r="W47" i="6"/>
  <c r="V47" i="6"/>
  <c r="U47" i="6"/>
  <c r="T47" i="6"/>
  <c r="AC46" i="6"/>
  <c r="AB46" i="6"/>
  <c r="AA46" i="6"/>
  <c r="Z46" i="6"/>
  <c r="Y46" i="6"/>
  <c r="X46" i="6"/>
  <c r="W46" i="6"/>
  <c r="V46" i="6"/>
  <c r="U46" i="6"/>
  <c r="T46" i="6"/>
  <c r="AC45" i="6"/>
  <c r="AB45" i="6"/>
  <c r="AA45" i="6"/>
  <c r="Z45" i="6"/>
  <c r="Y45" i="6"/>
  <c r="X45" i="6"/>
  <c r="W45" i="6"/>
  <c r="V45" i="6"/>
  <c r="U45" i="6"/>
  <c r="T45" i="6"/>
  <c r="AC44" i="6"/>
  <c r="AB44" i="6"/>
  <c r="AA44" i="6"/>
  <c r="Z44" i="6"/>
  <c r="Y44" i="6"/>
  <c r="X44" i="6"/>
  <c r="W44" i="6"/>
  <c r="V44" i="6"/>
  <c r="U44" i="6"/>
  <c r="T44" i="6"/>
  <c r="AC43" i="6"/>
  <c r="AB43" i="6"/>
  <c r="AA43" i="6"/>
  <c r="Z43" i="6"/>
  <c r="Y43" i="6"/>
  <c r="X43" i="6"/>
  <c r="W43" i="6"/>
  <c r="V43" i="6"/>
  <c r="U43" i="6"/>
  <c r="T43" i="6"/>
  <c r="AC42" i="6"/>
  <c r="AB42" i="6"/>
  <c r="AA42" i="6"/>
  <c r="Z42" i="6"/>
  <c r="Y42" i="6"/>
  <c r="X42" i="6"/>
  <c r="W42" i="6"/>
  <c r="V42" i="6"/>
  <c r="U42" i="6"/>
  <c r="T42" i="6"/>
  <c r="AC41" i="6"/>
  <c r="AB41" i="6"/>
  <c r="AA41" i="6"/>
  <c r="Z41" i="6"/>
  <c r="Y41" i="6"/>
  <c r="X41" i="6"/>
  <c r="W41" i="6"/>
  <c r="V41" i="6"/>
  <c r="U41" i="6"/>
  <c r="T41" i="6"/>
  <c r="AC40" i="6"/>
  <c r="AB40" i="6"/>
  <c r="AA40" i="6"/>
  <c r="Z40" i="6"/>
  <c r="Y40" i="6"/>
  <c r="X40" i="6"/>
  <c r="W40" i="6"/>
  <c r="V40" i="6"/>
  <c r="U40" i="6"/>
  <c r="T40" i="6"/>
  <c r="AC39" i="6"/>
  <c r="AB39" i="6"/>
  <c r="AA39" i="6"/>
  <c r="Z39" i="6"/>
  <c r="Y39" i="6"/>
  <c r="X39" i="6"/>
  <c r="W39" i="6"/>
  <c r="V39" i="6"/>
  <c r="U39" i="6"/>
  <c r="T39" i="6"/>
  <c r="AC38" i="6"/>
  <c r="AB38" i="6"/>
  <c r="AA38" i="6"/>
  <c r="Z38" i="6"/>
  <c r="Y38" i="6"/>
  <c r="X38" i="6"/>
  <c r="W38" i="6"/>
  <c r="V38" i="6"/>
  <c r="U38" i="6"/>
  <c r="T38" i="6"/>
  <c r="AC37" i="6"/>
  <c r="AB37" i="6"/>
  <c r="AA37" i="6"/>
  <c r="Z37" i="6"/>
  <c r="Y37" i="6"/>
  <c r="X37" i="6"/>
  <c r="W37" i="6"/>
  <c r="V37" i="6"/>
  <c r="U37" i="6"/>
  <c r="T37" i="6"/>
  <c r="AC36" i="6"/>
  <c r="AB36" i="6"/>
  <c r="AA36" i="6"/>
  <c r="Z36" i="6"/>
  <c r="Y36" i="6"/>
  <c r="X36" i="6"/>
  <c r="W36" i="6"/>
  <c r="V36" i="6"/>
  <c r="U36" i="6"/>
  <c r="T36" i="6"/>
  <c r="AC35" i="6"/>
  <c r="AB35" i="6"/>
  <c r="AA35" i="6"/>
  <c r="Z35" i="6"/>
  <c r="Y35" i="6"/>
  <c r="X35" i="6"/>
  <c r="W35" i="6"/>
  <c r="V35" i="6"/>
  <c r="U35" i="6"/>
  <c r="T35" i="6"/>
  <c r="AC34" i="6"/>
  <c r="AB34" i="6"/>
  <c r="AA34" i="6"/>
  <c r="Z34" i="6"/>
  <c r="Y34" i="6"/>
  <c r="X34" i="6"/>
  <c r="W34" i="6"/>
  <c r="V34" i="6"/>
  <c r="U34" i="6"/>
  <c r="T34" i="6"/>
  <c r="AC33" i="6"/>
  <c r="AB33" i="6"/>
  <c r="AA33" i="6"/>
  <c r="Z33" i="6"/>
  <c r="Y33" i="6"/>
  <c r="X33" i="6"/>
  <c r="W33" i="6"/>
  <c r="V33" i="6"/>
  <c r="U33" i="6"/>
  <c r="T33" i="6"/>
  <c r="AC32" i="6"/>
  <c r="AB32" i="6"/>
  <c r="AA32" i="6"/>
  <c r="Z32" i="6"/>
  <c r="Y32" i="6"/>
  <c r="X32" i="6"/>
  <c r="W32" i="6"/>
  <c r="V32" i="6"/>
  <c r="U32" i="6"/>
  <c r="T32" i="6"/>
  <c r="AC31" i="6"/>
  <c r="AB31" i="6"/>
  <c r="AA31" i="6"/>
  <c r="Z31" i="6"/>
  <c r="Y31" i="6"/>
  <c r="X31" i="6"/>
  <c r="W31" i="6"/>
  <c r="V31" i="6"/>
  <c r="U31" i="6"/>
  <c r="T31" i="6"/>
  <c r="AC30" i="6"/>
  <c r="AB30" i="6"/>
  <c r="AA30" i="6"/>
  <c r="Z30" i="6"/>
  <c r="Y30" i="6"/>
  <c r="X30" i="6"/>
  <c r="W30" i="6"/>
  <c r="V30" i="6"/>
  <c r="U30" i="6"/>
  <c r="T30" i="6"/>
  <c r="AC29" i="6"/>
  <c r="AB29" i="6"/>
  <c r="AA29" i="6"/>
  <c r="Z29" i="6"/>
  <c r="Y29" i="6"/>
  <c r="X29" i="6"/>
  <c r="W29" i="6"/>
  <c r="V29" i="6"/>
  <c r="U29" i="6"/>
  <c r="T29" i="6"/>
  <c r="AC28" i="6"/>
  <c r="AB28" i="6"/>
  <c r="AA28" i="6"/>
  <c r="Z28" i="6"/>
  <c r="Y28" i="6"/>
  <c r="X28" i="6"/>
  <c r="W28" i="6"/>
  <c r="V28" i="6"/>
  <c r="U28" i="6"/>
  <c r="T28" i="6"/>
  <c r="AC27" i="6"/>
  <c r="AB27" i="6"/>
  <c r="AA27" i="6"/>
  <c r="Z27" i="6"/>
  <c r="Y27" i="6"/>
  <c r="X27" i="6"/>
  <c r="W27" i="6"/>
  <c r="V27" i="6"/>
  <c r="U27" i="6"/>
  <c r="T27" i="6"/>
  <c r="AC26" i="6"/>
  <c r="AB26" i="6"/>
  <c r="AA26" i="6"/>
  <c r="Z26" i="6"/>
  <c r="Y26" i="6"/>
  <c r="X26" i="6"/>
  <c r="W26" i="6"/>
  <c r="V26" i="6"/>
  <c r="U26" i="6"/>
  <c r="T26" i="6"/>
  <c r="AC25" i="6"/>
  <c r="AB25" i="6"/>
  <c r="AA25" i="6"/>
  <c r="Z25" i="6"/>
  <c r="Y25" i="6"/>
  <c r="X25" i="6"/>
  <c r="W25" i="6"/>
  <c r="V25" i="6"/>
  <c r="U25" i="6"/>
  <c r="T25" i="6"/>
  <c r="AC24" i="6"/>
  <c r="AB24" i="6"/>
  <c r="AA24" i="6"/>
  <c r="Z24" i="6"/>
  <c r="Y24" i="6"/>
  <c r="X24" i="6"/>
  <c r="W24" i="6"/>
  <c r="V24" i="6"/>
  <c r="U24" i="6"/>
  <c r="T24" i="6"/>
  <c r="AC23" i="6"/>
  <c r="AB23" i="6"/>
  <c r="AA23" i="6"/>
  <c r="Z23" i="6"/>
  <c r="Y23" i="6"/>
  <c r="X23" i="6"/>
  <c r="W23" i="6"/>
  <c r="V23" i="6"/>
  <c r="U23" i="6"/>
  <c r="T23" i="6"/>
  <c r="AC22" i="6"/>
  <c r="AB22" i="6"/>
  <c r="AA22" i="6"/>
  <c r="Z22" i="6"/>
  <c r="Y22" i="6"/>
  <c r="X22" i="6"/>
  <c r="W22" i="6"/>
  <c r="V22" i="6"/>
  <c r="U22" i="6"/>
  <c r="T22" i="6"/>
  <c r="AC21" i="6"/>
  <c r="AB21" i="6"/>
  <c r="AA21" i="6"/>
  <c r="Z21" i="6"/>
  <c r="Y21" i="6"/>
  <c r="X21" i="6"/>
  <c r="W21" i="6"/>
  <c r="V21" i="6"/>
  <c r="U21" i="6"/>
  <c r="T21" i="6"/>
  <c r="AC20" i="6"/>
  <c r="AB20" i="6"/>
  <c r="AA20" i="6"/>
  <c r="Z20" i="6"/>
  <c r="Y20" i="6"/>
  <c r="X20" i="6"/>
  <c r="W20" i="6"/>
  <c r="V20" i="6"/>
  <c r="U20" i="6"/>
  <c r="T20" i="6"/>
  <c r="AC19" i="6"/>
  <c r="AB19" i="6"/>
  <c r="AA19" i="6"/>
  <c r="Z19" i="6"/>
  <c r="Y19" i="6"/>
  <c r="X19" i="6"/>
  <c r="W19" i="6"/>
  <c r="V19" i="6"/>
  <c r="U19" i="6"/>
  <c r="T19" i="6"/>
  <c r="AC18" i="6"/>
  <c r="AB18" i="6"/>
  <c r="AA18" i="6"/>
  <c r="Z18" i="6"/>
  <c r="Y18" i="6"/>
  <c r="X18" i="6"/>
  <c r="W18" i="6"/>
  <c r="V18" i="6"/>
  <c r="U18" i="6"/>
  <c r="T18" i="6"/>
  <c r="AC17" i="6"/>
  <c r="AB17" i="6"/>
  <c r="AA17" i="6"/>
  <c r="Z17" i="6"/>
  <c r="Y17" i="6"/>
  <c r="X17" i="6"/>
  <c r="W17" i="6"/>
  <c r="V17" i="6"/>
  <c r="U17" i="6"/>
  <c r="T17" i="6"/>
  <c r="AC16" i="6"/>
  <c r="AB16" i="6"/>
  <c r="AA16" i="6"/>
  <c r="Z16" i="6"/>
  <c r="Y16" i="6"/>
  <c r="X16" i="6"/>
  <c r="W16" i="6"/>
  <c r="V16" i="6"/>
  <c r="U16" i="6"/>
  <c r="T16" i="6"/>
  <c r="AC15" i="6"/>
  <c r="AB15" i="6"/>
  <c r="AA15" i="6"/>
  <c r="Z15" i="6"/>
  <c r="Y15" i="6"/>
  <c r="X15" i="6"/>
  <c r="W15" i="6"/>
  <c r="V15" i="6"/>
  <c r="U15" i="6"/>
  <c r="T15" i="6"/>
  <c r="AC14" i="6"/>
  <c r="AB14" i="6"/>
  <c r="AA14" i="6"/>
  <c r="Z14" i="6"/>
  <c r="Y14" i="6"/>
  <c r="X14" i="6"/>
  <c r="W14" i="6"/>
  <c r="V14" i="6"/>
  <c r="U14" i="6"/>
  <c r="T14" i="6"/>
  <c r="AC13" i="6"/>
  <c r="AB13" i="6"/>
  <c r="AA13" i="6"/>
  <c r="Z13" i="6"/>
  <c r="Y13" i="6"/>
  <c r="X13" i="6"/>
  <c r="W13" i="6"/>
  <c r="V13" i="6"/>
  <c r="U13" i="6"/>
  <c r="T13" i="6"/>
  <c r="AC12" i="6"/>
  <c r="AB12" i="6"/>
  <c r="AA12" i="6"/>
  <c r="Z12" i="6"/>
  <c r="Y12" i="6"/>
  <c r="X12" i="6"/>
  <c r="W12" i="6"/>
  <c r="V12" i="6"/>
  <c r="U12" i="6"/>
  <c r="T12" i="6"/>
  <c r="AC11" i="6"/>
  <c r="AB11" i="6"/>
  <c r="AA11" i="6"/>
  <c r="Z11" i="6"/>
  <c r="Y11" i="6"/>
  <c r="X11" i="6"/>
  <c r="W11" i="6"/>
  <c r="V11" i="6"/>
  <c r="U11" i="6"/>
  <c r="T11" i="6"/>
  <c r="AC10" i="6"/>
  <c r="AB10" i="6"/>
  <c r="AA10" i="6"/>
  <c r="Z10" i="6"/>
  <c r="Y10" i="6"/>
  <c r="X10" i="6"/>
  <c r="W10" i="6"/>
  <c r="V10" i="6"/>
  <c r="U10" i="6"/>
  <c r="T10" i="6"/>
  <c r="AC9" i="6"/>
  <c r="AB9" i="6"/>
  <c r="AA9" i="6"/>
  <c r="Z9" i="6"/>
  <c r="Y9" i="6"/>
  <c r="X9" i="6"/>
  <c r="W9" i="6"/>
  <c r="V9" i="6"/>
  <c r="U9" i="6"/>
  <c r="T9" i="6"/>
  <c r="AC8" i="6"/>
  <c r="AB8" i="6"/>
  <c r="AA8" i="6"/>
  <c r="Z8" i="6"/>
  <c r="Y8" i="6"/>
  <c r="X8" i="6"/>
  <c r="W8" i="6"/>
  <c r="V8" i="6"/>
  <c r="U8" i="6"/>
  <c r="T8" i="6"/>
  <c r="AC7" i="6"/>
  <c r="AB7" i="6"/>
  <c r="AA7" i="6"/>
  <c r="Z7" i="6"/>
  <c r="Y7" i="6"/>
  <c r="X7" i="6"/>
  <c r="W7" i="6"/>
  <c r="V7" i="6"/>
  <c r="U7" i="6"/>
  <c r="T7" i="6"/>
  <c r="AC6" i="6"/>
  <c r="AB6" i="6"/>
  <c r="AA6" i="6"/>
  <c r="Z6" i="6"/>
  <c r="Y6" i="6"/>
  <c r="X6" i="6"/>
  <c r="W6" i="6"/>
  <c r="V6" i="6"/>
  <c r="U6" i="6"/>
  <c r="T6" i="6"/>
  <c r="AC5" i="6"/>
  <c r="AC4" i="6"/>
  <c r="AB5" i="6"/>
  <c r="AA5" i="6"/>
  <c r="Z5" i="6"/>
  <c r="Y5" i="6"/>
  <c r="X5" i="6"/>
  <c r="W5" i="6"/>
  <c r="V5" i="6"/>
  <c r="U5" i="6"/>
  <c r="T5" i="6"/>
  <c r="AB4" i="6"/>
  <c r="AA4" i="6"/>
  <c r="Z4" i="6"/>
  <c r="Y4" i="6"/>
  <c r="X4" i="6"/>
  <c r="W4" i="6"/>
  <c r="V4" i="6"/>
  <c r="U4" i="6"/>
  <c r="T4" i="6"/>
  <c r="S4" i="6"/>
  <c r="C63" i="6"/>
  <c r="C107" i="6"/>
  <c r="C127" i="6"/>
  <c r="N140" i="17"/>
  <c r="M140" i="17"/>
  <c r="O140" i="17" s="1"/>
  <c r="O139" i="17"/>
  <c r="N139" i="17"/>
  <c r="M139" i="17"/>
  <c r="O138" i="17"/>
  <c r="N138" i="17"/>
  <c r="M138" i="17"/>
  <c r="N137" i="17"/>
  <c r="M137" i="17"/>
  <c r="O137" i="17" s="1"/>
  <c r="N136" i="17"/>
  <c r="M136" i="17"/>
  <c r="O136" i="17" s="1"/>
  <c r="N135" i="17"/>
  <c r="M135" i="17"/>
  <c r="O135" i="17" s="1"/>
  <c r="O134" i="17"/>
  <c r="N134" i="17"/>
  <c r="P134" i="17" s="1"/>
  <c r="M134" i="17"/>
  <c r="N133" i="17"/>
  <c r="P133" i="17" s="1"/>
  <c r="M133" i="17"/>
  <c r="O133" i="17" s="1"/>
  <c r="N132" i="17"/>
  <c r="M132" i="17"/>
  <c r="O132" i="17" s="1"/>
  <c r="O131" i="17"/>
  <c r="N131" i="17"/>
  <c r="M131" i="17"/>
  <c r="O130" i="17"/>
  <c r="N130" i="17"/>
  <c r="M130" i="17"/>
  <c r="N129" i="17"/>
  <c r="P129" i="17" s="1"/>
  <c r="C131" i="6" s="1"/>
  <c r="M129" i="17"/>
  <c r="O129" i="17" s="1"/>
  <c r="N128" i="17"/>
  <c r="M128" i="17"/>
  <c r="O128" i="17" s="1"/>
  <c r="N127" i="17"/>
  <c r="M127" i="17"/>
  <c r="O127" i="17" s="1"/>
  <c r="O126" i="17"/>
  <c r="N126" i="17"/>
  <c r="M126" i="17"/>
  <c r="N125" i="17"/>
  <c r="P125" i="17" s="1"/>
  <c r="M125" i="17"/>
  <c r="O125" i="17" s="1"/>
  <c r="N124" i="17"/>
  <c r="M124" i="17"/>
  <c r="O124" i="17" s="1"/>
  <c r="O123" i="17"/>
  <c r="N123" i="17"/>
  <c r="M123" i="17"/>
  <c r="O122" i="17"/>
  <c r="N122" i="17"/>
  <c r="M122" i="17"/>
  <c r="O121" i="17"/>
  <c r="N121" i="17"/>
  <c r="P121" i="17" s="1"/>
  <c r="M121" i="17"/>
  <c r="N120" i="17"/>
  <c r="M120" i="17"/>
  <c r="O120" i="17" s="1"/>
  <c r="N119" i="17"/>
  <c r="M119" i="17"/>
  <c r="O119" i="17" s="1"/>
  <c r="O118" i="17"/>
  <c r="N118" i="17"/>
  <c r="P118" i="17" s="1"/>
  <c r="M118" i="17"/>
  <c r="N117" i="17"/>
  <c r="M117" i="17"/>
  <c r="O117" i="17" s="1"/>
  <c r="N116" i="17"/>
  <c r="M116" i="17"/>
  <c r="O116" i="17" s="1"/>
  <c r="O115" i="17"/>
  <c r="N115" i="17"/>
  <c r="M115" i="17"/>
  <c r="O114" i="17"/>
  <c r="N114" i="17"/>
  <c r="M114" i="17"/>
  <c r="N113" i="17"/>
  <c r="M113" i="17"/>
  <c r="O113" i="17" s="1"/>
  <c r="N112" i="17"/>
  <c r="M112" i="17"/>
  <c r="O112" i="17" s="1"/>
  <c r="N111" i="17"/>
  <c r="M111" i="17"/>
  <c r="O111" i="17" s="1"/>
  <c r="O110" i="17"/>
  <c r="N110" i="17"/>
  <c r="M110" i="17"/>
  <c r="N109" i="17"/>
  <c r="P109" i="17" s="1"/>
  <c r="C111" i="6" s="1"/>
  <c r="M109" i="17"/>
  <c r="O109" i="17" s="1"/>
  <c r="N108" i="17"/>
  <c r="M108" i="17"/>
  <c r="O108" i="17" s="1"/>
  <c r="O107" i="17"/>
  <c r="N107" i="17"/>
  <c r="M107" i="17"/>
  <c r="O106" i="17"/>
  <c r="N106" i="17"/>
  <c r="M106" i="17"/>
  <c r="O105" i="17"/>
  <c r="N105" i="17"/>
  <c r="P105" i="17" s="1"/>
  <c r="M105" i="17"/>
  <c r="N104" i="17"/>
  <c r="M104" i="17"/>
  <c r="O104" i="17" s="1"/>
  <c r="N103" i="17"/>
  <c r="M103" i="17"/>
  <c r="O103" i="17" s="1"/>
  <c r="O102" i="17"/>
  <c r="N102" i="17"/>
  <c r="P102" i="17" s="1"/>
  <c r="M102" i="17"/>
  <c r="N101" i="17"/>
  <c r="M101" i="17"/>
  <c r="O101" i="17" s="1"/>
  <c r="N100" i="17"/>
  <c r="M100" i="17"/>
  <c r="O100" i="17" s="1"/>
  <c r="O99" i="17"/>
  <c r="N99" i="17"/>
  <c r="M99" i="17"/>
  <c r="O98" i="17"/>
  <c r="N98" i="17"/>
  <c r="M98" i="17"/>
  <c r="N97" i="17"/>
  <c r="M97" i="17"/>
  <c r="O97" i="17" s="1"/>
  <c r="N96" i="17"/>
  <c r="M96" i="17"/>
  <c r="O96" i="17" s="1"/>
  <c r="N95" i="17"/>
  <c r="M95" i="17"/>
  <c r="O95" i="17" s="1"/>
  <c r="O94" i="17"/>
  <c r="N94" i="17"/>
  <c r="M94" i="17"/>
  <c r="N93" i="17"/>
  <c r="P93" i="17" s="1"/>
  <c r="M93" i="17"/>
  <c r="O93" i="17" s="1"/>
  <c r="N92" i="17"/>
  <c r="M92" i="17"/>
  <c r="O92" i="17" s="1"/>
  <c r="O91" i="17"/>
  <c r="N91" i="17"/>
  <c r="M91" i="17"/>
  <c r="O90" i="17"/>
  <c r="N90" i="17"/>
  <c r="M90" i="17"/>
  <c r="O89" i="17"/>
  <c r="N89" i="17"/>
  <c r="P89" i="17" s="1"/>
  <c r="M89" i="17"/>
  <c r="N88" i="17"/>
  <c r="M88" i="17"/>
  <c r="O88" i="17" s="1"/>
  <c r="N87" i="17"/>
  <c r="M87" i="17"/>
  <c r="O87" i="17" s="1"/>
  <c r="N86" i="17"/>
  <c r="M86" i="17"/>
  <c r="O86" i="17" s="1"/>
  <c r="N85" i="17"/>
  <c r="M85" i="17"/>
  <c r="O85" i="17" s="1"/>
  <c r="N84" i="17"/>
  <c r="M84" i="17"/>
  <c r="O84" i="17" s="1"/>
  <c r="O83" i="17"/>
  <c r="N83" i="17"/>
  <c r="M83" i="17"/>
  <c r="O82" i="17"/>
  <c r="N82" i="17"/>
  <c r="M82" i="17"/>
  <c r="N81" i="17"/>
  <c r="M81" i="17"/>
  <c r="O81" i="17" s="1"/>
  <c r="N80" i="17"/>
  <c r="M80" i="17"/>
  <c r="O80" i="17" s="1"/>
  <c r="N79" i="17"/>
  <c r="M79" i="17"/>
  <c r="O79" i="17" s="1"/>
  <c r="O78" i="17"/>
  <c r="N78" i="17"/>
  <c r="P78" i="17" s="1"/>
  <c r="M78" i="17"/>
  <c r="O77" i="17"/>
  <c r="N77" i="17"/>
  <c r="P77" i="17" s="1"/>
  <c r="C79" i="6" s="1"/>
  <c r="M77" i="17"/>
  <c r="O76" i="17"/>
  <c r="N76" i="17"/>
  <c r="M76" i="17"/>
  <c r="N75" i="17"/>
  <c r="M75" i="17"/>
  <c r="O75" i="17" s="1"/>
  <c r="N74" i="17"/>
  <c r="M74" i="17"/>
  <c r="O74" i="17" s="1"/>
  <c r="N73" i="17"/>
  <c r="M73" i="17"/>
  <c r="O73" i="17" s="1"/>
  <c r="N72" i="17"/>
  <c r="M72" i="17"/>
  <c r="O72" i="17" s="1"/>
  <c r="N71" i="17"/>
  <c r="M71" i="17"/>
  <c r="O71" i="17" s="1"/>
  <c r="O70" i="17"/>
  <c r="N70" i="17"/>
  <c r="P70" i="17" s="1"/>
  <c r="M70" i="17"/>
  <c r="O69" i="17"/>
  <c r="N69" i="17"/>
  <c r="P69" i="17" s="1"/>
  <c r="M69" i="17"/>
  <c r="O68" i="17"/>
  <c r="N68" i="17"/>
  <c r="M68" i="17"/>
  <c r="N67" i="17"/>
  <c r="M67" i="17"/>
  <c r="O67" i="17" s="1"/>
  <c r="N66" i="17"/>
  <c r="M66" i="17"/>
  <c r="O66" i="17" s="1"/>
  <c r="N65" i="17"/>
  <c r="M65" i="17"/>
  <c r="O65" i="17" s="1"/>
  <c r="N64" i="17"/>
  <c r="M64" i="17"/>
  <c r="O64" i="17" s="1"/>
  <c r="N63" i="17"/>
  <c r="M63" i="17"/>
  <c r="O63" i="17" s="1"/>
  <c r="O62" i="17"/>
  <c r="N62" i="17"/>
  <c r="P62" i="17" s="1"/>
  <c r="M62" i="17"/>
  <c r="O61" i="17"/>
  <c r="N61" i="17"/>
  <c r="P61" i="17" s="1"/>
  <c r="M61" i="17"/>
  <c r="O60" i="17"/>
  <c r="N60" i="17"/>
  <c r="M60" i="17"/>
  <c r="N59" i="17"/>
  <c r="M59" i="17"/>
  <c r="O59" i="17" s="1"/>
  <c r="N58" i="17"/>
  <c r="M58" i="17"/>
  <c r="O58" i="17" s="1"/>
  <c r="N57" i="17"/>
  <c r="M57" i="17"/>
  <c r="O57" i="17" s="1"/>
  <c r="N56" i="17"/>
  <c r="M56" i="17"/>
  <c r="O56" i="17" s="1"/>
  <c r="N55" i="17"/>
  <c r="M55" i="17"/>
  <c r="O55" i="17" s="1"/>
  <c r="O54" i="17"/>
  <c r="N54" i="17"/>
  <c r="P54" i="17" s="1"/>
  <c r="M54" i="17"/>
  <c r="O53" i="17"/>
  <c r="N53" i="17"/>
  <c r="P53" i="17" s="1"/>
  <c r="M53" i="17"/>
  <c r="O52" i="17"/>
  <c r="N52" i="17"/>
  <c r="M52" i="17"/>
  <c r="N51" i="17"/>
  <c r="M51" i="17"/>
  <c r="O51" i="17" s="1"/>
  <c r="N50" i="17"/>
  <c r="M50" i="17"/>
  <c r="O50" i="17" s="1"/>
  <c r="N49" i="17"/>
  <c r="M49" i="17"/>
  <c r="O49" i="17" s="1"/>
  <c r="N48" i="17"/>
  <c r="M48" i="17"/>
  <c r="O48" i="17" s="1"/>
  <c r="N47" i="17"/>
  <c r="M47" i="17"/>
  <c r="O47" i="17" s="1"/>
  <c r="O46" i="17"/>
  <c r="N46" i="17"/>
  <c r="P46" i="17" s="1"/>
  <c r="M46" i="17"/>
  <c r="O45" i="17"/>
  <c r="N45" i="17"/>
  <c r="P45" i="17" s="1"/>
  <c r="C47" i="6" s="1"/>
  <c r="M45" i="17"/>
  <c r="O44" i="17"/>
  <c r="N44" i="17"/>
  <c r="M44" i="17"/>
  <c r="N43" i="17"/>
  <c r="M43" i="17"/>
  <c r="O43" i="17" s="1"/>
  <c r="N42" i="17"/>
  <c r="M42" i="17"/>
  <c r="O42" i="17" s="1"/>
  <c r="N41" i="17"/>
  <c r="M41" i="17"/>
  <c r="O41" i="17" s="1"/>
  <c r="N40" i="17"/>
  <c r="M40" i="17"/>
  <c r="O40" i="17" s="1"/>
  <c r="N39" i="17"/>
  <c r="M39" i="17"/>
  <c r="O39" i="17" s="1"/>
  <c r="N38" i="17"/>
  <c r="M38" i="17"/>
  <c r="O38" i="17" s="1"/>
  <c r="O37" i="17"/>
  <c r="N37" i="17"/>
  <c r="P37" i="17" s="1"/>
  <c r="M37" i="17"/>
  <c r="O36" i="17"/>
  <c r="N36" i="17"/>
  <c r="M36" i="17"/>
  <c r="N35" i="17"/>
  <c r="M35" i="17"/>
  <c r="O35" i="17" s="1"/>
  <c r="N34" i="17"/>
  <c r="M34" i="17"/>
  <c r="O34" i="17" s="1"/>
  <c r="N33" i="17"/>
  <c r="M33" i="17"/>
  <c r="O33" i="17" s="1"/>
  <c r="N32" i="17"/>
  <c r="M32" i="17"/>
  <c r="O32" i="17" s="1"/>
  <c r="N31" i="17"/>
  <c r="M31" i="17"/>
  <c r="O31" i="17" s="1"/>
  <c r="N30" i="17"/>
  <c r="M30" i="17"/>
  <c r="O30" i="17" s="1"/>
  <c r="O29" i="17"/>
  <c r="N29" i="17"/>
  <c r="P29" i="17" s="1"/>
  <c r="M29" i="17"/>
  <c r="O28" i="17"/>
  <c r="N28" i="17"/>
  <c r="M28" i="17"/>
  <c r="N27" i="17"/>
  <c r="M27" i="17"/>
  <c r="O27" i="17" s="1"/>
  <c r="N26" i="17"/>
  <c r="M26" i="17"/>
  <c r="O26" i="17" s="1"/>
  <c r="N25" i="17"/>
  <c r="M25" i="17"/>
  <c r="O25" i="17" s="1"/>
  <c r="N24" i="17"/>
  <c r="M24" i="17"/>
  <c r="O24" i="17" s="1"/>
  <c r="O23" i="17"/>
  <c r="N23" i="17"/>
  <c r="P23" i="17" s="1"/>
  <c r="M23" i="17"/>
  <c r="N22" i="17"/>
  <c r="M22" i="17"/>
  <c r="O22" i="17" s="1"/>
  <c r="O21" i="17"/>
  <c r="N21" i="17"/>
  <c r="P21" i="17" s="1"/>
  <c r="C23" i="6" s="1"/>
  <c r="M21" i="17"/>
  <c r="O20" i="17"/>
  <c r="N20" i="17"/>
  <c r="M20" i="17"/>
  <c r="N19" i="17"/>
  <c r="M19" i="17"/>
  <c r="O19" i="17" s="1"/>
  <c r="N18" i="17"/>
  <c r="M18" i="17"/>
  <c r="O18" i="17" s="1"/>
  <c r="N17" i="17"/>
  <c r="M17" i="17"/>
  <c r="O17" i="17" s="1"/>
  <c r="N16" i="17"/>
  <c r="M16" i="17"/>
  <c r="O16" i="17" s="1"/>
  <c r="N15" i="17"/>
  <c r="M15" i="17"/>
  <c r="O15" i="17" s="1"/>
  <c r="N14" i="17"/>
  <c r="M14" i="17"/>
  <c r="O14" i="17" s="1"/>
  <c r="O13" i="17"/>
  <c r="N13" i="17"/>
  <c r="P13" i="17" s="1"/>
  <c r="C15" i="6" s="1"/>
  <c r="M13" i="17"/>
  <c r="O12" i="17"/>
  <c r="N12" i="17"/>
  <c r="M12" i="17"/>
  <c r="N11" i="17"/>
  <c r="M11" i="17"/>
  <c r="O11" i="17" s="1"/>
  <c r="N10" i="17"/>
  <c r="M10" i="17"/>
  <c r="O10" i="17" s="1"/>
  <c r="N9" i="17"/>
  <c r="M9" i="17"/>
  <c r="O9" i="17" s="1"/>
  <c r="N8" i="17"/>
  <c r="M8" i="17"/>
  <c r="O8" i="17" s="1"/>
  <c r="N7" i="17"/>
  <c r="M7" i="17"/>
  <c r="O7" i="17" s="1"/>
  <c r="N6" i="17"/>
  <c r="M6" i="17"/>
  <c r="O6" i="17" s="1"/>
  <c r="O5" i="17"/>
  <c r="N5" i="17"/>
  <c r="P5" i="17" s="1"/>
  <c r="M5" i="17"/>
  <c r="O4" i="17"/>
  <c r="N4" i="17"/>
  <c r="M4" i="17"/>
  <c r="N3" i="17"/>
  <c r="M3" i="17"/>
  <c r="O3" i="17" s="1"/>
  <c r="M2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3" i="17"/>
  <c r="M1" i="17" s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5" i="6"/>
  <c r="D2" i="6"/>
  <c r="O140" i="18"/>
  <c r="N140" i="18"/>
  <c r="P140" i="18" s="1"/>
  <c r="M140" i="18"/>
  <c r="P139" i="18"/>
  <c r="O139" i="18"/>
  <c r="N139" i="18"/>
  <c r="M139" i="18"/>
  <c r="O138" i="18"/>
  <c r="N138" i="18"/>
  <c r="P138" i="18" s="1"/>
  <c r="M138" i="18"/>
  <c r="P137" i="18"/>
  <c r="O137" i="18"/>
  <c r="N137" i="18"/>
  <c r="M137" i="18"/>
  <c r="O136" i="18"/>
  <c r="N136" i="18"/>
  <c r="P136" i="18" s="1"/>
  <c r="M136" i="18"/>
  <c r="P135" i="18"/>
  <c r="O135" i="18"/>
  <c r="N135" i="18"/>
  <c r="M135" i="18"/>
  <c r="O134" i="18"/>
  <c r="N134" i="18"/>
  <c r="P134" i="18" s="1"/>
  <c r="M134" i="18"/>
  <c r="P133" i="18"/>
  <c r="O133" i="18"/>
  <c r="N133" i="18"/>
  <c r="M133" i="18"/>
  <c r="O132" i="18"/>
  <c r="N132" i="18"/>
  <c r="P132" i="18" s="1"/>
  <c r="M132" i="18"/>
  <c r="P131" i="18"/>
  <c r="O131" i="18"/>
  <c r="N131" i="18"/>
  <c r="M131" i="18"/>
  <c r="O130" i="18"/>
  <c r="N130" i="18"/>
  <c r="P130" i="18" s="1"/>
  <c r="M130" i="18"/>
  <c r="P129" i="18"/>
  <c r="O129" i="18"/>
  <c r="N129" i="18"/>
  <c r="M129" i="18"/>
  <c r="O128" i="18"/>
  <c r="N128" i="18"/>
  <c r="P128" i="18" s="1"/>
  <c r="M128" i="18"/>
  <c r="P127" i="18"/>
  <c r="O127" i="18"/>
  <c r="N127" i="18"/>
  <c r="M127" i="18"/>
  <c r="O126" i="18"/>
  <c r="N126" i="18"/>
  <c r="P126" i="18" s="1"/>
  <c r="M126" i="18"/>
  <c r="P125" i="18"/>
  <c r="O125" i="18"/>
  <c r="N125" i="18"/>
  <c r="M125" i="18"/>
  <c r="O124" i="18"/>
  <c r="N124" i="18"/>
  <c r="P124" i="18" s="1"/>
  <c r="M124" i="18"/>
  <c r="P123" i="18"/>
  <c r="O123" i="18"/>
  <c r="N123" i="18"/>
  <c r="M123" i="18"/>
  <c r="O122" i="18"/>
  <c r="N122" i="18"/>
  <c r="P122" i="18" s="1"/>
  <c r="M122" i="18"/>
  <c r="P121" i="18"/>
  <c r="O121" i="18"/>
  <c r="N121" i="18"/>
  <c r="M121" i="18"/>
  <c r="O120" i="18"/>
  <c r="N120" i="18"/>
  <c r="P120" i="18" s="1"/>
  <c r="M120" i="18"/>
  <c r="P119" i="18"/>
  <c r="O119" i="18"/>
  <c r="N119" i="18"/>
  <c r="M119" i="18"/>
  <c r="O118" i="18"/>
  <c r="N118" i="18"/>
  <c r="P118" i="18" s="1"/>
  <c r="M118" i="18"/>
  <c r="P117" i="18"/>
  <c r="O117" i="18"/>
  <c r="N117" i="18"/>
  <c r="M117" i="18"/>
  <c r="O116" i="18"/>
  <c r="N116" i="18"/>
  <c r="P116" i="18" s="1"/>
  <c r="M116" i="18"/>
  <c r="P115" i="18"/>
  <c r="O115" i="18"/>
  <c r="N115" i="18"/>
  <c r="M115" i="18"/>
  <c r="O114" i="18"/>
  <c r="N114" i="18"/>
  <c r="P114" i="18" s="1"/>
  <c r="M114" i="18"/>
  <c r="P113" i="18"/>
  <c r="O113" i="18"/>
  <c r="N113" i="18"/>
  <c r="M113" i="18"/>
  <c r="O112" i="18"/>
  <c r="N112" i="18"/>
  <c r="P112" i="18" s="1"/>
  <c r="M112" i="18"/>
  <c r="P111" i="18"/>
  <c r="O111" i="18"/>
  <c r="N111" i="18"/>
  <c r="M111" i="18"/>
  <c r="O110" i="18"/>
  <c r="N110" i="18"/>
  <c r="P110" i="18" s="1"/>
  <c r="M110" i="18"/>
  <c r="P109" i="18"/>
  <c r="O109" i="18"/>
  <c r="N109" i="18"/>
  <c r="M109" i="18"/>
  <c r="O108" i="18"/>
  <c r="N108" i="18"/>
  <c r="P108" i="18" s="1"/>
  <c r="M108" i="18"/>
  <c r="P107" i="18"/>
  <c r="O107" i="18"/>
  <c r="N107" i="18"/>
  <c r="M107" i="18"/>
  <c r="O106" i="18"/>
  <c r="N106" i="18"/>
  <c r="P106" i="18" s="1"/>
  <c r="M106" i="18"/>
  <c r="P105" i="18"/>
  <c r="O105" i="18"/>
  <c r="N105" i="18"/>
  <c r="M105" i="18"/>
  <c r="O104" i="18"/>
  <c r="N104" i="18"/>
  <c r="P104" i="18" s="1"/>
  <c r="M104" i="18"/>
  <c r="P103" i="18"/>
  <c r="O103" i="18"/>
  <c r="N103" i="18"/>
  <c r="M103" i="18"/>
  <c r="O102" i="18"/>
  <c r="N102" i="18"/>
  <c r="P102" i="18" s="1"/>
  <c r="M102" i="18"/>
  <c r="P101" i="18"/>
  <c r="O101" i="18"/>
  <c r="N101" i="18"/>
  <c r="M101" i="18"/>
  <c r="O100" i="18"/>
  <c r="N100" i="18"/>
  <c r="P100" i="18" s="1"/>
  <c r="M100" i="18"/>
  <c r="P99" i="18"/>
  <c r="O99" i="18"/>
  <c r="N99" i="18"/>
  <c r="M99" i="18"/>
  <c r="O98" i="18"/>
  <c r="N98" i="18"/>
  <c r="P98" i="18" s="1"/>
  <c r="M98" i="18"/>
  <c r="P97" i="18"/>
  <c r="O97" i="18"/>
  <c r="N97" i="18"/>
  <c r="M97" i="18"/>
  <c r="O96" i="18"/>
  <c r="N96" i="18"/>
  <c r="P96" i="18" s="1"/>
  <c r="M96" i="18"/>
  <c r="P95" i="18"/>
  <c r="O95" i="18"/>
  <c r="N95" i="18"/>
  <c r="M95" i="18"/>
  <c r="O94" i="18"/>
  <c r="N94" i="18"/>
  <c r="P94" i="18" s="1"/>
  <c r="M94" i="18"/>
  <c r="P93" i="18"/>
  <c r="O93" i="18"/>
  <c r="N93" i="18"/>
  <c r="M93" i="18"/>
  <c r="O92" i="18"/>
  <c r="N92" i="18"/>
  <c r="P92" i="18" s="1"/>
  <c r="M92" i="18"/>
  <c r="P91" i="18"/>
  <c r="O91" i="18"/>
  <c r="N91" i="18"/>
  <c r="M91" i="18"/>
  <c r="O90" i="18"/>
  <c r="N90" i="18"/>
  <c r="P90" i="18" s="1"/>
  <c r="M90" i="18"/>
  <c r="P89" i="18"/>
  <c r="O89" i="18"/>
  <c r="N89" i="18"/>
  <c r="M89" i="18"/>
  <c r="O88" i="18"/>
  <c r="N88" i="18"/>
  <c r="P88" i="18" s="1"/>
  <c r="M88" i="18"/>
  <c r="P87" i="18"/>
  <c r="O87" i="18"/>
  <c r="N87" i="18"/>
  <c r="M87" i="18"/>
  <c r="O86" i="18"/>
  <c r="N86" i="18"/>
  <c r="P86" i="18" s="1"/>
  <c r="M86" i="18"/>
  <c r="P85" i="18"/>
  <c r="O85" i="18"/>
  <c r="N85" i="18"/>
  <c r="M85" i="18"/>
  <c r="O84" i="18"/>
  <c r="N84" i="18"/>
  <c r="P84" i="18" s="1"/>
  <c r="M84" i="18"/>
  <c r="P83" i="18"/>
  <c r="O83" i="18"/>
  <c r="N83" i="18"/>
  <c r="M83" i="18"/>
  <c r="O82" i="18"/>
  <c r="N82" i="18"/>
  <c r="P82" i="18" s="1"/>
  <c r="M82" i="18"/>
  <c r="P81" i="18"/>
  <c r="O81" i="18"/>
  <c r="N81" i="18"/>
  <c r="M81" i="18"/>
  <c r="O80" i="18"/>
  <c r="N80" i="18"/>
  <c r="P80" i="18" s="1"/>
  <c r="M80" i="18"/>
  <c r="P79" i="18"/>
  <c r="O79" i="18"/>
  <c r="N79" i="18"/>
  <c r="M79" i="18"/>
  <c r="O78" i="18"/>
  <c r="N78" i="18"/>
  <c r="P78" i="18" s="1"/>
  <c r="M78" i="18"/>
  <c r="P77" i="18"/>
  <c r="O77" i="18"/>
  <c r="N77" i="18"/>
  <c r="M77" i="18"/>
  <c r="O76" i="18"/>
  <c r="N76" i="18"/>
  <c r="P76" i="18" s="1"/>
  <c r="M76" i="18"/>
  <c r="P75" i="18"/>
  <c r="O75" i="18"/>
  <c r="N75" i="18"/>
  <c r="M75" i="18"/>
  <c r="O74" i="18"/>
  <c r="N74" i="18"/>
  <c r="P74" i="18" s="1"/>
  <c r="M74" i="18"/>
  <c r="P73" i="18"/>
  <c r="O73" i="18"/>
  <c r="N73" i="18"/>
  <c r="M73" i="18"/>
  <c r="O72" i="18"/>
  <c r="N72" i="18"/>
  <c r="P72" i="18" s="1"/>
  <c r="M72" i="18"/>
  <c r="P71" i="18"/>
  <c r="O71" i="18"/>
  <c r="N71" i="18"/>
  <c r="M71" i="18"/>
  <c r="O70" i="18"/>
  <c r="N70" i="18"/>
  <c r="P70" i="18" s="1"/>
  <c r="M70" i="18"/>
  <c r="P69" i="18"/>
  <c r="O69" i="18"/>
  <c r="N69" i="18"/>
  <c r="M69" i="18"/>
  <c r="O68" i="18"/>
  <c r="N68" i="18"/>
  <c r="P68" i="18" s="1"/>
  <c r="M68" i="18"/>
  <c r="P67" i="18"/>
  <c r="O67" i="18"/>
  <c r="N67" i="18"/>
  <c r="M67" i="18"/>
  <c r="O66" i="18"/>
  <c r="N66" i="18"/>
  <c r="P66" i="18" s="1"/>
  <c r="M66" i="18"/>
  <c r="P65" i="18"/>
  <c r="O65" i="18"/>
  <c r="N65" i="18"/>
  <c r="M65" i="18"/>
  <c r="O64" i="18"/>
  <c r="N64" i="18"/>
  <c r="P64" i="18" s="1"/>
  <c r="M64" i="18"/>
  <c r="P63" i="18"/>
  <c r="O63" i="18"/>
  <c r="N63" i="18"/>
  <c r="M63" i="18"/>
  <c r="O62" i="18"/>
  <c r="N62" i="18"/>
  <c r="P62" i="18" s="1"/>
  <c r="M62" i="18"/>
  <c r="P61" i="18"/>
  <c r="O61" i="18"/>
  <c r="N61" i="18"/>
  <c r="M61" i="18"/>
  <c r="O60" i="18"/>
  <c r="N60" i="18"/>
  <c r="P60" i="18" s="1"/>
  <c r="M60" i="18"/>
  <c r="P59" i="18"/>
  <c r="O59" i="18"/>
  <c r="N59" i="18"/>
  <c r="M59" i="18"/>
  <c r="O58" i="18"/>
  <c r="N58" i="18"/>
  <c r="P58" i="18" s="1"/>
  <c r="M58" i="18"/>
  <c r="P57" i="18"/>
  <c r="O57" i="18"/>
  <c r="N57" i="18"/>
  <c r="M57" i="18"/>
  <c r="O56" i="18"/>
  <c r="N56" i="18"/>
  <c r="P56" i="18" s="1"/>
  <c r="M56" i="18"/>
  <c r="P55" i="18"/>
  <c r="O55" i="18"/>
  <c r="N55" i="18"/>
  <c r="M55" i="18"/>
  <c r="O54" i="18"/>
  <c r="N54" i="18"/>
  <c r="P54" i="18" s="1"/>
  <c r="M54" i="18"/>
  <c r="P53" i="18"/>
  <c r="O53" i="18"/>
  <c r="N53" i="18"/>
  <c r="M53" i="18"/>
  <c r="O52" i="18"/>
  <c r="N52" i="18"/>
  <c r="P52" i="18" s="1"/>
  <c r="M52" i="18"/>
  <c r="P51" i="18"/>
  <c r="O51" i="18"/>
  <c r="N51" i="18"/>
  <c r="M51" i="18"/>
  <c r="O50" i="18"/>
  <c r="N50" i="18"/>
  <c r="P50" i="18" s="1"/>
  <c r="M50" i="18"/>
  <c r="P49" i="18"/>
  <c r="O49" i="18"/>
  <c r="N49" i="18"/>
  <c r="M49" i="18"/>
  <c r="O48" i="18"/>
  <c r="N48" i="18"/>
  <c r="P48" i="18" s="1"/>
  <c r="M48" i="18"/>
  <c r="P47" i="18"/>
  <c r="O47" i="18"/>
  <c r="N47" i="18"/>
  <c r="M47" i="18"/>
  <c r="O46" i="18"/>
  <c r="N46" i="18"/>
  <c r="P46" i="18" s="1"/>
  <c r="M46" i="18"/>
  <c r="P45" i="18"/>
  <c r="O45" i="18"/>
  <c r="N45" i="18"/>
  <c r="M45" i="18"/>
  <c r="O44" i="18"/>
  <c r="N44" i="18"/>
  <c r="P44" i="18" s="1"/>
  <c r="M44" i="18"/>
  <c r="P43" i="18"/>
  <c r="O43" i="18"/>
  <c r="N43" i="18"/>
  <c r="M43" i="18"/>
  <c r="O42" i="18"/>
  <c r="N42" i="18"/>
  <c r="P42" i="18" s="1"/>
  <c r="M42" i="18"/>
  <c r="P41" i="18"/>
  <c r="O41" i="18"/>
  <c r="N41" i="18"/>
  <c r="M41" i="18"/>
  <c r="O40" i="18"/>
  <c r="N40" i="18"/>
  <c r="P40" i="18" s="1"/>
  <c r="M40" i="18"/>
  <c r="P39" i="18"/>
  <c r="O39" i="18"/>
  <c r="N39" i="18"/>
  <c r="M39" i="18"/>
  <c r="O38" i="18"/>
  <c r="N38" i="18"/>
  <c r="P38" i="18" s="1"/>
  <c r="M38" i="18"/>
  <c r="P37" i="18"/>
  <c r="O37" i="18"/>
  <c r="N37" i="18"/>
  <c r="M37" i="18"/>
  <c r="O36" i="18"/>
  <c r="N36" i="18"/>
  <c r="P36" i="18" s="1"/>
  <c r="M36" i="18"/>
  <c r="P35" i="18"/>
  <c r="O35" i="18"/>
  <c r="N35" i="18"/>
  <c r="M35" i="18"/>
  <c r="O34" i="18"/>
  <c r="N34" i="18"/>
  <c r="P34" i="18" s="1"/>
  <c r="M34" i="18"/>
  <c r="P33" i="18"/>
  <c r="O33" i="18"/>
  <c r="N33" i="18"/>
  <c r="M33" i="18"/>
  <c r="O32" i="18"/>
  <c r="N32" i="18"/>
  <c r="P32" i="18" s="1"/>
  <c r="M32" i="18"/>
  <c r="P31" i="18"/>
  <c r="O31" i="18"/>
  <c r="N31" i="18"/>
  <c r="M31" i="18"/>
  <c r="O30" i="18"/>
  <c r="N30" i="18"/>
  <c r="P30" i="18" s="1"/>
  <c r="M30" i="18"/>
  <c r="P29" i="18"/>
  <c r="O29" i="18"/>
  <c r="N29" i="18"/>
  <c r="M29" i="18"/>
  <c r="O28" i="18"/>
  <c r="N28" i="18"/>
  <c r="P28" i="18" s="1"/>
  <c r="M28" i="18"/>
  <c r="P27" i="18"/>
  <c r="O27" i="18"/>
  <c r="N27" i="18"/>
  <c r="M27" i="18"/>
  <c r="O26" i="18"/>
  <c r="N26" i="18"/>
  <c r="P26" i="18" s="1"/>
  <c r="M26" i="18"/>
  <c r="P25" i="18"/>
  <c r="O25" i="18"/>
  <c r="N25" i="18"/>
  <c r="M25" i="18"/>
  <c r="O24" i="18"/>
  <c r="N24" i="18"/>
  <c r="P24" i="18" s="1"/>
  <c r="M24" i="18"/>
  <c r="P23" i="18"/>
  <c r="O23" i="18"/>
  <c r="N23" i="18"/>
  <c r="M23" i="18"/>
  <c r="O22" i="18"/>
  <c r="N22" i="18"/>
  <c r="P22" i="18" s="1"/>
  <c r="M22" i="18"/>
  <c r="P21" i="18"/>
  <c r="O21" i="18"/>
  <c r="N21" i="18"/>
  <c r="M21" i="18"/>
  <c r="O20" i="18"/>
  <c r="N20" i="18"/>
  <c r="P20" i="18" s="1"/>
  <c r="M20" i="18"/>
  <c r="P19" i="18"/>
  <c r="O19" i="18"/>
  <c r="N19" i="18"/>
  <c r="M19" i="18"/>
  <c r="O18" i="18"/>
  <c r="N18" i="18"/>
  <c r="P18" i="18" s="1"/>
  <c r="M18" i="18"/>
  <c r="P17" i="18"/>
  <c r="O17" i="18"/>
  <c r="N17" i="18"/>
  <c r="M17" i="18"/>
  <c r="O16" i="18"/>
  <c r="N16" i="18"/>
  <c r="P16" i="18" s="1"/>
  <c r="M16" i="18"/>
  <c r="P15" i="18"/>
  <c r="O15" i="18"/>
  <c r="N15" i="18"/>
  <c r="M15" i="18"/>
  <c r="O14" i="18"/>
  <c r="N14" i="18"/>
  <c r="P14" i="18" s="1"/>
  <c r="M14" i="18"/>
  <c r="P13" i="18"/>
  <c r="O13" i="18"/>
  <c r="N13" i="18"/>
  <c r="M13" i="18"/>
  <c r="O12" i="18"/>
  <c r="N12" i="18"/>
  <c r="P12" i="18" s="1"/>
  <c r="M12" i="18"/>
  <c r="P11" i="18"/>
  <c r="O11" i="18"/>
  <c r="N11" i="18"/>
  <c r="M11" i="18"/>
  <c r="O10" i="18"/>
  <c r="N10" i="18"/>
  <c r="P10" i="18" s="1"/>
  <c r="M10" i="18"/>
  <c r="P9" i="18"/>
  <c r="O9" i="18"/>
  <c r="N9" i="18"/>
  <c r="M9" i="18"/>
  <c r="O8" i="18"/>
  <c r="N8" i="18"/>
  <c r="P8" i="18" s="1"/>
  <c r="M8" i="18"/>
  <c r="P7" i="18"/>
  <c r="O7" i="18"/>
  <c r="N7" i="18"/>
  <c r="M7" i="18"/>
  <c r="O6" i="18"/>
  <c r="N6" i="18"/>
  <c r="P6" i="18" s="1"/>
  <c r="M6" i="18"/>
  <c r="P5" i="18"/>
  <c r="O5" i="18"/>
  <c r="N5" i="18"/>
  <c r="M5" i="18"/>
  <c r="O4" i="18"/>
  <c r="N4" i="18"/>
  <c r="P4" i="18" s="1"/>
  <c r="M4" i="18"/>
  <c r="P3" i="18"/>
  <c r="O3" i="18"/>
  <c r="N3" i="18"/>
  <c r="M3" i="18"/>
  <c r="M2" i="18"/>
  <c r="M1" i="18"/>
  <c r="L4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3" i="18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5" i="6"/>
  <c r="E2" i="6"/>
  <c r="N140" i="16"/>
  <c r="M140" i="16"/>
  <c r="O140" i="16" s="1"/>
  <c r="N139" i="16"/>
  <c r="M139" i="16"/>
  <c r="O139" i="16" s="1"/>
  <c r="N138" i="16"/>
  <c r="M138" i="16"/>
  <c r="O138" i="16" s="1"/>
  <c r="N137" i="16"/>
  <c r="M137" i="16"/>
  <c r="O137" i="16" s="1"/>
  <c r="N136" i="16"/>
  <c r="M136" i="16"/>
  <c r="O136" i="16" s="1"/>
  <c r="N135" i="16"/>
  <c r="M135" i="16"/>
  <c r="O135" i="16" s="1"/>
  <c r="N134" i="16"/>
  <c r="M134" i="16"/>
  <c r="O134" i="16" s="1"/>
  <c r="N133" i="16"/>
  <c r="M133" i="16"/>
  <c r="O133" i="16" s="1"/>
  <c r="N132" i="16"/>
  <c r="M132" i="16"/>
  <c r="O132" i="16" s="1"/>
  <c r="N131" i="16"/>
  <c r="M131" i="16"/>
  <c r="O131" i="16" s="1"/>
  <c r="N130" i="16"/>
  <c r="M130" i="16"/>
  <c r="O130" i="16" s="1"/>
  <c r="N129" i="16"/>
  <c r="M129" i="16"/>
  <c r="O129" i="16" s="1"/>
  <c r="N128" i="16"/>
  <c r="M128" i="16"/>
  <c r="O128" i="16" s="1"/>
  <c r="N127" i="16"/>
  <c r="M127" i="16"/>
  <c r="O127" i="16" s="1"/>
  <c r="N126" i="16"/>
  <c r="M126" i="16"/>
  <c r="O126" i="16" s="1"/>
  <c r="N125" i="16"/>
  <c r="M125" i="16"/>
  <c r="O125" i="16" s="1"/>
  <c r="N124" i="16"/>
  <c r="M124" i="16"/>
  <c r="O124" i="16" s="1"/>
  <c r="N123" i="16"/>
  <c r="M123" i="16"/>
  <c r="O123" i="16" s="1"/>
  <c r="N122" i="16"/>
  <c r="M122" i="16"/>
  <c r="O122" i="16" s="1"/>
  <c r="N121" i="16"/>
  <c r="M121" i="16"/>
  <c r="O121" i="16" s="1"/>
  <c r="N120" i="16"/>
  <c r="M120" i="16"/>
  <c r="O120" i="16" s="1"/>
  <c r="N119" i="16"/>
  <c r="M119" i="16"/>
  <c r="O119" i="16" s="1"/>
  <c r="N118" i="16"/>
  <c r="M118" i="16"/>
  <c r="O118" i="16" s="1"/>
  <c r="N117" i="16"/>
  <c r="M117" i="16"/>
  <c r="O117" i="16" s="1"/>
  <c r="N116" i="16"/>
  <c r="M116" i="16"/>
  <c r="O116" i="16" s="1"/>
  <c r="N115" i="16"/>
  <c r="M115" i="16"/>
  <c r="O115" i="16" s="1"/>
  <c r="N114" i="16"/>
  <c r="M114" i="16"/>
  <c r="O114" i="16" s="1"/>
  <c r="N113" i="16"/>
  <c r="M113" i="16"/>
  <c r="O113" i="16" s="1"/>
  <c r="N112" i="16"/>
  <c r="M112" i="16"/>
  <c r="O112" i="16" s="1"/>
  <c r="N111" i="16"/>
  <c r="M111" i="16"/>
  <c r="O111" i="16" s="1"/>
  <c r="N110" i="16"/>
  <c r="M110" i="16"/>
  <c r="O110" i="16" s="1"/>
  <c r="N109" i="16"/>
  <c r="M109" i="16"/>
  <c r="O109" i="16" s="1"/>
  <c r="N108" i="16"/>
  <c r="M108" i="16"/>
  <c r="O108" i="16" s="1"/>
  <c r="N107" i="16"/>
  <c r="M107" i="16"/>
  <c r="O107" i="16" s="1"/>
  <c r="N106" i="16"/>
  <c r="M106" i="16"/>
  <c r="O106" i="16" s="1"/>
  <c r="N105" i="16"/>
  <c r="M105" i="16"/>
  <c r="O105" i="16" s="1"/>
  <c r="N104" i="16"/>
  <c r="M104" i="16"/>
  <c r="O104" i="16" s="1"/>
  <c r="N103" i="16"/>
  <c r="M103" i="16"/>
  <c r="O103" i="16" s="1"/>
  <c r="N102" i="16"/>
  <c r="M102" i="16"/>
  <c r="O102" i="16" s="1"/>
  <c r="N101" i="16"/>
  <c r="M101" i="16"/>
  <c r="O101" i="16" s="1"/>
  <c r="N100" i="16"/>
  <c r="M100" i="16"/>
  <c r="O100" i="16" s="1"/>
  <c r="N99" i="16"/>
  <c r="M99" i="16"/>
  <c r="O99" i="16" s="1"/>
  <c r="N98" i="16"/>
  <c r="M98" i="16"/>
  <c r="O98" i="16" s="1"/>
  <c r="N97" i="16"/>
  <c r="M97" i="16"/>
  <c r="O97" i="16" s="1"/>
  <c r="N96" i="16"/>
  <c r="M96" i="16"/>
  <c r="O96" i="16" s="1"/>
  <c r="N95" i="16"/>
  <c r="M95" i="16"/>
  <c r="O95" i="16" s="1"/>
  <c r="N94" i="16"/>
  <c r="M94" i="16"/>
  <c r="O94" i="16" s="1"/>
  <c r="N93" i="16"/>
  <c r="M93" i="16"/>
  <c r="O93" i="16" s="1"/>
  <c r="N92" i="16"/>
  <c r="M92" i="16"/>
  <c r="O92" i="16" s="1"/>
  <c r="N91" i="16"/>
  <c r="M91" i="16"/>
  <c r="O91" i="16" s="1"/>
  <c r="N90" i="16"/>
  <c r="M90" i="16"/>
  <c r="O90" i="16" s="1"/>
  <c r="N89" i="16"/>
  <c r="M89" i="16"/>
  <c r="O89" i="16" s="1"/>
  <c r="N88" i="16"/>
  <c r="M88" i="16"/>
  <c r="O88" i="16" s="1"/>
  <c r="N87" i="16"/>
  <c r="M87" i="16"/>
  <c r="O87" i="16" s="1"/>
  <c r="N86" i="16"/>
  <c r="M86" i="16"/>
  <c r="O86" i="16" s="1"/>
  <c r="N85" i="16"/>
  <c r="M85" i="16"/>
  <c r="O85" i="16" s="1"/>
  <c r="N84" i="16"/>
  <c r="M84" i="16"/>
  <c r="O84" i="16" s="1"/>
  <c r="N83" i="16"/>
  <c r="M83" i="16"/>
  <c r="O83" i="16" s="1"/>
  <c r="N82" i="16"/>
  <c r="M82" i="16"/>
  <c r="O82" i="16" s="1"/>
  <c r="N81" i="16"/>
  <c r="M81" i="16"/>
  <c r="O81" i="16" s="1"/>
  <c r="N80" i="16"/>
  <c r="M80" i="16"/>
  <c r="O80" i="16" s="1"/>
  <c r="N79" i="16"/>
  <c r="M79" i="16"/>
  <c r="O79" i="16" s="1"/>
  <c r="N78" i="16"/>
  <c r="M78" i="16"/>
  <c r="O78" i="16" s="1"/>
  <c r="N77" i="16"/>
  <c r="M77" i="16"/>
  <c r="O77" i="16" s="1"/>
  <c r="N76" i="16"/>
  <c r="M76" i="16"/>
  <c r="O76" i="16" s="1"/>
  <c r="N75" i="16"/>
  <c r="M75" i="16"/>
  <c r="O75" i="16" s="1"/>
  <c r="N74" i="16"/>
  <c r="M74" i="16"/>
  <c r="O74" i="16" s="1"/>
  <c r="N73" i="16"/>
  <c r="M73" i="16"/>
  <c r="O73" i="16" s="1"/>
  <c r="N72" i="16"/>
  <c r="M72" i="16"/>
  <c r="O72" i="16" s="1"/>
  <c r="N71" i="16"/>
  <c r="M71" i="16"/>
  <c r="O71" i="16" s="1"/>
  <c r="N70" i="16"/>
  <c r="M70" i="16"/>
  <c r="O70" i="16" s="1"/>
  <c r="N69" i="16"/>
  <c r="M69" i="16"/>
  <c r="O69" i="16" s="1"/>
  <c r="N68" i="16"/>
  <c r="M68" i="16"/>
  <c r="O68" i="16" s="1"/>
  <c r="N67" i="16"/>
  <c r="M67" i="16"/>
  <c r="O67" i="16" s="1"/>
  <c r="N66" i="16"/>
  <c r="M66" i="16"/>
  <c r="O66" i="16" s="1"/>
  <c r="N65" i="16"/>
  <c r="M65" i="16"/>
  <c r="O65" i="16" s="1"/>
  <c r="N64" i="16"/>
  <c r="M64" i="16"/>
  <c r="O64" i="16" s="1"/>
  <c r="N63" i="16"/>
  <c r="M63" i="16"/>
  <c r="O63" i="16" s="1"/>
  <c r="N62" i="16"/>
  <c r="M62" i="16"/>
  <c r="O62" i="16" s="1"/>
  <c r="N61" i="16"/>
  <c r="M61" i="16"/>
  <c r="O61" i="16" s="1"/>
  <c r="N60" i="16"/>
  <c r="M60" i="16"/>
  <c r="O60" i="16" s="1"/>
  <c r="N59" i="16"/>
  <c r="M59" i="16"/>
  <c r="O59" i="16" s="1"/>
  <c r="N58" i="16"/>
  <c r="M58" i="16"/>
  <c r="O58" i="16" s="1"/>
  <c r="N57" i="16"/>
  <c r="M57" i="16"/>
  <c r="O57" i="16" s="1"/>
  <c r="N56" i="16"/>
  <c r="M56" i="16"/>
  <c r="O56" i="16" s="1"/>
  <c r="N55" i="16"/>
  <c r="M55" i="16"/>
  <c r="O55" i="16" s="1"/>
  <c r="N54" i="16"/>
  <c r="M54" i="16"/>
  <c r="O54" i="16" s="1"/>
  <c r="N53" i="16"/>
  <c r="M53" i="16"/>
  <c r="O53" i="16" s="1"/>
  <c r="N52" i="16"/>
  <c r="M52" i="16"/>
  <c r="O52" i="16" s="1"/>
  <c r="N51" i="16"/>
  <c r="M51" i="16"/>
  <c r="O51" i="16" s="1"/>
  <c r="N50" i="16"/>
  <c r="M50" i="16"/>
  <c r="O50" i="16" s="1"/>
  <c r="N49" i="16"/>
  <c r="M49" i="16"/>
  <c r="O49" i="16" s="1"/>
  <c r="N48" i="16"/>
  <c r="M48" i="16"/>
  <c r="O48" i="16" s="1"/>
  <c r="N47" i="16"/>
  <c r="M47" i="16"/>
  <c r="O47" i="16" s="1"/>
  <c r="N46" i="16"/>
  <c r="M46" i="16"/>
  <c r="O46" i="16" s="1"/>
  <c r="N45" i="16"/>
  <c r="M45" i="16"/>
  <c r="O45" i="16" s="1"/>
  <c r="N44" i="16"/>
  <c r="M44" i="16"/>
  <c r="O44" i="16" s="1"/>
  <c r="N43" i="16"/>
  <c r="M43" i="16"/>
  <c r="O43" i="16" s="1"/>
  <c r="N42" i="16"/>
  <c r="M42" i="16"/>
  <c r="O42" i="16" s="1"/>
  <c r="N41" i="16"/>
  <c r="M41" i="16"/>
  <c r="O41" i="16" s="1"/>
  <c r="N40" i="16"/>
  <c r="M40" i="16"/>
  <c r="O40" i="16" s="1"/>
  <c r="N39" i="16"/>
  <c r="M39" i="16"/>
  <c r="O39" i="16" s="1"/>
  <c r="N38" i="16"/>
  <c r="M38" i="16"/>
  <c r="O38" i="16" s="1"/>
  <c r="N37" i="16"/>
  <c r="M37" i="16"/>
  <c r="O37" i="16" s="1"/>
  <c r="N36" i="16"/>
  <c r="M36" i="16"/>
  <c r="O36" i="16" s="1"/>
  <c r="N35" i="16"/>
  <c r="M35" i="16"/>
  <c r="O35" i="16" s="1"/>
  <c r="N34" i="16"/>
  <c r="M34" i="16"/>
  <c r="O34" i="16" s="1"/>
  <c r="N33" i="16"/>
  <c r="M33" i="16"/>
  <c r="O33" i="16" s="1"/>
  <c r="N32" i="16"/>
  <c r="M32" i="16"/>
  <c r="O32" i="16" s="1"/>
  <c r="N31" i="16"/>
  <c r="M31" i="16"/>
  <c r="O31" i="16" s="1"/>
  <c r="N30" i="16"/>
  <c r="M30" i="16"/>
  <c r="O30" i="16" s="1"/>
  <c r="N29" i="16"/>
  <c r="M29" i="16"/>
  <c r="O29" i="16" s="1"/>
  <c r="N28" i="16"/>
  <c r="M28" i="16"/>
  <c r="O28" i="16" s="1"/>
  <c r="N27" i="16"/>
  <c r="M27" i="16"/>
  <c r="O27" i="16" s="1"/>
  <c r="N26" i="16"/>
  <c r="M26" i="16"/>
  <c r="O26" i="16" s="1"/>
  <c r="N25" i="16"/>
  <c r="M25" i="16"/>
  <c r="O25" i="16" s="1"/>
  <c r="N24" i="16"/>
  <c r="M24" i="16"/>
  <c r="O24" i="16" s="1"/>
  <c r="N23" i="16"/>
  <c r="M23" i="16"/>
  <c r="O23" i="16" s="1"/>
  <c r="N22" i="16"/>
  <c r="M22" i="16"/>
  <c r="O22" i="16" s="1"/>
  <c r="N21" i="16"/>
  <c r="M21" i="16"/>
  <c r="O21" i="16" s="1"/>
  <c r="N20" i="16"/>
  <c r="M20" i="16"/>
  <c r="O20" i="16" s="1"/>
  <c r="N19" i="16"/>
  <c r="M19" i="16"/>
  <c r="O19" i="16" s="1"/>
  <c r="N18" i="16"/>
  <c r="M18" i="16"/>
  <c r="O18" i="16" s="1"/>
  <c r="N17" i="16"/>
  <c r="M17" i="16"/>
  <c r="O17" i="16" s="1"/>
  <c r="N16" i="16"/>
  <c r="M16" i="16"/>
  <c r="O16" i="16" s="1"/>
  <c r="N15" i="16"/>
  <c r="M15" i="16"/>
  <c r="O15" i="16" s="1"/>
  <c r="N14" i="16"/>
  <c r="M14" i="16"/>
  <c r="O14" i="16" s="1"/>
  <c r="N13" i="16"/>
  <c r="M13" i="16"/>
  <c r="O13" i="16" s="1"/>
  <c r="N12" i="16"/>
  <c r="M12" i="16"/>
  <c r="O12" i="16" s="1"/>
  <c r="N11" i="16"/>
  <c r="M11" i="16"/>
  <c r="O11" i="16" s="1"/>
  <c r="N10" i="16"/>
  <c r="M10" i="16"/>
  <c r="O10" i="16" s="1"/>
  <c r="N9" i="16"/>
  <c r="M9" i="16"/>
  <c r="O9" i="16" s="1"/>
  <c r="N8" i="16"/>
  <c r="M8" i="16"/>
  <c r="O8" i="16" s="1"/>
  <c r="N7" i="16"/>
  <c r="M7" i="16"/>
  <c r="O7" i="16" s="1"/>
  <c r="N6" i="16"/>
  <c r="M6" i="16"/>
  <c r="O6" i="16" s="1"/>
  <c r="N5" i="16"/>
  <c r="M5" i="16"/>
  <c r="O5" i="16" s="1"/>
  <c r="N4" i="16"/>
  <c r="M4" i="16"/>
  <c r="O4" i="16" s="1"/>
  <c r="N3" i="16"/>
  <c r="M3" i="16"/>
  <c r="M1" i="16" s="1"/>
  <c r="M2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3" i="1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5" i="6"/>
  <c r="F2" i="6"/>
  <c r="O140" i="15"/>
  <c r="N140" i="15"/>
  <c r="P140" i="15" s="1"/>
  <c r="M140" i="15"/>
  <c r="N139" i="15"/>
  <c r="M139" i="15"/>
  <c r="O139" i="15" s="1"/>
  <c r="O138" i="15"/>
  <c r="N138" i="15"/>
  <c r="P138" i="15" s="1"/>
  <c r="M138" i="15"/>
  <c r="N137" i="15"/>
  <c r="M137" i="15"/>
  <c r="O137" i="15" s="1"/>
  <c r="O136" i="15"/>
  <c r="N136" i="15"/>
  <c r="P136" i="15" s="1"/>
  <c r="M136" i="15"/>
  <c r="N135" i="15"/>
  <c r="M135" i="15"/>
  <c r="O135" i="15" s="1"/>
  <c r="O134" i="15"/>
  <c r="N134" i="15"/>
  <c r="P134" i="15" s="1"/>
  <c r="M134" i="15"/>
  <c r="N133" i="15"/>
  <c r="M133" i="15"/>
  <c r="O133" i="15" s="1"/>
  <c r="O132" i="15"/>
  <c r="N132" i="15"/>
  <c r="P132" i="15" s="1"/>
  <c r="M132" i="15"/>
  <c r="N131" i="15"/>
  <c r="P131" i="15" s="1"/>
  <c r="M131" i="15"/>
  <c r="O131" i="15" s="1"/>
  <c r="O130" i="15"/>
  <c r="N130" i="15"/>
  <c r="P130" i="15" s="1"/>
  <c r="M130" i="15"/>
  <c r="N129" i="15"/>
  <c r="P129" i="15" s="1"/>
  <c r="M129" i="15"/>
  <c r="O129" i="15" s="1"/>
  <c r="O128" i="15"/>
  <c r="N128" i="15"/>
  <c r="P128" i="15" s="1"/>
  <c r="M128" i="15"/>
  <c r="N127" i="15"/>
  <c r="P127" i="15" s="1"/>
  <c r="M127" i="15"/>
  <c r="O127" i="15" s="1"/>
  <c r="O126" i="15"/>
  <c r="N126" i="15"/>
  <c r="P126" i="15" s="1"/>
  <c r="M126" i="15"/>
  <c r="N125" i="15"/>
  <c r="M125" i="15"/>
  <c r="O125" i="15" s="1"/>
  <c r="O124" i="15"/>
  <c r="N124" i="15"/>
  <c r="P124" i="15" s="1"/>
  <c r="M124" i="15"/>
  <c r="N123" i="15"/>
  <c r="M123" i="15"/>
  <c r="O123" i="15" s="1"/>
  <c r="O122" i="15"/>
  <c r="N122" i="15"/>
  <c r="P122" i="15" s="1"/>
  <c r="M122" i="15"/>
  <c r="N121" i="15"/>
  <c r="M121" i="15"/>
  <c r="O121" i="15" s="1"/>
  <c r="O120" i="15"/>
  <c r="N120" i="15"/>
  <c r="P120" i="15" s="1"/>
  <c r="M120" i="15"/>
  <c r="N119" i="15"/>
  <c r="M119" i="15"/>
  <c r="O119" i="15" s="1"/>
  <c r="O118" i="15"/>
  <c r="N118" i="15"/>
  <c r="P118" i="15" s="1"/>
  <c r="M118" i="15"/>
  <c r="N117" i="15"/>
  <c r="M117" i="15"/>
  <c r="O117" i="15" s="1"/>
  <c r="O116" i="15"/>
  <c r="N116" i="15"/>
  <c r="P116" i="15" s="1"/>
  <c r="M116" i="15"/>
  <c r="N115" i="15"/>
  <c r="P115" i="15" s="1"/>
  <c r="M115" i="15"/>
  <c r="O115" i="15" s="1"/>
  <c r="O114" i="15"/>
  <c r="N114" i="15"/>
  <c r="P114" i="15" s="1"/>
  <c r="M114" i="15"/>
  <c r="N113" i="15"/>
  <c r="P113" i="15" s="1"/>
  <c r="M113" i="15"/>
  <c r="O113" i="15" s="1"/>
  <c r="O112" i="15"/>
  <c r="N112" i="15"/>
  <c r="P112" i="15" s="1"/>
  <c r="M112" i="15"/>
  <c r="N111" i="15"/>
  <c r="P111" i="15" s="1"/>
  <c r="M111" i="15"/>
  <c r="O111" i="15" s="1"/>
  <c r="O110" i="15"/>
  <c r="N110" i="15"/>
  <c r="P110" i="15" s="1"/>
  <c r="M110" i="15"/>
  <c r="N109" i="15"/>
  <c r="M109" i="15"/>
  <c r="O109" i="15" s="1"/>
  <c r="O108" i="15"/>
  <c r="N108" i="15"/>
  <c r="P108" i="15" s="1"/>
  <c r="M108" i="15"/>
  <c r="N107" i="15"/>
  <c r="M107" i="15"/>
  <c r="O107" i="15" s="1"/>
  <c r="O106" i="15"/>
  <c r="N106" i="15"/>
  <c r="P106" i="15" s="1"/>
  <c r="M106" i="15"/>
  <c r="N105" i="15"/>
  <c r="M105" i="15"/>
  <c r="O105" i="15" s="1"/>
  <c r="O104" i="15"/>
  <c r="N104" i="15"/>
  <c r="P104" i="15" s="1"/>
  <c r="M104" i="15"/>
  <c r="N103" i="15"/>
  <c r="M103" i="15"/>
  <c r="O103" i="15" s="1"/>
  <c r="O102" i="15"/>
  <c r="N102" i="15"/>
  <c r="P102" i="15" s="1"/>
  <c r="M102" i="15"/>
  <c r="N101" i="15"/>
  <c r="M101" i="15"/>
  <c r="O101" i="15" s="1"/>
  <c r="O100" i="15"/>
  <c r="N100" i="15"/>
  <c r="P100" i="15" s="1"/>
  <c r="M100" i="15"/>
  <c r="N99" i="15"/>
  <c r="P99" i="15" s="1"/>
  <c r="M99" i="15"/>
  <c r="O99" i="15" s="1"/>
  <c r="O98" i="15"/>
  <c r="N98" i="15"/>
  <c r="P98" i="15" s="1"/>
  <c r="M98" i="15"/>
  <c r="N97" i="15"/>
  <c r="P97" i="15" s="1"/>
  <c r="M97" i="15"/>
  <c r="O97" i="15" s="1"/>
  <c r="O96" i="15"/>
  <c r="N96" i="15"/>
  <c r="P96" i="15" s="1"/>
  <c r="M96" i="15"/>
  <c r="N95" i="15"/>
  <c r="P95" i="15" s="1"/>
  <c r="M95" i="15"/>
  <c r="O95" i="15" s="1"/>
  <c r="N94" i="15"/>
  <c r="M94" i="15"/>
  <c r="O94" i="15" s="1"/>
  <c r="N93" i="15"/>
  <c r="M93" i="15"/>
  <c r="O93" i="15" s="1"/>
  <c r="O92" i="15"/>
  <c r="N92" i="15"/>
  <c r="P92" i="15" s="1"/>
  <c r="M92" i="15"/>
  <c r="N91" i="15"/>
  <c r="M91" i="15"/>
  <c r="O91" i="15" s="1"/>
  <c r="O90" i="15"/>
  <c r="N90" i="15"/>
  <c r="P90" i="15" s="1"/>
  <c r="M90" i="15"/>
  <c r="N89" i="15"/>
  <c r="P89" i="15" s="1"/>
  <c r="M89" i="15"/>
  <c r="O89" i="15" s="1"/>
  <c r="N88" i="15"/>
  <c r="P88" i="15" s="1"/>
  <c r="M88" i="15"/>
  <c r="O88" i="15" s="1"/>
  <c r="N87" i="15"/>
  <c r="M87" i="15"/>
  <c r="O87" i="15" s="1"/>
  <c r="N86" i="15"/>
  <c r="M86" i="15"/>
  <c r="O86" i="15" s="1"/>
  <c r="N85" i="15"/>
  <c r="P85" i="15" s="1"/>
  <c r="M85" i="15"/>
  <c r="O85" i="15" s="1"/>
  <c r="N84" i="15"/>
  <c r="P84" i="15" s="1"/>
  <c r="M84" i="15"/>
  <c r="O84" i="15" s="1"/>
  <c r="N83" i="15"/>
  <c r="M83" i="15"/>
  <c r="O83" i="15" s="1"/>
  <c r="N82" i="15"/>
  <c r="M82" i="15"/>
  <c r="O82" i="15" s="1"/>
  <c r="N81" i="15"/>
  <c r="P81" i="15" s="1"/>
  <c r="M81" i="15"/>
  <c r="O81" i="15" s="1"/>
  <c r="N80" i="15"/>
  <c r="P80" i="15" s="1"/>
  <c r="M80" i="15"/>
  <c r="O80" i="15" s="1"/>
  <c r="N79" i="15"/>
  <c r="M79" i="15"/>
  <c r="O79" i="15" s="1"/>
  <c r="N78" i="15"/>
  <c r="M78" i="15"/>
  <c r="O78" i="15" s="1"/>
  <c r="N77" i="15"/>
  <c r="P77" i="15" s="1"/>
  <c r="M77" i="15"/>
  <c r="O77" i="15" s="1"/>
  <c r="N76" i="15"/>
  <c r="P76" i="15" s="1"/>
  <c r="M76" i="15"/>
  <c r="O76" i="15" s="1"/>
  <c r="N75" i="15"/>
  <c r="M75" i="15"/>
  <c r="O75" i="15" s="1"/>
  <c r="O74" i="15"/>
  <c r="N74" i="15"/>
  <c r="P74" i="15" s="1"/>
  <c r="M74" i="15"/>
  <c r="N73" i="15"/>
  <c r="M73" i="15"/>
  <c r="O73" i="15" s="1"/>
  <c r="O72" i="15"/>
  <c r="N72" i="15"/>
  <c r="P72" i="15" s="1"/>
  <c r="M72" i="15"/>
  <c r="N71" i="15"/>
  <c r="M71" i="15"/>
  <c r="O71" i="15" s="1"/>
  <c r="N70" i="15"/>
  <c r="P70" i="15" s="1"/>
  <c r="M70" i="15"/>
  <c r="O70" i="15" s="1"/>
  <c r="N69" i="15"/>
  <c r="P69" i="15" s="1"/>
  <c r="M69" i="15"/>
  <c r="O69" i="15" s="1"/>
  <c r="N68" i="15"/>
  <c r="M68" i="15"/>
  <c r="O68" i="15" s="1"/>
  <c r="N67" i="15"/>
  <c r="M67" i="15"/>
  <c r="O67" i="15" s="1"/>
  <c r="N66" i="15"/>
  <c r="P66" i="15" s="1"/>
  <c r="M66" i="15"/>
  <c r="O66" i="15" s="1"/>
  <c r="N65" i="15"/>
  <c r="P65" i="15" s="1"/>
  <c r="M65" i="15"/>
  <c r="O65" i="15" s="1"/>
  <c r="N64" i="15"/>
  <c r="M64" i="15"/>
  <c r="O64" i="15" s="1"/>
  <c r="N63" i="15"/>
  <c r="M63" i="15"/>
  <c r="O63" i="15" s="1"/>
  <c r="O62" i="15"/>
  <c r="N62" i="15"/>
  <c r="P62" i="15" s="1"/>
  <c r="M62" i="15"/>
  <c r="N61" i="15"/>
  <c r="M61" i="15"/>
  <c r="O61" i="15" s="1"/>
  <c r="O60" i="15"/>
  <c r="N60" i="15"/>
  <c r="P60" i="15" s="1"/>
  <c r="M60" i="15"/>
  <c r="N59" i="15"/>
  <c r="P59" i="15" s="1"/>
  <c r="M59" i="15"/>
  <c r="O59" i="15" s="1"/>
  <c r="O58" i="15"/>
  <c r="N58" i="15"/>
  <c r="P58" i="15" s="1"/>
  <c r="M58" i="15"/>
  <c r="N57" i="15"/>
  <c r="P57" i="15" s="1"/>
  <c r="M57" i="15"/>
  <c r="O57" i="15" s="1"/>
  <c r="N56" i="15"/>
  <c r="M56" i="15"/>
  <c r="O56" i="15" s="1"/>
  <c r="N55" i="15"/>
  <c r="M55" i="15"/>
  <c r="O55" i="15" s="1"/>
  <c r="N54" i="15"/>
  <c r="M54" i="15"/>
  <c r="O54" i="15" s="1"/>
  <c r="N53" i="15"/>
  <c r="P53" i="15" s="1"/>
  <c r="M53" i="15"/>
  <c r="O53" i="15" s="1"/>
  <c r="N52" i="15"/>
  <c r="M52" i="15"/>
  <c r="O52" i="15" s="1"/>
  <c r="N51" i="15"/>
  <c r="M51" i="15"/>
  <c r="O51" i="15" s="1"/>
  <c r="N50" i="15"/>
  <c r="M50" i="15"/>
  <c r="O50" i="15" s="1"/>
  <c r="N49" i="15"/>
  <c r="P49" i="15" s="1"/>
  <c r="M49" i="15"/>
  <c r="O49" i="15" s="1"/>
  <c r="N48" i="15"/>
  <c r="M48" i="15"/>
  <c r="O48" i="15" s="1"/>
  <c r="N47" i="15"/>
  <c r="M47" i="15"/>
  <c r="O47" i="15" s="1"/>
  <c r="O46" i="15"/>
  <c r="N46" i="15"/>
  <c r="P46" i="15" s="1"/>
  <c r="M46" i="15"/>
  <c r="N45" i="15"/>
  <c r="M45" i="15"/>
  <c r="O45" i="15" s="1"/>
  <c r="N44" i="15"/>
  <c r="P44" i="15" s="1"/>
  <c r="M44" i="15"/>
  <c r="O44" i="15" s="1"/>
  <c r="N43" i="15"/>
  <c r="P43" i="15" s="1"/>
  <c r="M43" i="15"/>
  <c r="O43" i="15" s="1"/>
  <c r="N42" i="15"/>
  <c r="M42" i="15"/>
  <c r="O42" i="15" s="1"/>
  <c r="N41" i="15"/>
  <c r="M41" i="15"/>
  <c r="O41" i="15" s="1"/>
  <c r="N40" i="15"/>
  <c r="P40" i="15" s="1"/>
  <c r="M40" i="15"/>
  <c r="O40" i="15" s="1"/>
  <c r="N39" i="15"/>
  <c r="P39" i="15" s="1"/>
  <c r="M39" i="15"/>
  <c r="O39" i="15" s="1"/>
  <c r="N38" i="15"/>
  <c r="M38" i="15"/>
  <c r="O38" i="15" s="1"/>
  <c r="N37" i="15"/>
  <c r="M37" i="15"/>
  <c r="O37" i="15" s="1"/>
  <c r="N36" i="15"/>
  <c r="P36" i="15" s="1"/>
  <c r="M36" i="15"/>
  <c r="O36" i="15" s="1"/>
  <c r="N35" i="15"/>
  <c r="P35" i="15" s="1"/>
  <c r="M35" i="15"/>
  <c r="O35" i="15" s="1"/>
  <c r="N34" i="15"/>
  <c r="M34" i="15"/>
  <c r="O34" i="15" s="1"/>
  <c r="N33" i="15"/>
  <c r="M33" i="15"/>
  <c r="O33" i="15" s="1"/>
  <c r="N32" i="15"/>
  <c r="P32" i="15" s="1"/>
  <c r="M32" i="15"/>
  <c r="O32" i="15" s="1"/>
  <c r="N31" i="15"/>
  <c r="P31" i="15" s="1"/>
  <c r="M31" i="15"/>
  <c r="O31" i="15" s="1"/>
  <c r="N30" i="15"/>
  <c r="M30" i="15"/>
  <c r="O30" i="15" s="1"/>
  <c r="N29" i="15"/>
  <c r="M29" i="15"/>
  <c r="O29" i="15" s="1"/>
  <c r="N28" i="15"/>
  <c r="P28" i="15" s="1"/>
  <c r="M28" i="15"/>
  <c r="O28" i="15" s="1"/>
  <c r="N27" i="15"/>
  <c r="P27" i="15" s="1"/>
  <c r="M27" i="15"/>
  <c r="O27" i="15" s="1"/>
  <c r="N26" i="15"/>
  <c r="M26" i="15"/>
  <c r="O26" i="15" s="1"/>
  <c r="N25" i="15"/>
  <c r="M25" i="15"/>
  <c r="O25" i="15" s="1"/>
  <c r="N24" i="15"/>
  <c r="P24" i="15" s="1"/>
  <c r="M24" i="15"/>
  <c r="O24" i="15" s="1"/>
  <c r="N23" i="15"/>
  <c r="P23" i="15" s="1"/>
  <c r="M23" i="15"/>
  <c r="O23" i="15" s="1"/>
  <c r="N22" i="15"/>
  <c r="M22" i="15"/>
  <c r="O22" i="15" s="1"/>
  <c r="N21" i="15"/>
  <c r="M21" i="15"/>
  <c r="O21" i="15" s="1"/>
  <c r="N20" i="15"/>
  <c r="P20" i="15" s="1"/>
  <c r="M20" i="15"/>
  <c r="O20" i="15" s="1"/>
  <c r="N19" i="15"/>
  <c r="P19" i="15" s="1"/>
  <c r="M19" i="15"/>
  <c r="O19" i="15" s="1"/>
  <c r="N18" i="15"/>
  <c r="M18" i="15"/>
  <c r="O18" i="15" s="1"/>
  <c r="N17" i="15"/>
  <c r="M17" i="15"/>
  <c r="O17" i="15" s="1"/>
  <c r="N16" i="15"/>
  <c r="P16" i="15" s="1"/>
  <c r="M16" i="15"/>
  <c r="O16" i="15" s="1"/>
  <c r="N15" i="15"/>
  <c r="P15" i="15" s="1"/>
  <c r="M15" i="15"/>
  <c r="O15" i="15" s="1"/>
  <c r="N14" i="15"/>
  <c r="M14" i="15"/>
  <c r="O14" i="15" s="1"/>
  <c r="N13" i="15"/>
  <c r="M13" i="15"/>
  <c r="O13" i="15" s="1"/>
  <c r="N12" i="15"/>
  <c r="P12" i="15" s="1"/>
  <c r="M12" i="15"/>
  <c r="O12" i="15" s="1"/>
  <c r="N11" i="15"/>
  <c r="P11" i="15" s="1"/>
  <c r="M11" i="15"/>
  <c r="O11" i="15" s="1"/>
  <c r="N10" i="15"/>
  <c r="M10" i="15"/>
  <c r="O10" i="15" s="1"/>
  <c r="N9" i="15"/>
  <c r="M9" i="15"/>
  <c r="O9" i="15" s="1"/>
  <c r="N8" i="15"/>
  <c r="P8" i="15" s="1"/>
  <c r="M8" i="15"/>
  <c r="O8" i="15" s="1"/>
  <c r="N7" i="15"/>
  <c r="P7" i="15" s="1"/>
  <c r="M7" i="15"/>
  <c r="O7" i="15" s="1"/>
  <c r="N6" i="15"/>
  <c r="M6" i="15"/>
  <c r="O6" i="15" s="1"/>
  <c r="N5" i="15"/>
  <c r="M5" i="15"/>
  <c r="O5" i="15" s="1"/>
  <c r="N4" i="15"/>
  <c r="P4" i="15" s="1"/>
  <c r="M4" i="15"/>
  <c r="O4" i="15" s="1"/>
  <c r="N3" i="15"/>
  <c r="M3" i="15"/>
  <c r="M1" i="15" s="1"/>
  <c r="M2" i="15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3" i="15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5" i="6"/>
  <c r="G2" i="6"/>
  <c r="P140" i="14"/>
  <c r="O140" i="14"/>
  <c r="N140" i="14"/>
  <c r="M140" i="14"/>
  <c r="N139" i="14"/>
  <c r="M139" i="14"/>
  <c r="O139" i="14" s="1"/>
  <c r="P138" i="14"/>
  <c r="O138" i="14"/>
  <c r="N138" i="14"/>
  <c r="M138" i="14"/>
  <c r="N137" i="14"/>
  <c r="M137" i="14"/>
  <c r="O137" i="14" s="1"/>
  <c r="P136" i="14"/>
  <c r="O136" i="14"/>
  <c r="N136" i="14"/>
  <c r="M136" i="14"/>
  <c r="N135" i="14"/>
  <c r="P135" i="14" s="1"/>
  <c r="M135" i="14"/>
  <c r="O135" i="14" s="1"/>
  <c r="P134" i="14"/>
  <c r="O134" i="14"/>
  <c r="N134" i="14"/>
  <c r="M134" i="14"/>
  <c r="N133" i="14"/>
  <c r="M133" i="14"/>
  <c r="O133" i="14" s="1"/>
  <c r="P132" i="14"/>
  <c r="O132" i="14"/>
  <c r="N132" i="14"/>
  <c r="M132" i="14"/>
  <c r="N131" i="14"/>
  <c r="M131" i="14"/>
  <c r="O131" i="14" s="1"/>
  <c r="P130" i="14"/>
  <c r="O130" i="14"/>
  <c r="N130" i="14"/>
  <c r="M130" i="14"/>
  <c r="N129" i="14"/>
  <c r="M129" i="14"/>
  <c r="O129" i="14" s="1"/>
  <c r="P128" i="14"/>
  <c r="O128" i="14"/>
  <c r="N128" i="14"/>
  <c r="M128" i="14"/>
  <c r="N127" i="14"/>
  <c r="P127" i="14" s="1"/>
  <c r="M127" i="14"/>
  <c r="O127" i="14" s="1"/>
  <c r="P126" i="14"/>
  <c r="O126" i="14"/>
  <c r="N126" i="14"/>
  <c r="M126" i="14"/>
  <c r="N125" i="14"/>
  <c r="M125" i="14"/>
  <c r="O125" i="14" s="1"/>
  <c r="P124" i="14"/>
  <c r="O124" i="14"/>
  <c r="N124" i="14"/>
  <c r="M124" i="14"/>
  <c r="N123" i="14"/>
  <c r="M123" i="14"/>
  <c r="O123" i="14" s="1"/>
  <c r="P122" i="14"/>
  <c r="O122" i="14"/>
  <c r="N122" i="14"/>
  <c r="M122" i="14"/>
  <c r="N121" i="14"/>
  <c r="M121" i="14"/>
  <c r="O121" i="14" s="1"/>
  <c r="P120" i="14"/>
  <c r="O120" i="14"/>
  <c r="N120" i="14"/>
  <c r="M120" i="14"/>
  <c r="N119" i="14"/>
  <c r="P119" i="14" s="1"/>
  <c r="M119" i="14"/>
  <c r="O119" i="14" s="1"/>
  <c r="P118" i="14"/>
  <c r="O118" i="14"/>
  <c r="N118" i="14"/>
  <c r="M118" i="14"/>
  <c r="N117" i="14"/>
  <c r="M117" i="14"/>
  <c r="O117" i="14" s="1"/>
  <c r="P116" i="14"/>
  <c r="O116" i="14"/>
  <c r="N116" i="14"/>
  <c r="M116" i="14"/>
  <c r="N115" i="14"/>
  <c r="M115" i="14"/>
  <c r="O115" i="14" s="1"/>
  <c r="P114" i="14"/>
  <c r="O114" i="14"/>
  <c r="N114" i="14"/>
  <c r="M114" i="14"/>
  <c r="N113" i="14"/>
  <c r="M113" i="14"/>
  <c r="O113" i="14" s="1"/>
  <c r="P112" i="14"/>
  <c r="O112" i="14"/>
  <c r="N112" i="14"/>
  <c r="M112" i="14"/>
  <c r="N111" i="14"/>
  <c r="P111" i="14" s="1"/>
  <c r="M111" i="14"/>
  <c r="O111" i="14" s="1"/>
  <c r="P110" i="14"/>
  <c r="O110" i="14"/>
  <c r="N110" i="14"/>
  <c r="M110" i="14"/>
  <c r="N109" i="14"/>
  <c r="M109" i="14"/>
  <c r="O109" i="14" s="1"/>
  <c r="P108" i="14"/>
  <c r="O108" i="14"/>
  <c r="N108" i="14"/>
  <c r="M108" i="14"/>
  <c r="N107" i="14"/>
  <c r="M107" i="14"/>
  <c r="O107" i="14" s="1"/>
  <c r="P106" i="14"/>
  <c r="O106" i="14"/>
  <c r="N106" i="14"/>
  <c r="M106" i="14"/>
  <c r="N105" i="14"/>
  <c r="M105" i="14"/>
  <c r="O105" i="14" s="1"/>
  <c r="P104" i="14"/>
  <c r="O104" i="14"/>
  <c r="N104" i="14"/>
  <c r="M104" i="14"/>
  <c r="N103" i="14"/>
  <c r="P103" i="14" s="1"/>
  <c r="M103" i="14"/>
  <c r="O103" i="14" s="1"/>
  <c r="P102" i="14"/>
  <c r="O102" i="14"/>
  <c r="N102" i="14"/>
  <c r="M102" i="14"/>
  <c r="N101" i="14"/>
  <c r="M101" i="14"/>
  <c r="O101" i="14" s="1"/>
  <c r="P100" i="14"/>
  <c r="O100" i="14"/>
  <c r="N100" i="14"/>
  <c r="M100" i="14"/>
  <c r="N99" i="14"/>
  <c r="M99" i="14"/>
  <c r="O99" i="14" s="1"/>
  <c r="P98" i="14"/>
  <c r="O98" i="14"/>
  <c r="N98" i="14"/>
  <c r="M98" i="14"/>
  <c r="N97" i="14"/>
  <c r="M97" i="14"/>
  <c r="O97" i="14" s="1"/>
  <c r="P96" i="14"/>
  <c r="O96" i="14"/>
  <c r="N96" i="14"/>
  <c r="M96" i="14"/>
  <c r="N95" i="14"/>
  <c r="P95" i="14" s="1"/>
  <c r="M95" i="14"/>
  <c r="O95" i="14" s="1"/>
  <c r="P94" i="14"/>
  <c r="O94" i="14"/>
  <c r="N94" i="14"/>
  <c r="M94" i="14"/>
  <c r="N93" i="14"/>
  <c r="M93" i="14"/>
  <c r="O93" i="14" s="1"/>
  <c r="P92" i="14"/>
  <c r="O92" i="14"/>
  <c r="N92" i="14"/>
  <c r="M92" i="14"/>
  <c r="N91" i="14"/>
  <c r="M91" i="14"/>
  <c r="O91" i="14" s="1"/>
  <c r="P90" i="14"/>
  <c r="O90" i="14"/>
  <c r="N90" i="14"/>
  <c r="M90" i="14"/>
  <c r="N89" i="14"/>
  <c r="M89" i="14"/>
  <c r="O89" i="14" s="1"/>
  <c r="P88" i="14"/>
  <c r="O88" i="14"/>
  <c r="N88" i="14"/>
  <c r="M88" i="14"/>
  <c r="N87" i="14"/>
  <c r="P87" i="14" s="1"/>
  <c r="M87" i="14"/>
  <c r="O87" i="14" s="1"/>
  <c r="P86" i="14"/>
  <c r="O86" i="14"/>
  <c r="N86" i="14"/>
  <c r="M86" i="14"/>
  <c r="N85" i="14"/>
  <c r="M85" i="14"/>
  <c r="O85" i="14" s="1"/>
  <c r="P84" i="14"/>
  <c r="O84" i="14"/>
  <c r="N84" i="14"/>
  <c r="M84" i="14"/>
  <c r="N83" i="14"/>
  <c r="M83" i="14"/>
  <c r="O83" i="14" s="1"/>
  <c r="P82" i="14"/>
  <c r="O82" i="14"/>
  <c r="N82" i="14"/>
  <c r="M82" i="14"/>
  <c r="N81" i="14"/>
  <c r="M81" i="14"/>
  <c r="O81" i="14" s="1"/>
  <c r="P80" i="14"/>
  <c r="O80" i="14"/>
  <c r="N80" i="14"/>
  <c r="M80" i="14"/>
  <c r="N79" i="14"/>
  <c r="P79" i="14" s="1"/>
  <c r="M79" i="14"/>
  <c r="O79" i="14" s="1"/>
  <c r="P78" i="14"/>
  <c r="O78" i="14"/>
  <c r="N78" i="14"/>
  <c r="M78" i="14"/>
  <c r="N77" i="14"/>
  <c r="M77" i="14"/>
  <c r="O77" i="14" s="1"/>
  <c r="P76" i="14"/>
  <c r="O76" i="14"/>
  <c r="N76" i="14"/>
  <c r="M76" i="14"/>
  <c r="N75" i="14"/>
  <c r="M75" i="14"/>
  <c r="O75" i="14" s="1"/>
  <c r="P74" i="14"/>
  <c r="O74" i="14"/>
  <c r="N74" i="14"/>
  <c r="M74" i="14"/>
  <c r="N73" i="14"/>
  <c r="M73" i="14"/>
  <c r="O73" i="14" s="1"/>
  <c r="P72" i="14"/>
  <c r="O72" i="14"/>
  <c r="N72" i="14"/>
  <c r="M72" i="14"/>
  <c r="N71" i="14"/>
  <c r="P71" i="14" s="1"/>
  <c r="M71" i="14"/>
  <c r="O71" i="14" s="1"/>
  <c r="P70" i="14"/>
  <c r="O70" i="14"/>
  <c r="N70" i="14"/>
  <c r="M70" i="14"/>
  <c r="N69" i="14"/>
  <c r="M69" i="14"/>
  <c r="O69" i="14" s="1"/>
  <c r="P68" i="14"/>
  <c r="O68" i="14"/>
  <c r="N68" i="14"/>
  <c r="M68" i="14"/>
  <c r="N67" i="14"/>
  <c r="M67" i="14"/>
  <c r="O67" i="14" s="1"/>
  <c r="P66" i="14"/>
  <c r="O66" i="14"/>
  <c r="N66" i="14"/>
  <c r="M66" i="14"/>
  <c r="N65" i="14"/>
  <c r="M65" i="14"/>
  <c r="O65" i="14" s="1"/>
  <c r="P64" i="14"/>
  <c r="O64" i="14"/>
  <c r="N64" i="14"/>
  <c r="M64" i="14"/>
  <c r="N63" i="14"/>
  <c r="P63" i="14" s="1"/>
  <c r="M63" i="14"/>
  <c r="O63" i="14" s="1"/>
  <c r="P62" i="14"/>
  <c r="O62" i="14"/>
  <c r="N62" i="14"/>
  <c r="M62" i="14"/>
  <c r="N61" i="14"/>
  <c r="M61" i="14"/>
  <c r="O61" i="14" s="1"/>
  <c r="P60" i="14"/>
  <c r="O60" i="14"/>
  <c r="N60" i="14"/>
  <c r="M60" i="14"/>
  <c r="N59" i="14"/>
  <c r="M59" i="14"/>
  <c r="O59" i="14" s="1"/>
  <c r="P58" i="14"/>
  <c r="O58" i="14"/>
  <c r="N58" i="14"/>
  <c r="M58" i="14"/>
  <c r="N57" i="14"/>
  <c r="M57" i="14"/>
  <c r="O57" i="14" s="1"/>
  <c r="P56" i="14"/>
  <c r="O56" i="14"/>
  <c r="N56" i="14"/>
  <c r="M56" i="14"/>
  <c r="N55" i="14"/>
  <c r="P55" i="14" s="1"/>
  <c r="M55" i="14"/>
  <c r="O55" i="14" s="1"/>
  <c r="P54" i="14"/>
  <c r="O54" i="14"/>
  <c r="N54" i="14"/>
  <c r="M54" i="14"/>
  <c r="N53" i="14"/>
  <c r="M53" i="14"/>
  <c r="O53" i="14" s="1"/>
  <c r="P52" i="14"/>
  <c r="O52" i="14"/>
  <c r="N52" i="14"/>
  <c r="M52" i="14"/>
  <c r="N51" i="14"/>
  <c r="M51" i="14"/>
  <c r="O51" i="14" s="1"/>
  <c r="P50" i="14"/>
  <c r="O50" i="14"/>
  <c r="N50" i="14"/>
  <c r="M50" i="14"/>
  <c r="N49" i="14"/>
  <c r="M49" i="14"/>
  <c r="O49" i="14" s="1"/>
  <c r="P48" i="14"/>
  <c r="O48" i="14"/>
  <c r="N48" i="14"/>
  <c r="M48" i="14"/>
  <c r="N47" i="14"/>
  <c r="P47" i="14" s="1"/>
  <c r="M47" i="14"/>
  <c r="O47" i="14" s="1"/>
  <c r="P46" i="14"/>
  <c r="O46" i="14"/>
  <c r="N46" i="14"/>
  <c r="M46" i="14"/>
  <c r="N45" i="14"/>
  <c r="M45" i="14"/>
  <c r="O45" i="14" s="1"/>
  <c r="P44" i="14"/>
  <c r="O44" i="14"/>
  <c r="N44" i="14"/>
  <c r="M44" i="14"/>
  <c r="N43" i="14"/>
  <c r="M43" i="14"/>
  <c r="O43" i="14" s="1"/>
  <c r="P42" i="14"/>
  <c r="O42" i="14"/>
  <c r="N42" i="14"/>
  <c r="M42" i="14"/>
  <c r="N41" i="14"/>
  <c r="M41" i="14"/>
  <c r="O41" i="14" s="1"/>
  <c r="P40" i="14"/>
  <c r="O40" i="14"/>
  <c r="N40" i="14"/>
  <c r="M40" i="14"/>
  <c r="N39" i="14"/>
  <c r="P39" i="14" s="1"/>
  <c r="M39" i="14"/>
  <c r="O39" i="14" s="1"/>
  <c r="P38" i="14"/>
  <c r="O38" i="14"/>
  <c r="N38" i="14"/>
  <c r="M38" i="14"/>
  <c r="N37" i="14"/>
  <c r="M37" i="14"/>
  <c r="O37" i="14" s="1"/>
  <c r="P36" i="14"/>
  <c r="O36" i="14"/>
  <c r="N36" i="14"/>
  <c r="M36" i="14"/>
  <c r="N35" i="14"/>
  <c r="M35" i="14"/>
  <c r="O35" i="14" s="1"/>
  <c r="P34" i="14"/>
  <c r="O34" i="14"/>
  <c r="N34" i="14"/>
  <c r="M34" i="14"/>
  <c r="N33" i="14"/>
  <c r="M33" i="14"/>
  <c r="O33" i="14" s="1"/>
  <c r="P32" i="14"/>
  <c r="O32" i="14"/>
  <c r="N32" i="14"/>
  <c r="M32" i="14"/>
  <c r="N31" i="14"/>
  <c r="P31" i="14" s="1"/>
  <c r="M31" i="14"/>
  <c r="O31" i="14" s="1"/>
  <c r="P30" i="14"/>
  <c r="O30" i="14"/>
  <c r="N30" i="14"/>
  <c r="M30" i="14"/>
  <c r="N29" i="14"/>
  <c r="M29" i="14"/>
  <c r="O29" i="14" s="1"/>
  <c r="P28" i="14"/>
  <c r="O28" i="14"/>
  <c r="N28" i="14"/>
  <c r="M28" i="14"/>
  <c r="N27" i="14"/>
  <c r="M27" i="14"/>
  <c r="O27" i="14" s="1"/>
  <c r="P26" i="14"/>
  <c r="O26" i="14"/>
  <c r="N26" i="14"/>
  <c r="M26" i="14"/>
  <c r="N25" i="14"/>
  <c r="M25" i="14"/>
  <c r="O25" i="14" s="1"/>
  <c r="P24" i="14"/>
  <c r="O24" i="14"/>
  <c r="N24" i="14"/>
  <c r="M24" i="14"/>
  <c r="N23" i="14"/>
  <c r="P23" i="14" s="1"/>
  <c r="M23" i="14"/>
  <c r="O23" i="14" s="1"/>
  <c r="P22" i="14"/>
  <c r="O22" i="14"/>
  <c r="N22" i="14"/>
  <c r="M22" i="14"/>
  <c r="N21" i="14"/>
  <c r="M21" i="14"/>
  <c r="O21" i="14" s="1"/>
  <c r="P20" i="14"/>
  <c r="O20" i="14"/>
  <c r="N20" i="14"/>
  <c r="M20" i="14"/>
  <c r="N19" i="14"/>
  <c r="M19" i="14"/>
  <c r="O19" i="14" s="1"/>
  <c r="P18" i="14"/>
  <c r="O18" i="14"/>
  <c r="N18" i="14"/>
  <c r="M18" i="14"/>
  <c r="N17" i="14"/>
  <c r="M17" i="14"/>
  <c r="O17" i="14" s="1"/>
  <c r="P16" i="14"/>
  <c r="O16" i="14"/>
  <c r="N16" i="14"/>
  <c r="M16" i="14"/>
  <c r="N15" i="14"/>
  <c r="P15" i="14" s="1"/>
  <c r="M15" i="14"/>
  <c r="O15" i="14" s="1"/>
  <c r="P14" i="14"/>
  <c r="O14" i="14"/>
  <c r="N14" i="14"/>
  <c r="M14" i="14"/>
  <c r="N13" i="14"/>
  <c r="M13" i="14"/>
  <c r="O13" i="14" s="1"/>
  <c r="P12" i="14"/>
  <c r="O12" i="14"/>
  <c r="N12" i="14"/>
  <c r="M12" i="14"/>
  <c r="N11" i="14"/>
  <c r="M11" i="14"/>
  <c r="O11" i="14" s="1"/>
  <c r="P10" i="14"/>
  <c r="O10" i="14"/>
  <c r="N10" i="14"/>
  <c r="M10" i="14"/>
  <c r="N9" i="14"/>
  <c r="M9" i="14"/>
  <c r="O9" i="14" s="1"/>
  <c r="P8" i="14"/>
  <c r="O8" i="14"/>
  <c r="N8" i="14"/>
  <c r="M8" i="14"/>
  <c r="N7" i="14"/>
  <c r="P7" i="14" s="1"/>
  <c r="M7" i="14"/>
  <c r="O7" i="14" s="1"/>
  <c r="P6" i="14"/>
  <c r="O6" i="14"/>
  <c r="N6" i="14"/>
  <c r="M6" i="14"/>
  <c r="N5" i="14"/>
  <c r="M5" i="14"/>
  <c r="O5" i="14" s="1"/>
  <c r="P4" i="14"/>
  <c r="O4" i="14"/>
  <c r="N4" i="14"/>
  <c r="M4" i="14"/>
  <c r="N3" i="14"/>
  <c r="M3" i="14"/>
  <c r="M1" i="14" s="1"/>
  <c r="M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3" i="14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5" i="6"/>
  <c r="H2" i="6"/>
  <c r="N140" i="13"/>
  <c r="M140" i="13"/>
  <c r="O140" i="13" s="1"/>
  <c r="N139" i="13"/>
  <c r="P139" i="13" s="1"/>
  <c r="M139" i="13"/>
  <c r="O139" i="13" s="1"/>
  <c r="N138" i="13"/>
  <c r="M138" i="13"/>
  <c r="O138" i="13" s="1"/>
  <c r="N137" i="13"/>
  <c r="M137" i="13"/>
  <c r="O137" i="13" s="1"/>
  <c r="N136" i="13"/>
  <c r="M136" i="13"/>
  <c r="O136" i="13" s="1"/>
  <c r="N135" i="13"/>
  <c r="P135" i="13" s="1"/>
  <c r="M135" i="13"/>
  <c r="O135" i="13" s="1"/>
  <c r="N134" i="13"/>
  <c r="M134" i="13"/>
  <c r="O134" i="13" s="1"/>
  <c r="N133" i="13"/>
  <c r="M133" i="13"/>
  <c r="O133" i="13" s="1"/>
  <c r="N132" i="13"/>
  <c r="M132" i="13"/>
  <c r="O132" i="13" s="1"/>
  <c r="N131" i="13"/>
  <c r="P131" i="13" s="1"/>
  <c r="M131" i="13"/>
  <c r="O131" i="13" s="1"/>
  <c r="N130" i="13"/>
  <c r="M130" i="13"/>
  <c r="O130" i="13" s="1"/>
  <c r="N129" i="13"/>
  <c r="M129" i="13"/>
  <c r="O129" i="13" s="1"/>
  <c r="N128" i="13"/>
  <c r="M128" i="13"/>
  <c r="O128" i="13" s="1"/>
  <c r="N127" i="13"/>
  <c r="P127" i="13" s="1"/>
  <c r="M127" i="13"/>
  <c r="O127" i="13" s="1"/>
  <c r="N126" i="13"/>
  <c r="M126" i="13"/>
  <c r="O126" i="13" s="1"/>
  <c r="N125" i="13"/>
  <c r="M125" i="13"/>
  <c r="O125" i="13" s="1"/>
  <c r="N124" i="13"/>
  <c r="M124" i="13"/>
  <c r="O124" i="13" s="1"/>
  <c r="N123" i="13"/>
  <c r="P123" i="13" s="1"/>
  <c r="M123" i="13"/>
  <c r="O123" i="13" s="1"/>
  <c r="N122" i="13"/>
  <c r="M122" i="13"/>
  <c r="O122" i="13" s="1"/>
  <c r="N121" i="13"/>
  <c r="M121" i="13"/>
  <c r="O121" i="13" s="1"/>
  <c r="N120" i="13"/>
  <c r="M120" i="13"/>
  <c r="O120" i="13" s="1"/>
  <c r="N119" i="13"/>
  <c r="P119" i="13" s="1"/>
  <c r="M119" i="13"/>
  <c r="O119" i="13" s="1"/>
  <c r="N118" i="13"/>
  <c r="M118" i="13"/>
  <c r="O118" i="13" s="1"/>
  <c r="N117" i="13"/>
  <c r="M117" i="13"/>
  <c r="O117" i="13" s="1"/>
  <c r="N116" i="13"/>
  <c r="M116" i="13"/>
  <c r="O116" i="13" s="1"/>
  <c r="N115" i="13"/>
  <c r="P115" i="13" s="1"/>
  <c r="M115" i="13"/>
  <c r="O115" i="13" s="1"/>
  <c r="N114" i="13"/>
  <c r="M114" i="13"/>
  <c r="O114" i="13" s="1"/>
  <c r="N113" i="13"/>
  <c r="M113" i="13"/>
  <c r="O113" i="13" s="1"/>
  <c r="N112" i="13"/>
  <c r="M112" i="13"/>
  <c r="O112" i="13" s="1"/>
  <c r="N111" i="13"/>
  <c r="P111" i="13" s="1"/>
  <c r="M111" i="13"/>
  <c r="O111" i="13" s="1"/>
  <c r="N110" i="13"/>
  <c r="M110" i="13"/>
  <c r="O110" i="13" s="1"/>
  <c r="N109" i="13"/>
  <c r="M109" i="13"/>
  <c r="O109" i="13" s="1"/>
  <c r="N108" i="13"/>
  <c r="M108" i="13"/>
  <c r="O108" i="13" s="1"/>
  <c r="N107" i="13"/>
  <c r="P107" i="13" s="1"/>
  <c r="M107" i="13"/>
  <c r="O107" i="13" s="1"/>
  <c r="N106" i="13"/>
  <c r="M106" i="13"/>
  <c r="O106" i="13" s="1"/>
  <c r="N105" i="13"/>
  <c r="M105" i="13"/>
  <c r="O105" i="13" s="1"/>
  <c r="N104" i="13"/>
  <c r="M104" i="13"/>
  <c r="O104" i="13" s="1"/>
  <c r="N103" i="13"/>
  <c r="P103" i="13" s="1"/>
  <c r="M103" i="13"/>
  <c r="O103" i="13" s="1"/>
  <c r="N102" i="13"/>
  <c r="M102" i="13"/>
  <c r="O102" i="13" s="1"/>
  <c r="N101" i="13"/>
  <c r="M101" i="13"/>
  <c r="O101" i="13" s="1"/>
  <c r="N100" i="13"/>
  <c r="M100" i="13"/>
  <c r="O100" i="13" s="1"/>
  <c r="N99" i="13"/>
  <c r="P99" i="13" s="1"/>
  <c r="M99" i="13"/>
  <c r="O99" i="13" s="1"/>
  <c r="N98" i="13"/>
  <c r="M98" i="13"/>
  <c r="O98" i="13" s="1"/>
  <c r="N97" i="13"/>
  <c r="M97" i="13"/>
  <c r="O97" i="13" s="1"/>
  <c r="N96" i="13"/>
  <c r="M96" i="13"/>
  <c r="O96" i="13" s="1"/>
  <c r="N95" i="13"/>
  <c r="P95" i="13" s="1"/>
  <c r="M95" i="13"/>
  <c r="O95" i="13" s="1"/>
  <c r="N94" i="13"/>
  <c r="M94" i="13"/>
  <c r="O94" i="13" s="1"/>
  <c r="N93" i="13"/>
  <c r="M93" i="13"/>
  <c r="O93" i="13" s="1"/>
  <c r="N92" i="13"/>
  <c r="M92" i="13"/>
  <c r="O92" i="13" s="1"/>
  <c r="N91" i="13"/>
  <c r="P91" i="13" s="1"/>
  <c r="M91" i="13"/>
  <c r="O91" i="13" s="1"/>
  <c r="N90" i="13"/>
  <c r="M90" i="13"/>
  <c r="O90" i="13" s="1"/>
  <c r="N89" i="13"/>
  <c r="M89" i="13"/>
  <c r="O89" i="13" s="1"/>
  <c r="N88" i="13"/>
  <c r="M88" i="13"/>
  <c r="O88" i="13" s="1"/>
  <c r="N87" i="13"/>
  <c r="P87" i="13" s="1"/>
  <c r="M87" i="13"/>
  <c r="O87" i="13" s="1"/>
  <c r="N86" i="13"/>
  <c r="M86" i="13"/>
  <c r="O86" i="13" s="1"/>
  <c r="N85" i="13"/>
  <c r="M85" i="13"/>
  <c r="O85" i="13" s="1"/>
  <c r="N84" i="13"/>
  <c r="M84" i="13"/>
  <c r="O84" i="13" s="1"/>
  <c r="N83" i="13"/>
  <c r="P83" i="13" s="1"/>
  <c r="M83" i="13"/>
  <c r="O83" i="13" s="1"/>
  <c r="N82" i="13"/>
  <c r="M82" i="13"/>
  <c r="O82" i="13" s="1"/>
  <c r="N81" i="13"/>
  <c r="M81" i="13"/>
  <c r="O81" i="13" s="1"/>
  <c r="N80" i="13"/>
  <c r="M80" i="13"/>
  <c r="O80" i="13" s="1"/>
  <c r="N79" i="13"/>
  <c r="P79" i="13" s="1"/>
  <c r="M79" i="13"/>
  <c r="O79" i="13" s="1"/>
  <c r="N78" i="13"/>
  <c r="M78" i="13"/>
  <c r="O78" i="13" s="1"/>
  <c r="N77" i="13"/>
  <c r="M77" i="13"/>
  <c r="O77" i="13" s="1"/>
  <c r="N76" i="13"/>
  <c r="M76" i="13"/>
  <c r="O76" i="13" s="1"/>
  <c r="N75" i="13"/>
  <c r="P75" i="13" s="1"/>
  <c r="M75" i="13"/>
  <c r="O75" i="13" s="1"/>
  <c r="N74" i="13"/>
  <c r="M74" i="13"/>
  <c r="O74" i="13" s="1"/>
  <c r="N73" i="13"/>
  <c r="M73" i="13"/>
  <c r="O73" i="13" s="1"/>
  <c r="N72" i="13"/>
  <c r="M72" i="13"/>
  <c r="O72" i="13" s="1"/>
  <c r="N71" i="13"/>
  <c r="P71" i="13" s="1"/>
  <c r="M71" i="13"/>
  <c r="O71" i="13" s="1"/>
  <c r="N70" i="13"/>
  <c r="M70" i="13"/>
  <c r="O70" i="13" s="1"/>
  <c r="N69" i="13"/>
  <c r="M69" i="13"/>
  <c r="O69" i="13" s="1"/>
  <c r="N68" i="13"/>
  <c r="M68" i="13"/>
  <c r="O68" i="13" s="1"/>
  <c r="N67" i="13"/>
  <c r="P67" i="13" s="1"/>
  <c r="M67" i="13"/>
  <c r="O67" i="13" s="1"/>
  <c r="N66" i="13"/>
  <c r="M66" i="13"/>
  <c r="O66" i="13" s="1"/>
  <c r="N65" i="13"/>
  <c r="M65" i="13"/>
  <c r="O65" i="13" s="1"/>
  <c r="N64" i="13"/>
  <c r="M64" i="13"/>
  <c r="O64" i="13" s="1"/>
  <c r="N63" i="13"/>
  <c r="P63" i="13" s="1"/>
  <c r="M63" i="13"/>
  <c r="O63" i="13" s="1"/>
  <c r="N62" i="13"/>
  <c r="M62" i="13"/>
  <c r="O62" i="13" s="1"/>
  <c r="N61" i="13"/>
  <c r="M61" i="13"/>
  <c r="O61" i="13" s="1"/>
  <c r="N60" i="13"/>
  <c r="M60" i="13"/>
  <c r="O60" i="13" s="1"/>
  <c r="N59" i="13"/>
  <c r="P59" i="13" s="1"/>
  <c r="M59" i="13"/>
  <c r="O59" i="13" s="1"/>
  <c r="N58" i="13"/>
  <c r="M58" i="13"/>
  <c r="O58" i="13" s="1"/>
  <c r="N57" i="13"/>
  <c r="M57" i="13"/>
  <c r="O57" i="13" s="1"/>
  <c r="N56" i="13"/>
  <c r="M56" i="13"/>
  <c r="O56" i="13" s="1"/>
  <c r="N55" i="13"/>
  <c r="P55" i="13" s="1"/>
  <c r="M55" i="13"/>
  <c r="O55" i="13" s="1"/>
  <c r="N54" i="13"/>
  <c r="M54" i="13"/>
  <c r="O54" i="13" s="1"/>
  <c r="N53" i="13"/>
  <c r="M53" i="13"/>
  <c r="O53" i="13" s="1"/>
  <c r="N52" i="13"/>
  <c r="M52" i="13"/>
  <c r="O52" i="13" s="1"/>
  <c r="N51" i="13"/>
  <c r="P51" i="13" s="1"/>
  <c r="M51" i="13"/>
  <c r="O51" i="13" s="1"/>
  <c r="N50" i="13"/>
  <c r="M50" i="13"/>
  <c r="O50" i="13" s="1"/>
  <c r="N49" i="13"/>
  <c r="M49" i="13"/>
  <c r="O49" i="13" s="1"/>
  <c r="N48" i="13"/>
  <c r="M48" i="13"/>
  <c r="O48" i="13" s="1"/>
  <c r="N47" i="13"/>
  <c r="P47" i="13" s="1"/>
  <c r="M47" i="13"/>
  <c r="O47" i="13" s="1"/>
  <c r="N46" i="13"/>
  <c r="M46" i="13"/>
  <c r="O46" i="13" s="1"/>
  <c r="N45" i="13"/>
  <c r="M45" i="13"/>
  <c r="O45" i="13" s="1"/>
  <c r="N44" i="13"/>
  <c r="M44" i="13"/>
  <c r="O44" i="13" s="1"/>
  <c r="N43" i="13"/>
  <c r="P43" i="13" s="1"/>
  <c r="M43" i="13"/>
  <c r="O43" i="13" s="1"/>
  <c r="N42" i="13"/>
  <c r="M42" i="13"/>
  <c r="O42" i="13" s="1"/>
  <c r="N41" i="13"/>
  <c r="M41" i="13"/>
  <c r="O41" i="13" s="1"/>
  <c r="N40" i="13"/>
  <c r="M40" i="13"/>
  <c r="O40" i="13" s="1"/>
  <c r="N39" i="13"/>
  <c r="P39" i="13" s="1"/>
  <c r="M39" i="13"/>
  <c r="O39" i="13" s="1"/>
  <c r="N38" i="13"/>
  <c r="M38" i="13"/>
  <c r="O38" i="13" s="1"/>
  <c r="N37" i="13"/>
  <c r="M37" i="13"/>
  <c r="O37" i="13" s="1"/>
  <c r="N36" i="13"/>
  <c r="M36" i="13"/>
  <c r="O36" i="13" s="1"/>
  <c r="N35" i="13"/>
  <c r="P35" i="13" s="1"/>
  <c r="M35" i="13"/>
  <c r="O35" i="13" s="1"/>
  <c r="N34" i="13"/>
  <c r="M34" i="13"/>
  <c r="O34" i="13" s="1"/>
  <c r="N33" i="13"/>
  <c r="M33" i="13"/>
  <c r="O33" i="13" s="1"/>
  <c r="N32" i="13"/>
  <c r="M32" i="13"/>
  <c r="O32" i="13" s="1"/>
  <c r="N31" i="13"/>
  <c r="P31" i="13" s="1"/>
  <c r="M31" i="13"/>
  <c r="O31" i="13" s="1"/>
  <c r="N30" i="13"/>
  <c r="M30" i="13"/>
  <c r="O30" i="13" s="1"/>
  <c r="N29" i="13"/>
  <c r="M29" i="13"/>
  <c r="O29" i="13" s="1"/>
  <c r="N28" i="13"/>
  <c r="M28" i="13"/>
  <c r="O28" i="13" s="1"/>
  <c r="N27" i="13"/>
  <c r="P27" i="13" s="1"/>
  <c r="M27" i="13"/>
  <c r="O27" i="13" s="1"/>
  <c r="N26" i="13"/>
  <c r="M26" i="13"/>
  <c r="O26" i="13" s="1"/>
  <c r="N25" i="13"/>
  <c r="M25" i="13"/>
  <c r="O25" i="13" s="1"/>
  <c r="N24" i="13"/>
  <c r="M24" i="13"/>
  <c r="O24" i="13" s="1"/>
  <c r="N23" i="13"/>
  <c r="P23" i="13" s="1"/>
  <c r="M23" i="13"/>
  <c r="O23" i="13" s="1"/>
  <c r="N22" i="13"/>
  <c r="M22" i="13"/>
  <c r="O22" i="13" s="1"/>
  <c r="N21" i="13"/>
  <c r="M21" i="13"/>
  <c r="O21" i="13" s="1"/>
  <c r="N20" i="13"/>
  <c r="M20" i="13"/>
  <c r="O20" i="13" s="1"/>
  <c r="N19" i="13"/>
  <c r="P19" i="13" s="1"/>
  <c r="M19" i="13"/>
  <c r="O19" i="13" s="1"/>
  <c r="N18" i="13"/>
  <c r="M18" i="13"/>
  <c r="O18" i="13" s="1"/>
  <c r="N17" i="13"/>
  <c r="M17" i="13"/>
  <c r="O17" i="13" s="1"/>
  <c r="N16" i="13"/>
  <c r="M16" i="13"/>
  <c r="O16" i="13" s="1"/>
  <c r="N15" i="13"/>
  <c r="P15" i="13" s="1"/>
  <c r="M15" i="13"/>
  <c r="O15" i="13" s="1"/>
  <c r="N14" i="13"/>
  <c r="M14" i="13"/>
  <c r="O14" i="13" s="1"/>
  <c r="N13" i="13"/>
  <c r="M13" i="13"/>
  <c r="O13" i="13" s="1"/>
  <c r="N12" i="13"/>
  <c r="M12" i="13"/>
  <c r="O12" i="13" s="1"/>
  <c r="N11" i="13"/>
  <c r="P11" i="13" s="1"/>
  <c r="M11" i="13"/>
  <c r="O11" i="13" s="1"/>
  <c r="N10" i="13"/>
  <c r="M10" i="13"/>
  <c r="O10" i="13" s="1"/>
  <c r="N9" i="13"/>
  <c r="M9" i="13"/>
  <c r="O9" i="13" s="1"/>
  <c r="N8" i="13"/>
  <c r="M8" i="13"/>
  <c r="O8" i="13" s="1"/>
  <c r="N7" i="13"/>
  <c r="P7" i="13" s="1"/>
  <c r="M7" i="13"/>
  <c r="O7" i="13" s="1"/>
  <c r="N6" i="13"/>
  <c r="M6" i="13"/>
  <c r="O6" i="13" s="1"/>
  <c r="N5" i="13"/>
  <c r="M5" i="13"/>
  <c r="O5" i="13" s="1"/>
  <c r="N4" i="13"/>
  <c r="M4" i="13"/>
  <c r="O4" i="13" s="1"/>
  <c r="N3" i="13"/>
  <c r="M3" i="13"/>
  <c r="M1" i="13" s="1"/>
  <c r="M2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3" i="13"/>
  <c r="B2" i="6"/>
  <c r="I2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5" i="6"/>
  <c r="N140" i="12"/>
  <c r="M140" i="12"/>
  <c r="O140" i="12" s="1"/>
  <c r="N139" i="12"/>
  <c r="P139" i="12" s="1"/>
  <c r="M139" i="12"/>
  <c r="O139" i="12" s="1"/>
  <c r="N138" i="12"/>
  <c r="M138" i="12"/>
  <c r="O138" i="12" s="1"/>
  <c r="O137" i="12"/>
  <c r="N137" i="12"/>
  <c r="P137" i="12" s="1"/>
  <c r="M137" i="12"/>
  <c r="N136" i="12"/>
  <c r="M136" i="12"/>
  <c r="O136" i="12" s="1"/>
  <c r="N135" i="12"/>
  <c r="M135" i="12"/>
  <c r="O135" i="12" s="1"/>
  <c r="N134" i="12"/>
  <c r="M134" i="12"/>
  <c r="O134" i="12" s="1"/>
  <c r="N133" i="12"/>
  <c r="M133" i="12"/>
  <c r="O133" i="12" s="1"/>
  <c r="N132" i="12"/>
  <c r="M132" i="12"/>
  <c r="O132" i="12" s="1"/>
  <c r="N131" i="12"/>
  <c r="M131" i="12"/>
  <c r="O131" i="12" s="1"/>
  <c r="N130" i="12"/>
  <c r="P130" i="12" s="1"/>
  <c r="M130" i="12"/>
  <c r="O130" i="12" s="1"/>
  <c r="N129" i="12"/>
  <c r="M129" i="12"/>
  <c r="O129" i="12" s="1"/>
  <c r="N128" i="12"/>
  <c r="M128" i="12"/>
  <c r="O128" i="12" s="1"/>
  <c r="N127" i="12"/>
  <c r="M127" i="12"/>
  <c r="O127" i="12" s="1"/>
  <c r="N126" i="12"/>
  <c r="P126" i="12" s="1"/>
  <c r="M126" i="12"/>
  <c r="O126" i="12" s="1"/>
  <c r="N125" i="12"/>
  <c r="M125" i="12"/>
  <c r="O125" i="12" s="1"/>
  <c r="N124" i="12"/>
  <c r="M124" i="12"/>
  <c r="O124" i="12" s="1"/>
  <c r="N123" i="12"/>
  <c r="M123" i="12"/>
  <c r="O123" i="12" s="1"/>
  <c r="N122" i="12"/>
  <c r="P122" i="12" s="1"/>
  <c r="M122" i="12"/>
  <c r="O122" i="12" s="1"/>
  <c r="N121" i="12"/>
  <c r="M121" i="12"/>
  <c r="O121" i="12" s="1"/>
  <c r="N120" i="12"/>
  <c r="M120" i="12"/>
  <c r="O120" i="12" s="1"/>
  <c r="N119" i="12"/>
  <c r="M119" i="12"/>
  <c r="O119" i="12" s="1"/>
  <c r="N118" i="12"/>
  <c r="P118" i="12" s="1"/>
  <c r="M118" i="12"/>
  <c r="O118" i="12" s="1"/>
  <c r="N117" i="12"/>
  <c r="M117" i="12"/>
  <c r="O117" i="12" s="1"/>
  <c r="N116" i="12"/>
  <c r="M116" i="12"/>
  <c r="O116" i="12" s="1"/>
  <c r="N115" i="12"/>
  <c r="M115" i="12"/>
  <c r="O115" i="12" s="1"/>
  <c r="N114" i="12"/>
  <c r="P114" i="12" s="1"/>
  <c r="M114" i="12"/>
  <c r="O114" i="12" s="1"/>
  <c r="N113" i="12"/>
  <c r="M113" i="12"/>
  <c r="O113" i="12" s="1"/>
  <c r="N112" i="12"/>
  <c r="M112" i="12"/>
  <c r="O112" i="12" s="1"/>
  <c r="N111" i="12"/>
  <c r="M111" i="12"/>
  <c r="O111" i="12" s="1"/>
  <c r="N110" i="12"/>
  <c r="P110" i="12" s="1"/>
  <c r="M110" i="12"/>
  <c r="O110" i="12" s="1"/>
  <c r="N109" i="12"/>
  <c r="M109" i="12"/>
  <c r="O109" i="12" s="1"/>
  <c r="N108" i="12"/>
  <c r="M108" i="12"/>
  <c r="O108" i="12" s="1"/>
  <c r="N107" i="12"/>
  <c r="M107" i="12"/>
  <c r="O107" i="12" s="1"/>
  <c r="N106" i="12"/>
  <c r="P106" i="12" s="1"/>
  <c r="M106" i="12"/>
  <c r="O106" i="12" s="1"/>
  <c r="N105" i="12"/>
  <c r="M105" i="12"/>
  <c r="O105" i="12" s="1"/>
  <c r="N104" i="12"/>
  <c r="M104" i="12"/>
  <c r="O104" i="12" s="1"/>
  <c r="N103" i="12"/>
  <c r="M103" i="12"/>
  <c r="O103" i="12" s="1"/>
  <c r="N102" i="12"/>
  <c r="P102" i="12" s="1"/>
  <c r="M102" i="12"/>
  <c r="O102" i="12" s="1"/>
  <c r="O101" i="12"/>
  <c r="N101" i="12"/>
  <c r="P101" i="12" s="1"/>
  <c r="M101" i="12"/>
  <c r="N100" i="12"/>
  <c r="M100" i="12"/>
  <c r="O100" i="12" s="1"/>
  <c r="O99" i="12"/>
  <c r="N99" i="12"/>
  <c r="P99" i="12" s="1"/>
  <c r="M99" i="12"/>
  <c r="N98" i="12"/>
  <c r="M98" i="12"/>
  <c r="O98" i="12" s="1"/>
  <c r="N97" i="12"/>
  <c r="M97" i="12"/>
  <c r="O97" i="12" s="1"/>
  <c r="N96" i="12"/>
  <c r="M96" i="12"/>
  <c r="O96" i="12" s="1"/>
  <c r="N95" i="12"/>
  <c r="M95" i="12"/>
  <c r="O95" i="12" s="1"/>
  <c r="N94" i="12"/>
  <c r="M94" i="12"/>
  <c r="O94" i="12" s="1"/>
  <c r="N93" i="12"/>
  <c r="M93" i="12"/>
  <c r="O93" i="12" s="1"/>
  <c r="N92" i="12"/>
  <c r="M92" i="12"/>
  <c r="O92" i="12" s="1"/>
  <c r="O91" i="12"/>
  <c r="N91" i="12"/>
  <c r="M91" i="12"/>
  <c r="N90" i="12"/>
  <c r="M90" i="12"/>
  <c r="O90" i="12" s="1"/>
  <c r="O89" i="12"/>
  <c r="N89" i="12"/>
  <c r="M89" i="12"/>
  <c r="N88" i="12"/>
  <c r="P88" i="12" s="1"/>
  <c r="M88" i="12"/>
  <c r="O88" i="12" s="1"/>
  <c r="N87" i="12"/>
  <c r="M87" i="12"/>
  <c r="O87" i="12" s="1"/>
  <c r="N86" i="12"/>
  <c r="P86" i="12" s="1"/>
  <c r="M86" i="12"/>
  <c r="O86" i="12" s="1"/>
  <c r="O85" i="12"/>
  <c r="N85" i="12"/>
  <c r="P85" i="12" s="1"/>
  <c r="M85" i="12"/>
  <c r="N84" i="12"/>
  <c r="M84" i="12"/>
  <c r="O84" i="12" s="1"/>
  <c r="O83" i="12"/>
  <c r="N83" i="12"/>
  <c r="P83" i="12" s="1"/>
  <c r="M83" i="12"/>
  <c r="N82" i="12"/>
  <c r="M82" i="12"/>
  <c r="O82" i="12" s="1"/>
  <c r="N81" i="12"/>
  <c r="M81" i="12"/>
  <c r="O81" i="12" s="1"/>
  <c r="N80" i="12"/>
  <c r="M80" i="12"/>
  <c r="O80" i="12" s="1"/>
  <c r="N79" i="12"/>
  <c r="M79" i="12"/>
  <c r="O79" i="12" s="1"/>
  <c r="N78" i="12"/>
  <c r="M78" i="12"/>
  <c r="O78" i="12" s="1"/>
  <c r="N77" i="12"/>
  <c r="M77" i="12"/>
  <c r="O77" i="12" s="1"/>
  <c r="N76" i="12"/>
  <c r="M76" i="12"/>
  <c r="O76" i="12" s="1"/>
  <c r="O75" i="12"/>
  <c r="N75" i="12"/>
  <c r="M75" i="12"/>
  <c r="N74" i="12"/>
  <c r="M74" i="12"/>
  <c r="O74" i="12" s="1"/>
  <c r="O73" i="12"/>
  <c r="N73" i="12"/>
  <c r="M73" i="12"/>
  <c r="N72" i="12"/>
  <c r="P72" i="12" s="1"/>
  <c r="M72" i="12"/>
  <c r="O72" i="12" s="1"/>
  <c r="N71" i="12"/>
  <c r="M71" i="12"/>
  <c r="O71" i="12" s="1"/>
  <c r="N70" i="12"/>
  <c r="P70" i="12" s="1"/>
  <c r="M70" i="12"/>
  <c r="O70" i="12" s="1"/>
  <c r="O69" i="12"/>
  <c r="N69" i="12"/>
  <c r="P69" i="12" s="1"/>
  <c r="M69" i="12"/>
  <c r="N68" i="12"/>
  <c r="P68" i="12" s="1"/>
  <c r="M68" i="12"/>
  <c r="O68" i="12" s="1"/>
  <c r="O67" i="12"/>
  <c r="N67" i="12"/>
  <c r="P67" i="12" s="1"/>
  <c r="M67" i="12"/>
  <c r="N66" i="12"/>
  <c r="M66" i="12"/>
  <c r="O66" i="12" s="1"/>
  <c r="N65" i="12"/>
  <c r="M65" i="12"/>
  <c r="O65" i="12" s="1"/>
  <c r="N64" i="12"/>
  <c r="M64" i="12"/>
  <c r="O64" i="12" s="1"/>
  <c r="N63" i="12"/>
  <c r="M63" i="12"/>
  <c r="O63" i="12" s="1"/>
  <c r="N62" i="12"/>
  <c r="M62" i="12"/>
  <c r="O62" i="12" s="1"/>
  <c r="N61" i="12"/>
  <c r="M61" i="12"/>
  <c r="O61" i="12" s="1"/>
  <c r="N60" i="12"/>
  <c r="M60" i="12"/>
  <c r="O60" i="12" s="1"/>
  <c r="O59" i="12"/>
  <c r="N59" i="12"/>
  <c r="M59" i="12"/>
  <c r="N58" i="12"/>
  <c r="M58" i="12"/>
  <c r="O58" i="12" s="1"/>
  <c r="O57" i="12"/>
  <c r="N57" i="12"/>
  <c r="M57" i="12"/>
  <c r="N56" i="12"/>
  <c r="P56" i="12" s="1"/>
  <c r="M56" i="12"/>
  <c r="O56" i="12" s="1"/>
  <c r="N55" i="12"/>
  <c r="M55" i="12"/>
  <c r="O55" i="12" s="1"/>
  <c r="N54" i="12"/>
  <c r="P54" i="12" s="1"/>
  <c r="M54" i="12"/>
  <c r="O54" i="12" s="1"/>
  <c r="O53" i="12"/>
  <c r="N53" i="12"/>
  <c r="P53" i="12" s="1"/>
  <c r="M53" i="12"/>
  <c r="N52" i="12"/>
  <c r="P52" i="12" s="1"/>
  <c r="M52" i="12"/>
  <c r="O52" i="12" s="1"/>
  <c r="O51" i="12"/>
  <c r="N51" i="12"/>
  <c r="P51" i="12" s="1"/>
  <c r="M51" i="12"/>
  <c r="N50" i="12"/>
  <c r="M50" i="12"/>
  <c r="O50" i="12" s="1"/>
  <c r="N49" i="12"/>
  <c r="M49" i="12"/>
  <c r="O49" i="12" s="1"/>
  <c r="N48" i="12"/>
  <c r="M48" i="12"/>
  <c r="O48" i="12" s="1"/>
  <c r="N47" i="12"/>
  <c r="M47" i="12"/>
  <c r="O47" i="12" s="1"/>
  <c r="N46" i="12"/>
  <c r="M46" i="12"/>
  <c r="O46" i="12" s="1"/>
  <c r="N45" i="12"/>
  <c r="M45" i="12"/>
  <c r="O45" i="12" s="1"/>
  <c r="N44" i="12"/>
  <c r="M44" i="12"/>
  <c r="O44" i="12" s="1"/>
  <c r="O43" i="12"/>
  <c r="N43" i="12"/>
  <c r="M43" i="12"/>
  <c r="N42" i="12"/>
  <c r="M42" i="12"/>
  <c r="O42" i="12" s="1"/>
  <c r="O41" i="12"/>
  <c r="N41" i="12"/>
  <c r="M41" i="12"/>
  <c r="N40" i="12"/>
  <c r="P40" i="12" s="1"/>
  <c r="M40" i="12"/>
  <c r="O40" i="12" s="1"/>
  <c r="N39" i="12"/>
  <c r="M39" i="12"/>
  <c r="O39" i="12" s="1"/>
  <c r="N38" i="12"/>
  <c r="P38" i="12" s="1"/>
  <c r="M38" i="12"/>
  <c r="O38" i="12" s="1"/>
  <c r="O37" i="12"/>
  <c r="N37" i="12"/>
  <c r="P37" i="12" s="1"/>
  <c r="M37" i="12"/>
  <c r="N36" i="12"/>
  <c r="P36" i="12" s="1"/>
  <c r="M36" i="12"/>
  <c r="O36" i="12" s="1"/>
  <c r="O35" i="12"/>
  <c r="N35" i="12"/>
  <c r="P35" i="12" s="1"/>
  <c r="M35" i="12"/>
  <c r="N34" i="12"/>
  <c r="M34" i="12"/>
  <c r="O34" i="12" s="1"/>
  <c r="N33" i="12"/>
  <c r="M33" i="12"/>
  <c r="O33" i="12" s="1"/>
  <c r="N32" i="12"/>
  <c r="M32" i="12"/>
  <c r="O32" i="12" s="1"/>
  <c r="N31" i="12"/>
  <c r="M31" i="12"/>
  <c r="O31" i="12" s="1"/>
  <c r="N30" i="12"/>
  <c r="M30" i="12"/>
  <c r="O30" i="12" s="1"/>
  <c r="N29" i="12"/>
  <c r="M29" i="12"/>
  <c r="O29" i="12" s="1"/>
  <c r="N28" i="12"/>
  <c r="M28" i="12"/>
  <c r="O28" i="12" s="1"/>
  <c r="O27" i="12"/>
  <c r="N27" i="12"/>
  <c r="M27" i="12"/>
  <c r="N26" i="12"/>
  <c r="M26" i="12"/>
  <c r="O26" i="12" s="1"/>
  <c r="O25" i="12"/>
  <c r="N25" i="12"/>
  <c r="M25" i="12"/>
  <c r="N24" i="12"/>
  <c r="P24" i="12" s="1"/>
  <c r="M24" i="12"/>
  <c r="O24" i="12" s="1"/>
  <c r="N23" i="12"/>
  <c r="M23" i="12"/>
  <c r="O23" i="12" s="1"/>
  <c r="N22" i="12"/>
  <c r="P22" i="12" s="1"/>
  <c r="M22" i="12"/>
  <c r="O22" i="12" s="1"/>
  <c r="O21" i="12"/>
  <c r="N21" i="12"/>
  <c r="P21" i="12" s="1"/>
  <c r="M21" i="12"/>
  <c r="N20" i="12"/>
  <c r="P20" i="12" s="1"/>
  <c r="M20" i="12"/>
  <c r="O20" i="12" s="1"/>
  <c r="O19" i="12"/>
  <c r="N19" i="12"/>
  <c r="P19" i="12" s="1"/>
  <c r="M19" i="12"/>
  <c r="N18" i="12"/>
  <c r="M18" i="12"/>
  <c r="O18" i="12" s="1"/>
  <c r="N17" i="12"/>
  <c r="M17" i="12"/>
  <c r="O17" i="12" s="1"/>
  <c r="N16" i="12"/>
  <c r="M16" i="12"/>
  <c r="O16" i="12" s="1"/>
  <c r="N15" i="12"/>
  <c r="M15" i="12"/>
  <c r="O15" i="12" s="1"/>
  <c r="N14" i="12"/>
  <c r="M14" i="12"/>
  <c r="O14" i="12" s="1"/>
  <c r="N13" i="12"/>
  <c r="M13" i="12"/>
  <c r="O13" i="12" s="1"/>
  <c r="N12" i="12"/>
  <c r="M12" i="12"/>
  <c r="O12" i="12" s="1"/>
  <c r="O11" i="12"/>
  <c r="N11" i="12"/>
  <c r="M11" i="12"/>
  <c r="N10" i="12"/>
  <c r="M10" i="12"/>
  <c r="O10" i="12" s="1"/>
  <c r="O9" i="12"/>
  <c r="N9" i="12"/>
  <c r="M9" i="12"/>
  <c r="N8" i="12"/>
  <c r="P8" i="12" s="1"/>
  <c r="M8" i="12"/>
  <c r="O8" i="12" s="1"/>
  <c r="N7" i="12"/>
  <c r="M7" i="12"/>
  <c r="O7" i="12" s="1"/>
  <c r="N6" i="12"/>
  <c r="P6" i="12" s="1"/>
  <c r="M6" i="12"/>
  <c r="O6" i="12" s="1"/>
  <c r="O5" i="12"/>
  <c r="N5" i="12"/>
  <c r="P5" i="12" s="1"/>
  <c r="M5" i="12"/>
  <c r="N4" i="12"/>
  <c r="P4" i="12" s="1"/>
  <c r="M4" i="12"/>
  <c r="O4" i="12" s="1"/>
  <c r="O3" i="12"/>
  <c r="N3" i="12"/>
  <c r="P3" i="12" s="1"/>
  <c r="M3" i="12"/>
  <c r="M2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3" i="12"/>
  <c r="J2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5" i="6"/>
  <c r="O140" i="11"/>
  <c r="N140" i="11"/>
  <c r="P140" i="11" s="1"/>
  <c r="M140" i="11"/>
  <c r="O139" i="11"/>
  <c r="N139" i="11"/>
  <c r="P139" i="11" s="1"/>
  <c r="M139" i="11"/>
  <c r="O138" i="11"/>
  <c r="N138" i="11"/>
  <c r="P138" i="11" s="1"/>
  <c r="M138" i="11"/>
  <c r="N137" i="11"/>
  <c r="P137" i="11" s="1"/>
  <c r="M137" i="11"/>
  <c r="O137" i="11" s="1"/>
  <c r="O136" i="11"/>
  <c r="N136" i="11"/>
  <c r="P136" i="11" s="1"/>
  <c r="M136" i="11"/>
  <c r="O135" i="11"/>
  <c r="N135" i="11"/>
  <c r="P135" i="11" s="1"/>
  <c r="M135" i="11"/>
  <c r="O134" i="11"/>
  <c r="N134" i="11"/>
  <c r="P134" i="11" s="1"/>
  <c r="M134" i="11"/>
  <c r="N133" i="11"/>
  <c r="M133" i="11"/>
  <c r="O133" i="11" s="1"/>
  <c r="O132" i="11"/>
  <c r="N132" i="11"/>
  <c r="P132" i="11" s="1"/>
  <c r="M132" i="11"/>
  <c r="N131" i="11"/>
  <c r="P131" i="11" s="1"/>
  <c r="M131" i="11"/>
  <c r="O131" i="11" s="1"/>
  <c r="O130" i="11"/>
  <c r="P130" i="11" s="1"/>
  <c r="N130" i="11"/>
  <c r="M130" i="11"/>
  <c r="N129" i="11"/>
  <c r="M129" i="11"/>
  <c r="O129" i="11" s="1"/>
  <c r="O128" i="11"/>
  <c r="N128" i="11"/>
  <c r="P128" i="11" s="1"/>
  <c r="M128" i="11"/>
  <c r="N127" i="11"/>
  <c r="M127" i="11"/>
  <c r="O127" i="11" s="1"/>
  <c r="O126" i="11"/>
  <c r="N126" i="11"/>
  <c r="P126" i="11" s="1"/>
  <c r="M126" i="11"/>
  <c r="N125" i="11"/>
  <c r="M125" i="11"/>
  <c r="O125" i="11" s="1"/>
  <c r="O124" i="11"/>
  <c r="N124" i="11"/>
  <c r="P124" i="11" s="1"/>
  <c r="M124" i="11"/>
  <c r="N123" i="11"/>
  <c r="P123" i="11" s="1"/>
  <c r="M123" i="11"/>
  <c r="O123" i="11" s="1"/>
  <c r="O122" i="11"/>
  <c r="N122" i="11"/>
  <c r="P122" i="11" s="1"/>
  <c r="M122" i="11"/>
  <c r="N121" i="11"/>
  <c r="M121" i="11"/>
  <c r="O121" i="11" s="1"/>
  <c r="O120" i="11"/>
  <c r="N120" i="11"/>
  <c r="P120" i="11" s="1"/>
  <c r="M120" i="11"/>
  <c r="N119" i="11"/>
  <c r="P119" i="11" s="1"/>
  <c r="M119" i="11"/>
  <c r="O119" i="11" s="1"/>
  <c r="O118" i="11"/>
  <c r="N118" i="11"/>
  <c r="P118" i="11" s="1"/>
  <c r="M118" i="11"/>
  <c r="N117" i="11"/>
  <c r="M117" i="11"/>
  <c r="O117" i="11" s="1"/>
  <c r="O116" i="11"/>
  <c r="N116" i="11"/>
  <c r="P116" i="11" s="1"/>
  <c r="M116" i="11"/>
  <c r="N115" i="11"/>
  <c r="P115" i="11" s="1"/>
  <c r="M115" i="11"/>
  <c r="O115" i="11" s="1"/>
  <c r="O114" i="11"/>
  <c r="N114" i="11"/>
  <c r="P114" i="11" s="1"/>
  <c r="M114" i="11"/>
  <c r="N113" i="11"/>
  <c r="M113" i="11"/>
  <c r="O113" i="11" s="1"/>
  <c r="O112" i="11"/>
  <c r="N112" i="11"/>
  <c r="P112" i="11" s="1"/>
  <c r="M112" i="11"/>
  <c r="N111" i="11"/>
  <c r="M111" i="11"/>
  <c r="O111" i="11" s="1"/>
  <c r="O110" i="11"/>
  <c r="N110" i="11"/>
  <c r="P110" i="11" s="1"/>
  <c r="M110" i="11"/>
  <c r="N109" i="11"/>
  <c r="M109" i="11"/>
  <c r="O109" i="11" s="1"/>
  <c r="O108" i="11"/>
  <c r="N108" i="11"/>
  <c r="P108" i="11" s="1"/>
  <c r="M108" i="11"/>
  <c r="N107" i="11"/>
  <c r="P107" i="11" s="1"/>
  <c r="M107" i="11"/>
  <c r="O107" i="11" s="1"/>
  <c r="O106" i="11"/>
  <c r="N106" i="11"/>
  <c r="M106" i="11"/>
  <c r="N105" i="11"/>
  <c r="M105" i="11"/>
  <c r="O105" i="11" s="1"/>
  <c r="O104" i="11"/>
  <c r="N104" i="11"/>
  <c r="P104" i="11" s="1"/>
  <c r="M104" i="11"/>
  <c r="N103" i="11"/>
  <c r="P103" i="11" s="1"/>
  <c r="M103" i="11"/>
  <c r="O103" i="11" s="1"/>
  <c r="O102" i="11"/>
  <c r="N102" i="11"/>
  <c r="M102" i="11"/>
  <c r="N101" i="11"/>
  <c r="M101" i="11"/>
  <c r="O101" i="11" s="1"/>
  <c r="O100" i="11"/>
  <c r="N100" i="11"/>
  <c r="P100" i="11" s="1"/>
  <c r="M100" i="11"/>
  <c r="N99" i="11"/>
  <c r="P99" i="11" s="1"/>
  <c r="M99" i="11"/>
  <c r="O99" i="11" s="1"/>
  <c r="O98" i="11"/>
  <c r="N98" i="11"/>
  <c r="M98" i="11"/>
  <c r="N97" i="11"/>
  <c r="M97" i="11"/>
  <c r="O97" i="11" s="1"/>
  <c r="O96" i="11"/>
  <c r="N96" i="11"/>
  <c r="P96" i="11" s="1"/>
  <c r="M96" i="11"/>
  <c r="N95" i="11"/>
  <c r="M95" i="11"/>
  <c r="O95" i="11" s="1"/>
  <c r="O94" i="11"/>
  <c r="N94" i="11"/>
  <c r="M94" i="11"/>
  <c r="N93" i="11"/>
  <c r="M93" i="11"/>
  <c r="O93" i="11" s="1"/>
  <c r="O92" i="11"/>
  <c r="N92" i="11"/>
  <c r="P92" i="11" s="1"/>
  <c r="M92" i="11"/>
  <c r="N91" i="11"/>
  <c r="P91" i="11" s="1"/>
  <c r="M91" i="11"/>
  <c r="O91" i="11" s="1"/>
  <c r="O90" i="11"/>
  <c r="N90" i="11"/>
  <c r="M90" i="11"/>
  <c r="N89" i="11"/>
  <c r="M89" i="11"/>
  <c r="O89" i="11" s="1"/>
  <c r="O88" i="11"/>
  <c r="N88" i="11"/>
  <c r="P88" i="11" s="1"/>
  <c r="M88" i="11"/>
  <c r="N87" i="11"/>
  <c r="P87" i="11" s="1"/>
  <c r="M87" i="11"/>
  <c r="O87" i="11" s="1"/>
  <c r="O86" i="11"/>
  <c r="N86" i="11"/>
  <c r="M86" i="11"/>
  <c r="N85" i="11"/>
  <c r="M85" i="11"/>
  <c r="O85" i="11" s="1"/>
  <c r="O84" i="11"/>
  <c r="N84" i="11"/>
  <c r="P84" i="11" s="1"/>
  <c r="M84" i="11"/>
  <c r="N83" i="11"/>
  <c r="P83" i="11" s="1"/>
  <c r="M83" i="11"/>
  <c r="O83" i="11" s="1"/>
  <c r="O82" i="11"/>
  <c r="N82" i="11"/>
  <c r="M82" i="11"/>
  <c r="N81" i="11"/>
  <c r="M81" i="11"/>
  <c r="O81" i="11" s="1"/>
  <c r="O80" i="11"/>
  <c r="N80" i="11"/>
  <c r="P80" i="11" s="1"/>
  <c r="M80" i="11"/>
  <c r="N79" i="11"/>
  <c r="M79" i="11"/>
  <c r="O79" i="11" s="1"/>
  <c r="O78" i="11"/>
  <c r="N78" i="11"/>
  <c r="M78" i="11"/>
  <c r="N77" i="11"/>
  <c r="M77" i="11"/>
  <c r="O77" i="11" s="1"/>
  <c r="O76" i="11"/>
  <c r="N76" i="11"/>
  <c r="P76" i="11" s="1"/>
  <c r="M76" i="11"/>
  <c r="N75" i="11"/>
  <c r="P75" i="11" s="1"/>
  <c r="M75" i="11"/>
  <c r="O75" i="11" s="1"/>
  <c r="O74" i="11"/>
  <c r="N74" i="11"/>
  <c r="M74" i="11"/>
  <c r="N73" i="11"/>
  <c r="M73" i="11"/>
  <c r="O73" i="11" s="1"/>
  <c r="O72" i="11"/>
  <c r="N72" i="11"/>
  <c r="P72" i="11" s="1"/>
  <c r="M72" i="11"/>
  <c r="N71" i="11"/>
  <c r="P71" i="11" s="1"/>
  <c r="M71" i="11"/>
  <c r="O71" i="11" s="1"/>
  <c r="O70" i="11"/>
  <c r="N70" i="11"/>
  <c r="M70" i="11"/>
  <c r="N69" i="11"/>
  <c r="M69" i="11"/>
  <c r="O69" i="11" s="1"/>
  <c r="O68" i="11"/>
  <c r="N68" i="11"/>
  <c r="P68" i="11" s="1"/>
  <c r="M68" i="11"/>
  <c r="N67" i="11"/>
  <c r="P67" i="11" s="1"/>
  <c r="M67" i="11"/>
  <c r="O67" i="11" s="1"/>
  <c r="O66" i="11"/>
  <c r="N66" i="11"/>
  <c r="M66" i="11"/>
  <c r="N65" i="11"/>
  <c r="M65" i="11"/>
  <c r="O65" i="11" s="1"/>
  <c r="O64" i="11"/>
  <c r="N64" i="11"/>
  <c r="P64" i="11" s="1"/>
  <c r="M64" i="11"/>
  <c r="N63" i="11"/>
  <c r="M63" i="11"/>
  <c r="O63" i="11" s="1"/>
  <c r="O62" i="11"/>
  <c r="N62" i="11"/>
  <c r="M62" i="11"/>
  <c r="N61" i="11"/>
  <c r="M61" i="11"/>
  <c r="O61" i="11" s="1"/>
  <c r="O60" i="11"/>
  <c r="N60" i="11"/>
  <c r="P60" i="11" s="1"/>
  <c r="M60" i="11"/>
  <c r="N59" i="11"/>
  <c r="P59" i="11" s="1"/>
  <c r="M59" i="11"/>
  <c r="O59" i="11" s="1"/>
  <c r="O58" i="11"/>
  <c r="N58" i="11"/>
  <c r="M58" i="11"/>
  <c r="N57" i="11"/>
  <c r="M57" i="11"/>
  <c r="O57" i="11" s="1"/>
  <c r="O56" i="11"/>
  <c r="N56" i="11"/>
  <c r="P56" i="11" s="1"/>
  <c r="M56" i="11"/>
  <c r="N55" i="11"/>
  <c r="P55" i="11" s="1"/>
  <c r="M55" i="11"/>
  <c r="O55" i="11" s="1"/>
  <c r="O54" i="11"/>
  <c r="N54" i="11"/>
  <c r="M54" i="11"/>
  <c r="N53" i="11"/>
  <c r="M53" i="11"/>
  <c r="O53" i="11" s="1"/>
  <c r="O52" i="11"/>
  <c r="N52" i="11"/>
  <c r="P52" i="11" s="1"/>
  <c r="M52" i="11"/>
  <c r="N51" i="11"/>
  <c r="P51" i="11" s="1"/>
  <c r="M51" i="11"/>
  <c r="O51" i="11" s="1"/>
  <c r="O50" i="11"/>
  <c r="N50" i="11"/>
  <c r="M50" i="11"/>
  <c r="N49" i="11"/>
  <c r="M49" i="11"/>
  <c r="O49" i="11" s="1"/>
  <c r="O48" i="11"/>
  <c r="N48" i="11"/>
  <c r="P48" i="11" s="1"/>
  <c r="M48" i="11"/>
  <c r="N47" i="11"/>
  <c r="M47" i="11"/>
  <c r="O47" i="11" s="1"/>
  <c r="O46" i="11"/>
  <c r="N46" i="11"/>
  <c r="M46" i="11"/>
  <c r="O45" i="11"/>
  <c r="N45" i="11"/>
  <c r="P45" i="11" s="1"/>
  <c r="M45" i="11"/>
  <c r="O44" i="11"/>
  <c r="N44" i="11"/>
  <c r="P44" i="11" s="1"/>
  <c r="M44" i="11"/>
  <c r="O43" i="11"/>
  <c r="N43" i="11"/>
  <c r="P43" i="11" s="1"/>
  <c r="M43" i="11"/>
  <c r="O42" i="11"/>
  <c r="N42" i="11"/>
  <c r="M42" i="11"/>
  <c r="O41" i="11"/>
  <c r="N41" i="11"/>
  <c r="P41" i="11" s="1"/>
  <c r="M41" i="11"/>
  <c r="O40" i="11"/>
  <c r="N40" i="11"/>
  <c r="M40" i="11"/>
  <c r="N39" i="11"/>
  <c r="M39" i="11"/>
  <c r="O39" i="11" s="1"/>
  <c r="O38" i="11"/>
  <c r="N38" i="11"/>
  <c r="M38" i="11"/>
  <c r="O37" i="11"/>
  <c r="N37" i="11"/>
  <c r="P37" i="11" s="1"/>
  <c r="M37" i="11"/>
  <c r="O36" i="11"/>
  <c r="N36" i="11"/>
  <c r="P36" i="11" s="1"/>
  <c r="M36" i="11"/>
  <c r="O35" i="11"/>
  <c r="N35" i="11"/>
  <c r="P35" i="11" s="1"/>
  <c r="M35" i="11"/>
  <c r="O34" i="11"/>
  <c r="N34" i="11"/>
  <c r="M34" i="11"/>
  <c r="O33" i="11"/>
  <c r="N33" i="11"/>
  <c r="P33" i="11" s="1"/>
  <c r="M33" i="11"/>
  <c r="O32" i="11"/>
  <c r="N32" i="11"/>
  <c r="M32" i="11"/>
  <c r="N31" i="11"/>
  <c r="M31" i="11"/>
  <c r="O31" i="11" s="1"/>
  <c r="O30" i="11"/>
  <c r="N30" i="11"/>
  <c r="M30" i="11"/>
  <c r="O29" i="11"/>
  <c r="N29" i="11"/>
  <c r="P29" i="11" s="1"/>
  <c r="M29" i="11"/>
  <c r="O28" i="11"/>
  <c r="N28" i="11"/>
  <c r="P28" i="11" s="1"/>
  <c r="M28" i="11"/>
  <c r="O27" i="11"/>
  <c r="N27" i="11"/>
  <c r="P27" i="11" s="1"/>
  <c r="M27" i="11"/>
  <c r="O26" i="11"/>
  <c r="N26" i="11"/>
  <c r="M26" i="11"/>
  <c r="O25" i="11"/>
  <c r="N25" i="11"/>
  <c r="P25" i="11" s="1"/>
  <c r="M25" i="11"/>
  <c r="O24" i="11"/>
  <c r="N24" i="11"/>
  <c r="M24" i="11"/>
  <c r="N23" i="11"/>
  <c r="M23" i="11"/>
  <c r="O23" i="11" s="1"/>
  <c r="O22" i="11"/>
  <c r="N22" i="11"/>
  <c r="M22" i="11"/>
  <c r="O21" i="11"/>
  <c r="N21" i="11"/>
  <c r="P21" i="11" s="1"/>
  <c r="M21" i="11"/>
  <c r="O20" i="11"/>
  <c r="N20" i="11"/>
  <c r="P20" i="11" s="1"/>
  <c r="M20" i="11"/>
  <c r="O19" i="11"/>
  <c r="N19" i="11"/>
  <c r="P19" i="11" s="1"/>
  <c r="M19" i="11"/>
  <c r="O18" i="11"/>
  <c r="N18" i="11"/>
  <c r="M18" i="11"/>
  <c r="O17" i="11"/>
  <c r="N17" i="11"/>
  <c r="P17" i="11" s="1"/>
  <c r="M17" i="11"/>
  <c r="O16" i="11"/>
  <c r="N16" i="11"/>
  <c r="M16" i="11"/>
  <c r="N15" i="11"/>
  <c r="M15" i="11"/>
  <c r="O15" i="11" s="1"/>
  <c r="O14" i="11"/>
  <c r="N14" i="11"/>
  <c r="M14" i="11"/>
  <c r="O13" i="11"/>
  <c r="N13" i="11"/>
  <c r="P13" i="11" s="1"/>
  <c r="M13" i="11"/>
  <c r="O12" i="11"/>
  <c r="N12" i="11"/>
  <c r="P12" i="11" s="1"/>
  <c r="M12" i="11"/>
  <c r="O11" i="11"/>
  <c r="N11" i="11"/>
  <c r="P11" i="11" s="1"/>
  <c r="M11" i="11"/>
  <c r="O10" i="11"/>
  <c r="N10" i="11"/>
  <c r="M10" i="11"/>
  <c r="O9" i="11"/>
  <c r="N9" i="11"/>
  <c r="P9" i="11" s="1"/>
  <c r="M9" i="11"/>
  <c r="O8" i="11"/>
  <c r="N8" i="11"/>
  <c r="M8" i="11"/>
  <c r="N7" i="11"/>
  <c r="M7" i="11"/>
  <c r="O7" i="11" s="1"/>
  <c r="O6" i="11"/>
  <c r="N6" i="11"/>
  <c r="M6" i="11"/>
  <c r="O5" i="11"/>
  <c r="N5" i="11"/>
  <c r="P5" i="11" s="1"/>
  <c r="M5" i="11"/>
  <c r="O4" i="11"/>
  <c r="N4" i="11"/>
  <c r="P4" i="11" s="1"/>
  <c r="M4" i="11"/>
  <c r="O3" i="11"/>
  <c r="N3" i="11"/>
  <c r="P3" i="11" s="1"/>
  <c r="M3" i="11"/>
  <c r="M2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3" i="11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3" i="9"/>
  <c r="K140" i="9"/>
  <c r="J140" i="9"/>
  <c r="I140" i="9"/>
  <c r="H140" i="9"/>
  <c r="G140" i="9"/>
  <c r="F140" i="9"/>
  <c r="E140" i="9"/>
  <c r="D140" i="9"/>
  <c r="C140" i="9"/>
  <c r="K139" i="9"/>
  <c r="J139" i="9"/>
  <c r="I139" i="9"/>
  <c r="H139" i="9"/>
  <c r="G139" i="9"/>
  <c r="F139" i="9"/>
  <c r="E139" i="9"/>
  <c r="D139" i="9"/>
  <c r="C139" i="9"/>
  <c r="K138" i="9"/>
  <c r="J138" i="9"/>
  <c r="I138" i="9"/>
  <c r="H138" i="9"/>
  <c r="G138" i="9"/>
  <c r="F138" i="9"/>
  <c r="E138" i="9"/>
  <c r="D138" i="9"/>
  <c r="C138" i="9"/>
  <c r="K137" i="9"/>
  <c r="J137" i="9"/>
  <c r="I137" i="9"/>
  <c r="H137" i="9"/>
  <c r="G137" i="9"/>
  <c r="F137" i="9"/>
  <c r="E137" i="9"/>
  <c r="D137" i="9"/>
  <c r="C137" i="9"/>
  <c r="K136" i="9"/>
  <c r="J136" i="9"/>
  <c r="I136" i="9"/>
  <c r="H136" i="9"/>
  <c r="G136" i="9"/>
  <c r="F136" i="9"/>
  <c r="E136" i="9"/>
  <c r="D136" i="9"/>
  <c r="C136" i="9"/>
  <c r="K135" i="9"/>
  <c r="J135" i="9"/>
  <c r="I135" i="9"/>
  <c r="H135" i="9"/>
  <c r="G135" i="9"/>
  <c r="F135" i="9"/>
  <c r="E135" i="9"/>
  <c r="D135" i="9"/>
  <c r="C135" i="9"/>
  <c r="K134" i="9"/>
  <c r="J134" i="9"/>
  <c r="I134" i="9"/>
  <c r="H134" i="9"/>
  <c r="G134" i="9"/>
  <c r="F134" i="9"/>
  <c r="E134" i="9"/>
  <c r="D134" i="9"/>
  <c r="C134" i="9"/>
  <c r="K133" i="9"/>
  <c r="J133" i="9"/>
  <c r="I133" i="9"/>
  <c r="H133" i="9"/>
  <c r="G133" i="9"/>
  <c r="F133" i="9"/>
  <c r="E133" i="9"/>
  <c r="D133" i="9"/>
  <c r="C133" i="9"/>
  <c r="K132" i="9"/>
  <c r="J132" i="9"/>
  <c r="I132" i="9"/>
  <c r="H132" i="9"/>
  <c r="G132" i="9"/>
  <c r="F132" i="9"/>
  <c r="E132" i="9"/>
  <c r="D132" i="9"/>
  <c r="C132" i="9"/>
  <c r="K131" i="9"/>
  <c r="J131" i="9"/>
  <c r="I131" i="9"/>
  <c r="H131" i="9"/>
  <c r="G131" i="9"/>
  <c r="F131" i="9"/>
  <c r="E131" i="9"/>
  <c r="D131" i="9"/>
  <c r="C131" i="9"/>
  <c r="K130" i="9"/>
  <c r="J130" i="9"/>
  <c r="I130" i="9"/>
  <c r="H130" i="9"/>
  <c r="G130" i="9"/>
  <c r="F130" i="9"/>
  <c r="E130" i="9"/>
  <c r="D130" i="9"/>
  <c r="C130" i="9"/>
  <c r="K129" i="9"/>
  <c r="J129" i="9"/>
  <c r="I129" i="9"/>
  <c r="H129" i="9"/>
  <c r="G129" i="9"/>
  <c r="F129" i="9"/>
  <c r="E129" i="9"/>
  <c r="D129" i="9"/>
  <c r="C129" i="9"/>
  <c r="K128" i="9"/>
  <c r="J128" i="9"/>
  <c r="I128" i="9"/>
  <c r="H128" i="9"/>
  <c r="G128" i="9"/>
  <c r="F128" i="9"/>
  <c r="E128" i="9"/>
  <c r="D128" i="9"/>
  <c r="C128" i="9"/>
  <c r="K127" i="9"/>
  <c r="J127" i="9"/>
  <c r="I127" i="9"/>
  <c r="H127" i="9"/>
  <c r="G127" i="9"/>
  <c r="F127" i="9"/>
  <c r="E127" i="9"/>
  <c r="D127" i="9"/>
  <c r="C127" i="9"/>
  <c r="K126" i="9"/>
  <c r="J126" i="9"/>
  <c r="I126" i="9"/>
  <c r="H126" i="9"/>
  <c r="G126" i="9"/>
  <c r="F126" i="9"/>
  <c r="E126" i="9"/>
  <c r="D126" i="9"/>
  <c r="C126" i="9"/>
  <c r="K125" i="9"/>
  <c r="J125" i="9"/>
  <c r="I125" i="9"/>
  <c r="H125" i="9"/>
  <c r="G125" i="9"/>
  <c r="F125" i="9"/>
  <c r="E125" i="9"/>
  <c r="D125" i="9"/>
  <c r="C125" i="9"/>
  <c r="K124" i="9"/>
  <c r="J124" i="9"/>
  <c r="I124" i="9"/>
  <c r="H124" i="9"/>
  <c r="G124" i="9"/>
  <c r="F124" i="9"/>
  <c r="E124" i="9"/>
  <c r="D124" i="9"/>
  <c r="C124" i="9"/>
  <c r="K123" i="9"/>
  <c r="J123" i="9"/>
  <c r="I123" i="9"/>
  <c r="H123" i="9"/>
  <c r="G123" i="9"/>
  <c r="F123" i="9"/>
  <c r="E123" i="9"/>
  <c r="D123" i="9"/>
  <c r="C123" i="9"/>
  <c r="K122" i="9"/>
  <c r="J122" i="9"/>
  <c r="I122" i="9"/>
  <c r="H122" i="9"/>
  <c r="G122" i="9"/>
  <c r="F122" i="9"/>
  <c r="E122" i="9"/>
  <c r="D122" i="9"/>
  <c r="C122" i="9"/>
  <c r="K121" i="9"/>
  <c r="J121" i="9"/>
  <c r="I121" i="9"/>
  <c r="H121" i="9"/>
  <c r="G121" i="9"/>
  <c r="F121" i="9"/>
  <c r="E121" i="9"/>
  <c r="D121" i="9"/>
  <c r="C121" i="9"/>
  <c r="K120" i="9"/>
  <c r="J120" i="9"/>
  <c r="I120" i="9"/>
  <c r="H120" i="9"/>
  <c r="G120" i="9"/>
  <c r="F120" i="9"/>
  <c r="E120" i="9"/>
  <c r="D120" i="9"/>
  <c r="C120" i="9"/>
  <c r="K119" i="9"/>
  <c r="J119" i="9"/>
  <c r="I119" i="9"/>
  <c r="H119" i="9"/>
  <c r="G119" i="9"/>
  <c r="F119" i="9"/>
  <c r="E119" i="9"/>
  <c r="D119" i="9"/>
  <c r="C119" i="9"/>
  <c r="K118" i="9"/>
  <c r="J118" i="9"/>
  <c r="I118" i="9"/>
  <c r="H118" i="9"/>
  <c r="G118" i="9"/>
  <c r="F118" i="9"/>
  <c r="E118" i="9"/>
  <c r="D118" i="9"/>
  <c r="C118" i="9"/>
  <c r="K117" i="9"/>
  <c r="J117" i="9"/>
  <c r="I117" i="9"/>
  <c r="H117" i="9"/>
  <c r="G117" i="9"/>
  <c r="F117" i="9"/>
  <c r="E117" i="9"/>
  <c r="D117" i="9"/>
  <c r="C117" i="9"/>
  <c r="K116" i="9"/>
  <c r="J116" i="9"/>
  <c r="I116" i="9"/>
  <c r="H116" i="9"/>
  <c r="G116" i="9"/>
  <c r="F116" i="9"/>
  <c r="E116" i="9"/>
  <c r="D116" i="9"/>
  <c r="C116" i="9"/>
  <c r="K115" i="9"/>
  <c r="J115" i="9"/>
  <c r="I115" i="9"/>
  <c r="H115" i="9"/>
  <c r="G115" i="9"/>
  <c r="F115" i="9"/>
  <c r="E115" i="9"/>
  <c r="D115" i="9"/>
  <c r="C115" i="9"/>
  <c r="K114" i="9"/>
  <c r="J114" i="9"/>
  <c r="I114" i="9"/>
  <c r="H114" i="9"/>
  <c r="G114" i="9"/>
  <c r="F114" i="9"/>
  <c r="E114" i="9"/>
  <c r="D114" i="9"/>
  <c r="C114" i="9"/>
  <c r="K113" i="9"/>
  <c r="J113" i="9"/>
  <c r="I113" i="9"/>
  <c r="H113" i="9"/>
  <c r="G113" i="9"/>
  <c r="F113" i="9"/>
  <c r="E113" i="9"/>
  <c r="D113" i="9"/>
  <c r="C113" i="9"/>
  <c r="K112" i="9"/>
  <c r="J112" i="9"/>
  <c r="I112" i="9"/>
  <c r="H112" i="9"/>
  <c r="G112" i="9"/>
  <c r="F112" i="9"/>
  <c r="E112" i="9"/>
  <c r="D112" i="9"/>
  <c r="C112" i="9"/>
  <c r="K111" i="9"/>
  <c r="J111" i="9"/>
  <c r="I111" i="9"/>
  <c r="H111" i="9"/>
  <c r="G111" i="9"/>
  <c r="F111" i="9"/>
  <c r="E111" i="9"/>
  <c r="D111" i="9"/>
  <c r="C111" i="9"/>
  <c r="K110" i="9"/>
  <c r="J110" i="9"/>
  <c r="I110" i="9"/>
  <c r="H110" i="9"/>
  <c r="G110" i="9"/>
  <c r="F110" i="9"/>
  <c r="E110" i="9"/>
  <c r="D110" i="9"/>
  <c r="C110" i="9"/>
  <c r="K109" i="9"/>
  <c r="J109" i="9"/>
  <c r="I109" i="9"/>
  <c r="H109" i="9"/>
  <c r="G109" i="9"/>
  <c r="F109" i="9"/>
  <c r="E109" i="9"/>
  <c r="D109" i="9"/>
  <c r="C109" i="9"/>
  <c r="K108" i="9"/>
  <c r="J108" i="9"/>
  <c r="I108" i="9"/>
  <c r="H108" i="9"/>
  <c r="G108" i="9"/>
  <c r="F108" i="9"/>
  <c r="E108" i="9"/>
  <c r="D108" i="9"/>
  <c r="C108" i="9"/>
  <c r="K107" i="9"/>
  <c r="J107" i="9"/>
  <c r="I107" i="9"/>
  <c r="H107" i="9"/>
  <c r="G107" i="9"/>
  <c r="F107" i="9"/>
  <c r="E107" i="9"/>
  <c r="D107" i="9"/>
  <c r="C107" i="9"/>
  <c r="K106" i="9"/>
  <c r="J106" i="9"/>
  <c r="I106" i="9"/>
  <c r="H106" i="9"/>
  <c r="G106" i="9"/>
  <c r="F106" i="9"/>
  <c r="E106" i="9"/>
  <c r="D106" i="9"/>
  <c r="C106" i="9"/>
  <c r="K105" i="9"/>
  <c r="J105" i="9"/>
  <c r="I105" i="9"/>
  <c r="H105" i="9"/>
  <c r="G105" i="9"/>
  <c r="F105" i="9"/>
  <c r="E105" i="9"/>
  <c r="D105" i="9"/>
  <c r="C105" i="9"/>
  <c r="K104" i="9"/>
  <c r="J104" i="9"/>
  <c r="I104" i="9"/>
  <c r="H104" i="9"/>
  <c r="G104" i="9"/>
  <c r="F104" i="9"/>
  <c r="E104" i="9"/>
  <c r="D104" i="9"/>
  <c r="C104" i="9"/>
  <c r="K103" i="9"/>
  <c r="J103" i="9"/>
  <c r="I103" i="9"/>
  <c r="H103" i="9"/>
  <c r="G103" i="9"/>
  <c r="F103" i="9"/>
  <c r="E103" i="9"/>
  <c r="D103" i="9"/>
  <c r="C103" i="9"/>
  <c r="K102" i="9"/>
  <c r="J102" i="9"/>
  <c r="I102" i="9"/>
  <c r="H102" i="9"/>
  <c r="G102" i="9"/>
  <c r="F102" i="9"/>
  <c r="E102" i="9"/>
  <c r="D102" i="9"/>
  <c r="C102" i="9"/>
  <c r="K101" i="9"/>
  <c r="J101" i="9"/>
  <c r="I101" i="9"/>
  <c r="H101" i="9"/>
  <c r="G101" i="9"/>
  <c r="F101" i="9"/>
  <c r="E101" i="9"/>
  <c r="D101" i="9"/>
  <c r="C101" i="9"/>
  <c r="K100" i="9"/>
  <c r="J100" i="9"/>
  <c r="I100" i="9"/>
  <c r="H100" i="9"/>
  <c r="G100" i="9"/>
  <c r="F100" i="9"/>
  <c r="E100" i="9"/>
  <c r="D100" i="9"/>
  <c r="C100" i="9"/>
  <c r="K99" i="9"/>
  <c r="J99" i="9"/>
  <c r="I99" i="9"/>
  <c r="H99" i="9"/>
  <c r="G99" i="9"/>
  <c r="F99" i="9"/>
  <c r="E99" i="9"/>
  <c r="D99" i="9"/>
  <c r="C99" i="9"/>
  <c r="K98" i="9"/>
  <c r="J98" i="9"/>
  <c r="I98" i="9"/>
  <c r="H98" i="9"/>
  <c r="G98" i="9"/>
  <c r="F98" i="9"/>
  <c r="E98" i="9"/>
  <c r="D98" i="9"/>
  <c r="C98" i="9"/>
  <c r="K97" i="9"/>
  <c r="J97" i="9"/>
  <c r="I97" i="9"/>
  <c r="H97" i="9"/>
  <c r="G97" i="9"/>
  <c r="F97" i="9"/>
  <c r="E97" i="9"/>
  <c r="D97" i="9"/>
  <c r="C97" i="9"/>
  <c r="K96" i="9"/>
  <c r="J96" i="9"/>
  <c r="I96" i="9"/>
  <c r="H96" i="9"/>
  <c r="G96" i="9"/>
  <c r="F96" i="9"/>
  <c r="E96" i="9"/>
  <c r="D96" i="9"/>
  <c r="C96" i="9"/>
  <c r="K95" i="9"/>
  <c r="J95" i="9"/>
  <c r="I95" i="9"/>
  <c r="H95" i="9"/>
  <c r="G95" i="9"/>
  <c r="F95" i="9"/>
  <c r="E95" i="9"/>
  <c r="D95" i="9"/>
  <c r="C95" i="9"/>
  <c r="K94" i="9"/>
  <c r="J94" i="9"/>
  <c r="I94" i="9"/>
  <c r="H94" i="9"/>
  <c r="G94" i="9"/>
  <c r="F94" i="9"/>
  <c r="E94" i="9"/>
  <c r="D94" i="9"/>
  <c r="C94" i="9"/>
  <c r="K93" i="9"/>
  <c r="J93" i="9"/>
  <c r="I93" i="9"/>
  <c r="H93" i="9"/>
  <c r="G93" i="9"/>
  <c r="F93" i="9"/>
  <c r="E93" i="9"/>
  <c r="D93" i="9"/>
  <c r="C93" i="9"/>
  <c r="K92" i="9"/>
  <c r="J92" i="9"/>
  <c r="I92" i="9"/>
  <c r="H92" i="9"/>
  <c r="G92" i="9"/>
  <c r="F92" i="9"/>
  <c r="E92" i="9"/>
  <c r="D92" i="9"/>
  <c r="C92" i="9"/>
  <c r="K91" i="9"/>
  <c r="J91" i="9"/>
  <c r="I91" i="9"/>
  <c r="H91" i="9"/>
  <c r="G91" i="9"/>
  <c r="F91" i="9"/>
  <c r="E91" i="9"/>
  <c r="D91" i="9"/>
  <c r="C91" i="9"/>
  <c r="K90" i="9"/>
  <c r="J90" i="9"/>
  <c r="I90" i="9"/>
  <c r="H90" i="9"/>
  <c r="G90" i="9"/>
  <c r="F90" i="9"/>
  <c r="E90" i="9"/>
  <c r="D90" i="9"/>
  <c r="C90" i="9"/>
  <c r="K89" i="9"/>
  <c r="J89" i="9"/>
  <c r="I89" i="9"/>
  <c r="H89" i="9"/>
  <c r="G89" i="9"/>
  <c r="F89" i="9"/>
  <c r="E89" i="9"/>
  <c r="D89" i="9"/>
  <c r="C89" i="9"/>
  <c r="K88" i="9"/>
  <c r="J88" i="9"/>
  <c r="I88" i="9"/>
  <c r="H88" i="9"/>
  <c r="G88" i="9"/>
  <c r="F88" i="9"/>
  <c r="E88" i="9"/>
  <c r="D88" i="9"/>
  <c r="C88" i="9"/>
  <c r="K87" i="9"/>
  <c r="J87" i="9"/>
  <c r="I87" i="9"/>
  <c r="H87" i="9"/>
  <c r="G87" i="9"/>
  <c r="F87" i="9"/>
  <c r="E87" i="9"/>
  <c r="D87" i="9"/>
  <c r="C87" i="9"/>
  <c r="K86" i="9"/>
  <c r="J86" i="9"/>
  <c r="I86" i="9"/>
  <c r="H86" i="9"/>
  <c r="G86" i="9"/>
  <c r="F86" i="9"/>
  <c r="E86" i="9"/>
  <c r="D86" i="9"/>
  <c r="C86" i="9"/>
  <c r="K85" i="9"/>
  <c r="J85" i="9"/>
  <c r="I85" i="9"/>
  <c r="H85" i="9"/>
  <c r="G85" i="9"/>
  <c r="F85" i="9"/>
  <c r="E85" i="9"/>
  <c r="D85" i="9"/>
  <c r="C85" i="9"/>
  <c r="K84" i="9"/>
  <c r="J84" i="9"/>
  <c r="I84" i="9"/>
  <c r="H84" i="9"/>
  <c r="G84" i="9"/>
  <c r="F84" i="9"/>
  <c r="E84" i="9"/>
  <c r="D84" i="9"/>
  <c r="C84" i="9"/>
  <c r="K83" i="9"/>
  <c r="J83" i="9"/>
  <c r="I83" i="9"/>
  <c r="H83" i="9"/>
  <c r="G83" i="9"/>
  <c r="F83" i="9"/>
  <c r="E83" i="9"/>
  <c r="D83" i="9"/>
  <c r="C83" i="9"/>
  <c r="K82" i="9"/>
  <c r="J82" i="9"/>
  <c r="I82" i="9"/>
  <c r="H82" i="9"/>
  <c r="G82" i="9"/>
  <c r="F82" i="9"/>
  <c r="E82" i="9"/>
  <c r="D82" i="9"/>
  <c r="C82" i="9"/>
  <c r="K81" i="9"/>
  <c r="J81" i="9"/>
  <c r="I81" i="9"/>
  <c r="H81" i="9"/>
  <c r="G81" i="9"/>
  <c r="F81" i="9"/>
  <c r="E81" i="9"/>
  <c r="D81" i="9"/>
  <c r="C81" i="9"/>
  <c r="K80" i="9"/>
  <c r="J80" i="9"/>
  <c r="I80" i="9"/>
  <c r="H80" i="9"/>
  <c r="G80" i="9"/>
  <c r="F80" i="9"/>
  <c r="E80" i="9"/>
  <c r="D80" i="9"/>
  <c r="C80" i="9"/>
  <c r="K79" i="9"/>
  <c r="J79" i="9"/>
  <c r="I79" i="9"/>
  <c r="H79" i="9"/>
  <c r="G79" i="9"/>
  <c r="F79" i="9"/>
  <c r="E79" i="9"/>
  <c r="D79" i="9"/>
  <c r="C79" i="9"/>
  <c r="K78" i="9"/>
  <c r="J78" i="9"/>
  <c r="I78" i="9"/>
  <c r="H78" i="9"/>
  <c r="G78" i="9"/>
  <c r="F78" i="9"/>
  <c r="E78" i="9"/>
  <c r="D78" i="9"/>
  <c r="C78" i="9"/>
  <c r="K77" i="9"/>
  <c r="J77" i="9"/>
  <c r="I77" i="9"/>
  <c r="H77" i="9"/>
  <c r="G77" i="9"/>
  <c r="F77" i="9"/>
  <c r="E77" i="9"/>
  <c r="D77" i="9"/>
  <c r="C77" i="9"/>
  <c r="K76" i="9"/>
  <c r="J76" i="9"/>
  <c r="I76" i="9"/>
  <c r="H76" i="9"/>
  <c r="G76" i="9"/>
  <c r="F76" i="9"/>
  <c r="E76" i="9"/>
  <c r="D76" i="9"/>
  <c r="C76" i="9"/>
  <c r="K75" i="9"/>
  <c r="J75" i="9"/>
  <c r="I75" i="9"/>
  <c r="H75" i="9"/>
  <c r="G75" i="9"/>
  <c r="F75" i="9"/>
  <c r="E75" i="9"/>
  <c r="D75" i="9"/>
  <c r="C75" i="9"/>
  <c r="K74" i="9"/>
  <c r="J74" i="9"/>
  <c r="I74" i="9"/>
  <c r="H74" i="9"/>
  <c r="G74" i="9"/>
  <c r="F74" i="9"/>
  <c r="E74" i="9"/>
  <c r="D74" i="9"/>
  <c r="C74" i="9"/>
  <c r="K73" i="9"/>
  <c r="J73" i="9"/>
  <c r="I73" i="9"/>
  <c r="H73" i="9"/>
  <c r="G73" i="9"/>
  <c r="F73" i="9"/>
  <c r="E73" i="9"/>
  <c r="D73" i="9"/>
  <c r="C73" i="9"/>
  <c r="K72" i="9"/>
  <c r="J72" i="9"/>
  <c r="I72" i="9"/>
  <c r="H72" i="9"/>
  <c r="G72" i="9"/>
  <c r="F72" i="9"/>
  <c r="E72" i="9"/>
  <c r="D72" i="9"/>
  <c r="C72" i="9"/>
  <c r="K71" i="9"/>
  <c r="J71" i="9"/>
  <c r="I71" i="9"/>
  <c r="H71" i="9"/>
  <c r="G71" i="9"/>
  <c r="F71" i="9"/>
  <c r="E71" i="9"/>
  <c r="D71" i="9"/>
  <c r="C71" i="9"/>
  <c r="K70" i="9"/>
  <c r="J70" i="9"/>
  <c r="I70" i="9"/>
  <c r="H70" i="9"/>
  <c r="G70" i="9"/>
  <c r="F70" i="9"/>
  <c r="E70" i="9"/>
  <c r="D70" i="9"/>
  <c r="C70" i="9"/>
  <c r="K69" i="9"/>
  <c r="J69" i="9"/>
  <c r="I69" i="9"/>
  <c r="H69" i="9"/>
  <c r="G69" i="9"/>
  <c r="F69" i="9"/>
  <c r="E69" i="9"/>
  <c r="D69" i="9"/>
  <c r="C69" i="9"/>
  <c r="K68" i="9"/>
  <c r="J68" i="9"/>
  <c r="I68" i="9"/>
  <c r="H68" i="9"/>
  <c r="G68" i="9"/>
  <c r="F68" i="9"/>
  <c r="E68" i="9"/>
  <c r="D68" i="9"/>
  <c r="C68" i="9"/>
  <c r="K67" i="9"/>
  <c r="J67" i="9"/>
  <c r="I67" i="9"/>
  <c r="H67" i="9"/>
  <c r="G67" i="9"/>
  <c r="F67" i="9"/>
  <c r="E67" i="9"/>
  <c r="D67" i="9"/>
  <c r="C67" i="9"/>
  <c r="K66" i="9"/>
  <c r="J66" i="9"/>
  <c r="I66" i="9"/>
  <c r="H66" i="9"/>
  <c r="G66" i="9"/>
  <c r="F66" i="9"/>
  <c r="E66" i="9"/>
  <c r="D66" i="9"/>
  <c r="C66" i="9"/>
  <c r="K65" i="9"/>
  <c r="J65" i="9"/>
  <c r="I65" i="9"/>
  <c r="H65" i="9"/>
  <c r="G65" i="9"/>
  <c r="F65" i="9"/>
  <c r="E65" i="9"/>
  <c r="D65" i="9"/>
  <c r="C65" i="9"/>
  <c r="K64" i="9"/>
  <c r="J64" i="9"/>
  <c r="I64" i="9"/>
  <c r="H64" i="9"/>
  <c r="G64" i="9"/>
  <c r="F64" i="9"/>
  <c r="E64" i="9"/>
  <c r="D64" i="9"/>
  <c r="C64" i="9"/>
  <c r="K63" i="9"/>
  <c r="J63" i="9"/>
  <c r="I63" i="9"/>
  <c r="H63" i="9"/>
  <c r="G63" i="9"/>
  <c r="F63" i="9"/>
  <c r="E63" i="9"/>
  <c r="D63" i="9"/>
  <c r="C63" i="9"/>
  <c r="K62" i="9"/>
  <c r="J62" i="9"/>
  <c r="I62" i="9"/>
  <c r="H62" i="9"/>
  <c r="G62" i="9"/>
  <c r="F62" i="9"/>
  <c r="E62" i="9"/>
  <c r="D62" i="9"/>
  <c r="C62" i="9"/>
  <c r="K61" i="9"/>
  <c r="J61" i="9"/>
  <c r="I61" i="9"/>
  <c r="H61" i="9"/>
  <c r="G61" i="9"/>
  <c r="F61" i="9"/>
  <c r="E61" i="9"/>
  <c r="D61" i="9"/>
  <c r="C61" i="9"/>
  <c r="K60" i="9"/>
  <c r="J60" i="9"/>
  <c r="I60" i="9"/>
  <c r="H60" i="9"/>
  <c r="G60" i="9"/>
  <c r="F60" i="9"/>
  <c r="E60" i="9"/>
  <c r="D60" i="9"/>
  <c r="C60" i="9"/>
  <c r="K59" i="9"/>
  <c r="J59" i="9"/>
  <c r="I59" i="9"/>
  <c r="H59" i="9"/>
  <c r="G59" i="9"/>
  <c r="F59" i="9"/>
  <c r="E59" i="9"/>
  <c r="D59" i="9"/>
  <c r="C59" i="9"/>
  <c r="K58" i="9"/>
  <c r="J58" i="9"/>
  <c r="I58" i="9"/>
  <c r="H58" i="9"/>
  <c r="G58" i="9"/>
  <c r="F58" i="9"/>
  <c r="E58" i="9"/>
  <c r="D58" i="9"/>
  <c r="C58" i="9"/>
  <c r="K57" i="9"/>
  <c r="J57" i="9"/>
  <c r="I57" i="9"/>
  <c r="H57" i="9"/>
  <c r="G57" i="9"/>
  <c r="F57" i="9"/>
  <c r="E57" i="9"/>
  <c r="D57" i="9"/>
  <c r="C57" i="9"/>
  <c r="K56" i="9"/>
  <c r="J56" i="9"/>
  <c r="I56" i="9"/>
  <c r="H56" i="9"/>
  <c r="G56" i="9"/>
  <c r="F56" i="9"/>
  <c r="E56" i="9"/>
  <c r="D56" i="9"/>
  <c r="C56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2" i="9"/>
  <c r="J52" i="9"/>
  <c r="I52" i="9"/>
  <c r="H52" i="9"/>
  <c r="G52" i="9"/>
  <c r="F52" i="9"/>
  <c r="E52" i="9"/>
  <c r="D52" i="9"/>
  <c r="C52" i="9"/>
  <c r="K51" i="9"/>
  <c r="J51" i="9"/>
  <c r="I51" i="9"/>
  <c r="H51" i="9"/>
  <c r="G51" i="9"/>
  <c r="F51" i="9"/>
  <c r="E51" i="9"/>
  <c r="D51" i="9"/>
  <c r="C51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8" i="9"/>
  <c r="J48" i="9"/>
  <c r="I48" i="9"/>
  <c r="H48" i="9"/>
  <c r="G48" i="9"/>
  <c r="F48" i="9"/>
  <c r="E48" i="9"/>
  <c r="D48" i="9"/>
  <c r="C48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K44" i="9"/>
  <c r="J44" i="9"/>
  <c r="I44" i="9"/>
  <c r="H44" i="9"/>
  <c r="G44" i="9"/>
  <c r="F44" i="9"/>
  <c r="E44" i="9"/>
  <c r="D44" i="9"/>
  <c r="C44" i="9"/>
  <c r="K43" i="9"/>
  <c r="J43" i="9"/>
  <c r="I43" i="9"/>
  <c r="H43" i="9"/>
  <c r="G43" i="9"/>
  <c r="F43" i="9"/>
  <c r="E43" i="9"/>
  <c r="D43" i="9"/>
  <c r="C43" i="9"/>
  <c r="K42" i="9"/>
  <c r="J42" i="9"/>
  <c r="I42" i="9"/>
  <c r="H42" i="9"/>
  <c r="G42" i="9"/>
  <c r="F42" i="9"/>
  <c r="E42" i="9"/>
  <c r="D42" i="9"/>
  <c r="C42" i="9"/>
  <c r="K41" i="9"/>
  <c r="J41" i="9"/>
  <c r="I41" i="9"/>
  <c r="H41" i="9"/>
  <c r="G41" i="9"/>
  <c r="F41" i="9"/>
  <c r="E41" i="9"/>
  <c r="D41" i="9"/>
  <c r="C41" i="9"/>
  <c r="K40" i="9"/>
  <c r="J40" i="9"/>
  <c r="I40" i="9"/>
  <c r="H40" i="9"/>
  <c r="G40" i="9"/>
  <c r="F40" i="9"/>
  <c r="E40" i="9"/>
  <c r="D40" i="9"/>
  <c r="C40" i="9"/>
  <c r="K39" i="9"/>
  <c r="J39" i="9"/>
  <c r="I39" i="9"/>
  <c r="H39" i="9"/>
  <c r="G39" i="9"/>
  <c r="F39" i="9"/>
  <c r="E39" i="9"/>
  <c r="D39" i="9"/>
  <c r="C39" i="9"/>
  <c r="K38" i="9"/>
  <c r="J38" i="9"/>
  <c r="I38" i="9"/>
  <c r="H38" i="9"/>
  <c r="G38" i="9"/>
  <c r="F38" i="9"/>
  <c r="E38" i="9"/>
  <c r="D38" i="9"/>
  <c r="C38" i="9"/>
  <c r="K37" i="9"/>
  <c r="J37" i="9"/>
  <c r="I37" i="9"/>
  <c r="H37" i="9"/>
  <c r="G37" i="9"/>
  <c r="F37" i="9"/>
  <c r="E37" i="9"/>
  <c r="D37" i="9"/>
  <c r="C37" i="9"/>
  <c r="K36" i="9"/>
  <c r="J36" i="9"/>
  <c r="I36" i="9"/>
  <c r="H36" i="9"/>
  <c r="G36" i="9"/>
  <c r="F36" i="9"/>
  <c r="E36" i="9"/>
  <c r="D36" i="9"/>
  <c r="C36" i="9"/>
  <c r="K35" i="9"/>
  <c r="J35" i="9"/>
  <c r="I35" i="9"/>
  <c r="H35" i="9"/>
  <c r="G35" i="9"/>
  <c r="F35" i="9"/>
  <c r="E35" i="9"/>
  <c r="D35" i="9"/>
  <c r="C35" i="9"/>
  <c r="K34" i="9"/>
  <c r="J34" i="9"/>
  <c r="I34" i="9"/>
  <c r="H34" i="9"/>
  <c r="G34" i="9"/>
  <c r="F34" i="9"/>
  <c r="E34" i="9"/>
  <c r="D34" i="9"/>
  <c r="C34" i="9"/>
  <c r="K33" i="9"/>
  <c r="J33" i="9"/>
  <c r="I33" i="9"/>
  <c r="H33" i="9"/>
  <c r="G33" i="9"/>
  <c r="F33" i="9"/>
  <c r="E33" i="9"/>
  <c r="D33" i="9"/>
  <c r="C33" i="9"/>
  <c r="K32" i="9"/>
  <c r="J32" i="9"/>
  <c r="I32" i="9"/>
  <c r="H32" i="9"/>
  <c r="G32" i="9"/>
  <c r="F32" i="9"/>
  <c r="E32" i="9"/>
  <c r="D32" i="9"/>
  <c r="C32" i="9"/>
  <c r="K31" i="9"/>
  <c r="J31" i="9"/>
  <c r="I31" i="9"/>
  <c r="H31" i="9"/>
  <c r="G31" i="9"/>
  <c r="F31" i="9"/>
  <c r="E31" i="9"/>
  <c r="D31" i="9"/>
  <c r="C31" i="9"/>
  <c r="K30" i="9"/>
  <c r="J30" i="9"/>
  <c r="I30" i="9"/>
  <c r="H30" i="9"/>
  <c r="G30" i="9"/>
  <c r="F30" i="9"/>
  <c r="E30" i="9"/>
  <c r="D30" i="9"/>
  <c r="C30" i="9"/>
  <c r="K29" i="9"/>
  <c r="J29" i="9"/>
  <c r="I29" i="9"/>
  <c r="H29" i="9"/>
  <c r="G29" i="9"/>
  <c r="F29" i="9"/>
  <c r="E29" i="9"/>
  <c r="D29" i="9"/>
  <c r="C29" i="9"/>
  <c r="K28" i="9"/>
  <c r="J28" i="9"/>
  <c r="I28" i="9"/>
  <c r="H28" i="9"/>
  <c r="G28" i="9"/>
  <c r="F28" i="9"/>
  <c r="E28" i="9"/>
  <c r="D28" i="9"/>
  <c r="C28" i="9"/>
  <c r="K27" i="9"/>
  <c r="J27" i="9"/>
  <c r="I27" i="9"/>
  <c r="H27" i="9"/>
  <c r="G27" i="9"/>
  <c r="F27" i="9"/>
  <c r="E27" i="9"/>
  <c r="D27" i="9"/>
  <c r="C27" i="9"/>
  <c r="K26" i="9"/>
  <c r="J26" i="9"/>
  <c r="I26" i="9"/>
  <c r="H26" i="9"/>
  <c r="G26" i="9"/>
  <c r="F26" i="9"/>
  <c r="E26" i="9"/>
  <c r="D26" i="9"/>
  <c r="C26" i="9"/>
  <c r="K25" i="9"/>
  <c r="J25" i="9"/>
  <c r="I25" i="9"/>
  <c r="H25" i="9"/>
  <c r="G25" i="9"/>
  <c r="F25" i="9"/>
  <c r="E25" i="9"/>
  <c r="D25" i="9"/>
  <c r="C25" i="9"/>
  <c r="K24" i="9"/>
  <c r="J24" i="9"/>
  <c r="I24" i="9"/>
  <c r="H24" i="9"/>
  <c r="G24" i="9"/>
  <c r="F24" i="9"/>
  <c r="E24" i="9"/>
  <c r="D24" i="9"/>
  <c r="C24" i="9"/>
  <c r="K23" i="9"/>
  <c r="J23" i="9"/>
  <c r="I23" i="9"/>
  <c r="H23" i="9"/>
  <c r="G23" i="9"/>
  <c r="F23" i="9"/>
  <c r="E23" i="9"/>
  <c r="D23" i="9"/>
  <c r="C23" i="9"/>
  <c r="K22" i="9"/>
  <c r="J22" i="9"/>
  <c r="I22" i="9"/>
  <c r="H22" i="9"/>
  <c r="G22" i="9"/>
  <c r="F22" i="9"/>
  <c r="E22" i="9"/>
  <c r="D22" i="9"/>
  <c r="C22" i="9"/>
  <c r="K21" i="9"/>
  <c r="J21" i="9"/>
  <c r="I21" i="9"/>
  <c r="H21" i="9"/>
  <c r="G21" i="9"/>
  <c r="F21" i="9"/>
  <c r="E21" i="9"/>
  <c r="D21" i="9"/>
  <c r="C21" i="9"/>
  <c r="K20" i="9"/>
  <c r="J20" i="9"/>
  <c r="I20" i="9"/>
  <c r="H20" i="9"/>
  <c r="G20" i="9"/>
  <c r="F20" i="9"/>
  <c r="E20" i="9"/>
  <c r="D20" i="9"/>
  <c r="C20" i="9"/>
  <c r="K19" i="9"/>
  <c r="J19" i="9"/>
  <c r="I19" i="9"/>
  <c r="H19" i="9"/>
  <c r="G19" i="9"/>
  <c r="F19" i="9"/>
  <c r="E19" i="9"/>
  <c r="D19" i="9"/>
  <c r="C19" i="9"/>
  <c r="K18" i="9"/>
  <c r="J18" i="9"/>
  <c r="I18" i="9"/>
  <c r="H18" i="9"/>
  <c r="G18" i="9"/>
  <c r="F18" i="9"/>
  <c r="E18" i="9"/>
  <c r="D18" i="9"/>
  <c r="C18" i="9"/>
  <c r="K17" i="9"/>
  <c r="J17" i="9"/>
  <c r="I17" i="9"/>
  <c r="H17" i="9"/>
  <c r="G17" i="9"/>
  <c r="F17" i="9"/>
  <c r="E17" i="9"/>
  <c r="D17" i="9"/>
  <c r="C17" i="9"/>
  <c r="K16" i="9"/>
  <c r="J16" i="9"/>
  <c r="I16" i="9"/>
  <c r="H16" i="9"/>
  <c r="G16" i="9"/>
  <c r="F16" i="9"/>
  <c r="E16" i="9"/>
  <c r="D16" i="9"/>
  <c r="C16" i="9"/>
  <c r="K15" i="9"/>
  <c r="J15" i="9"/>
  <c r="I15" i="9"/>
  <c r="H15" i="9"/>
  <c r="G15" i="9"/>
  <c r="F15" i="9"/>
  <c r="E15" i="9"/>
  <c r="D15" i="9"/>
  <c r="C15" i="9"/>
  <c r="K14" i="9"/>
  <c r="J14" i="9"/>
  <c r="I14" i="9"/>
  <c r="H14" i="9"/>
  <c r="G14" i="9"/>
  <c r="F14" i="9"/>
  <c r="E14" i="9"/>
  <c r="D14" i="9"/>
  <c r="C14" i="9"/>
  <c r="K13" i="9"/>
  <c r="J13" i="9"/>
  <c r="I13" i="9"/>
  <c r="H13" i="9"/>
  <c r="G13" i="9"/>
  <c r="F13" i="9"/>
  <c r="E13" i="9"/>
  <c r="D13" i="9"/>
  <c r="C13" i="9"/>
  <c r="K12" i="9"/>
  <c r="J12" i="9"/>
  <c r="I12" i="9"/>
  <c r="H12" i="9"/>
  <c r="G12" i="9"/>
  <c r="F12" i="9"/>
  <c r="E12" i="9"/>
  <c r="D12" i="9"/>
  <c r="C12" i="9"/>
  <c r="K11" i="9"/>
  <c r="J11" i="9"/>
  <c r="I11" i="9"/>
  <c r="H11" i="9"/>
  <c r="G11" i="9"/>
  <c r="F11" i="9"/>
  <c r="E11" i="9"/>
  <c r="D11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5" i="9"/>
  <c r="J5" i="9"/>
  <c r="I5" i="9"/>
  <c r="H5" i="9"/>
  <c r="G5" i="9"/>
  <c r="F5" i="9"/>
  <c r="E5" i="9"/>
  <c r="D5" i="9"/>
  <c r="C5" i="9"/>
  <c r="K4" i="9"/>
  <c r="J4" i="9"/>
  <c r="I4" i="9"/>
  <c r="H4" i="9"/>
  <c r="G4" i="9"/>
  <c r="F4" i="9"/>
  <c r="E4" i="9"/>
  <c r="D4" i="9"/>
  <c r="C4" i="9"/>
  <c r="K3" i="9"/>
  <c r="J3" i="9"/>
  <c r="I3" i="9"/>
  <c r="H3" i="9"/>
  <c r="G3" i="9"/>
  <c r="F3" i="9"/>
  <c r="E3" i="9"/>
  <c r="D3" i="9"/>
  <c r="C3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N140" i="8"/>
  <c r="M140" i="8"/>
  <c r="O140" i="8" s="1"/>
  <c r="P140" i="8" s="1"/>
  <c r="N139" i="8"/>
  <c r="M139" i="8"/>
  <c r="O139" i="8" s="1"/>
  <c r="N138" i="8"/>
  <c r="M138" i="8"/>
  <c r="O138" i="8" s="1"/>
  <c r="N137" i="8"/>
  <c r="M137" i="8"/>
  <c r="O137" i="8" s="1"/>
  <c r="N136" i="8"/>
  <c r="M136" i="8"/>
  <c r="O136" i="8" s="1"/>
  <c r="P136" i="8" s="1"/>
  <c r="N135" i="8"/>
  <c r="M135" i="8"/>
  <c r="O135" i="8" s="1"/>
  <c r="O134" i="8"/>
  <c r="N134" i="8"/>
  <c r="M134" i="8"/>
  <c r="O133" i="8"/>
  <c r="N133" i="8"/>
  <c r="M133" i="8"/>
  <c r="N132" i="8"/>
  <c r="M132" i="8"/>
  <c r="O132" i="8" s="1"/>
  <c r="N131" i="8"/>
  <c r="M131" i="8"/>
  <c r="O131" i="8" s="1"/>
  <c r="N130" i="8"/>
  <c r="M130" i="8"/>
  <c r="O130" i="8" s="1"/>
  <c r="N129" i="8"/>
  <c r="M129" i="8"/>
  <c r="O129" i="8" s="1"/>
  <c r="P129" i="8" s="1"/>
  <c r="N128" i="8"/>
  <c r="M128" i="8"/>
  <c r="O128" i="8" s="1"/>
  <c r="N127" i="8"/>
  <c r="M127" i="8"/>
  <c r="O127" i="8" s="1"/>
  <c r="N126" i="8"/>
  <c r="M126" i="8"/>
  <c r="O126" i="8" s="1"/>
  <c r="N125" i="8"/>
  <c r="M125" i="8"/>
  <c r="O125" i="8" s="1"/>
  <c r="P125" i="8" s="1"/>
  <c r="N124" i="8"/>
  <c r="M124" i="8"/>
  <c r="O124" i="8" s="1"/>
  <c r="N123" i="8"/>
  <c r="M123" i="8"/>
  <c r="O123" i="8" s="1"/>
  <c r="O122" i="8"/>
  <c r="N122" i="8"/>
  <c r="P122" i="8" s="1"/>
  <c r="M122" i="8"/>
  <c r="O121" i="8"/>
  <c r="N121" i="8"/>
  <c r="P121" i="8" s="1"/>
  <c r="M121" i="8"/>
  <c r="N120" i="8"/>
  <c r="M120" i="8"/>
  <c r="O120" i="8" s="1"/>
  <c r="N119" i="8"/>
  <c r="M119" i="8"/>
  <c r="O119" i="8" s="1"/>
  <c r="N118" i="8"/>
  <c r="M118" i="8"/>
  <c r="O118" i="8" s="1"/>
  <c r="O117" i="8"/>
  <c r="N117" i="8"/>
  <c r="M117" i="8"/>
  <c r="N116" i="8"/>
  <c r="M116" i="8"/>
  <c r="O116" i="8" s="1"/>
  <c r="N115" i="8"/>
  <c r="M115" i="8"/>
  <c r="O115" i="8" s="1"/>
  <c r="N114" i="8"/>
  <c r="M114" i="8"/>
  <c r="O114" i="8" s="1"/>
  <c r="N113" i="8"/>
  <c r="M113" i="8"/>
  <c r="O113" i="8" s="1"/>
  <c r="N112" i="8"/>
  <c r="M112" i="8"/>
  <c r="O112" i="8" s="1"/>
  <c r="N111" i="8"/>
  <c r="M111" i="8"/>
  <c r="O111" i="8" s="1"/>
  <c r="N110" i="8"/>
  <c r="M110" i="8"/>
  <c r="O110" i="8" s="1"/>
  <c r="N109" i="8"/>
  <c r="M109" i="8"/>
  <c r="O109" i="8" s="1"/>
  <c r="N108" i="8"/>
  <c r="M108" i="8"/>
  <c r="O108" i="8" s="1"/>
  <c r="N107" i="8"/>
  <c r="M107" i="8"/>
  <c r="O107" i="8" s="1"/>
  <c r="O106" i="8"/>
  <c r="N106" i="8"/>
  <c r="M106" i="8"/>
  <c r="O105" i="8"/>
  <c r="P105" i="8" s="1"/>
  <c r="N105" i="8"/>
  <c r="M105" i="8"/>
  <c r="N104" i="8"/>
  <c r="M104" i="8"/>
  <c r="O104" i="8" s="1"/>
  <c r="N103" i="8"/>
  <c r="M103" i="8"/>
  <c r="O103" i="8" s="1"/>
  <c r="O102" i="8"/>
  <c r="N102" i="8"/>
  <c r="M102" i="8"/>
  <c r="N101" i="8"/>
  <c r="M101" i="8"/>
  <c r="O101" i="8" s="1"/>
  <c r="P101" i="8" s="1"/>
  <c r="N100" i="8"/>
  <c r="M100" i="8"/>
  <c r="O100" i="8" s="1"/>
  <c r="P100" i="8" s="1"/>
  <c r="N99" i="8"/>
  <c r="M99" i="8"/>
  <c r="O99" i="8" s="1"/>
  <c r="N98" i="8"/>
  <c r="M98" i="8"/>
  <c r="O98" i="8" s="1"/>
  <c r="N97" i="8"/>
  <c r="M97" i="8"/>
  <c r="O97" i="8" s="1"/>
  <c r="N96" i="8"/>
  <c r="M96" i="8"/>
  <c r="O96" i="8" s="1"/>
  <c r="P96" i="8" s="1"/>
  <c r="N95" i="8"/>
  <c r="M95" i="8"/>
  <c r="O95" i="8" s="1"/>
  <c r="N94" i="8"/>
  <c r="M94" i="8"/>
  <c r="O94" i="8" s="1"/>
  <c r="N93" i="8"/>
  <c r="M93" i="8"/>
  <c r="O93" i="8" s="1"/>
  <c r="N92" i="8"/>
  <c r="M92" i="8"/>
  <c r="O92" i="8" s="1"/>
  <c r="P92" i="8" s="1"/>
  <c r="N91" i="8"/>
  <c r="M91" i="8"/>
  <c r="O91" i="8" s="1"/>
  <c r="N90" i="8"/>
  <c r="M90" i="8"/>
  <c r="O90" i="8" s="1"/>
  <c r="O89" i="8"/>
  <c r="N89" i="8"/>
  <c r="M89" i="8"/>
  <c r="N88" i="8"/>
  <c r="M88" i="8"/>
  <c r="O88" i="8" s="1"/>
  <c r="P88" i="8" s="1"/>
  <c r="N87" i="8"/>
  <c r="M87" i="8"/>
  <c r="O87" i="8" s="1"/>
  <c r="O86" i="8"/>
  <c r="N86" i="8"/>
  <c r="M86" i="8"/>
  <c r="N85" i="8"/>
  <c r="M85" i="8"/>
  <c r="O85" i="8" s="1"/>
  <c r="N84" i="8"/>
  <c r="M84" i="8"/>
  <c r="O84" i="8" s="1"/>
  <c r="N83" i="8"/>
  <c r="M83" i="8"/>
  <c r="O83" i="8" s="1"/>
  <c r="N82" i="8"/>
  <c r="M82" i="8"/>
  <c r="O82" i="8" s="1"/>
  <c r="N81" i="8"/>
  <c r="M81" i="8"/>
  <c r="O81" i="8" s="1"/>
  <c r="N80" i="8"/>
  <c r="M80" i="8"/>
  <c r="O80" i="8" s="1"/>
  <c r="N79" i="8"/>
  <c r="M79" i="8"/>
  <c r="O79" i="8" s="1"/>
  <c r="O78" i="8"/>
  <c r="N78" i="8"/>
  <c r="M78" i="8"/>
  <c r="N77" i="8"/>
  <c r="M77" i="8"/>
  <c r="O77" i="8" s="1"/>
  <c r="N76" i="8"/>
  <c r="M76" i="8"/>
  <c r="O76" i="8" s="1"/>
  <c r="N75" i="8"/>
  <c r="M75" i="8"/>
  <c r="O75" i="8" s="1"/>
  <c r="N74" i="8"/>
  <c r="M74" i="8"/>
  <c r="O74" i="8" s="1"/>
  <c r="N73" i="8"/>
  <c r="M73" i="8"/>
  <c r="O73" i="8" s="1"/>
  <c r="N72" i="8"/>
  <c r="M72" i="8"/>
  <c r="O72" i="8" s="1"/>
  <c r="N71" i="8"/>
  <c r="M71" i="8"/>
  <c r="O71" i="8" s="1"/>
  <c r="N70" i="8"/>
  <c r="M70" i="8"/>
  <c r="O70" i="8" s="1"/>
  <c r="P70" i="8" s="1"/>
  <c r="N69" i="8"/>
  <c r="M69" i="8"/>
  <c r="O69" i="8" s="1"/>
  <c r="P69" i="8" s="1"/>
  <c r="N68" i="8"/>
  <c r="M68" i="8"/>
  <c r="O68" i="8" s="1"/>
  <c r="O67" i="8"/>
  <c r="N67" i="8"/>
  <c r="P67" i="8" s="1"/>
  <c r="M67" i="8"/>
  <c r="N66" i="8"/>
  <c r="M66" i="8"/>
  <c r="O66" i="8" s="1"/>
  <c r="N65" i="8"/>
  <c r="M65" i="8"/>
  <c r="O65" i="8" s="1"/>
  <c r="N64" i="8"/>
  <c r="M64" i="8"/>
  <c r="O64" i="8" s="1"/>
  <c r="N63" i="8"/>
  <c r="M63" i="8"/>
  <c r="O63" i="8" s="1"/>
  <c r="O62" i="8"/>
  <c r="N62" i="8"/>
  <c r="M62" i="8"/>
  <c r="N61" i="8"/>
  <c r="M61" i="8"/>
  <c r="O61" i="8" s="1"/>
  <c r="P61" i="8" s="1"/>
  <c r="N60" i="8"/>
  <c r="M60" i="8"/>
  <c r="O60" i="8" s="1"/>
  <c r="O59" i="8"/>
  <c r="N59" i="8"/>
  <c r="P59" i="8" s="1"/>
  <c r="M59" i="8"/>
  <c r="N58" i="8"/>
  <c r="M58" i="8"/>
  <c r="O58" i="8" s="1"/>
  <c r="N57" i="8"/>
  <c r="M57" i="8"/>
  <c r="O57" i="8" s="1"/>
  <c r="N56" i="8"/>
  <c r="P56" i="8" s="1"/>
  <c r="M56" i="8"/>
  <c r="O56" i="8" s="1"/>
  <c r="N55" i="8"/>
  <c r="M55" i="8"/>
  <c r="O55" i="8" s="1"/>
  <c r="N54" i="8"/>
  <c r="M54" i="8"/>
  <c r="O54" i="8" s="1"/>
  <c r="P54" i="8" s="1"/>
  <c r="N53" i="8"/>
  <c r="M53" i="8"/>
  <c r="O53" i="8" s="1"/>
  <c r="P53" i="8" s="1"/>
  <c r="N52" i="8"/>
  <c r="M52" i="8"/>
  <c r="O52" i="8" s="1"/>
  <c r="N51" i="8"/>
  <c r="M51" i="8"/>
  <c r="O51" i="8" s="1"/>
  <c r="N50" i="8"/>
  <c r="M50" i="8"/>
  <c r="O50" i="8" s="1"/>
  <c r="N49" i="8"/>
  <c r="M49" i="8"/>
  <c r="O49" i="8" s="1"/>
  <c r="N48" i="8"/>
  <c r="P48" i="8" s="1"/>
  <c r="M48" i="8"/>
  <c r="O48" i="8" s="1"/>
  <c r="N47" i="8"/>
  <c r="M47" i="8"/>
  <c r="O47" i="8" s="1"/>
  <c r="N46" i="8"/>
  <c r="M46" i="8"/>
  <c r="O46" i="8" s="1"/>
  <c r="N45" i="8"/>
  <c r="M45" i="8"/>
  <c r="O45" i="8" s="1"/>
  <c r="P45" i="8" s="1"/>
  <c r="N44" i="8"/>
  <c r="M44" i="8"/>
  <c r="O44" i="8" s="1"/>
  <c r="O43" i="8"/>
  <c r="N43" i="8"/>
  <c r="P43" i="8" s="1"/>
  <c r="M43" i="8"/>
  <c r="N42" i="8"/>
  <c r="M42" i="8"/>
  <c r="O42" i="8" s="1"/>
  <c r="P42" i="8" s="1"/>
  <c r="N41" i="8"/>
  <c r="M41" i="8"/>
  <c r="O41" i="8" s="1"/>
  <c r="P41" i="8" s="1"/>
  <c r="N40" i="8"/>
  <c r="M40" i="8"/>
  <c r="O40" i="8" s="1"/>
  <c r="O39" i="8"/>
  <c r="N39" i="8"/>
  <c r="M39" i="8"/>
  <c r="O38" i="8"/>
  <c r="N38" i="8"/>
  <c r="M38" i="8"/>
  <c r="N37" i="8"/>
  <c r="M37" i="8"/>
  <c r="O37" i="8" s="1"/>
  <c r="P37" i="8" s="1"/>
  <c r="N36" i="8"/>
  <c r="M36" i="8"/>
  <c r="O36" i="8" s="1"/>
  <c r="N35" i="8"/>
  <c r="M35" i="8"/>
  <c r="O35" i="8" s="1"/>
  <c r="N34" i="8"/>
  <c r="M34" i="8"/>
  <c r="O34" i="8" s="1"/>
  <c r="P34" i="8" s="1"/>
  <c r="N33" i="8"/>
  <c r="M33" i="8"/>
  <c r="O33" i="8" s="1"/>
  <c r="P33" i="8" s="1"/>
  <c r="N32" i="8"/>
  <c r="M32" i="8"/>
  <c r="O32" i="8" s="1"/>
  <c r="O31" i="8"/>
  <c r="N31" i="8"/>
  <c r="M31" i="8"/>
  <c r="N30" i="8"/>
  <c r="M30" i="8"/>
  <c r="O30" i="8" s="1"/>
  <c r="P30" i="8" s="1"/>
  <c r="N29" i="8"/>
  <c r="M29" i="8"/>
  <c r="O29" i="8" s="1"/>
  <c r="P29" i="8" s="1"/>
  <c r="N28" i="8"/>
  <c r="M28" i="8"/>
  <c r="O28" i="8" s="1"/>
  <c r="N27" i="8"/>
  <c r="M27" i="8"/>
  <c r="O27" i="8" s="1"/>
  <c r="N26" i="8"/>
  <c r="M26" i="8"/>
  <c r="O26" i="8" s="1"/>
  <c r="N25" i="8"/>
  <c r="M25" i="8"/>
  <c r="O25" i="8" s="1"/>
  <c r="N24" i="8"/>
  <c r="P24" i="8" s="1"/>
  <c r="M24" i="8"/>
  <c r="O24" i="8" s="1"/>
  <c r="N23" i="8"/>
  <c r="M23" i="8"/>
  <c r="O23" i="8" s="1"/>
  <c r="O22" i="8"/>
  <c r="N22" i="8"/>
  <c r="M22" i="8"/>
  <c r="N21" i="8"/>
  <c r="M21" i="8"/>
  <c r="O21" i="8" s="1"/>
  <c r="P21" i="8" s="1"/>
  <c r="N20" i="8"/>
  <c r="M20" i="8"/>
  <c r="O20" i="8" s="1"/>
  <c r="O19" i="8"/>
  <c r="N19" i="8"/>
  <c r="M19" i="8"/>
  <c r="N18" i="8"/>
  <c r="M18" i="8"/>
  <c r="O18" i="8" s="1"/>
  <c r="N17" i="8"/>
  <c r="M17" i="8"/>
  <c r="O17" i="8" s="1"/>
  <c r="N16" i="8"/>
  <c r="M16" i="8"/>
  <c r="O16" i="8" s="1"/>
  <c r="N15" i="8"/>
  <c r="M15" i="8"/>
  <c r="O15" i="8" s="1"/>
  <c r="N14" i="8"/>
  <c r="M14" i="8"/>
  <c r="O14" i="8" s="1"/>
  <c r="P14" i="8" s="1"/>
  <c r="N13" i="8"/>
  <c r="M13" i="8"/>
  <c r="O13" i="8" s="1"/>
  <c r="N12" i="8"/>
  <c r="M12" i="8"/>
  <c r="O12" i="8" s="1"/>
  <c r="O11" i="8"/>
  <c r="N11" i="8"/>
  <c r="M11" i="8"/>
  <c r="O10" i="8"/>
  <c r="N10" i="8"/>
  <c r="M10" i="8"/>
  <c r="N9" i="8"/>
  <c r="M9" i="8"/>
  <c r="O9" i="8" s="1"/>
  <c r="P9" i="8" s="1"/>
  <c r="N8" i="8"/>
  <c r="M8" i="8"/>
  <c r="O8" i="8" s="1"/>
  <c r="O7" i="8"/>
  <c r="N7" i="8"/>
  <c r="M7" i="8"/>
  <c r="N6" i="8"/>
  <c r="M6" i="8"/>
  <c r="O6" i="8" s="1"/>
  <c r="P6" i="8" s="1"/>
  <c r="N5" i="8"/>
  <c r="M5" i="8"/>
  <c r="O5" i="8" s="1"/>
  <c r="N4" i="8"/>
  <c r="M4" i="8"/>
  <c r="O4" i="8" s="1"/>
  <c r="N3" i="8"/>
  <c r="M3" i="8"/>
  <c r="O3" i="8" s="1"/>
  <c r="M2" i="8"/>
  <c r="AA154" i="4"/>
  <c r="Z154" i="4"/>
  <c r="Y154" i="4"/>
  <c r="X154" i="4"/>
  <c r="W154" i="4"/>
  <c r="V154" i="4"/>
  <c r="U154" i="4"/>
  <c r="T154" i="4"/>
  <c r="S154" i="4"/>
  <c r="K2" i="7"/>
  <c r="J2" i="7"/>
  <c r="I2" i="7"/>
  <c r="H2" i="7"/>
  <c r="G2" i="7"/>
  <c r="F2" i="7"/>
  <c r="E2" i="7"/>
  <c r="D2" i="7"/>
  <c r="C2" i="7"/>
  <c r="B2" i="7"/>
  <c r="C2" i="6" l="1"/>
  <c r="C2" i="20"/>
  <c r="P7" i="17"/>
  <c r="P15" i="17"/>
  <c r="C25" i="6"/>
  <c r="P31" i="17"/>
  <c r="P39" i="17"/>
  <c r="P47" i="17"/>
  <c r="P55" i="17"/>
  <c r="P63" i="17"/>
  <c r="P71" i="17"/>
  <c r="P10" i="17"/>
  <c r="P18" i="17"/>
  <c r="P26" i="17"/>
  <c r="P34" i="17"/>
  <c r="P42" i="17"/>
  <c r="P50" i="17"/>
  <c r="P58" i="17"/>
  <c r="P66" i="17"/>
  <c r="P74" i="17"/>
  <c r="P85" i="17"/>
  <c r="P101" i="17"/>
  <c r="P117" i="17"/>
  <c r="P137" i="17"/>
  <c r="C39" i="6"/>
  <c r="C123" i="6"/>
  <c r="P8" i="17"/>
  <c r="P16" i="17"/>
  <c r="P24" i="17"/>
  <c r="P32" i="17"/>
  <c r="P40" i="17"/>
  <c r="P48" i="17"/>
  <c r="P56" i="17"/>
  <c r="P64" i="17"/>
  <c r="P72" i="17"/>
  <c r="P86" i="17"/>
  <c r="P92" i="17"/>
  <c r="C104" i="6"/>
  <c r="P108" i="17"/>
  <c r="C120" i="6"/>
  <c r="P124" i="17"/>
  <c r="C55" i="6"/>
  <c r="P11" i="17"/>
  <c r="P19" i="17"/>
  <c r="P27" i="17"/>
  <c r="P35" i="17"/>
  <c r="P43" i="17"/>
  <c r="P51" i="17"/>
  <c r="P59" i="17"/>
  <c r="P67" i="17"/>
  <c r="P75" i="17"/>
  <c r="P83" i="17"/>
  <c r="C95" i="6"/>
  <c r="C31" i="6"/>
  <c r="P6" i="17"/>
  <c r="P14" i="17"/>
  <c r="P22" i="17"/>
  <c r="P30" i="17"/>
  <c r="P38" i="17"/>
  <c r="C48" i="6"/>
  <c r="C56" i="6"/>
  <c r="C64" i="6"/>
  <c r="C72" i="6"/>
  <c r="C80" i="6"/>
  <c r="C135" i="6"/>
  <c r="C71" i="6"/>
  <c r="C7" i="6"/>
  <c r="P9" i="17"/>
  <c r="P17" i="17"/>
  <c r="P25" i="17"/>
  <c r="P33" i="17"/>
  <c r="P41" i="17"/>
  <c r="P49" i="17"/>
  <c r="P57" i="17"/>
  <c r="P65" i="17"/>
  <c r="P73" i="17"/>
  <c r="P81" i="17"/>
  <c r="P97" i="17"/>
  <c r="P113" i="17"/>
  <c r="C91" i="6"/>
  <c r="C136" i="6"/>
  <c r="P4" i="17"/>
  <c r="P12" i="17"/>
  <c r="P20" i="17"/>
  <c r="P28" i="17"/>
  <c r="P36" i="17"/>
  <c r="P44" i="17"/>
  <c r="P52" i="17"/>
  <c r="P60" i="17"/>
  <c r="P68" i="17"/>
  <c r="P76" i="17"/>
  <c r="P84" i="17"/>
  <c r="P94" i="17"/>
  <c r="P100" i="17"/>
  <c r="P110" i="17"/>
  <c r="P116" i="17"/>
  <c r="P126" i="17"/>
  <c r="P132" i="17"/>
  <c r="P140" i="17"/>
  <c r="P79" i="17"/>
  <c r="P87" i="17"/>
  <c r="P95" i="17"/>
  <c r="P103" i="17"/>
  <c r="P111" i="17"/>
  <c r="P119" i="17"/>
  <c r="P127" i="17"/>
  <c r="P135" i="17"/>
  <c r="P82" i="17"/>
  <c r="P90" i="17"/>
  <c r="P98" i="17"/>
  <c r="P106" i="17"/>
  <c r="P114" i="17"/>
  <c r="P122" i="17"/>
  <c r="P130" i="17"/>
  <c r="P138" i="17"/>
  <c r="P80" i="17"/>
  <c r="P88" i="17"/>
  <c r="P96" i="17"/>
  <c r="P104" i="17"/>
  <c r="P112" i="17"/>
  <c r="P120" i="17"/>
  <c r="P128" i="17"/>
  <c r="P136" i="17"/>
  <c r="P91" i="17"/>
  <c r="P99" i="17"/>
  <c r="P107" i="17"/>
  <c r="P115" i="17"/>
  <c r="P123" i="17"/>
  <c r="P131" i="17"/>
  <c r="P139" i="17"/>
  <c r="P5" i="16"/>
  <c r="P9" i="16"/>
  <c r="P13" i="16"/>
  <c r="P17" i="16"/>
  <c r="P21" i="16"/>
  <c r="P25" i="16"/>
  <c r="P29" i="16"/>
  <c r="P33" i="16"/>
  <c r="P37" i="16"/>
  <c r="P41" i="16"/>
  <c r="P45" i="16"/>
  <c r="P49" i="16"/>
  <c r="P53" i="16"/>
  <c r="P57" i="16"/>
  <c r="P61" i="16"/>
  <c r="P65" i="16"/>
  <c r="P69" i="16"/>
  <c r="P73" i="16"/>
  <c r="P77" i="16"/>
  <c r="P81" i="16"/>
  <c r="P85" i="16"/>
  <c r="P89" i="16"/>
  <c r="P93" i="16"/>
  <c r="P97" i="16"/>
  <c r="P101" i="16"/>
  <c r="P105" i="16"/>
  <c r="P109" i="16"/>
  <c r="P113" i="16"/>
  <c r="P117" i="16"/>
  <c r="P121" i="16"/>
  <c r="P125" i="16"/>
  <c r="P129" i="16"/>
  <c r="P133" i="16"/>
  <c r="P137" i="16"/>
  <c r="P6" i="16"/>
  <c r="P10" i="16"/>
  <c r="P14" i="16"/>
  <c r="P18" i="16"/>
  <c r="P22" i="16"/>
  <c r="P26" i="16"/>
  <c r="P30" i="16"/>
  <c r="P34" i="16"/>
  <c r="P38" i="16"/>
  <c r="P42" i="16"/>
  <c r="P46" i="16"/>
  <c r="P50" i="16"/>
  <c r="P54" i="16"/>
  <c r="P58" i="16"/>
  <c r="P62" i="16"/>
  <c r="P66" i="16"/>
  <c r="P70" i="16"/>
  <c r="P74" i="16"/>
  <c r="P78" i="16"/>
  <c r="P82" i="16"/>
  <c r="P86" i="16"/>
  <c r="P90" i="16"/>
  <c r="P94" i="16"/>
  <c r="P98" i="16"/>
  <c r="P102" i="16"/>
  <c r="P106" i="16"/>
  <c r="P110" i="16"/>
  <c r="P114" i="16"/>
  <c r="P118" i="16"/>
  <c r="P122" i="16"/>
  <c r="P138" i="16"/>
  <c r="P126" i="16"/>
  <c r="P7" i="16"/>
  <c r="P11" i="16"/>
  <c r="P15" i="16"/>
  <c r="P19" i="16"/>
  <c r="P23" i="16"/>
  <c r="P27" i="16"/>
  <c r="P31" i="16"/>
  <c r="P35" i="16"/>
  <c r="P39" i="16"/>
  <c r="P43" i="16"/>
  <c r="P47" i="16"/>
  <c r="P51" i="16"/>
  <c r="P55" i="16"/>
  <c r="P59" i="16"/>
  <c r="P63" i="16"/>
  <c r="P67" i="16"/>
  <c r="P71" i="16"/>
  <c r="P75" i="16"/>
  <c r="P79" i="16"/>
  <c r="P83" i="16"/>
  <c r="P87" i="16"/>
  <c r="P91" i="16"/>
  <c r="P95" i="16"/>
  <c r="P99" i="16"/>
  <c r="P103" i="16"/>
  <c r="P107" i="16"/>
  <c r="P111" i="16"/>
  <c r="P115" i="16"/>
  <c r="P119" i="16"/>
  <c r="P123" i="16"/>
  <c r="P127" i="16"/>
  <c r="P131" i="16"/>
  <c r="P135" i="16"/>
  <c r="P139" i="16"/>
  <c r="P134" i="16"/>
  <c r="P130" i="16"/>
  <c r="P4" i="16"/>
  <c r="P8" i="16"/>
  <c r="P12" i="16"/>
  <c r="P16" i="16"/>
  <c r="P20" i="16"/>
  <c r="P24" i="16"/>
  <c r="P28" i="16"/>
  <c r="P32" i="16"/>
  <c r="P36" i="16"/>
  <c r="P40" i="16"/>
  <c r="P44" i="16"/>
  <c r="P48" i="16"/>
  <c r="P52" i="16"/>
  <c r="P56" i="16"/>
  <c r="P60" i="16"/>
  <c r="P64" i="16"/>
  <c r="P68" i="16"/>
  <c r="P72" i="16"/>
  <c r="P76" i="16"/>
  <c r="P80" i="16"/>
  <c r="P84" i="16"/>
  <c r="P88" i="16"/>
  <c r="P92" i="16"/>
  <c r="P96" i="16"/>
  <c r="P100" i="16"/>
  <c r="P104" i="16"/>
  <c r="P108" i="16"/>
  <c r="P112" i="16"/>
  <c r="P116" i="16"/>
  <c r="P120" i="16"/>
  <c r="P124" i="16"/>
  <c r="P128" i="16"/>
  <c r="P132" i="16"/>
  <c r="P136" i="16"/>
  <c r="P140" i="16"/>
  <c r="O3" i="16"/>
  <c r="P3" i="16" s="1"/>
  <c r="P48" i="15"/>
  <c r="P52" i="15"/>
  <c r="P56" i="15"/>
  <c r="P109" i="15"/>
  <c r="P125" i="15"/>
  <c r="P5" i="15"/>
  <c r="P9" i="15"/>
  <c r="P13" i="15"/>
  <c r="P17" i="15"/>
  <c r="P21" i="15"/>
  <c r="P25" i="15"/>
  <c r="P29" i="15"/>
  <c r="P33" i="15"/>
  <c r="P37" i="15"/>
  <c r="P41" i="15"/>
  <c r="P45" i="15"/>
  <c r="P63" i="15"/>
  <c r="P67" i="15"/>
  <c r="P71" i="15"/>
  <c r="P78" i="15"/>
  <c r="P82" i="15"/>
  <c r="P86" i="15"/>
  <c r="P93" i="15"/>
  <c r="P103" i="15"/>
  <c r="P119" i="15"/>
  <c r="P135" i="15"/>
  <c r="P6" i="15"/>
  <c r="P10" i="15"/>
  <c r="P14" i="15"/>
  <c r="P18" i="15"/>
  <c r="P22" i="15"/>
  <c r="P26" i="15"/>
  <c r="P30" i="15"/>
  <c r="P34" i="15"/>
  <c r="P38" i="15"/>
  <c r="P42" i="15"/>
  <c r="P64" i="15"/>
  <c r="P68" i="15"/>
  <c r="P75" i="15"/>
  <c r="P79" i="15"/>
  <c r="P83" i="15"/>
  <c r="P87" i="15"/>
  <c r="P94" i="15"/>
  <c r="P107" i="15"/>
  <c r="P123" i="15"/>
  <c r="P139" i="15"/>
  <c r="P50" i="15"/>
  <c r="P54" i="15"/>
  <c r="P61" i="15"/>
  <c r="P91" i="15"/>
  <c r="P101" i="15"/>
  <c r="P117" i="15"/>
  <c r="P133" i="15"/>
  <c r="P47" i="15"/>
  <c r="P51" i="15"/>
  <c r="P55" i="15"/>
  <c r="P73" i="15"/>
  <c r="P105" i="15"/>
  <c r="P121" i="15"/>
  <c r="P137" i="15"/>
  <c r="O3" i="15"/>
  <c r="P3" i="15" s="1"/>
  <c r="P5" i="14"/>
  <c r="P13" i="14"/>
  <c r="P21" i="14"/>
  <c r="P29" i="14"/>
  <c r="P37" i="14"/>
  <c r="P45" i="14"/>
  <c r="P53" i="14"/>
  <c r="P61" i="14"/>
  <c r="P69" i="14"/>
  <c r="P77" i="14"/>
  <c r="P85" i="14"/>
  <c r="P93" i="14"/>
  <c r="P101" i="14"/>
  <c r="P109" i="14"/>
  <c r="P117" i="14"/>
  <c r="P125" i="14"/>
  <c r="P133" i="14"/>
  <c r="P3" i="14"/>
  <c r="P11" i="14"/>
  <c r="P19" i="14"/>
  <c r="P27" i="14"/>
  <c r="P35" i="14"/>
  <c r="P43" i="14"/>
  <c r="P51" i="14"/>
  <c r="P59" i="14"/>
  <c r="P67" i="14"/>
  <c r="P75" i="14"/>
  <c r="P83" i="14"/>
  <c r="P91" i="14"/>
  <c r="P99" i="14"/>
  <c r="P107" i="14"/>
  <c r="P115" i="14"/>
  <c r="P123" i="14"/>
  <c r="P131" i="14"/>
  <c r="P139" i="14"/>
  <c r="P9" i="14"/>
  <c r="P17" i="14"/>
  <c r="P25" i="14"/>
  <c r="P33" i="14"/>
  <c r="P41" i="14"/>
  <c r="P49" i="14"/>
  <c r="P57" i="14"/>
  <c r="P65" i="14"/>
  <c r="P73" i="14"/>
  <c r="P81" i="14"/>
  <c r="P89" i="14"/>
  <c r="P97" i="14"/>
  <c r="P105" i="14"/>
  <c r="P113" i="14"/>
  <c r="P121" i="14"/>
  <c r="P129" i="14"/>
  <c r="P137" i="14"/>
  <c r="O3" i="14"/>
  <c r="P5" i="13"/>
  <c r="P9" i="13"/>
  <c r="P13" i="13"/>
  <c r="P17" i="13"/>
  <c r="P21" i="13"/>
  <c r="P25" i="13"/>
  <c r="P29" i="13"/>
  <c r="P33" i="13"/>
  <c r="P37" i="13"/>
  <c r="P41" i="13"/>
  <c r="P45" i="13"/>
  <c r="P49" i="13"/>
  <c r="P53" i="13"/>
  <c r="P57" i="13"/>
  <c r="P61" i="13"/>
  <c r="P65" i="13"/>
  <c r="P69" i="13"/>
  <c r="P73" i="13"/>
  <c r="P77" i="13"/>
  <c r="P81" i="13"/>
  <c r="P85" i="13"/>
  <c r="P89" i="13"/>
  <c r="P93" i="13"/>
  <c r="P97" i="13"/>
  <c r="P101" i="13"/>
  <c r="P105" i="13"/>
  <c r="P109" i="13"/>
  <c r="P113" i="13"/>
  <c r="P117" i="13"/>
  <c r="P121" i="13"/>
  <c r="P125" i="13"/>
  <c r="P129" i="13"/>
  <c r="P133" i="13"/>
  <c r="P137" i="13"/>
  <c r="P6" i="13"/>
  <c r="P10" i="13"/>
  <c r="P14" i="13"/>
  <c r="P18" i="13"/>
  <c r="P22" i="13"/>
  <c r="P26" i="13"/>
  <c r="P30" i="13"/>
  <c r="P34" i="13"/>
  <c r="P38" i="13"/>
  <c r="P42" i="13"/>
  <c r="P46" i="13"/>
  <c r="P50" i="13"/>
  <c r="P54" i="13"/>
  <c r="P58" i="13"/>
  <c r="P62" i="13"/>
  <c r="P66" i="13"/>
  <c r="P70" i="13"/>
  <c r="P74" i="13"/>
  <c r="P78" i="13"/>
  <c r="P82" i="13"/>
  <c r="P86" i="13"/>
  <c r="P90" i="13"/>
  <c r="P94" i="13"/>
  <c r="P98" i="13"/>
  <c r="P102" i="13"/>
  <c r="P106" i="13"/>
  <c r="P110" i="13"/>
  <c r="P114" i="13"/>
  <c r="P118" i="13"/>
  <c r="P122" i="13"/>
  <c r="P126" i="13"/>
  <c r="P130" i="13"/>
  <c r="P134" i="13"/>
  <c r="P138" i="13"/>
  <c r="P4" i="13"/>
  <c r="P8" i="13"/>
  <c r="P12" i="13"/>
  <c r="P16" i="13"/>
  <c r="P20" i="13"/>
  <c r="P24" i="13"/>
  <c r="P28" i="13"/>
  <c r="P32" i="13"/>
  <c r="P36" i="13"/>
  <c r="P40" i="13"/>
  <c r="P44" i="13"/>
  <c r="P48" i="13"/>
  <c r="P52" i="13"/>
  <c r="P56" i="13"/>
  <c r="P60" i="13"/>
  <c r="P64" i="13"/>
  <c r="P68" i="13"/>
  <c r="P72" i="13"/>
  <c r="P76" i="13"/>
  <c r="P80" i="13"/>
  <c r="P84" i="13"/>
  <c r="P88" i="13"/>
  <c r="P92" i="13"/>
  <c r="P96" i="13"/>
  <c r="P100" i="13"/>
  <c r="P104" i="13"/>
  <c r="P108" i="13"/>
  <c r="P112" i="13"/>
  <c r="P116" i="13"/>
  <c r="P120" i="13"/>
  <c r="P124" i="13"/>
  <c r="P128" i="13"/>
  <c r="P132" i="13"/>
  <c r="P136" i="13"/>
  <c r="P140" i="13"/>
  <c r="O3" i="13"/>
  <c r="P3" i="13" s="1"/>
  <c r="P32" i="12"/>
  <c r="P48" i="12"/>
  <c r="P61" i="12"/>
  <c r="P77" i="12"/>
  <c r="P93" i="12"/>
  <c r="P96" i="12"/>
  <c r="P7" i="12"/>
  <c r="P10" i="12"/>
  <c r="P23" i="12"/>
  <c r="P26" i="12"/>
  <c r="P39" i="12"/>
  <c r="P42" i="12"/>
  <c r="P55" i="12"/>
  <c r="P58" i="12"/>
  <c r="P71" i="12"/>
  <c r="P74" i="12"/>
  <c r="P87" i="12"/>
  <c r="P90" i="12"/>
  <c r="P103" i="12"/>
  <c r="P107" i="12"/>
  <c r="P111" i="12"/>
  <c r="P115" i="12"/>
  <c r="P119" i="12"/>
  <c r="P123" i="12"/>
  <c r="P127" i="12"/>
  <c r="P131" i="12"/>
  <c r="P29" i="12"/>
  <c r="P80" i="12"/>
  <c r="P134" i="12"/>
  <c r="P17" i="12"/>
  <c r="P33" i="12"/>
  <c r="P49" i="12"/>
  <c r="P65" i="12"/>
  <c r="P81" i="12"/>
  <c r="P84" i="12"/>
  <c r="P97" i="12"/>
  <c r="P100" i="12"/>
  <c r="P135" i="12"/>
  <c r="P138" i="12"/>
  <c r="P11" i="12"/>
  <c r="P14" i="12"/>
  <c r="P27" i="12"/>
  <c r="P30" i="12"/>
  <c r="P43" i="12"/>
  <c r="P46" i="12"/>
  <c r="P59" i="12"/>
  <c r="P62" i="12"/>
  <c r="P75" i="12"/>
  <c r="P78" i="12"/>
  <c r="P91" i="12"/>
  <c r="P94" i="12"/>
  <c r="P104" i="12"/>
  <c r="P108" i="12"/>
  <c r="P112" i="12"/>
  <c r="P116" i="12"/>
  <c r="P120" i="12"/>
  <c r="P124" i="12"/>
  <c r="P128" i="12"/>
  <c r="P132" i="12"/>
  <c r="P16" i="12"/>
  <c r="P45" i="12"/>
  <c r="P64" i="12"/>
  <c r="P15" i="12"/>
  <c r="P18" i="12"/>
  <c r="P31" i="12"/>
  <c r="P34" i="12"/>
  <c r="P47" i="12"/>
  <c r="P50" i="12"/>
  <c r="P63" i="12"/>
  <c r="P66" i="12"/>
  <c r="P79" i="12"/>
  <c r="P82" i="12"/>
  <c r="P95" i="12"/>
  <c r="P98" i="12"/>
  <c r="P105" i="12"/>
  <c r="P109" i="12"/>
  <c r="P113" i="12"/>
  <c r="P117" i="12"/>
  <c r="P121" i="12"/>
  <c r="P125" i="12"/>
  <c r="P129" i="12"/>
  <c r="P133" i="12"/>
  <c r="P136" i="12"/>
  <c r="P13" i="12"/>
  <c r="M1" i="12"/>
  <c r="P9" i="12"/>
  <c r="P12" i="12"/>
  <c r="P25" i="12"/>
  <c r="P28" i="12"/>
  <c r="P41" i="12"/>
  <c r="P44" i="12"/>
  <c r="P57" i="12"/>
  <c r="P60" i="12"/>
  <c r="P73" i="12"/>
  <c r="P76" i="12"/>
  <c r="P89" i="12"/>
  <c r="P92" i="12"/>
  <c r="P140" i="12"/>
  <c r="P6" i="11"/>
  <c r="P14" i="11"/>
  <c r="P22" i="11"/>
  <c r="P30" i="11"/>
  <c r="P38" i="11"/>
  <c r="P46" i="11"/>
  <c r="P49" i="11"/>
  <c r="P62" i="11"/>
  <c r="P65" i="11"/>
  <c r="P78" i="11"/>
  <c r="P81" i="11"/>
  <c r="P94" i="11"/>
  <c r="P97" i="11"/>
  <c r="P113" i="11"/>
  <c r="P129" i="11"/>
  <c r="P50" i="11"/>
  <c r="P53" i="11"/>
  <c r="P66" i="11"/>
  <c r="P69" i="11"/>
  <c r="P82" i="11"/>
  <c r="P85" i="11"/>
  <c r="P98" i="11"/>
  <c r="P101" i="11"/>
  <c r="P117" i="11"/>
  <c r="P133" i="11"/>
  <c r="P7" i="11"/>
  <c r="P15" i="11"/>
  <c r="P23" i="11"/>
  <c r="P31" i="11"/>
  <c r="P39" i="11"/>
  <c r="P47" i="11"/>
  <c r="P63" i="11"/>
  <c r="P79" i="11"/>
  <c r="P95" i="11"/>
  <c r="P111" i="11"/>
  <c r="P127" i="11"/>
  <c r="M1" i="11"/>
  <c r="P10" i="11"/>
  <c r="P18" i="11"/>
  <c r="P26" i="11"/>
  <c r="P34" i="11"/>
  <c r="P42" i="11"/>
  <c r="P54" i="11"/>
  <c r="P57" i="11"/>
  <c r="P70" i="11"/>
  <c r="P73" i="11"/>
  <c r="P86" i="11"/>
  <c r="P89" i="11"/>
  <c r="P102" i="11"/>
  <c r="P105" i="11"/>
  <c r="P121" i="11"/>
  <c r="P8" i="11"/>
  <c r="P16" i="11"/>
  <c r="P24" i="11"/>
  <c r="P32" i="11"/>
  <c r="P40" i="11"/>
  <c r="P58" i="11"/>
  <c r="P61" i="11"/>
  <c r="P74" i="11"/>
  <c r="P77" i="11"/>
  <c r="P90" i="11"/>
  <c r="P93" i="11"/>
  <c r="P106" i="11"/>
  <c r="P109" i="11"/>
  <c r="P125" i="11"/>
  <c r="P16" i="8"/>
  <c r="P79" i="8"/>
  <c r="P27" i="8"/>
  <c r="P90" i="8"/>
  <c r="P13" i="8"/>
  <c r="P17" i="8"/>
  <c r="P66" i="8"/>
  <c r="P73" i="8"/>
  <c r="P77" i="8"/>
  <c r="P108" i="8"/>
  <c r="P112" i="8"/>
  <c r="P116" i="8"/>
  <c r="P99" i="8"/>
  <c r="P5" i="8"/>
  <c r="P26" i="8"/>
  <c r="P46" i="8"/>
  <c r="P50" i="8"/>
  <c r="P57" i="8"/>
  <c r="P82" i="8"/>
  <c r="P89" i="8"/>
  <c r="P10" i="8"/>
  <c r="P78" i="8"/>
  <c r="P117" i="8"/>
  <c r="P22" i="8"/>
  <c r="P38" i="8"/>
  <c r="P62" i="8"/>
  <c r="P109" i="8"/>
  <c r="P113" i="8"/>
  <c r="P120" i="8"/>
  <c r="M1" i="9"/>
  <c r="P18" i="8"/>
  <c r="P25" i="8"/>
  <c r="P49" i="8"/>
  <c r="P58" i="8"/>
  <c r="P65" i="8"/>
  <c r="P74" i="8"/>
  <c r="P81" i="8"/>
  <c r="P85" i="8"/>
  <c r="P93" i="8"/>
  <c r="P97" i="8"/>
  <c r="P104" i="8"/>
  <c r="P124" i="8"/>
  <c r="P128" i="8"/>
  <c r="P132" i="8"/>
  <c r="P133" i="8"/>
  <c r="P137" i="8"/>
  <c r="P3" i="8"/>
  <c r="P15" i="8"/>
  <c r="P23" i="8"/>
  <c r="P35" i="8"/>
  <c r="P47" i="8"/>
  <c r="P55" i="8"/>
  <c r="P91" i="8"/>
  <c r="P94" i="8"/>
  <c r="P107" i="8"/>
  <c r="P110" i="8"/>
  <c r="P123" i="8"/>
  <c r="P126" i="8"/>
  <c r="P139" i="8"/>
  <c r="P75" i="8"/>
  <c r="P83" i="8"/>
  <c r="P114" i="8"/>
  <c r="P130" i="8"/>
  <c r="P8" i="8"/>
  <c r="P11" i="8"/>
  <c r="P32" i="8"/>
  <c r="P40" i="8"/>
  <c r="P63" i="8"/>
  <c r="P71" i="8"/>
  <c r="P106" i="8"/>
  <c r="P138" i="8"/>
  <c r="P98" i="8"/>
  <c r="P7" i="8"/>
  <c r="P19" i="8"/>
  <c r="P31" i="8"/>
  <c r="P39" i="8"/>
  <c r="P51" i="8"/>
  <c r="P86" i="8"/>
  <c r="P102" i="8"/>
  <c r="P115" i="8"/>
  <c r="P118" i="8"/>
  <c r="P131" i="8"/>
  <c r="P134" i="8"/>
  <c r="M1" i="8"/>
  <c r="P4" i="8"/>
  <c r="P20" i="8"/>
  <c r="P36" i="8"/>
  <c r="P52" i="8"/>
  <c r="P64" i="8"/>
  <c r="P72" i="8"/>
  <c r="P80" i="8"/>
  <c r="P87" i="8"/>
  <c r="P103" i="8"/>
  <c r="P119" i="8"/>
  <c r="P135" i="8"/>
  <c r="P12" i="8"/>
  <c r="P28" i="8"/>
  <c r="P44" i="8"/>
  <c r="P60" i="8"/>
  <c r="P68" i="8"/>
  <c r="P76" i="8"/>
  <c r="P84" i="8"/>
  <c r="P95" i="8"/>
  <c r="P111" i="8"/>
  <c r="P127" i="8"/>
  <c r="N140" i="5"/>
  <c r="M140" i="5"/>
  <c r="O140" i="5" s="1"/>
  <c r="N139" i="5"/>
  <c r="M139" i="5"/>
  <c r="O139" i="5" s="1"/>
  <c r="N138" i="5"/>
  <c r="M138" i="5"/>
  <c r="O138" i="5" s="1"/>
  <c r="N137" i="5"/>
  <c r="M137" i="5"/>
  <c r="O137" i="5" s="1"/>
  <c r="N136" i="5"/>
  <c r="M136" i="5"/>
  <c r="O136" i="5" s="1"/>
  <c r="N135" i="5"/>
  <c r="M135" i="5"/>
  <c r="O135" i="5" s="1"/>
  <c r="N134" i="5"/>
  <c r="M134" i="5"/>
  <c r="O134" i="5" s="1"/>
  <c r="N133" i="5"/>
  <c r="M133" i="5"/>
  <c r="O133" i="5" s="1"/>
  <c r="N132" i="5"/>
  <c r="M132" i="5"/>
  <c r="O132" i="5" s="1"/>
  <c r="N131" i="5"/>
  <c r="M131" i="5"/>
  <c r="O131" i="5" s="1"/>
  <c r="N130" i="5"/>
  <c r="M130" i="5"/>
  <c r="O130" i="5" s="1"/>
  <c r="N129" i="5"/>
  <c r="M129" i="5"/>
  <c r="O129" i="5" s="1"/>
  <c r="N128" i="5"/>
  <c r="M128" i="5"/>
  <c r="O128" i="5" s="1"/>
  <c r="N127" i="5"/>
  <c r="M127" i="5"/>
  <c r="O127" i="5" s="1"/>
  <c r="N126" i="5"/>
  <c r="M126" i="5"/>
  <c r="O126" i="5" s="1"/>
  <c r="N125" i="5"/>
  <c r="M125" i="5"/>
  <c r="O125" i="5" s="1"/>
  <c r="N124" i="5"/>
  <c r="M124" i="5"/>
  <c r="O124" i="5" s="1"/>
  <c r="N123" i="5"/>
  <c r="M123" i="5"/>
  <c r="O123" i="5" s="1"/>
  <c r="N122" i="5"/>
  <c r="M122" i="5"/>
  <c r="O122" i="5" s="1"/>
  <c r="N121" i="5"/>
  <c r="M121" i="5"/>
  <c r="O121" i="5" s="1"/>
  <c r="N120" i="5"/>
  <c r="M120" i="5"/>
  <c r="O120" i="5" s="1"/>
  <c r="N119" i="5"/>
  <c r="M119" i="5"/>
  <c r="O119" i="5" s="1"/>
  <c r="N118" i="5"/>
  <c r="M118" i="5"/>
  <c r="O118" i="5" s="1"/>
  <c r="N117" i="5"/>
  <c r="M117" i="5"/>
  <c r="O117" i="5" s="1"/>
  <c r="N116" i="5"/>
  <c r="M116" i="5"/>
  <c r="O116" i="5" s="1"/>
  <c r="N115" i="5"/>
  <c r="M115" i="5"/>
  <c r="O115" i="5" s="1"/>
  <c r="N114" i="5"/>
  <c r="M114" i="5"/>
  <c r="O114" i="5" s="1"/>
  <c r="N113" i="5"/>
  <c r="M113" i="5"/>
  <c r="O113" i="5" s="1"/>
  <c r="N112" i="5"/>
  <c r="M112" i="5"/>
  <c r="O112" i="5" s="1"/>
  <c r="N111" i="5"/>
  <c r="M111" i="5"/>
  <c r="O111" i="5" s="1"/>
  <c r="N110" i="5"/>
  <c r="M110" i="5"/>
  <c r="O110" i="5" s="1"/>
  <c r="N109" i="5"/>
  <c r="M109" i="5"/>
  <c r="O109" i="5" s="1"/>
  <c r="N108" i="5"/>
  <c r="M108" i="5"/>
  <c r="O108" i="5" s="1"/>
  <c r="N107" i="5"/>
  <c r="M107" i="5"/>
  <c r="O107" i="5" s="1"/>
  <c r="N106" i="5"/>
  <c r="M106" i="5"/>
  <c r="O106" i="5" s="1"/>
  <c r="N105" i="5"/>
  <c r="M105" i="5"/>
  <c r="O105" i="5" s="1"/>
  <c r="N104" i="5"/>
  <c r="M104" i="5"/>
  <c r="O104" i="5" s="1"/>
  <c r="N103" i="5"/>
  <c r="M103" i="5"/>
  <c r="O103" i="5" s="1"/>
  <c r="N102" i="5"/>
  <c r="M102" i="5"/>
  <c r="O102" i="5" s="1"/>
  <c r="N101" i="5"/>
  <c r="M101" i="5"/>
  <c r="O101" i="5" s="1"/>
  <c r="N100" i="5"/>
  <c r="M100" i="5"/>
  <c r="O100" i="5" s="1"/>
  <c r="N99" i="5"/>
  <c r="M99" i="5"/>
  <c r="O99" i="5" s="1"/>
  <c r="N98" i="5"/>
  <c r="M98" i="5"/>
  <c r="O98" i="5" s="1"/>
  <c r="N97" i="5"/>
  <c r="M97" i="5"/>
  <c r="O97" i="5" s="1"/>
  <c r="N96" i="5"/>
  <c r="M96" i="5"/>
  <c r="O96" i="5" s="1"/>
  <c r="N95" i="5"/>
  <c r="M95" i="5"/>
  <c r="O95" i="5" s="1"/>
  <c r="N94" i="5"/>
  <c r="M94" i="5"/>
  <c r="O94" i="5" s="1"/>
  <c r="N93" i="5"/>
  <c r="M93" i="5"/>
  <c r="O93" i="5" s="1"/>
  <c r="N92" i="5"/>
  <c r="M92" i="5"/>
  <c r="O92" i="5" s="1"/>
  <c r="N91" i="5"/>
  <c r="M91" i="5"/>
  <c r="O91" i="5" s="1"/>
  <c r="N90" i="5"/>
  <c r="M90" i="5"/>
  <c r="O90" i="5" s="1"/>
  <c r="N89" i="5"/>
  <c r="M89" i="5"/>
  <c r="O89" i="5" s="1"/>
  <c r="N88" i="5"/>
  <c r="M88" i="5"/>
  <c r="O88" i="5" s="1"/>
  <c r="N87" i="5"/>
  <c r="M87" i="5"/>
  <c r="O87" i="5" s="1"/>
  <c r="N86" i="5"/>
  <c r="M86" i="5"/>
  <c r="O86" i="5" s="1"/>
  <c r="N85" i="5"/>
  <c r="M85" i="5"/>
  <c r="O85" i="5" s="1"/>
  <c r="N84" i="5"/>
  <c r="M84" i="5"/>
  <c r="O84" i="5" s="1"/>
  <c r="N83" i="5"/>
  <c r="M83" i="5"/>
  <c r="O83" i="5" s="1"/>
  <c r="N82" i="5"/>
  <c r="M82" i="5"/>
  <c r="O82" i="5" s="1"/>
  <c r="N81" i="5"/>
  <c r="M81" i="5"/>
  <c r="O81" i="5" s="1"/>
  <c r="N80" i="5"/>
  <c r="M80" i="5"/>
  <c r="O80" i="5" s="1"/>
  <c r="N79" i="5"/>
  <c r="M79" i="5"/>
  <c r="O79" i="5" s="1"/>
  <c r="N78" i="5"/>
  <c r="M78" i="5"/>
  <c r="O78" i="5" s="1"/>
  <c r="N77" i="5"/>
  <c r="M77" i="5"/>
  <c r="O77" i="5" s="1"/>
  <c r="N76" i="5"/>
  <c r="M76" i="5"/>
  <c r="O76" i="5" s="1"/>
  <c r="N75" i="5"/>
  <c r="M75" i="5"/>
  <c r="O75" i="5" s="1"/>
  <c r="N74" i="5"/>
  <c r="M74" i="5"/>
  <c r="O74" i="5" s="1"/>
  <c r="N73" i="5"/>
  <c r="M73" i="5"/>
  <c r="O73" i="5" s="1"/>
  <c r="N72" i="5"/>
  <c r="M72" i="5"/>
  <c r="O72" i="5" s="1"/>
  <c r="N71" i="5"/>
  <c r="M71" i="5"/>
  <c r="O71" i="5" s="1"/>
  <c r="N70" i="5"/>
  <c r="M70" i="5"/>
  <c r="O70" i="5" s="1"/>
  <c r="N69" i="5"/>
  <c r="M69" i="5"/>
  <c r="O69" i="5" s="1"/>
  <c r="N68" i="5"/>
  <c r="M68" i="5"/>
  <c r="O68" i="5" s="1"/>
  <c r="N67" i="5"/>
  <c r="M67" i="5"/>
  <c r="O67" i="5" s="1"/>
  <c r="N66" i="5"/>
  <c r="M66" i="5"/>
  <c r="O66" i="5" s="1"/>
  <c r="N65" i="5"/>
  <c r="M65" i="5"/>
  <c r="O65" i="5" s="1"/>
  <c r="N64" i="5"/>
  <c r="M64" i="5"/>
  <c r="O64" i="5" s="1"/>
  <c r="N63" i="5"/>
  <c r="M63" i="5"/>
  <c r="O63" i="5" s="1"/>
  <c r="N62" i="5"/>
  <c r="M62" i="5"/>
  <c r="O62" i="5" s="1"/>
  <c r="N61" i="5"/>
  <c r="M61" i="5"/>
  <c r="O61" i="5" s="1"/>
  <c r="N60" i="5"/>
  <c r="M60" i="5"/>
  <c r="O60" i="5" s="1"/>
  <c r="N59" i="5"/>
  <c r="M59" i="5"/>
  <c r="O59" i="5" s="1"/>
  <c r="N58" i="5"/>
  <c r="M58" i="5"/>
  <c r="O58" i="5" s="1"/>
  <c r="N57" i="5"/>
  <c r="M57" i="5"/>
  <c r="O57" i="5" s="1"/>
  <c r="N56" i="5"/>
  <c r="M56" i="5"/>
  <c r="O56" i="5" s="1"/>
  <c r="N55" i="5"/>
  <c r="M55" i="5"/>
  <c r="O55" i="5" s="1"/>
  <c r="N54" i="5"/>
  <c r="M54" i="5"/>
  <c r="O54" i="5" s="1"/>
  <c r="N53" i="5"/>
  <c r="M53" i="5"/>
  <c r="O53" i="5" s="1"/>
  <c r="N52" i="5"/>
  <c r="M52" i="5"/>
  <c r="O52" i="5" s="1"/>
  <c r="N51" i="5"/>
  <c r="M51" i="5"/>
  <c r="O51" i="5" s="1"/>
  <c r="N50" i="5"/>
  <c r="M50" i="5"/>
  <c r="O50" i="5" s="1"/>
  <c r="N49" i="5"/>
  <c r="M49" i="5"/>
  <c r="O49" i="5" s="1"/>
  <c r="N48" i="5"/>
  <c r="M48" i="5"/>
  <c r="O48" i="5" s="1"/>
  <c r="N47" i="5"/>
  <c r="M47" i="5"/>
  <c r="O47" i="5" s="1"/>
  <c r="N46" i="5"/>
  <c r="M46" i="5"/>
  <c r="O46" i="5" s="1"/>
  <c r="N45" i="5"/>
  <c r="M45" i="5"/>
  <c r="O45" i="5" s="1"/>
  <c r="N44" i="5"/>
  <c r="M44" i="5"/>
  <c r="O44" i="5" s="1"/>
  <c r="N43" i="5"/>
  <c r="M43" i="5"/>
  <c r="O43" i="5" s="1"/>
  <c r="N42" i="5"/>
  <c r="M42" i="5"/>
  <c r="O42" i="5" s="1"/>
  <c r="N41" i="5"/>
  <c r="M41" i="5"/>
  <c r="O41" i="5" s="1"/>
  <c r="N40" i="5"/>
  <c r="M40" i="5"/>
  <c r="O40" i="5" s="1"/>
  <c r="N39" i="5"/>
  <c r="M39" i="5"/>
  <c r="O39" i="5" s="1"/>
  <c r="N38" i="5"/>
  <c r="M38" i="5"/>
  <c r="O38" i="5" s="1"/>
  <c r="N37" i="5"/>
  <c r="M37" i="5"/>
  <c r="O37" i="5" s="1"/>
  <c r="N36" i="5"/>
  <c r="M36" i="5"/>
  <c r="O36" i="5" s="1"/>
  <c r="N35" i="5"/>
  <c r="M35" i="5"/>
  <c r="O35" i="5" s="1"/>
  <c r="N34" i="5"/>
  <c r="M34" i="5"/>
  <c r="O34" i="5" s="1"/>
  <c r="N33" i="5"/>
  <c r="M33" i="5"/>
  <c r="O33" i="5" s="1"/>
  <c r="N32" i="5"/>
  <c r="M32" i="5"/>
  <c r="O32" i="5" s="1"/>
  <c r="N31" i="5"/>
  <c r="M31" i="5"/>
  <c r="O31" i="5" s="1"/>
  <c r="N30" i="5"/>
  <c r="M30" i="5"/>
  <c r="O30" i="5" s="1"/>
  <c r="N29" i="5"/>
  <c r="M29" i="5"/>
  <c r="O29" i="5" s="1"/>
  <c r="N28" i="5"/>
  <c r="M28" i="5"/>
  <c r="O28" i="5" s="1"/>
  <c r="N27" i="5"/>
  <c r="M27" i="5"/>
  <c r="O27" i="5" s="1"/>
  <c r="N26" i="5"/>
  <c r="M26" i="5"/>
  <c r="O26" i="5" s="1"/>
  <c r="N25" i="5"/>
  <c r="M25" i="5"/>
  <c r="O25" i="5" s="1"/>
  <c r="N24" i="5"/>
  <c r="M24" i="5"/>
  <c r="O24" i="5" s="1"/>
  <c r="N23" i="5"/>
  <c r="M23" i="5"/>
  <c r="O23" i="5" s="1"/>
  <c r="N22" i="5"/>
  <c r="M22" i="5"/>
  <c r="O22" i="5" s="1"/>
  <c r="N21" i="5"/>
  <c r="M21" i="5"/>
  <c r="O21" i="5" s="1"/>
  <c r="N20" i="5"/>
  <c r="M20" i="5"/>
  <c r="O20" i="5" s="1"/>
  <c r="N19" i="5"/>
  <c r="M19" i="5"/>
  <c r="O19" i="5" s="1"/>
  <c r="N18" i="5"/>
  <c r="M18" i="5"/>
  <c r="O18" i="5" s="1"/>
  <c r="N17" i="5"/>
  <c r="M17" i="5"/>
  <c r="O17" i="5" s="1"/>
  <c r="N16" i="5"/>
  <c r="M16" i="5"/>
  <c r="O16" i="5" s="1"/>
  <c r="N15" i="5"/>
  <c r="M15" i="5"/>
  <c r="O15" i="5" s="1"/>
  <c r="N14" i="5"/>
  <c r="M14" i="5"/>
  <c r="O14" i="5" s="1"/>
  <c r="N13" i="5"/>
  <c r="M13" i="5"/>
  <c r="O13" i="5" s="1"/>
  <c r="N12" i="5"/>
  <c r="M12" i="5"/>
  <c r="O12" i="5" s="1"/>
  <c r="N11" i="5"/>
  <c r="M11" i="5"/>
  <c r="O11" i="5" s="1"/>
  <c r="N10" i="5"/>
  <c r="M10" i="5"/>
  <c r="O10" i="5" s="1"/>
  <c r="N9" i="5"/>
  <c r="M9" i="5"/>
  <c r="O9" i="5" s="1"/>
  <c r="N8" i="5"/>
  <c r="M8" i="5"/>
  <c r="O8" i="5" s="1"/>
  <c r="N7" i="5"/>
  <c r="M7" i="5"/>
  <c r="O7" i="5" s="1"/>
  <c r="N6" i="5"/>
  <c r="M6" i="5"/>
  <c r="O6" i="5" s="1"/>
  <c r="N5" i="5"/>
  <c r="M5" i="5"/>
  <c r="O5" i="5" s="1"/>
  <c r="N4" i="5"/>
  <c r="M4" i="5"/>
  <c r="O4" i="5" s="1"/>
  <c r="N3" i="5"/>
  <c r="M3" i="5"/>
  <c r="M2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3" i="5"/>
  <c r="L2" i="5"/>
  <c r="O17" i="4"/>
  <c r="O33" i="4"/>
  <c r="O49" i="4"/>
  <c r="O65" i="4"/>
  <c r="O81" i="4"/>
  <c r="O97" i="4"/>
  <c r="O113" i="4"/>
  <c r="O129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L4" i="3"/>
  <c r="L4" i="4" s="1"/>
  <c r="L5" i="3"/>
  <c r="L6" i="3"/>
  <c r="L6" i="4" s="1"/>
  <c r="L7" i="3"/>
  <c r="L7" i="4" s="1"/>
  <c r="L8" i="3"/>
  <c r="L8" i="4" s="1"/>
  <c r="L9" i="3"/>
  <c r="L10" i="3"/>
  <c r="L10" i="4" s="1"/>
  <c r="L11" i="3"/>
  <c r="L11" i="4" s="1"/>
  <c r="L12" i="3"/>
  <c r="L12" i="4" s="1"/>
  <c r="L13" i="3"/>
  <c r="L14" i="3"/>
  <c r="L14" i="4" s="1"/>
  <c r="L15" i="3"/>
  <c r="L15" i="4" s="1"/>
  <c r="L16" i="3"/>
  <c r="L16" i="4" s="1"/>
  <c r="L17" i="3"/>
  <c r="L18" i="3"/>
  <c r="L18" i="4" s="1"/>
  <c r="L19" i="3"/>
  <c r="L19" i="4" s="1"/>
  <c r="L20" i="3"/>
  <c r="L20" i="4" s="1"/>
  <c r="L21" i="3"/>
  <c r="L21" i="4" s="1"/>
  <c r="L22" i="3"/>
  <c r="L22" i="4" s="1"/>
  <c r="L23" i="3"/>
  <c r="L23" i="4" s="1"/>
  <c r="L24" i="3"/>
  <c r="L24" i="4" s="1"/>
  <c r="L25" i="3"/>
  <c r="L26" i="3"/>
  <c r="L26" i="4" s="1"/>
  <c r="L27" i="3"/>
  <c r="L27" i="4" s="1"/>
  <c r="L28" i="3"/>
  <c r="L28" i="4" s="1"/>
  <c r="L29" i="3"/>
  <c r="L30" i="3"/>
  <c r="L30" i="4" s="1"/>
  <c r="L31" i="3"/>
  <c r="L31" i="4" s="1"/>
  <c r="L32" i="3"/>
  <c r="L32" i="4" s="1"/>
  <c r="L33" i="3"/>
  <c r="L34" i="3"/>
  <c r="L34" i="4" s="1"/>
  <c r="L35" i="3"/>
  <c r="L35" i="4" s="1"/>
  <c r="L36" i="3"/>
  <c r="L36" i="4" s="1"/>
  <c r="L37" i="3"/>
  <c r="L38" i="3"/>
  <c r="L38" i="4" s="1"/>
  <c r="L39" i="3"/>
  <c r="L39" i="4" s="1"/>
  <c r="L40" i="3"/>
  <c r="L40" i="4" s="1"/>
  <c r="L41" i="3"/>
  <c r="L42" i="3"/>
  <c r="L42" i="4" s="1"/>
  <c r="L43" i="3"/>
  <c r="L43" i="4" s="1"/>
  <c r="L44" i="3"/>
  <c r="L44" i="4" s="1"/>
  <c r="L45" i="3"/>
  <c r="L45" i="4" s="1"/>
  <c r="L46" i="3"/>
  <c r="L46" i="4" s="1"/>
  <c r="L47" i="3"/>
  <c r="L47" i="4" s="1"/>
  <c r="L48" i="3"/>
  <c r="L48" i="4" s="1"/>
  <c r="L49" i="3"/>
  <c r="L50" i="3"/>
  <c r="L50" i="4" s="1"/>
  <c r="L51" i="3"/>
  <c r="L51" i="4" s="1"/>
  <c r="L52" i="3"/>
  <c r="L52" i="4" s="1"/>
  <c r="L53" i="3"/>
  <c r="L53" i="4" s="1"/>
  <c r="L54" i="3"/>
  <c r="L54" i="4" s="1"/>
  <c r="L55" i="3"/>
  <c r="L55" i="4" s="1"/>
  <c r="L56" i="3"/>
  <c r="L56" i="4" s="1"/>
  <c r="L57" i="3"/>
  <c r="L58" i="3"/>
  <c r="L58" i="4" s="1"/>
  <c r="L59" i="3"/>
  <c r="L59" i="4" s="1"/>
  <c r="L60" i="3"/>
  <c r="L60" i="4" s="1"/>
  <c r="L61" i="3"/>
  <c r="L61" i="4" s="1"/>
  <c r="L62" i="3"/>
  <c r="L62" i="4" s="1"/>
  <c r="L63" i="3"/>
  <c r="L63" i="4" s="1"/>
  <c r="L64" i="3"/>
  <c r="L64" i="4" s="1"/>
  <c r="L65" i="3"/>
  <c r="L66" i="3"/>
  <c r="L66" i="4" s="1"/>
  <c r="L67" i="3"/>
  <c r="L67" i="4" s="1"/>
  <c r="L68" i="3"/>
  <c r="L68" i="4" s="1"/>
  <c r="L69" i="3"/>
  <c r="L70" i="3"/>
  <c r="L70" i="4" s="1"/>
  <c r="L71" i="3"/>
  <c r="L71" i="4" s="1"/>
  <c r="L72" i="3"/>
  <c r="L72" i="4" s="1"/>
  <c r="L73" i="3"/>
  <c r="L74" i="3"/>
  <c r="L74" i="4" s="1"/>
  <c r="L75" i="3"/>
  <c r="L75" i="4" s="1"/>
  <c r="L76" i="3"/>
  <c r="L76" i="4" s="1"/>
  <c r="L77" i="3"/>
  <c r="L77" i="4" s="1"/>
  <c r="L78" i="3"/>
  <c r="L78" i="4" s="1"/>
  <c r="L79" i="3"/>
  <c r="L79" i="4" s="1"/>
  <c r="L80" i="3"/>
  <c r="L80" i="4" s="1"/>
  <c r="L81" i="3"/>
  <c r="L82" i="3"/>
  <c r="L82" i="4" s="1"/>
  <c r="L83" i="3"/>
  <c r="L83" i="4" s="1"/>
  <c r="L84" i="3"/>
  <c r="L84" i="4" s="1"/>
  <c r="L85" i="3"/>
  <c r="L86" i="3"/>
  <c r="L86" i="4" s="1"/>
  <c r="L87" i="3"/>
  <c r="L87" i="4" s="1"/>
  <c r="L88" i="3"/>
  <c r="L88" i="4" s="1"/>
  <c r="L89" i="3"/>
  <c r="L90" i="3"/>
  <c r="L90" i="4" s="1"/>
  <c r="L91" i="3"/>
  <c r="L91" i="4" s="1"/>
  <c r="L92" i="3"/>
  <c r="L92" i="4" s="1"/>
  <c r="L93" i="3"/>
  <c r="L94" i="3"/>
  <c r="L94" i="4" s="1"/>
  <c r="L95" i="3"/>
  <c r="L95" i="4" s="1"/>
  <c r="L96" i="3"/>
  <c r="L96" i="4" s="1"/>
  <c r="L97" i="3"/>
  <c r="L98" i="3"/>
  <c r="L98" i="4" s="1"/>
  <c r="L99" i="3"/>
  <c r="L99" i="4" s="1"/>
  <c r="L100" i="3"/>
  <c r="L100" i="4" s="1"/>
  <c r="L101" i="3"/>
  <c r="L101" i="4" s="1"/>
  <c r="L102" i="3"/>
  <c r="L102" i="4" s="1"/>
  <c r="L103" i="3"/>
  <c r="L103" i="4" s="1"/>
  <c r="L104" i="3"/>
  <c r="L104" i="4" s="1"/>
  <c r="L105" i="3"/>
  <c r="L106" i="3"/>
  <c r="L106" i="4" s="1"/>
  <c r="L107" i="3"/>
  <c r="L107" i="4" s="1"/>
  <c r="L108" i="3"/>
  <c r="L108" i="4" s="1"/>
  <c r="L109" i="3"/>
  <c r="L109" i="4" s="1"/>
  <c r="L110" i="3"/>
  <c r="L110" i="4" s="1"/>
  <c r="L111" i="3"/>
  <c r="L111" i="4" s="1"/>
  <c r="L112" i="3"/>
  <c r="L112" i="4" s="1"/>
  <c r="L113" i="3"/>
  <c r="L114" i="3"/>
  <c r="L114" i="4" s="1"/>
  <c r="L115" i="3"/>
  <c r="L115" i="4" s="1"/>
  <c r="L116" i="3"/>
  <c r="L116" i="4" s="1"/>
  <c r="L117" i="3"/>
  <c r="L117" i="4" s="1"/>
  <c r="L118" i="3"/>
  <c r="L118" i="4" s="1"/>
  <c r="L119" i="3"/>
  <c r="L119" i="4" s="1"/>
  <c r="L120" i="3"/>
  <c r="L120" i="4" s="1"/>
  <c r="L121" i="3"/>
  <c r="L122" i="3"/>
  <c r="L122" i="4" s="1"/>
  <c r="L123" i="3"/>
  <c r="L123" i="4" s="1"/>
  <c r="L124" i="3"/>
  <c r="L124" i="4" s="1"/>
  <c r="L125" i="3"/>
  <c r="L126" i="3"/>
  <c r="L126" i="4" s="1"/>
  <c r="L127" i="3"/>
  <c r="L128" i="3"/>
  <c r="L128" i="4" s="1"/>
  <c r="L129" i="3"/>
  <c r="L130" i="3"/>
  <c r="L130" i="4" s="1"/>
  <c r="L131" i="3"/>
  <c r="L131" i="4" s="1"/>
  <c r="L132" i="3"/>
  <c r="L132" i="4" s="1"/>
  <c r="L133" i="3"/>
  <c r="L133" i="4" s="1"/>
  <c r="L134" i="3"/>
  <c r="L134" i="4" s="1"/>
  <c r="L135" i="3"/>
  <c r="L135" i="4" s="1"/>
  <c r="L136" i="3"/>
  <c r="L136" i="4" s="1"/>
  <c r="L137" i="3"/>
  <c r="L138" i="3"/>
  <c r="L138" i="4" s="1"/>
  <c r="L139" i="3"/>
  <c r="L139" i="4" s="1"/>
  <c r="L140" i="3"/>
  <c r="L140" i="4" s="1"/>
  <c r="L3" i="3"/>
  <c r="N3" i="4"/>
  <c r="M3" i="4"/>
  <c r="O3" i="4" s="1"/>
  <c r="M4" i="4"/>
  <c r="O4" i="4" s="1"/>
  <c r="M5" i="4"/>
  <c r="O5" i="4" s="1"/>
  <c r="P5" i="4" s="1"/>
  <c r="L7" i="6" s="1"/>
  <c r="M6" i="4"/>
  <c r="O6" i="4" s="1"/>
  <c r="M7" i="4"/>
  <c r="O7" i="4" s="1"/>
  <c r="M8" i="4"/>
  <c r="O8" i="4" s="1"/>
  <c r="M9" i="4"/>
  <c r="O9" i="4" s="1"/>
  <c r="M10" i="4"/>
  <c r="O10" i="4" s="1"/>
  <c r="M11" i="4"/>
  <c r="O11" i="4" s="1"/>
  <c r="M12" i="4"/>
  <c r="O12" i="4" s="1"/>
  <c r="M13" i="4"/>
  <c r="O13" i="4" s="1"/>
  <c r="P13" i="4" s="1"/>
  <c r="L15" i="6" s="1"/>
  <c r="M14" i="4"/>
  <c r="O14" i="4" s="1"/>
  <c r="M15" i="4"/>
  <c r="O15" i="4" s="1"/>
  <c r="M16" i="4"/>
  <c r="O16" i="4" s="1"/>
  <c r="M17" i="4"/>
  <c r="M18" i="4"/>
  <c r="O18" i="4" s="1"/>
  <c r="M19" i="4"/>
  <c r="O19" i="4" s="1"/>
  <c r="M20" i="4"/>
  <c r="O20" i="4" s="1"/>
  <c r="M21" i="4"/>
  <c r="O21" i="4" s="1"/>
  <c r="P21" i="4" s="1"/>
  <c r="L23" i="6" s="1"/>
  <c r="M22" i="4"/>
  <c r="O22" i="4" s="1"/>
  <c r="M23" i="4"/>
  <c r="O23" i="4" s="1"/>
  <c r="M24" i="4"/>
  <c r="O24" i="4" s="1"/>
  <c r="M25" i="4"/>
  <c r="O25" i="4" s="1"/>
  <c r="M26" i="4"/>
  <c r="O26" i="4" s="1"/>
  <c r="M27" i="4"/>
  <c r="O27" i="4" s="1"/>
  <c r="M28" i="4"/>
  <c r="O28" i="4" s="1"/>
  <c r="M29" i="4"/>
  <c r="O29" i="4" s="1"/>
  <c r="P29" i="4" s="1"/>
  <c r="L31" i="6" s="1"/>
  <c r="M30" i="4"/>
  <c r="O30" i="4" s="1"/>
  <c r="M31" i="4"/>
  <c r="O31" i="4" s="1"/>
  <c r="M32" i="4"/>
  <c r="O32" i="4" s="1"/>
  <c r="M33" i="4"/>
  <c r="M34" i="4"/>
  <c r="O34" i="4" s="1"/>
  <c r="M35" i="4"/>
  <c r="O35" i="4" s="1"/>
  <c r="M36" i="4"/>
  <c r="O36" i="4" s="1"/>
  <c r="M37" i="4"/>
  <c r="O37" i="4" s="1"/>
  <c r="P37" i="4" s="1"/>
  <c r="L39" i="6" s="1"/>
  <c r="M38" i="4"/>
  <c r="O38" i="4" s="1"/>
  <c r="M39" i="4"/>
  <c r="O39" i="4" s="1"/>
  <c r="M40" i="4"/>
  <c r="O40" i="4" s="1"/>
  <c r="M41" i="4"/>
  <c r="O41" i="4" s="1"/>
  <c r="M42" i="4"/>
  <c r="O42" i="4" s="1"/>
  <c r="M43" i="4"/>
  <c r="O43" i="4" s="1"/>
  <c r="M44" i="4"/>
  <c r="O44" i="4" s="1"/>
  <c r="M45" i="4"/>
  <c r="O45" i="4" s="1"/>
  <c r="P45" i="4" s="1"/>
  <c r="L47" i="6" s="1"/>
  <c r="M46" i="4"/>
  <c r="O46" i="4" s="1"/>
  <c r="M47" i="4"/>
  <c r="O47" i="4" s="1"/>
  <c r="M48" i="4"/>
  <c r="O48" i="4" s="1"/>
  <c r="M49" i="4"/>
  <c r="M50" i="4"/>
  <c r="O50" i="4" s="1"/>
  <c r="M51" i="4"/>
  <c r="O51" i="4" s="1"/>
  <c r="M52" i="4"/>
  <c r="O52" i="4" s="1"/>
  <c r="M53" i="4"/>
  <c r="O53" i="4" s="1"/>
  <c r="P53" i="4" s="1"/>
  <c r="L55" i="6" s="1"/>
  <c r="M54" i="4"/>
  <c r="O54" i="4" s="1"/>
  <c r="M55" i="4"/>
  <c r="O55" i="4" s="1"/>
  <c r="M56" i="4"/>
  <c r="O56" i="4" s="1"/>
  <c r="M57" i="4"/>
  <c r="O57" i="4" s="1"/>
  <c r="M58" i="4"/>
  <c r="O58" i="4" s="1"/>
  <c r="M59" i="4"/>
  <c r="O59" i="4" s="1"/>
  <c r="M60" i="4"/>
  <c r="O60" i="4" s="1"/>
  <c r="M61" i="4"/>
  <c r="O61" i="4" s="1"/>
  <c r="P61" i="4" s="1"/>
  <c r="L63" i="6" s="1"/>
  <c r="M62" i="4"/>
  <c r="O62" i="4" s="1"/>
  <c r="M63" i="4"/>
  <c r="O63" i="4" s="1"/>
  <c r="M64" i="4"/>
  <c r="O64" i="4" s="1"/>
  <c r="M65" i="4"/>
  <c r="M66" i="4"/>
  <c r="O66" i="4" s="1"/>
  <c r="M67" i="4"/>
  <c r="O67" i="4" s="1"/>
  <c r="M68" i="4"/>
  <c r="O68" i="4" s="1"/>
  <c r="M69" i="4"/>
  <c r="O69" i="4" s="1"/>
  <c r="M70" i="4"/>
  <c r="O70" i="4" s="1"/>
  <c r="M71" i="4"/>
  <c r="O71" i="4" s="1"/>
  <c r="M72" i="4"/>
  <c r="O72" i="4" s="1"/>
  <c r="M73" i="4"/>
  <c r="O73" i="4" s="1"/>
  <c r="M74" i="4"/>
  <c r="O74" i="4" s="1"/>
  <c r="M75" i="4"/>
  <c r="O75" i="4" s="1"/>
  <c r="M76" i="4"/>
  <c r="O76" i="4" s="1"/>
  <c r="M77" i="4"/>
  <c r="O77" i="4" s="1"/>
  <c r="M78" i="4"/>
  <c r="O78" i="4" s="1"/>
  <c r="M79" i="4"/>
  <c r="O79" i="4" s="1"/>
  <c r="M80" i="4"/>
  <c r="O80" i="4" s="1"/>
  <c r="M81" i="4"/>
  <c r="M82" i="4"/>
  <c r="O82" i="4" s="1"/>
  <c r="M83" i="4"/>
  <c r="O83" i="4" s="1"/>
  <c r="M84" i="4"/>
  <c r="O84" i="4" s="1"/>
  <c r="M85" i="4"/>
  <c r="O85" i="4" s="1"/>
  <c r="M86" i="4"/>
  <c r="O86" i="4" s="1"/>
  <c r="M87" i="4"/>
  <c r="O87" i="4" s="1"/>
  <c r="M88" i="4"/>
  <c r="O88" i="4" s="1"/>
  <c r="M89" i="4"/>
  <c r="O89" i="4" s="1"/>
  <c r="M90" i="4"/>
  <c r="O90" i="4" s="1"/>
  <c r="M91" i="4"/>
  <c r="O91" i="4" s="1"/>
  <c r="M92" i="4"/>
  <c r="O92" i="4" s="1"/>
  <c r="M93" i="4"/>
  <c r="O93" i="4" s="1"/>
  <c r="M94" i="4"/>
  <c r="O94" i="4" s="1"/>
  <c r="M95" i="4"/>
  <c r="O95" i="4" s="1"/>
  <c r="M96" i="4"/>
  <c r="O96" i="4" s="1"/>
  <c r="M97" i="4"/>
  <c r="M98" i="4"/>
  <c r="O98" i="4" s="1"/>
  <c r="M99" i="4"/>
  <c r="O99" i="4" s="1"/>
  <c r="M100" i="4"/>
  <c r="O100" i="4" s="1"/>
  <c r="M101" i="4"/>
  <c r="O101" i="4" s="1"/>
  <c r="M102" i="4"/>
  <c r="O102" i="4" s="1"/>
  <c r="M103" i="4"/>
  <c r="O103" i="4" s="1"/>
  <c r="M104" i="4"/>
  <c r="O104" i="4" s="1"/>
  <c r="M105" i="4"/>
  <c r="O105" i="4" s="1"/>
  <c r="M106" i="4"/>
  <c r="O106" i="4" s="1"/>
  <c r="M107" i="4"/>
  <c r="O107" i="4" s="1"/>
  <c r="M108" i="4"/>
  <c r="O108" i="4" s="1"/>
  <c r="M109" i="4"/>
  <c r="O109" i="4" s="1"/>
  <c r="M110" i="4"/>
  <c r="O110" i="4" s="1"/>
  <c r="M111" i="4"/>
  <c r="O111" i="4" s="1"/>
  <c r="M112" i="4"/>
  <c r="O112" i="4" s="1"/>
  <c r="M113" i="4"/>
  <c r="M114" i="4"/>
  <c r="O114" i="4" s="1"/>
  <c r="M115" i="4"/>
  <c r="O115" i="4" s="1"/>
  <c r="M116" i="4"/>
  <c r="O116" i="4" s="1"/>
  <c r="M117" i="4"/>
  <c r="O117" i="4" s="1"/>
  <c r="M118" i="4"/>
  <c r="O118" i="4" s="1"/>
  <c r="M119" i="4"/>
  <c r="O119" i="4" s="1"/>
  <c r="M120" i="4"/>
  <c r="O120" i="4" s="1"/>
  <c r="M121" i="4"/>
  <c r="O121" i="4" s="1"/>
  <c r="M122" i="4"/>
  <c r="O122" i="4" s="1"/>
  <c r="M123" i="4"/>
  <c r="O123" i="4" s="1"/>
  <c r="M124" i="4"/>
  <c r="O124" i="4" s="1"/>
  <c r="M125" i="4"/>
  <c r="O125" i="4" s="1"/>
  <c r="M126" i="4"/>
  <c r="O126" i="4" s="1"/>
  <c r="M127" i="4"/>
  <c r="O127" i="4" s="1"/>
  <c r="M128" i="4"/>
  <c r="O128" i="4" s="1"/>
  <c r="M129" i="4"/>
  <c r="M130" i="4"/>
  <c r="O130" i="4" s="1"/>
  <c r="M131" i="4"/>
  <c r="O131" i="4" s="1"/>
  <c r="M132" i="4"/>
  <c r="O132" i="4" s="1"/>
  <c r="M133" i="4"/>
  <c r="O133" i="4" s="1"/>
  <c r="M134" i="4"/>
  <c r="O134" i="4" s="1"/>
  <c r="M135" i="4"/>
  <c r="O135" i="4" s="1"/>
  <c r="M136" i="4"/>
  <c r="O136" i="4" s="1"/>
  <c r="M137" i="4"/>
  <c r="O137" i="4" s="1"/>
  <c r="M138" i="4"/>
  <c r="O138" i="4" s="1"/>
  <c r="M139" i="4"/>
  <c r="O139" i="4" s="1"/>
  <c r="M140" i="4"/>
  <c r="O140" i="4" s="1"/>
  <c r="M2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2" i="3"/>
  <c r="L5" i="4"/>
  <c r="L9" i="4"/>
  <c r="L13" i="4"/>
  <c r="L17" i="4"/>
  <c r="L25" i="4"/>
  <c r="L29" i="4"/>
  <c r="L33" i="4"/>
  <c r="L37" i="4"/>
  <c r="L41" i="4"/>
  <c r="L49" i="4"/>
  <c r="L57" i="4"/>
  <c r="L65" i="4"/>
  <c r="L69" i="4"/>
  <c r="L73" i="4"/>
  <c r="L81" i="4"/>
  <c r="L85" i="4"/>
  <c r="L89" i="4"/>
  <c r="L93" i="4"/>
  <c r="L97" i="4"/>
  <c r="L105" i="4"/>
  <c r="L113" i="4"/>
  <c r="L121" i="4"/>
  <c r="L125" i="4"/>
  <c r="L127" i="4"/>
  <c r="L129" i="4"/>
  <c r="L137" i="4"/>
  <c r="L3" i="4"/>
  <c r="K140" i="3"/>
  <c r="J140" i="3"/>
  <c r="I140" i="3"/>
  <c r="H140" i="3"/>
  <c r="G140" i="3"/>
  <c r="F140" i="3"/>
  <c r="E140" i="3"/>
  <c r="D140" i="3"/>
  <c r="C140" i="3"/>
  <c r="K139" i="3"/>
  <c r="J139" i="3"/>
  <c r="I139" i="3"/>
  <c r="H139" i="3"/>
  <c r="G139" i="3"/>
  <c r="F139" i="3"/>
  <c r="E139" i="3"/>
  <c r="D139" i="3"/>
  <c r="C139" i="3"/>
  <c r="K138" i="3"/>
  <c r="J138" i="3"/>
  <c r="I138" i="3"/>
  <c r="H138" i="3"/>
  <c r="G138" i="3"/>
  <c r="F138" i="3"/>
  <c r="E138" i="3"/>
  <c r="D138" i="3"/>
  <c r="C138" i="3"/>
  <c r="K137" i="3"/>
  <c r="J137" i="3"/>
  <c r="I137" i="3"/>
  <c r="H137" i="3"/>
  <c r="G137" i="3"/>
  <c r="F137" i="3"/>
  <c r="E137" i="3"/>
  <c r="D137" i="3"/>
  <c r="C137" i="3"/>
  <c r="K136" i="3"/>
  <c r="J136" i="3"/>
  <c r="I136" i="3"/>
  <c r="H136" i="3"/>
  <c r="G136" i="3"/>
  <c r="F136" i="3"/>
  <c r="E136" i="3"/>
  <c r="D136" i="3"/>
  <c r="C136" i="3"/>
  <c r="K135" i="3"/>
  <c r="J135" i="3"/>
  <c r="I135" i="3"/>
  <c r="H135" i="3"/>
  <c r="G135" i="3"/>
  <c r="F135" i="3"/>
  <c r="E135" i="3"/>
  <c r="D135" i="3"/>
  <c r="C135" i="3"/>
  <c r="K134" i="3"/>
  <c r="J134" i="3"/>
  <c r="I134" i="3"/>
  <c r="H134" i="3"/>
  <c r="G134" i="3"/>
  <c r="F134" i="3"/>
  <c r="E134" i="3"/>
  <c r="D134" i="3"/>
  <c r="C134" i="3"/>
  <c r="K133" i="3"/>
  <c r="J133" i="3"/>
  <c r="I133" i="3"/>
  <c r="H133" i="3"/>
  <c r="G133" i="3"/>
  <c r="F133" i="3"/>
  <c r="E133" i="3"/>
  <c r="D133" i="3"/>
  <c r="C133" i="3"/>
  <c r="K132" i="3"/>
  <c r="J132" i="3"/>
  <c r="I132" i="3"/>
  <c r="H132" i="3"/>
  <c r="G132" i="3"/>
  <c r="F132" i="3"/>
  <c r="E132" i="3"/>
  <c r="D132" i="3"/>
  <c r="C132" i="3"/>
  <c r="K131" i="3"/>
  <c r="J131" i="3"/>
  <c r="I131" i="3"/>
  <c r="H131" i="3"/>
  <c r="G131" i="3"/>
  <c r="F131" i="3"/>
  <c r="E131" i="3"/>
  <c r="D131" i="3"/>
  <c r="C131" i="3"/>
  <c r="K130" i="3"/>
  <c r="J130" i="3"/>
  <c r="I130" i="3"/>
  <c r="H130" i="3"/>
  <c r="G130" i="3"/>
  <c r="F130" i="3"/>
  <c r="E130" i="3"/>
  <c r="D130" i="3"/>
  <c r="C130" i="3"/>
  <c r="K129" i="3"/>
  <c r="J129" i="3"/>
  <c r="I129" i="3"/>
  <c r="H129" i="3"/>
  <c r="G129" i="3"/>
  <c r="F129" i="3"/>
  <c r="E129" i="3"/>
  <c r="D129" i="3"/>
  <c r="C129" i="3"/>
  <c r="K128" i="3"/>
  <c r="J128" i="3"/>
  <c r="I128" i="3"/>
  <c r="H128" i="3"/>
  <c r="G128" i="3"/>
  <c r="F128" i="3"/>
  <c r="E128" i="3"/>
  <c r="D128" i="3"/>
  <c r="C128" i="3"/>
  <c r="K127" i="3"/>
  <c r="J127" i="3"/>
  <c r="I127" i="3"/>
  <c r="H127" i="3"/>
  <c r="G127" i="3"/>
  <c r="F127" i="3"/>
  <c r="E127" i="3"/>
  <c r="D127" i="3"/>
  <c r="C127" i="3"/>
  <c r="K126" i="3"/>
  <c r="J126" i="3"/>
  <c r="I126" i="3"/>
  <c r="H126" i="3"/>
  <c r="G126" i="3"/>
  <c r="F126" i="3"/>
  <c r="E126" i="3"/>
  <c r="D126" i="3"/>
  <c r="C126" i="3"/>
  <c r="K125" i="3"/>
  <c r="J125" i="3"/>
  <c r="I125" i="3"/>
  <c r="H125" i="3"/>
  <c r="G125" i="3"/>
  <c r="F125" i="3"/>
  <c r="E125" i="3"/>
  <c r="D125" i="3"/>
  <c r="C125" i="3"/>
  <c r="K124" i="3"/>
  <c r="J124" i="3"/>
  <c r="I124" i="3"/>
  <c r="H124" i="3"/>
  <c r="G124" i="3"/>
  <c r="F124" i="3"/>
  <c r="E124" i="3"/>
  <c r="D124" i="3"/>
  <c r="C124" i="3"/>
  <c r="K123" i="3"/>
  <c r="J123" i="3"/>
  <c r="I123" i="3"/>
  <c r="H123" i="3"/>
  <c r="G123" i="3"/>
  <c r="F123" i="3"/>
  <c r="E123" i="3"/>
  <c r="D123" i="3"/>
  <c r="C123" i="3"/>
  <c r="K122" i="3"/>
  <c r="J122" i="3"/>
  <c r="I122" i="3"/>
  <c r="H122" i="3"/>
  <c r="G122" i="3"/>
  <c r="F122" i="3"/>
  <c r="E122" i="3"/>
  <c r="D122" i="3"/>
  <c r="C122" i="3"/>
  <c r="K121" i="3"/>
  <c r="J121" i="3"/>
  <c r="I121" i="3"/>
  <c r="H121" i="3"/>
  <c r="G121" i="3"/>
  <c r="F121" i="3"/>
  <c r="E121" i="3"/>
  <c r="D121" i="3"/>
  <c r="C121" i="3"/>
  <c r="K120" i="3"/>
  <c r="J120" i="3"/>
  <c r="I120" i="3"/>
  <c r="H120" i="3"/>
  <c r="G120" i="3"/>
  <c r="F120" i="3"/>
  <c r="E120" i="3"/>
  <c r="D120" i="3"/>
  <c r="C120" i="3"/>
  <c r="K119" i="3"/>
  <c r="J119" i="3"/>
  <c r="I119" i="3"/>
  <c r="H119" i="3"/>
  <c r="G119" i="3"/>
  <c r="F119" i="3"/>
  <c r="E119" i="3"/>
  <c r="D119" i="3"/>
  <c r="C119" i="3"/>
  <c r="K118" i="3"/>
  <c r="J118" i="3"/>
  <c r="I118" i="3"/>
  <c r="H118" i="3"/>
  <c r="G118" i="3"/>
  <c r="F118" i="3"/>
  <c r="E118" i="3"/>
  <c r="D118" i="3"/>
  <c r="C118" i="3"/>
  <c r="K117" i="3"/>
  <c r="J117" i="3"/>
  <c r="I117" i="3"/>
  <c r="H117" i="3"/>
  <c r="G117" i="3"/>
  <c r="F117" i="3"/>
  <c r="E117" i="3"/>
  <c r="D117" i="3"/>
  <c r="C117" i="3"/>
  <c r="K116" i="3"/>
  <c r="J116" i="3"/>
  <c r="I116" i="3"/>
  <c r="H116" i="3"/>
  <c r="G116" i="3"/>
  <c r="F116" i="3"/>
  <c r="E116" i="3"/>
  <c r="D116" i="3"/>
  <c r="C116" i="3"/>
  <c r="K115" i="3"/>
  <c r="J115" i="3"/>
  <c r="I115" i="3"/>
  <c r="H115" i="3"/>
  <c r="G115" i="3"/>
  <c r="F115" i="3"/>
  <c r="E115" i="3"/>
  <c r="D115" i="3"/>
  <c r="C115" i="3"/>
  <c r="K114" i="3"/>
  <c r="J114" i="3"/>
  <c r="I114" i="3"/>
  <c r="H114" i="3"/>
  <c r="G114" i="3"/>
  <c r="F114" i="3"/>
  <c r="E114" i="3"/>
  <c r="D114" i="3"/>
  <c r="C114" i="3"/>
  <c r="K113" i="3"/>
  <c r="J113" i="3"/>
  <c r="I113" i="3"/>
  <c r="H113" i="3"/>
  <c r="G113" i="3"/>
  <c r="F113" i="3"/>
  <c r="E113" i="3"/>
  <c r="D113" i="3"/>
  <c r="C113" i="3"/>
  <c r="K112" i="3"/>
  <c r="J112" i="3"/>
  <c r="I112" i="3"/>
  <c r="H112" i="3"/>
  <c r="G112" i="3"/>
  <c r="F112" i="3"/>
  <c r="E112" i="3"/>
  <c r="D112" i="3"/>
  <c r="C112" i="3"/>
  <c r="K111" i="3"/>
  <c r="J111" i="3"/>
  <c r="I111" i="3"/>
  <c r="H111" i="3"/>
  <c r="G111" i="3"/>
  <c r="F111" i="3"/>
  <c r="E111" i="3"/>
  <c r="D111" i="3"/>
  <c r="C111" i="3"/>
  <c r="K110" i="3"/>
  <c r="J110" i="3"/>
  <c r="I110" i="3"/>
  <c r="H110" i="3"/>
  <c r="G110" i="3"/>
  <c r="F110" i="3"/>
  <c r="E110" i="3"/>
  <c r="D110" i="3"/>
  <c r="C110" i="3"/>
  <c r="K109" i="3"/>
  <c r="J109" i="3"/>
  <c r="I109" i="3"/>
  <c r="H109" i="3"/>
  <c r="G109" i="3"/>
  <c r="F109" i="3"/>
  <c r="E109" i="3"/>
  <c r="D109" i="3"/>
  <c r="C109" i="3"/>
  <c r="K108" i="3"/>
  <c r="J108" i="3"/>
  <c r="I108" i="3"/>
  <c r="H108" i="3"/>
  <c r="G108" i="3"/>
  <c r="F108" i="3"/>
  <c r="E108" i="3"/>
  <c r="D108" i="3"/>
  <c r="C108" i="3"/>
  <c r="K107" i="3"/>
  <c r="J107" i="3"/>
  <c r="I107" i="3"/>
  <c r="H107" i="3"/>
  <c r="G107" i="3"/>
  <c r="F107" i="3"/>
  <c r="E107" i="3"/>
  <c r="D107" i="3"/>
  <c r="C107" i="3"/>
  <c r="K106" i="3"/>
  <c r="J106" i="3"/>
  <c r="I106" i="3"/>
  <c r="H106" i="3"/>
  <c r="G106" i="3"/>
  <c r="F106" i="3"/>
  <c r="E106" i="3"/>
  <c r="D106" i="3"/>
  <c r="C106" i="3"/>
  <c r="K105" i="3"/>
  <c r="J105" i="3"/>
  <c r="I105" i="3"/>
  <c r="H105" i="3"/>
  <c r="G105" i="3"/>
  <c r="F105" i="3"/>
  <c r="E105" i="3"/>
  <c r="D105" i="3"/>
  <c r="C105" i="3"/>
  <c r="K104" i="3"/>
  <c r="J104" i="3"/>
  <c r="I104" i="3"/>
  <c r="H104" i="3"/>
  <c r="G104" i="3"/>
  <c r="F104" i="3"/>
  <c r="E104" i="3"/>
  <c r="D104" i="3"/>
  <c r="C104" i="3"/>
  <c r="K103" i="3"/>
  <c r="J103" i="3"/>
  <c r="I103" i="3"/>
  <c r="H103" i="3"/>
  <c r="G103" i="3"/>
  <c r="F103" i="3"/>
  <c r="E103" i="3"/>
  <c r="D103" i="3"/>
  <c r="C103" i="3"/>
  <c r="K102" i="3"/>
  <c r="J102" i="3"/>
  <c r="I102" i="3"/>
  <c r="H102" i="3"/>
  <c r="G102" i="3"/>
  <c r="F102" i="3"/>
  <c r="E102" i="3"/>
  <c r="D102" i="3"/>
  <c r="C102" i="3"/>
  <c r="K101" i="3"/>
  <c r="J101" i="3"/>
  <c r="I101" i="3"/>
  <c r="H101" i="3"/>
  <c r="G101" i="3"/>
  <c r="F101" i="3"/>
  <c r="E101" i="3"/>
  <c r="D101" i="3"/>
  <c r="C101" i="3"/>
  <c r="K100" i="3"/>
  <c r="J100" i="3"/>
  <c r="I100" i="3"/>
  <c r="H100" i="3"/>
  <c r="G100" i="3"/>
  <c r="F100" i="3"/>
  <c r="E100" i="3"/>
  <c r="D100" i="3"/>
  <c r="C100" i="3"/>
  <c r="K99" i="3"/>
  <c r="J99" i="3"/>
  <c r="I99" i="3"/>
  <c r="H99" i="3"/>
  <c r="G99" i="3"/>
  <c r="F99" i="3"/>
  <c r="E99" i="3"/>
  <c r="D99" i="3"/>
  <c r="C99" i="3"/>
  <c r="K98" i="3"/>
  <c r="J98" i="3"/>
  <c r="I98" i="3"/>
  <c r="H98" i="3"/>
  <c r="G98" i="3"/>
  <c r="F98" i="3"/>
  <c r="E98" i="3"/>
  <c r="D98" i="3"/>
  <c r="C98" i="3"/>
  <c r="K97" i="3"/>
  <c r="J97" i="3"/>
  <c r="I97" i="3"/>
  <c r="H97" i="3"/>
  <c r="G97" i="3"/>
  <c r="F97" i="3"/>
  <c r="E97" i="3"/>
  <c r="D97" i="3"/>
  <c r="C97" i="3"/>
  <c r="K96" i="3"/>
  <c r="J96" i="3"/>
  <c r="I96" i="3"/>
  <c r="H96" i="3"/>
  <c r="G96" i="3"/>
  <c r="F96" i="3"/>
  <c r="E96" i="3"/>
  <c r="D96" i="3"/>
  <c r="C96" i="3"/>
  <c r="K95" i="3"/>
  <c r="J95" i="3"/>
  <c r="I95" i="3"/>
  <c r="H95" i="3"/>
  <c r="G95" i="3"/>
  <c r="F95" i="3"/>
  <c r="E95" i="3"/>
  <c r="D95" i="3"/>
  <c r="C95" i="3"/>
  <c r="K94" i="3"/>
  <c r="J94" i="3"/>
  <c r="I94" i="3"/>
  <c r="H94" i="3"/>
  <c r="G94" i="3"/>
  <c r="F94" i="3"/>
  <c r="E94" i="3"/>
  <c r="D94" i="3"/>
  <c r="C94" i="3"/>
  <c r="K93" i="3"/>
  <c r="J93" i="3"/>
  <c r="I93" i="3"/>
  <c r="H93" i="3"/>
  <c r="G93" i="3"/>
  <c r="F93" i="3"/>
  <c r="E93" i="3"/>
  <c r="D93" i="3"/>
  <c r="C93" i="3"/>
  <c r="K92" i="3"/>
  <c r="J92" i="3"/>
  <c r="I92" i="3"/>
  <c r="H92" i="3"/>
  <c r="G92" i="3"/>
  <c r="F92" i="3"/>
  <c r="E92" i="3"/>
  <c r="D92" i="3"/>
  <c r="C92" i="3"/>
  <c r="K91" i="3"/>
  <c r="J91" i="3"/>
  <c r="I91" i="3"/>
  <c r="H91" i="3"/>
  <c r="G91" i="3"/>
  <c r="F91" i="3"/>
  <c r="E91" i="3"/>
  <c r="D91" i="3"/>
  <c r="C91" i="3"/>
  <c r="K90" i="3"/>
  <c r="J90" i="3"/>
  <c r="I90" i="3"/>
  <c r="H90" i="3"/>
  <c r="G90" i="3"/>
  <c r="F90" i="3"/>
  <c r="E90" i="3"/>
  <c r="D90" i="3"/>
  <c r="C90" i="3"/>
  <c r="K89" i="3"/>
  <c r="J89" i="3"/>
  <c r="I89" i="3"/>
  <c r="H89" i="3"/>
  <c r="G89" i="3"/>
  <c r="F89" i="3"/>
  <c r="E89" i="3"/>
  <c r="D89" i="3"/>
  <c r="C89" i="3"/>
  <c r="K88" i="3"/>
  <c r="J88" i="3"/>
  <c r="I88" i="3"/>
  <c r="H88" i="3"/>
  <c r="G88" i="3"/>
  <c r="F88" i="3"/>
  <c r="E88" i="3"/>
  <c r="D88" i="3"/>
  <c r="C88" i="3"/>
  <c r="K87" i="3"/>
  <c r="J87" i="3"/>
  <c r="I87" i="3"/>
  <c r="H87" i="3"/>
  <c r="G87" i="3"/>
  <c r="F87" i="3"/>
  <c r="E87" i="3"/>
  <c r="D87" i="3"/>
  <c r="C87" i="3"/>
  <c r="K86" i="3"/>
  <c r="J86" i="3"/>
  <c r="I86" i="3"/>
  <c r="H86" i="3"/>
  <c r="G86" i="3"/>
  <c r="F86" i="3"/>
  <c r="E86" i="3"/>
  <c r="D86" i="3"/>
  <c r="C86" i="3"/>
  <c r="K85" i="3"/>
  <c r="J85" i="3"/>
  <c r="I85" i="3"/>
  <c r="H85" i="3"/>
  <c r="G85" i="3"/>
  <c r="F85" i="3"/>
  <c r="E85" i="3"/>
  <c r="D85" i="3"/>
  <c r="C85" i="3"/>
  <c r="K84" i="3"/>
  <c r="J84" i="3"/>
  <c r="I84" i="3"/>
  <c r="H84" i="3"/>
  <c r="G84" i="3"/>
  <c r="F84" i="3"/>
  <c r="E84" i="3"/>
  <c r="D84" i="3"/>
  <c r="C84" i="3"/>
  <c r="K83" i="3"/>
  <c r="J83" i="3"/>
  <c r="I83" i="3"/>
  <c r="H83" i="3"/>
  <c r="G83" i="3"/>
  <c r="F83" i="3"/>
  <c r="E83" i="3"/>
  <c r="D83" i="3"/>
  <c r="C83" i="3"/>
  <c r="K82" i="3"/>
  <c r="J82" i="3"/>
  <c r="I82" i="3"/>
  <c r="H82" i="3"/>
  <c r="G82" i="3"/>
  <c r="F82" i="3"/>
  <c r="E82" i="3"/>
  <c r="D82" i="3"/>
  <c r="C82" i="3"/>
  <c r="K81" i="3"/>
  <c r="J81" i="3"/>
  <c r="I81" i="3"/>
  <c r="H81" i="3"/>
  <c r="G81" i="3"/>
  <c r="F81" i="3"/>
  <c r="E81" i="3"/>
  <c r="D81" i="3"/>
  <c r="C81" i="3"/>
  <c r="K80" i="3"/>
  <c r="J80" i="3"/>
  <c r="I80" i="3"/>
  <c r="H80" i="3"/>
  <c r="G80" i="3"/>
  <c r="F80" i="3"/>
  <c r="E80" i="3"/>
  <c r="D80" i="3"/>
  <c r="C80" i="3"/>
  <c r="K79" i="3"/>
  <c r="J79" i="3"/>
  <c r="I79" i="3"/>
  <c r="H79" i="3"/>
  <c r="G79" i="3"/>
  <c r="F79" i="3"/>
  <c r="E79" i="3"/>
  <c r="D79" i="3"/>
  <c r="C79" i="3"/>
  <c r="K78" i="3"/>
  <c r="J78" i="3"/>
  <c r="I78" i="3"/>
  <c r="H78" i="3"/>
  <c r="G78" i="3"/>
  <c r="F78" i="3"/>
  <c r="E78" i="3"/>
  <c r="D78" i="3"/>
  <c r="C78" i="3"/>
  <c r="K77" i="3"/>
  <c r="J77" i="3"/>
  <c r="I77" i="3"/>
  <c r="H77" i="3"/>
  <c r="G77" i="3"/>
  <c r="F77" i="3"/>
  <c r="E77" i="3"/>
  <c r="D77" i="3"/>
  <c r="C77" i="3"/>
  <c r="K76" i="3"/>
  <c r="J76" i="3"/>
  <c r="I76" i="3"/>
  <c r="H76" i="3"/>
  <c r="G76" i="3"/>
  <c r="F76" i="3"/>
  <c r="E76" i="3"/>
  <c r="D76" i="3"/>
  <c r="C76" i="3"/>
  <c r="K75" i="3"/>
  <c r="J75" i="3"/>
  <c r="I75" i="3"/>
  <c r="H75" i="3"/>
  <c r="G75" i="3"/>
  <c r="F75" i="3"/>
  <c r="E75" i="3"/>
  <c r="D75" i="3"/>
  <c r="C75" i="3"/>
  <c r="K74" i="3"/>
  <c r="J74" i="3"/>
  <c r="I74" i="3"/>
  <c r="H74" i="3"/>
  <c r="G74" i="3"/>
  <c r="F74" i="3"/>
  <c r="E74" i="3"/>
  <c r="D74" i="3"/>
  <c r="C74" i="3"/>
  <c r="K73" i="3"/>
  <c r="J73" i="3"/>
  <c r="I73" i="3"/>
  <c r="H73" i="3"/>
  <c r="G73" i="3"/>
  <c r="F73" i="3"/>
  <c r="E73" i="3"/>
  <c r="D73" i="3"/>
  <c r="C73" i="3"/>
  <c r="K72" i="3"/>
  <c r="J72" i="3"/>
  <c r="I72" i="3"/>
  <c r="H72" i="3"/>
  <c r="G72" i="3"/>
  <c r="F72" i="3"/>
  <c r="E72" i="3"/>
  <c r="D72" i="3"/>
  <c r="C72" i="3"/>
  <c r="K71" i="3"/>
  <c r="J71" i="3"/>
  <c r="I71" i="3"/>
  <c r="H71" i="3"/>
  <c r="G71" i="3"/>
  <c r="F71" i="3"/>
  <c r="E71" i="3"/>
  <c r="D71" i="3"/>
  <c r="C71" i="3"/>
  <c r="K70" i="3"/>
  <c r="J70" i="3"/>
  <c r="I70" i="3"/>
  <c r="H70" i="3"/>
  <c r="G70" i="3"/>
  <c r="F70" i="3"/>
  <c r="E70" i="3"/>
  <c r="D70" i="3"/>
  <c r="C70" i="3"/>
  <c r="K69" i="3"/>
  <c r="J69" i="3"/>
  <c r="I69" i="3"/>
  <c r="H69" i="3"/>
  <c r="G69" i="3"/>
  <c r="F69" i="3"/>
  <c r="E69" i="3"/>
  <c r="D69" i="3"/>
  <c r="C69" i="3"/>
  <c r="K68" i="3"/>
  <c r="J68" i="3"/>
  <c r="I68" i="3"/>
  <c r="H68" i="3"/>
  <c r="G68" i="3"/>
  <c r="F68" i="3"/>
  <c r="E68" i="3"/>
  <c r="D68" i="3"/>
  <c r="C68" i="3"/>
  <c r="K67" i="3"/>
  <c r="J67" i="3"/>
  <c r="I67" i="3"/>
  <c r="H67" i="3"/>
  <c r="G67" i="3"/>
  <c r="F67" i="3"/>
  <c r="E67" i="3"/>
  <c r="D67" i="3"/>
  <c r="C67" i="3"/>
  <c r="K66" i="3"/>
  <c r="J66" i="3"/>
  <c r="I66" i="3"/>
  <c r="H66" i="3"/>
  <c r="G66" i="3"/>
  <c r="F66" i="3"/>
  <c r="E66" i="3"/>
  <c r="D66" i="3"/>
  <c r="C66" i="3"/>
  <c r="K65" i="3"/>
  <c r="J65" i="3"/>
  <c r="I65" i="3"/>
  <c r="H65" i="3"/>
  <c r="G65" i="3"/>
  <c r="F65" i="3"/>
  <c r="E65" i="3"/>
  <c r="D65" i="3"/>
  <c r="C65" i="3"/>
  <c r="K64" i="3"/>
  <c r="J64" i="3"/>
  <c r="I64" i="3"/>
  <c r="H64" i="3"/>
  <c r="G64" i="3"/>
  <c r="F64" i="3"/>
  <c r="E64" i="3"/>
  <c r="D64" i="3"/>
  <c r="C64" i="3"/>
  <c r="K63" i="3"/>
  <c r="J63" i="3"/>
  <c r="I63" i="3"/>
  <c r="H63" i="3"/>
  <c r="G63" i="3"/>
  <c r="F63" i="3"/>
  <c r="E63" i="3"/>
  <c r="D63" i="3"/>
  <c r="C63" i="3"/>
  <c r="K62" i="3"/>
  <c r="J62" i="3"/>
  <c r="I62" i="3"/>
  <c r="H62" i="3"/>
  <c r="G62" i="3"/>
  <c r="F62" i="3"/>
  <c r="E62" i="3"/>
  <c r="D62" i="3"/>
  <c r="C62" i="3"/>
  <c r="K61" i="3"/>
  <c r="J61" i="3"/>
  <c r="I61" i="3"/>
  <c r="H61" i="3"/>
  <c r="G61" i="3"/>
  <c r="F61" i="3"/>
  <c r="E61" i="3"/>
  <c r="D61" i="3"/>
  <c r="C61" i="3"/>
  <c r="K60" i="3"/>
  <c r="J60" i="3"/>
  <c r="I60" i="3"/>
  <c r="H60" i="3"/>
  <c r="G60" i="3"/>
  <c r="F60" i="3"/>
  <c r="E60" i="3"/>
  <c r="D60" i="3"/>
  <c r="C60" i="3"/>
  <c r="K59" i="3"/>
  <c r="J59" i="3"/>
  <c r="I59" i="3"/>
  <c r="H59" i="3"/>
  <c r="G59" i="3"/>
  <c r="F59" i="3"/>
  <c r="E59" i="3"/>
  <c r="D59" i="3"/>
  <c r="C59" i="3"/>
  <c r="K58" i="3"/>
  <c r="J58" i="3"/>
  <c r="I58" i="3"/>
  <c r="H58" i="3"/>
  <c r="G58" i="3"/>
  <c r="F58" i="3"/>
  <c r="E58" i="3"/>
  <c r="D58" i="3"/>
  <c r="C58" i="3"/>
  <c r="K57" i="3"/>
  <c r="J57" i="3"/>
  <c r="I57" i="3"/>
  <c r="H57" i="3"/>
  <c r="G57" i="3"/>
  <c r="F57" i="3"/>
  <c r="E57" i="3"/>
  <c r="D57" i="3"/>
  <c r="C57" i="3"/>
  <c r="K56" i="3"/>
  <c r="J56" i="3"/>
  <c r="I56" i="3"/>
  <c r="H56" i="3"/>
  <c r="G56" i="3"/>
  <c r="F56" i="3"/>
  <c r="E56" i="3"/>
  <c r="D56" i="3"/>
  <c r="C56" i="3"/>
  <c r="K55" i="3"/>
  <c r="J55" i="3"/>
  <c r="I55" i="3"/>
  <c r="H55" i="3"/>
  <c r="G55" i="3"/>
  <c r="F55" i="3"/>
  <c r="E55" i="3"/>
  <c r="D55" i="3"/>
  <c r="C55" i="3"/>
  <c r="K54" i="3"/>
  <c r="J54" i="3"/>
  <c r="I54" i="3"/>
  <c r="H54" i="3"/>
  <c r="G54" i="3"/>
  <c r="F54" i="3"/>
  <c r="E54" i="3"/>
  <c r="D54" i="3"/>
  <c r="C54" i="3"/>
  <c r="K53" i="3"/>
  <c r="J53" i="3"/>
  <c r="I53" i="3"/>
  <c r="H53" i="3"/>
  <c r="G53" i="3"/>
  <c r="F53" i="3"/>
  <c r="E53" i="3"/>
  <c r="D53" i="3"/>
  <c r="C53" i="3"/>
  <c r="K52" i="3"/>
  <c r="J52" i="3"/>
  <c r="I52" i="3"/>
  <c r="H52" i="3"/>
  <c r="G52" i="3"/>
  <c r="F52" i="3"/>
  <c r="E52" i="3"/>
  <c r="D52" i="3"/>
  <c r="C52" i="3"/>
  <c r="K51" i="3"/>
  <c r="J51" i="3"/>
  <c r="I51" i="3"/>
  <c r="H51" i="3"/>
  <c r="G51" i="3"/>
  <c r="F51" i="3"/>
  <c r="E51" i="3"/>
  <c r="D51" i="3"/>
  <c r="C51" i="3"/>
  <c r="K50" i="3"/>
  <c r="J50" i="3"/>
  <c r="I50" i="3"/>
  <c r="H50" i="3"/>
  <c r="G50" i="3"/>
  <c r="F50" i="3"/>
  <c r="E50" i="3"/>
  <c r="D50" i="3"/>
  <c r="C50" i="3"/>
  <c r="K49" i="3"/>
  <c r="J49" i="3"/>
  <c r="I49" i="3"/>
  <c r="H49" i="3"/>
  <c r="G49" i="3"/>
  <c r="F49" i="3"/>
  <c r="E49" i="3"/>
  <c r="D49" i="3"/>
  <c r="C49" i="3"/>
  <c r="K48" i="3"/>
  <c r="J48" i="3"/>
  <c r="I48" i="3"/>
  <c r="H48" i="3"/>
  <c r="G48" i="3"/>
  <c r="F48" i="3"/>
  <c r="E48" i="3"/>
  <c r="D48" i="3"/>
  <c r="C48" i="3"/>
  <c r="K47" i="3"/>
  <c r="J47" i="3"/>
  <c r="I47" i="3"/>
  <c r="H47" i="3"/>
  <c r="G47" i="3"/>
  <c r="F47" i="3"/>
  <c r="E47" i="3"/>
  <c r="D47" i="3"/>
  <c r="C47" i="3"/>
  <c r="K46" i="3"/>
  <c r="J46" i="3"/>
  <c r="I46" i="3"/>
  <c r="H46" i="3"/>
  <c r="G46" i="3"/>
  <c r="F46" i="3"/>
  <c r="E46" i="3"/>
  <c r="D46" i="3"/>
  <c r="C46" i="3"/>
  <c r="K45" i="3"/>
  <c r="J45" i="3"/>
  <c r="I45" i="3"/>
  <c r="H45" i="3"/>
  <c r="G45" i="3"/>
  <c r="F45" i="3"/>
  <c r="E45" i="3"/>
  <c r="D45" i="3"/>
  <c r="C45" i="3"/>
  <c r="K44" i="3"/>
  <c r="J44" i="3"/>
  <c r="I44" i="3"/>
  <c r="H44" i="3"/>
  <c r="G44" i="3"/>
  <c r="F44" i="3"/>
  <c r="E44" i="3"/>
  <c r="D44" i="3"/>
  <c r="C44" i="3"/>
  <c r="K43" i="3"/>
  <c r="J43" i="3"/>
  <c r="I43" i="3"/>
  <c r="H43" i="3"/>
  <c r="G43" i="3"/>
  <c r="F43" i="3"/>
  <c r="E43" i="3"/>
  <c r="D43" i="3"/>
  <c r="C43" i="3"/>
  <c r="K42" i="3"/>
  <c r="J42" i="3"/>
  <c r="I42" i="3"/>
  <c r="H42" i="3"/>
  <c r="G42" i="3"/>
  <c r="F42" i="3"/>
  <c r="E42" i="3"/>
  <c r="D42" i="3"/>
  <c r="C42" i="3"/>
  <c r="K41" i="3"/>
  <c r="J41" i="3"/>
  <c r="I41" i="3"/>
  <c r="H41" i="3"/>
  <c r="G41" i="3"/>
  <c r="F41" i="3"/>
  <c r="E41" i="3"/>
  <c r="D41" i="3"/>
  <c r="C41" i="3"/>
  <c r="K40" i="3"/>
  <c r="J40" i="3"/>
  <c r="I40" i="3"/>
  <c r="H40" i="3"/>
  <c r="G40" i="3"/>
  <c r="F40" i="3"/>
  <c r="E40" i="3"/>
  <c r="D40" i="3"/>
  <c r="C40" i="3"/>
  <c r="K39" i="3"/>
  <c r="J39" i="3"/>
  <c r="I39" i="3"/>
  <c r="H39" i="3"/>
  <c r="G39" i="3"/>
  <c r="F39" i="3"/>
  <c r="E39" i="3"/>
  <c r="D39" i="3"/>
  <c r="C39" i="3"/>
  <c r="K38" i="3"/>
  <c r="J38" i="3"/>
  <c r="I38" i="3"/>
  <c r="H38" i="3"/>
  <c r="G38" i="3"/>
  <c r="F38" i="3"/>
  <c r="E38" i="3"/>
  <c r="D38" i="3"/>
  <c r="C38" i="3"/>
  <c r="K37" i="3"/>
  <c r="J37" i="3"/>
  <c r="I37" i="3"/>
  <c r="H37" i="3"/>
  <c r="G37" i="3"/>
  <c r="F37" i="3"/>
  <c r="E37" i="3"/>
  <c r="D37" i="3"/>
  <c r="C37" i="3"/>
  <c r="K36" i="3"/>
  <c r="J36" i="3"/>
  <c r="I36" i="3"/>
  <c r="H36" i="3"/>
  <c r="G36" i="3"/>
  <c r="F36" i="3"/>
  <c r="E36" i="3"/>
  <c r="D36" i="3"/>
  <c r="C36" i="3"/>
  <c r="K35" i="3"/>
  <c r="J35" i="3"/>
  <c r="I35" i="3"/>
  <c r="H35" i="3"/>
  <c r="G35" i="3"/>
  <c r="F35" i="3"/>
  <c r="E35" i="3"/>
  <c r="D35" i="3"/>
  <c r="C35" i="3"/>
  <c r="K34" i="3"/>
  <c r="J34" i="3"/>
  <c r="I34" i="3"/>
  <c r="H34" i="3"/>
  <c r="G34" i="3"/>
  <c r="F34" i="3"/>
  <c r="E34" i="3"/>
  <c r="D34" i="3"/>
  <c r="C34" i="3"/>
  <c r="K33" i="3"/>
  <c r="J33" i="3"/>
  <c r="I33" i="3"/>
  <c r="H33" i="3"/>
  <c r="G33" i="3"/>
  <c r="F33" i="3"/>
  <c r="E33" i="3"/>
  <c r="D33" i="3"/>
  <c r="C33" i="3"/>
  <c r="K32" i="3"/>
  <c r="J32" i="3"/>
  <c r="I32" i="3"/>
  <c r="H32" i="3"/>
  <c r="G32" i="3"/>
  <c r="F32" i="3"/>
  <c r="E32" i="3"/>
  <c r="D32" i="3"/>
  <c r="C32" i="3"/>
  <c r="K31" i="3"/>
  <c r="J31" i="3"/>
  <c r="I31" i="3"/>
  <c r="H31" i="3"/>
  <c r="G31" i="3"/>
  <c r="F31" i="3"/>
  <c r="E31" i="3"/>
  <c r="D31" i="3"/>
  <c r="C31" i="3"/>
  <c r="K30" i="3"/>
  <c r="J30" i="3"/>
  <c r="I30" i="3"/>
  <c r="H30" i="3"/>
  <c r="G30" i="3"/>
  <c r="F30" i="3"/>
  <c r="E30" i="3"/>
  <c r="D30" i="3"/>
  <c r="C30" i="3"/>
  <c r="K29" i="3"/>
  <c r="J29" i="3"/>
  <c r="I29" i="3"/>
  <c r="H29" i="3"/>
  <c r="G29" i="3"/>
  <c r="F29" i="3"/>
  <c r="E29" i="3"/>
  <c r="D29" i="3"/>
  <c r="C29" i="3"/>
  <c r="K28" i="3"/>
  <c r="J28" i="3"/>
  <c r="I28" i="3"/>
  <c r="H28" i="3"/>
  <c r="G28" i="3"/>
  <c r="F28" i="3"/>
  <c r="E28" i="3"/>
  <c r="D28" i="3"/>
  <c r="C28" i="3"/>
  <c r="K27" i="3"/>
  <c r="J27" i="3"/>
  <c r="I27" i="3"/>
  <c r="H27" i="3"/>
  <c r="G27" i="3"/>
  <c r="F27" i="3"/>
  <c r="E27" i="3"/>
  <c r="D27" i="3"/>
  <c r="C27" i="3"/>
  <c r="K26" i="3"/>
  <c r="J26" i="3"/>
  <c r="I26" i="3"/>
  <c r="H26" i="3"/>
  <c r="G26" i="3"/>
  <c r="F26" i="3"/>
  <c r="E26" i="3"/>
  <c r="D26" i="3"/>
  <c r="C26" i="3"/>
  <c r="K25" i="3"/>
  <c r="J25" i="3"/>
  <c r="I25" i="3"/>
  <c r="H25" i="3"/>
  <c r="G25" i="3"/>
  <c r="F25" i="3"/>
  <c r="E25" i="3"/>
  <c r="D25" i="3"/>
  <c r="C25" i="3"/>
  <c r="K24" i="3"/>
  <c r="J24" i="3"/>
  <c r="I24" i="3"/>
  <c r="H24" i="3"/>
  <c r="G24" i="3"/>
  <c r="F24" i="3"/>
  <c r="E24" i="3"/>
  <c r="D24" i="3"/>
  <c r="C24" i="3"/>
  <c r="K23" i="3"/>
  <c r="J23" i="3"/>
  <c r="I23" i="3"/>
  <c r="H23" i="3"/>
  <c r="G23" i="3"/>
  <c r="F23" i="3"/>
  <c r="E23" i="3"/>
  <c r="D23" i="3"/>
  <c r="C23" i="3"/>
  <c r="K22" i="3"/>
  <c r="J22" i="3"/>
  <c r="I22" i="3"/>
  <c r="H22" i="3"/>
  <c r="G22" i="3"/>
  <c r="F22" i="3"/>
  <c r="E22" i="3"/>
  <c r="D22" i="3"/>
  <c r="C22" i="3"/>
  <c r="K21" i="3"/>
  <c r="J21" i="3"/>
  <c r="I21" i="3"/>
  <c r="H21" i="3"/>
  <c r="G21" i="3"/>
  <c r="F21" i="3"/>
  <c r="E21" i="3"/>
  <c r="D21" i="3"/>
  <c r="C21" i="3"/>
  <c r="K20" i="3"/>
  <c r="J20" i="3"/>
  <c r="I20" i="3"/>
  <c r="H20" i="3"/>
  <c r="G20" i="3"/>
  <c r="F20" i="3"/>
  <c r="E20" i="3"/>
  <c r="D20" i="3"/>
  <c r="C20" i="3"/>
  <c r="K19" i="3"/>
  <c r="J19" i="3"/>
  <c r="I19" i="3"/>
  <c r="H19" i="3"/>
  <c r="G19" i="3"/>
  <c r="F19" i="3"/>
  <c r="E19" i="3"/>
  <c r="D19" i="3"/>
  <c r="C19" i="3"/>
  <c r="K18" i="3"/>
  <c r="J18" i="3"/>
  <c r="I18" i="3"/>
  <c r="H18" i="3"/>
  <c r="G18" i="3"/>
  <c r="F18" i="3"/>
  <c r="E18" i="3"/>
  <c r="D18" i="3"/>
  <c r="C18" i="3"/>
  <c r="K17" i="3"/>
  <c r="J17" i="3"/>
  <c r="I17" i="3"/>
  <c r="H17" i="3"/>
  <c r="G17" i="3"/>
  <c r="F17" i="3"/>
  <c r="E17" i="3"/>
  <c r="D17" i="3"/>
  <c r="C17" i="3"/>
  <c r="K16" i="3"/>
  <c r="J16" i="3"/>
  <c r="I16" i="3"/>
  <c r="H16" i="3"/>
  <c r="G16" i="3"/>
  <c r="F16" i="3"/>
  <c r="E16" i="3"/>
  <c r="D16" i="3"/>
  <c r="C16" i="3"/>
  <c r="K15" i="3"/>
  <c r="J15" i="3"/>
  <c r="I15" i="3"/>
  <c r="H15" i="3"/>
  <c r="G15" i="3"/>
  <c r="F15" i="3"/>
  <c r="E15" i="3"/>
  <c r="D15" i="3"/>
  <c r="C15" i="3"/>
  <c r="K14" i="3"/>
  <c r="J14" i="3"/>
  <c r="I14" i="3"/>
  <c r="H14" i="3"/>
  <c r="G14" i="3"/>
  <c r="F14" i="3"/>
  <c r="E14" i="3"/>
  <c r="D14" i="3"/>
  <c r="C14" i="3"/>
  <c r="K13" i="3"/>
  <c r="J13" i="3"/>
  <c r="I13" i="3"/>
  <c r="H13" i="3"/>
  <c r="G13" i="3"/>
  <c r="F13" i="3"/>
  <c r="E13" i="3"/>
  <c r="D13" i="3"/>
  <c r="C13" i="3"/>
  <c r="K12" i="3"/>
  <c r="J12" i="3"/>
  <c r="I12" i="3"/>
  <c r="H12" i="3"/>
  <c r="G12" i="3"/>
  <c r="F12" i="3"/>
  <c r="E12" i="3"/>
  <c r="D12" i="3"/>
  <c r="C12" i="3"/>
  <c r="K11" i="3"/>
  <c r="J11" i="3"/>
  <c r="I11" i="3"/>
  <c r="H11" i="3"/>
  <c r="G11" i="3"/>
  <c r="F11" i="3"/>
  <c r="E11" i="3"/>
  <c r="D11" i="3"/>
  <c r="C11" i="3"/>
  <c r="K10" i="3"/>
  <c r="J10" i="3"/>
  <c r="I10" i="3"/>
  <c r="H10" i="3"/>
  <c r="G10" i="3"/>
  <c r="F10" i="3"/>
  <c r="E10" i="3"/>
  <c r="D10" i="3"/>
  <c r="C10" i="3"/>
  <c r="K9" i="3"/>
  <c r="J9" i="3"/>
  <c r="I9" i="3"/>
  <c r="H9" i="3"/>
  <c r="G9" i="3"/>
  <c r="F9" i="3"/>
  <c r="E9" i="3"/>
  <c r="D9" i="3"/>
  <c r="C9" i="3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5" i="3"/>
  <c r="J5" i="3"/>
  <c r="I5" i="3"/>
  <c r="H5" i="3"/>
  <c r="G5" i="3"/>
  <c r="F5" i="3"/>
  <c r="E5" i="3"/>
  <c r="D5" i="3"/>
  <c r="C5" i="3"/>
  <c r="K4" i="3"/>
  <c r="J4" i="3"/>
  <c r="I4" i="3"/>
  <c r="H4" i="3"/>
  <c r="G4" i="3"/>
  <c r="F4" i="3"/>
  <c r="E4" i="3"/>
  <c r="D4" i="3"/>
  <c r="C4" i="3"/>
  <c r="K3" i="3"/>
  <c r="J3" i="3"/>
  <c r="I3" i="3"/>
  <c r="H3" i="3"/>
  <c r="G3" i="3"/>
  <c r="F3" i="3"/>
  <c r="E3" i="3"/>
  <c r="D3" i="3"/>
  <c r="C3" i="3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C127" i="1"/>
  <c r="L126" i="1"/>
  <c r="K126" i="1"/>
  <c r="J126" i="1"/>
  <c r="I126" i="1"/>
  <c r="H126" i="1"/>
  <c r="G126" i="1"/>
  <c r="F126" i="1"/>
  <c r="E126" i="1"/>
  <c r="D126" i="1"/>
  <c r="C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C112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C110" i="1"/>
  <c r="L109" i="1"/>
  <c r="K109" i="1"/>
  <c r="J109" i="1"/>
  <c r="I109" i="1"/>
  <c r="H109" i="1"/>
  <c r="G109" i="1"/>
  <c r="F109" i="1"/>
  <c r="E109" i="1"/>
  <c r="D109" i="1"/>
  <c r="C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C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C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  <c r="L5" i="1"/>
  <c r="K5" i="1"/>
  <c r="J5" i="1"/>
  <c r="I5" i="1"/>
  <c r="H5" i="1"/>
  <c r="G5" i="1"/>
  <c r="F5" i="1"/>
  <c r="E5" i="1"/>
  <c r="D5" i="1"/>
  <c r="C5" i="1"/>
  <c r="L4" i="1"/>
  <c r="K4" i="1"/>
  <c r="J4" i="1"/>
  <c r="I4" i="1"/>
  <c r="H4" i="1"/>
  <c r="G4" i="1"/>
  <c r="F4" i="1"/>
  <c r="E4" i="1"/>
  <c r="D4" i="1"/>
  <c r="C4" i="1"/>
  <c r="L3" i="1"/>
  <c r="K3" i="1"/>
  <c r="J3" i="1"/>
  <c r="I3" i="1"/>
  <c r="H3" i="1"/>
  <c r="G3" i="1"/>
  <c r="F3" i="1"/>
  <c r="E3" i="1"/>
  <c r="D3" i="1"/>
  <c r="C3" i="1"/>
  <c r="C125" i="6" l="1"/>
  <c r="C116" i="6"/>
  <c r="C118" i="6"/>
  <c r="C8" i="6"/>
  <c r="C66" i="6"/>
  <c r="C68" i="6"/>
  <c r="C41" i="6"/>
  <c r="C106" i="6"/>
  <c r="C108" i="6"/>
  <c r="C112" i="6"/>
  <c r="C46" i="6"/>
  <c r="C51" i="6"/>
  <c r="C109" i="6"/>
  <c r="C98" i="6"/>
  <c r="C100" i="6"/>
  <c r="C97" i="6"/>
  <c r="C102" i="6"/>
  <c r="C38" i="6"/>
  <c r="C43" i="6"/>
  <c r="S43" i="6" s="1"/>
  <c r="C29" i="6"/>
  <c r="C110" i="6"/>
  <c r="C50" i="6"/>
  <c r="C52" i="6"/>
  <c r="C101" i="6"/>
  <c r="C90" i="6"/>
  <c r="C92" i="6"/>
  <c r="C89" i="6"/>
  <c r="C96" i="6"/>
  <c r="C30" i="6"/>
  <c r="C115" i="6"/>
  <c r="C35" i="6"/>
  <c r="C85" i="6"/>
  <c r="C21" i="6"/>
  <c r="C42" i="6"/>
  <c r="C139" i="6"/>
  <c r="C44" i="6"/>
  <c r="C114" i="6"/>
  <c r="C113" i="6"/>
  <c r="C54" i="6"/>
  <c r="C59" i="6"/>
  <c r="C45" i="6"/>
  <c r="C117" i="6"/>
  <c r="C105" i="6"/>
  <c r="C37" i="6"/>
  <c r="C58" i="6"/>
  <c r="C93" i="6"/>
  <c r="C82" i="6"/>
  <c r="C84" i="6"/>
  <c r="C81" i="6"/>
  <c r="C86" i="6"/>
  <c r="C22" i="6"/>
  <c r="C99" i="6"/>
  <c r="C27" i="6"/>
  <c r="C40" i="6"/>
  <c r="C77" i="6"/>
  <c r="C13" i="6"/>
  <c r="C34" i="6"/>
  <c r="C119" i="6"/>
  <c r="C36" i="6"/>
  <c r="C73" i="6"/>
  <c r="C17" i="6"/>
  <c r="C33" i="6"/>
  <c r="C138" i="6"/>
  <c r="C140" i="6"/>
  <c r="C137" i="6"/>
  <c r="C142" i="6"/>
  <c r="C78" i="6"/>
  <c r="C14" i="6"/>
  <c r="C83" i="6"/>
  <c r="C19" i="6"/>
  <c r="C32" i="6"/>
  <c r="C69" i="6"/>
  <c r="C5" i="6"/>
  <c r="C94" i="6"/>
  <c r="C26" i="6"/>
  <c r="C103" i="6"/>
  <c r="C28" i="6"/>
  <c r="C65" i="6"/>
  <c r="C9" i="6"/>
  <c r="C60" i="6"/>
  <c r="C141" i="6"/>
  <c r="C130" i="6"/>
  <c r="C132" i="6"/>
  <c r="C129" i="6"/>
  <c r="C134" i="6"/>
  <c r="C70" i="6"/>
  <c r="C6" i="6"/>
  <c r="C75" i="6"/>
  <c r="C11" i="6"/>
  <c r="C24" i="6"/>
  <c r="C61" i="6"/>
  <c r="C88" i="6"/>
  <c r="C18" i="6"/>
  <c r="C87" i="6"/>
  <c r="C20" i="6"/>
  <c r="C57" i="6"/>
  <c r="C133" i="6"/>
  <c r="C122" i="6"/>
  <c r="C124" i="6"/>
  <c r="C121" i="6"/>
  <c r="C128" i="6"/>
  <c r="C62" i="6"/>
  <c r="C67" i="6"/>
  <c r="C16" i="6"/>
  <c r="C53" i="6"/>
  <c r="C126" i="6"/>
  <c r="C74" i="6"/>
  <c r="C10" i="6"/>
  <c r="S10" i="6" s="1"/>
  <c r="C76" i="6"/>
  <c r="C12" i="6"/>
  <c r="C49" i="6"/>
  <c r="P139" i="4"/>
  <c r="L141" i="6" s="1"/>
  <c r="P123" i="4"/>
  <c r="L125" i="6" s="1"/>
  <c r="P107" i="4"/>
  <c r="L109" i="6" s="1"/>
  <c r="P91" i="4"/>
  <c r="L93" i="6" s="1"/>
  <c r="P75" i="4"/>
  <c r="L77" i="6" s="1"/>
  <c r="P59" i="4"/>
  <c r="L61" i="6" s="1"/>
  <c r="P43" i="4"/>
  <c r="L45" i="6" s="1"/>
  <c r="P27" i="4"/>
  <c r="L29" i="6" s="1"/>
  <c r="P11" i="4"/>
  <c r="L13" i="6" s="1"/>
  <c r="P4" i="5"/>
  <c r="K6" i="6" s="1"/>
  <c r="P6" i="5"/>
  <c r="K8" i="6" s="1"/>
  <c r="P8" i="5"/>
  <c r="K10" i="6" s="1"/>
  <c r="P10" i="5"/>
  <c r="K12" i="6" s="1"/>
  <c r="P12" i="5"/>
  <c r="K14" i="6" s="1"/>
  <c r="P14" i="5"/>
  <c r="K16" i="6" s="1"/>
  <c r="P16" i="5"/>
  <c r="K18" i="6" s="1"/>
  <c r="P18" i="5"/>
  <c r="K20" i="6" s="1"/>
  <c r="P20" i="5"/>
  <c r="K22" i="6" s="1"/>
  <c r="P22" i="5"/>
  <c r="K24" i="6" s="1"/>
  <c r="P24" i="5"/>
  <c r="K26" i="6" s="1"/>
  <c r="P26" i="5"/>
  <c r="K28" i="6" s="1"/>
  <c r="P28" i="5"/>
  <c r="K30" i="6" s="1"/>
  <c r="P30" i="5"/>
  <c r="K32" i="6" s="1"/>
  <c r="P32" i="5"/>
  <c r="K34" i="6" s="1"/>
  <c r="P34" i="5"/>
  <c r="K36" i="6" s="1"/>
  <c r="P36" i="5"/>
  <c r="K38" i="6" s="1"/>
  <c r="P38" i="5"/>
  <c r="K40" i="6" s="1"/>
  <c r="P40" i="5"/>
  <c r="K42" i="6" s="1"/>
  <c r="P42" i="5"/>
  <c r="K44" i="6" s="1"/>
  <c r="P44" i="5"/>
  <c r="K46" i="6" s="1"/>
  <c r="P46" i="5"/>
  <c r="K48" i="6" s="1"/>
  <c r="P48" i="5"/>
  <c r="K50" i="6" s="1"/>
  <c r="P50" i="5"/>
  <c r="K52" i="6" s="1"/>
  <c r="P52" i="5"/>
  <c r="K54" i="6" s="1"/>
  <c r="P54" i="5"/>
  <c r="K56" i="6" s="1"/>
  <c r="P56" i="5"/>
  <c r="K58" i="6" s="1"/>
  <c r="P58" i="5"/>
  <c r="K60" i="6" s="1"/>
  <c r="P60" i="5"/>
  <c r="K62" i="6" s="1"/>
  <c r="P62" i="5"/>
  <c r="K64" i="6" s="1"/>
  <c r="P64" i="5"/>
  <c r="K66" i="6" s="1"/>
  <c r="P66" i="5"/>
  <c r="K68" i="6" s="1"/>
  <c r="P68" i="5"/>
  <c r="K70" i="6" s="1"/>
  <c r="P70" i="5"/>
  <c r="K72" i="6" s="1"/>
  <c r="P72" i="5"/>
  <c r="K74" i="6" s="1"/>
  <c r="P74" i="5"/>
  <c r="K76" i="6" s="1"/>
  <c r="P76" i="5"/>
  <c r="K78" i="6" s="1"/>
  <c r="P78" i="5"/>
  <c r="K80" i="6" s="1"/>
  <c r="P80" i="5"/>
  <c r="K82" i="6" s="1"/>
  <c r="P82" i="5"/>
  <c r="K84" i="6" s="1"/>
  <c r="P84" i="5"/>
  <c r="K86" i="6" s="1"/>
  <c r="P86" i="5"/>
  <c r="K88" i="6" s="1"/>
  <c r="P88" i="5"/>
  <c r="K90" i="6" s="1"/>
  <c r="P90" i="5"/>
  <c r="K92" i="6" s="1"/>
  <c r="P92" i="5"/>
  <c r="K94" i="6" s="1"/>
  <c r="P94" i="5"/>
  <c r="K96" i="6" s="1"/>
  <c r="P96" i="5"/>
  <c r="K98" i="6" s="1"/>
  <c r="P98" i="5"/>
  <c r="K100" i="6" s="1"/>
  <c r="P100" i="5"/>
  <c r="K102" i="6" s="1"/>
  <c r="P102" i="5"/>
  <c r="K104" i="6" s="1"/>
  <c r="P104" i="5"/>
  <c r="K106" i="6" s="1"/>
  <c r="P5" i="5"/>
  <c r="K7" i="6" s="1"/>
  <c r="P7" i="5"/>
  <c r="K9" i="6" s="1"/>
  <c r="P9" i="5"/>
  <c r="K11" i="6" s="1"/>
  <c r="P11" i="5"/>
  <c r="K13" i="6" s="1"/>
  <c r="P13" i="5"/>
  <c r="K15" i="6" s="1"/>
  <c r="P15" i="5"/>
  <c r="K17" i="6" s="1"/>
  <c r="P17" i="5"/>
  <c r="K19" i="6" s="1"/>
  <c r="P19" i="5"/>
  <c r="K21" i="6" s="1"/>
  <c r="P21" i="5"/>
  <c r="K23" i="6" s="1"/>
  <c r="P23" i="5"/>
  <c r="K25" i="6" s="1"/>
  <c r="P25" i="5"/>
  <c r="K27" i="6" s="1"/>
  <c r="P27" i="5"/>
  <c r="K29" i="6" s="1"/>
  <c r="P29" i="5"/>
  <c r="K31" i="6" s="1"/>
  <c r="P31" i="5"/>
  <c r="K33" i="6" s="1"/>
  <c r="P33" i="5"/>
  <c r="K35" i="6" s="1"/>
  <c r="P35" i="5"/>
  <c r="K37" i="6" s="1"/>
  <c r="P37" i="5"/>
  <c r="K39" i="6" s="1"/>
  <c r="P39" i="5"/>
  <c r="K41" i="6" s="1"/>
  <c r="P41" i="5"/>
  <c r="K43" i="6" s="1"/>
  <c r="P43" i="5"/>
  <c r="K45" i="6" s="1"/>
  <c r="P45" i="5"/>
  <c r="K47" i="6" s="1"/>
  <c r="P47" i="5"/>
  <c r="K49" i="6" s="1"/>
  <c r="P49" i="5"/>
  <c r="K51" i="6" s="1"/>
  <c r="P51" i="5"/>
  <c r="K53" i="6" s="1"/>
  <c r="P53" i="5"/>
  <c r="K55" i="6" s="1"/>
  <c r="P55" i="5"/>
  <c r="K57" i="6" s="1"/>
  <c r="P57" i="5"/>
  <c r="K59" i="6" s="1"/>
  <c r="P59" i="5"/>
  <c r="K61" i="6" s="1"/>
  <c r="P61" i="5"/>
  <c r="K63" i="6" s="1"/>
  <c r="P63" i="5"/>
  <c r="K65" i="6" s="1"/>
  <c r="P65" i="5"/>
  <c r="K67" i="6" s="1"/>
  <c r="P67" i="5"/>
  <c r="K69" i="6" s="1"/>
  <c r="P69" i="5"/>
  <c r="K71" i="6" s="1"/>
  <c r="P71" i="5"/>
  <c r="K73" i="6" s="1"/>
  <c r="P73" i="5"/>
  <c r="K75" i="6" s="1"/>
  <c r="P75" i="5"/>
  <c r="K77" i="6" s="1"/>
  <c r="P77" i="5"/>
  <c r="K79" i="6" s="1"/>
  <c r="P79" i="5"/>
  <c r="K81" i="6" s="1"/>
  <c r="P81" i="5"/>
  <c r="K83" i="6" s="1"/>
  <c r="P83" i="5"/>
  <c r="K85" i="6" s="1"/>
  <c r="P85" i="5"/>
  <c r="K87" i="6" s="1"/>
  <c r="P87" i="5"/>
  <c r="K89" i="6" s="1"/>
  <c r="P89" i="5"/>
  <c r="K91" i="6" s="1"/>
  <c r="P91" i="5"/>
  <c r="K93" i="6" s="1"/>
  <c r="P93" i="5"/>
  <c r="K95" i="6" s="1"/>
  <c r="P95" i="5"/>
  <c r="K97" i="6" s="1"/>
  <c r="P97" i="5"/>
  <c r="K99" i="6" s="1"/>
  <c r="P99" i="5"/>
  <c r="K101" i="6" s="1"/>
  <c r="P101" i="5"/>
  <c r="K103" i="6" s="1"/>
  <c r="P103" i="5"/>
  <c r="K105" i="6" s="1"/>
  <c r="P105" i="5"/>
  <c r="K107" i="6" s="1"/>
  <c r="P107" i="5"/>
  <c r="K109" i="6" s="1"/>
  <c r="P109" i="5"/>
  <c r="K111" i="6" s="1"/>
  <c r="P111" i="5"/>
  <c r="K113" i="6" s="1"/>
  <c r="P113" i="5"/>
  <c r="K115" i="6" s="1"/>
  <c r="P115" i="5"/>
  <c r="K117" i="6" s="1"/>
  <c r="P117" i="5"/>
  <c r="K119" i="6" s="1"/>
  <c r="P119" i="5"/>
  <c r="K121" i="6" s="1"/>
  <c r="P121" i="5"/>
  <c r="K123" i="6" s="1"/>
  <c r="P123" i="5"/>
  <c r="K125" i="6" s="1"/>
  <c r="P125" i="5"/>
  <c r="K127" i="6" s="1"/>
  <c r="P127" i="5"/>
  <c r="K129" i="6" s="1"/>
  <c r="P129" i="5"/>
  <c r="K131" i="6" s="1"/>
  <c r="P131" i="5"/>
  <c r="K133" i="6" s="1"/>
  <c r="P133" i="5"/>
  <c r="K135" i="6" s="1"/>
  <c r="P135" i="5"/>
  <c r="K137" i="6" s="1"/>
  <c r="P137" i="5"/>
  <c r="K139" i="6" s="1"/>
  <c r="P139" i="5"/>
  <c r="K141" i="6" s="1"/>
  <c r="P3" i="4"/>
  <c r="L5" i="6" s="1"/>
  <c r="P135" i="4"/>
  <c r="L137" i="6" s="1"/>
  <c r="P127" i="4"/>
  <c r="L129" i="6" s="1"/>
  <c r="P119" i="4"/>
  <c r="L121" i="6" s="1"/>
  <c r="P103" i="4"/>
  <c r="L105" i="6" s="1"/>
  <c r="P95" i="4"/>
  <c r="L97" i="6" s="1"/>
  <c r="P87" i="4"/>
  <c r="L89" i="6" s="1"/>
  <c r="P79" i="4"/>
  <c r="L81" i="6" s="1"/>
  <c r="P71" i="4"/>
  <c r="L73" i="6" s="1"/>
  <c r="P63" i="4"/>
  <c r="L65" i="6" s="1"/>
  <c r="P55" i="4"/>
  <c r="L57" i="6" s="1"/>
  <c r="P47" i="4"/>
  <c r="L49" i="6" s="1"/>
  <c r="P39" i="4"/>
  <c r="L41" i="6" s="1"/>
  <c r="P31" i="4"/>
  <c r="L33" i="6" s="1"/>
  <c r="P23" i="4"/>
  <c r="L25" i="6" s="1"/>
  <c r="P15" i="4"/>
  <c r="L17" i="6" s="1"/>
  <c r="P7" i="4"/>
  <c r="L9" i="6" s="1"/>
  <c r="P111" i="4"/>
  <c r="L113" i="6" s="1"/>
  <c r="P137" i="4"/>
  <c r="L139" i="6" s="1"/>
  <c r="P133" i="4"/>
  <c r="L135" i="6" s="1"/>
  <c r="P129" i="4"/>
  <c r="L131" i="6" s="1"/>
  <c r="P125" i="4"/>
  <c r="L127" i="6" s="1"/>
  <c r="P121" i="4"/>
  <c r="L123" i="6" s="1"/>
  <c r="P117" i="4"/>
  <c r="L119" i="6" s="1"/>
  <c r="P113" i="4"/>
  <c r="L115" i="6" s="1"/>
  <c r="P109" i="4"/>
  <c r="L111" i="6" s="1"/>
  <c r="P105" i="4"/>
  <c r="L107" i="6" s="1"/>
  <c r="P101" i="4"/>
  <c r="L103" i="6" s="1"/>
  <c r="P97" i="4"/>
  <c r="L99" i="6" s="1"/>
  <c r="P93" i="4"/>
  <c r="L95" i="6" s="1"/>
  <c r="P89" i="4"/>
  <c r="L91" i="6" s="1"/>
  <c r="P85" i="4"/>
  <c r="L87" i="6" s="1"/>
  <c r="P81" i="4"/>
  <c r="L83" i="6" s="1"/>
  <c r="P77" i="4"/>
  <c r="L79" i="6" s="1"/>
  <c r="P73" i="4"/>
  <c r="L75" i="6" s="1"/>
  <c r="P69" i="4"/>
  <c r="L71" i="6" s="1"/>
  <c r="P65" i="4"/>
  <c r="L67" i="6" s="1"/>
  <c r="P57" i="4"/>
  <c r="L59" i="6" s="1"/>
  <c r="P49" i="4"/>
  <c r="L51" i="6" s="1"/>
  <c r="P41" i="4"/>
  <c r="L43" i="6" s="1"/>
  <c r="P33" i="4"/>
  <c r="L35" i="6" s="1"/>
  <c r="P25" i="4"/>
  <c r="L27" i="6" s="1"/>
  <c r="P17" i="4"/>
  <c r="L19" i="6" s="1"/>
  <c r="P9" i="4"/>
  <c r="L11" i="6" s="1"/>
  <c r="P140" i="4"/>
  <c r="L142" i="6" s="1"/>
  <c r="P136" i="4"/>
  <c r="L138" i="6" s="1"/>
  <c r="P132" i="4"/>
  <c r="L134" i="6" s="1"/>
  <c r="P128" i="4"/>
  <c r="L130" i="6" s="1"/>
  <c r="P124" i="4"/>
  <c r="L126" i="6" s="1"/>
  <c r="P120" i="4"/>
  <c r="L122" i="6" s="1"/>
  <c r="P116" i="4"/>
  <c r="L118" i="6" s="1"/>
  <c r="P112" i="4"/>
  <c r="L114" i="6" s="1"/>
  <c r="P108" i="4"/>
  <c r="L110" i="6" s="1"/>
  <c r="P104" i="4"/>
  <c r="L106" i="6" s="1"/>
  <c r="P100" i="4"/>
  <c r="L102" i="6" s="1"/>
  <c r="P96" i="4"/>
  <c r="L98" i="6" s="1"/>
  <c r="P92" i="4"/>
  <c r="L94" i="6" s="1"/>
  <c r="P88" i="4"/>
  <c r="L90" i="6" s="1"/>
  <c r="P84" i="4"/>
  <c r="L86" i="6" s="1"/>
  <c r="P80" i="4"/>
  <c r="L82" i="6" s="1"/>
  <c r="P76" i="4"/>
  <c r="L78" i="6" s="1"/>
  <c r="P72" i="4"/>
  <c r="L74" i="6" s="1"/>
  <c r="P68" i="4"/>
  <c r="L70" i="6" s="1"/>
  <c r="P64" i="4"/>
  <c r="L66" i="6" s="1"/>
  <c r="P60" i="4"/>
  <c r="L62" i="6" s="1"/>
  <c r="P56" i="4"/>
  <c r="L58" i="6" s="1"/>
  <c r="P52" i="4"/>
  <c r="L54" i="6" s="1"/>
  <c r="P48" i="4"/>
  <c r="L50" i="6" s="1"/>
  <c r="P44" i="4"/>
  <c r="L46" i="6" s="1"/>
  <c r="P40" i="4"/>
  <c r="L42" i="6" s="1"/>
  <c r="P36" i="4"/>
  <c r="L38" i="6" s="1"/>
  <c r="P32" i="4"/>
  <c r="L34" i="6" s="1"/>
  <c r="P28" i="4"/>
  <c r="L30" i="6" s="1"/>
  <c r="P24" i="4"/>
  <c r="L26" i="6" s="1"/>
  <c r="P20" i="4"/>
  <c r="L22" i="6" s="1"/>
  <c r="P16" i="4"/>
  <c r="L18" i="6" s="1"/>
  <c r="P12" i="4"/>
  <c r="L14" i="6" s="1"/>
  <c r="P8" i="4"/>
  <c r="L10" i="6" s="1"/>
  <c r="P4" i="4"/>
  <c r="L6" i="6" s="1"/>
  <c r="P131" i="4"/>
  <c r="L133" i="6" s="1"/>
  <c r="P115" i="4"/>
  <c r="L117" i="6" s="1"/>
  <c r="P99" i="4"/>
  <c r="L101" i="6" s="1"/>
  <c r="P83" i="4"/>
  <c r="L85" i="6" s="1"/>
  <c r="P67" i="4"/>
  <c r="L69" i="6" s="1"/>
  <c r="P51" i="4"/>
  <c r="L53" i="6" s="1"/>
  <c r="P35" i="4"/>
  <c r="L37" i="6" s="1"/>
  <c r="P19" i="4"/>
  <c r="L21" i="6" s="1"/>
  <c r="P138" i="4"/>
  <c r="L140" i="6" s="1"/>
  <c r="P134" i="4"/>
  <c r="L136" i="6" s="1"/>
  <c r="P130" i="4"/>
  <c r="L132" i="6" s="1"/>
  <c r="P126" i="4"/>
  <c r="L128" i="6" s="1"/>
  <c r="P122" i="4"/>
  <c r="L124" i="6" s="1"/>
  <c r="P118" i="4"/>
  <c r="L120" i="6" s="1"/>
  <c r="P114" i="4"/>
  <c r="L116" i="6" s="1"/>
  <c r="P110" i="4"/>
  <c r="L112" i="6" s="1"/>
  <c r="P106" i="4"/>
  <c r="L108" i="6" s="1"/>
  <c r="P102" i="4"/>
  <c r="L104" i="6" s="1"/>
  <c r="P98" i="4"/>
  <c r="L100" i="6" s="1"/>
  <c r="P94" i="4"/>
  <c r="L96" i="6" s="1"/>
  <c r="P90" i="4"/>
  <c r="L92" i="6" s="1"/>
  <c r="P86" i="4"/>
  <c r="L88" i="6" s="1"/>
  <c r="P82" i="4"/>
  <c r="L84" i="6" s="1"/>
  <c r="P78" i="4"/>
  <c r="L80" i="6" s="1"/>
  <c r="P74" i="4"/>
  <c r="L76" i="6" s="1"/>
  <c r="P70" i="4"/>
  <c r="L72" i="6" s="1"/>
  <c r="P66" i="4"/>
  <c r="L68" i="6" s="1"/>
  <c r="P62" i="4"/>
  <c r="L64" i="6" s="1"/>
  <c r="P58" i="4"/>
  <c r="L60" i="6" s="1"/>
  <c r="P54" i="4"/>
  <c r="L56" i="6" s="1"/>
  <c r="P50" i="4"/>
  <c r="L52" i="6" s="1"/>
  <c r="P46" i="4"/>
  <c r="L48" i="6" s="1"/>
  <c r="P42" i="4"/>
  <c r="L44" i="6" s="1"/>
  <c r="P38" i="4"/>
  <c r="L40" i="6" s="1"/>
  <c r="P34" i="4"/>
  <c r="L36" i="6" s="1"/>
  <c r="P30" i="4"/>
  <c r="L32" i="6" s="1"/>
  <c r="P26" i="4"/>
  <c r="L28" i="6" s="1"/>
  <c r="P22" i="4"/>
  <c r="L24" i="6" s="1"/>
  <c r="P18" i="4"/>
  <c r="L20" i="6" s="1"/>
  <c r="P14" i="4"/>
  <c r="L16" i="6" s="1"/>
  <c r="P10" i="4"/>
  <c r="L12" i="6" s="1"/>
  <c r="P6" i="4"/>
  <c r="L8" i="6" s="1"/>
  <c r="M1" i="5"/>
  <c r="K2" i="6" s="1"/>
  <c r="P106" i="5"/>
  <c r="K108" i="6" s="1"/>
  <c r="P108" i="5"/>
  <c r="K110" i="6" s="1"/>
  <c r="P110" i="5"/>
  <c r="K112" i="6" s="1"/>
  <c r="P112" i="5"/>
  <c r="K114" i="6" s="1"/>
  <c r="P114" i="5"/>
  <c r="K116" i="6" s="1"/>
  <c r="P116" i="5"/>
  <c r="K118" i="6" s="1"/>
  <c r="P118" i="5"/>
  <c r="K120" i="6" s="1"/>
  <c r="P120" i="5"/>
  <c r="K122" i="6" s="1"/>
  <c r="P122" i="5"/>
  <c r="K124" i="6" s="1"/>
  <c r="P124" i="5"/>
  <c r="K126" i="6" s="1"/>
  <c r="P126" i="5"/>
  <c r="K128" i="6" s="1"/>
  <c r="P128" i="5"/>
  <c r="K130" i="6" s="1"/>
  <c r="P130" i="5"/>
  <c r="K132" i="6" s="1"/>
  <c r="P132" i="5"/>
  <c r="K134" i="6" s="1"/>
  <c r="O134" i="6" s="1"/>
  <c r="P134" i="5"/>
  <c r="K136" i="6" s="1"/>
  <c r="P136" i="5"/>
  <c r="K138" i="6" s="1"/>
  <c r="P138" i="5"/>
  <c r="K140" i="6" s="1"/>
  <c r="P140" i="5"/>
  <c r="K142" i="6" s="1"/>
  <c r="O3" i="5"/>
  <c r="P3" i="5" s="1"/>
  <c r="K5" i="6" s="1"/>
  <c r="M1" i="3"/>
  <c r="M1" i="4"/>
  <c r="L2" i="6" s="1"/>
  <c r="S18" i="6" l="1"/>
  <c r="S33" i="6"/>
  <c r="S21" i="6"/>
  <c r="S128" i="6"/>
  <c r="S5" i="6"/>
  <c r="S15" i="6"/>
  <c r="S47" i="6"/>
  <c r="S79" i="6"/>
  <c r="S63" i="6"/>
  <c r="S23" i="6"/>
  <c r="S111" i="6"/>
  <c r="S107" i="6"/>
  <c r="S131" i="6"/>
  <c r="S127" i="6"/>
  <c r="S74" i="6"/>
  <c r="S57" i="6"/>
  <c r="S141" i="6"/>
  <c r="S83" i="6"/>
  <c r="S137" i="6"/>
  <c r="S17" i="6"/>
  <c r="S34" i="6"/>
  <c r="S40" i="6"/>
  <c r="S93" i="6"/>
  <c r="S105" i="6"/>
  <c r="S85" i="6"/>
  <c r="S91" i="6"/>
  <c r="S8" i="6"/>
  <c r="S7" i="6"/>
  <c r="S88" i="6"/>
  <c r="S129" i="6"/>
  <c r="S60" i="6"/>
  <c r="S103" i="6"/>
  <c r="S27" i="6"/>
  <c r="S81" i="6"/>
  <c r="S58" i="6"/>
  <c r="S54" i="6"/>
  <c r="S48" i="6"/>
  <c r="S110" i="6"/>
  <c r="S38" i="6"/>
  <c r="S98" i="6"/>
  <c r="S46" i="6"/>
  <c r="S41" i="6"/>
  <c r="S71" i="6"/>
  <c r="S19" i="6"/>
  <c r="S135" i="6"/>
  <c r="S39" i="6"/>
  <c r="S134" i="6"/>
  <c r="S64" i="6"/>
  <c r="S12" i="6"/>
  <c r="S55" i="6"/>
  <c r="S140" i="6"/>
  <c r="S101" i="6"/>
  <c r="S77" i="6"/>
  <c r="S56" i="6"/>
  <c r="S28" i="6"/>
  <c r="S121" i="6"/>
  <c r="S124" i="6"/>
  <c r="S75" i="6"/>
  <c r="S69" i="6"/>
  <c r="S73" i="6"/>
  <c r="S139" i="6"/>
  <c r="S80" i="6"/>
  <c r="S96" i="6"/>
  <c r="S118" i="6"/>
  <c r="S67" i="6"/>
  <c r="S6" i="6"/>
  <c r="S132" i="6"/>
  <c r="S9" i="6"/>
  <c r="S26" i="6"/>
  <c r="S84" i="6"/>
  <c r="S117" i="6"/>
  <c r="S113" i="6"/>
  <c r="S42" i="6"/>
  <c r="S89" i="6"/>
  <c r="S25" i="6"/>
  <c r="S102" i="6"/>
  <c r="S68" i="6"/>
  <c r="S142" i="6"/>
  <c r="S16" i="6"/>
  <c r="S49" i="6"/>
  <c r="S11" i="6"/>
  <c r="S126" i="6"/>
  <c r="S20" i="6"/>
  <c r="S14" i="6"/>
  <c r="S104" i="6"/>
  <c r="S76" i="6"/>
  <c r="S62" i="6"/>
  <c r="S122" i="6"/>
  <c r="S61" i="6"/>
  <c r="S32" i="6"/>
  <c r="S78" i="6"/>
  <c r="S138" i="6"/>
  <c r="S36" i="6"/>
  <c r="S13" i="6"/>
  <c r="S99" i="6"/>
  <c r="S37" i="6"/>
  <c r="S123" i="6"/>
  <c r="S35" i="6"/>
  <c r="S52" i="6"/>
  <c r="S29" i="6"/>
  <c r="S109" i="6"/>
  <c r="S112" i="6"/>
  <c r="S116" i="6"/>
  <c r="S53" i="6"/>
  <c r="S87" i="6"/>
  <c r="S70" i="6"/>
  <c r="S130" i="6"/>
  <c r="S65" i="6"/>
  <c r="S94" i="6"/>
  <c r="S72" i="6"/>
  <c r="S22" i="6"/>
  <c r="S82" i="6"/>
  <c r="S31" i="6"/>
  <c r="S114" i="6"/>
  <c r="S115" i="6"/>
  <c r="S92" i="6"/>
  <c r="S95" i="6"/>
  <c r="S97" i="6"/>
  <c r="S120" i="6"/>
  <c r="S108" i="6"/>
  <c r="S66" i="6"/>
  <c r="S24" i="6"/>
  <c r="S119" i="6"/>
  <c r="S45" i="6"/>
  <c r="S133" i="6"/>
  <c r="S86" i="6"/>
  <c r="S136" i="6"/>
  <c r="S59" i="6"/>
  <c r="S44" i="6"/>
  <c r="S30" i="6"/>
  <c r="S90" i="6"/>
  <c r="S50" i="6"/>
  <c r="S100" i="6"/>
  <c r="S51" i="6"/>
  <c r="S106" i="6"/>
  <c r="S125" i="6"/>
  <c r="P12" i="6"/>
  <c r="O126" i="6"/>
  <c r="O142" i="6"/>
  <c r="P125" i="6"/>
  <c r="O118" i="6"/>
  <c r="P60" i="6"/>
  <c r="P114" i="6"/>
  <c r="P44" i="6"/>
  <c r="P92" i="6"/>
  <c r="P108" i="6"/>
  <c r="P140" i="6"/>
  <c r="P133" i="6"/>
  <c r="P34" i="6"/>
  <c r="P66" i="6"/>
  <c r="P98" i="6"/>
  <c r="P11" i="6"/>
  <c r="P93" i="6"/>
  <c r="P29" i="6"/>
  <c r="P39" i="6"/>
  <c r="P7" i="6"/>
  <c r="P71" i="6"/>
  <c r="P103" i="6"/>
  <c r="P119" i="6"/>
  <c r="P17" i="6"/>
  <c r="P81" i="6"/>
  <c r="P121" i="6"/>
  <c r="O133" i="6"/>
  <c r="O117" i="6"/>
  <c r="O110" i="6"/>
  <c r="P28" i="6"/>
  <c r="P76" i="6"/>
  <c r="P124" i="6"/>
  <c r="P69" i="6"/>
  <c r="P18" i="6"/>
  <c r="P50" i="6"/>
  <c r="P82" i="6"/>
  <c r="P130" i="6"/>
  <c r="P43" i="6"/>
  <c r="P87" i="6"/>
  <c r="P135" i="6"/>
  <c r="P49" i="6"/>
  <c r="O141" i="6"/>
  <c r="O125" i="6"/>
  <c r="O83" i="6"/>
  <c r="O75" i="6"/>
  <c r="O67" i="6"/>
  <c r="O59" i="6"/>
  <c r="O51" i="6"/>
  <c r="O43" i="6"/>
  <c r="O35" i="6"/>
  <c r="O27" i="6"/>
  <c r="O19" i="6"/>
  <c r="O11" i="6"/>
  <c r="P15" i="6"/>
  <c r="P47" i="6"/>
  <c r="O104" i="6"/>
  <c r="O96" i="6"/>
  <c r="O88" i="6"/>
  <c r="O80" i="6"/>
  <c r="O72" i="6"/>
  <c r="O64" i="6"/>
  <c r="O56" i="6"/>
  <c r="O48" i="6"/>
  <c r="O40" i="6"/>
  <c r="O32" i="6"/>
  <c r="O24" i="6"/>
  <c r="O16" i="6"/>
  <c r="O8" i="6"/>
  <c r="P45" i="6"/>
  <c r="P109" i="6"/>
  <c r="O101" i="6"/>
  <c r="O85" i="6"/>
  <c r="O69" i="6"/>
  <c r="O61" i="6"/>
  <c r="O45" i="6"/>
  <c r="O37" i="6"/>
  <c r="O29" i="6"/>
  <c r="O13" i="6"/>
  <c r="O106" i="6"/>
  <c r="O98" i="6"/>
  <c r="O90" i="6"/>
  <c r="O82" i="6"/>
  <c r="O74" i="6"/>
  <c r="O66" i="6"/>
  <c r="O58" i="6"/>
  <c r="O50" i="6"/>
  <c r="O42" i="6"/>
  <c r="O34" i="6"/>
  <c r="O26" i="6"/>
  <c r="O18" i="6"/>
  <c r="O10" i="6"/>
  <c r="O140" i="6"/>
  <c r="O124" i="6"/>
  <c r="O116" i="6"/>
  <c r="P16" i="6"/>
  <c r="P48" i="6"/>
  <c r="P80" i="6"/>
  <c r="P112" i="6"/>
  <c r="P21" i="6"/>
  <c r="P85" i="6"/>
  <c r="P6" i="6"/>
  <c r="P22" i="6"/>
  <c r="P38" i="6"/>
  <c r="P54" i="6"/>
  <c r="P70" i="6"/>
  <c r="P102" i="6"/>
  <c r="P118" i="6"/>
  <c r="P134" i="6"/>
  <c r="P19" i="6"/>
  <c r="P51" i="6"/>
  <c r="P75" i="6"/>
  <c r="P91" i="6"/>
  <c r="P107" i="6"/>
  <c r="P123" i="6"/>
  <c r="P139" i="6"/>
  <c r="P25" i="6"/>
  <c r="P57" i="6"/>
  <c r="P89" i="6"/>
  <c r="P129" i="6"/>
  <c r="O139" i="6"/>
  <c r="O131" i="6"/>
  <c r="O123" i="6"/>
  <c r="O115" i="6"/>
  <c r="O107" i="6"/>
  <c r="O99" i="6"/>
  <c r="O91" i="6"/>
  <c r="P20" i="6"/>
  <c r="P36" i="6"/>
  <c r="P52" i="6"/>
  <c r="P68" i="6"/>
  <c r="P84" i="6"/>
  <c r="P100" i="6"/>
  <c r="P116" i="6"/>
  <c r="P132" i="6"/>
  <c r="P37" i="6"/>
  <c r="P101" i="6"/>
  <c r="P10" i="6"/>
  <c r="P26" i="6"/>
  <c r="P42" i="6"/>
  <c r="P58" i="6"/>
  <c r="P74" i="6"/>
  <c r="P90" i="6"/>
  <c r="P106" i="6"/>
  <c r="P122" i="6"/>
  <c r="P138" i="6"/>
  <c r="P27" i="6"/>
  <c r="P59" i="6"/>
  <c r="P79" i="6"/>
  <c r="P95" i="6"/>
  <c r="P111" i="6"/>
  <c r="P127" i="6"/>
  <c r="P113" i="6"/>
  <c r="P33" i="6"/>
  <c r="P65" i="6"/>
  <c r="P97" i="6"/>
  <c r="P137" i="6"/>
  <c r="O137" i="6"/>
  <c r="O129" i="6"/>
  <c r="O121" i="6"/>
  <c r="O113" i="6"/>
  <c r="O105" i="6"/>
  <c r="O97" i="6"/>
  <c r="O89" i="6"/>
  <c r="O81" i="6"/>
  <c r="O73" i="6"/>
  <c r="O65" i="6"/>
  <c r="O57" i="6"/>
  <c r="O49" i="6"/>
  <c r="O41" i="6"/>
  <c r="O33" i="6"/>
  <c r="O25" i="6"/>
  <c r="O17" i="6"/>
  <c r="O9" i="6"/>
  <c r="P23" i="6"/>
  <c r="P55" i="6"/>
  <c r="O102" i="6"/>
  <c r="O94" i="6"/>
  <c r="O86" i="6"/>
  <c r="O78" i="6"/>
  <c r="O70" i="6"/>
  <c r="O62" i="6"/>
  <c r="O54" i="6"/>
  <c r="O46" i="6"/>
  <c r="O38" i="6"/>
  <c r="O30" i="6"/>
  <c r="O22" i="6"/>
  <c r="O14" i="6"/>
  <c r="O6" i="6"/>
  <c r="P61" i="6"/>
  <c r="O109" i="6"/>
  <c r="O93" i="6"/>
  <c r="O77" i="6"/>
  <c r="O53" i="6"/>
  <c r="O21" i="6"/>
  <c r="O132" i="6"/>
  <c r="O108" i="6"/>
  <c r="P32" i="6"/>
  <c r="P64" i="6"/>
  <c r="P96" i="6"/>
  <c r="P128" i="6"/>
  <c r="P86" i="6"/>
  <c r="O138" i="6"/>
  <c r="O130" i="6"/>
  <c r="O122" i="6"/>
  <c r="O114" i="6"/>
  <c r="O5" i="6"/>
  <c r="O136" i="6"/>
  <c r="O128" i="6"/>
  <c r="O120" i="6"/>
  <c r="O112" i="6"/>
  <c r="P8" i="6"/>
  <c r="P24" i="6"/>
  <c r="P40" i="6"/>
  <c r="P56" i="6"/>
  <c r="P72" i="6"/>
  <c r="P88" i="6"/>
  <c r="P104" i="6"/>
  <c r="P120" i="6"/>
  <c r="P136" i="6"/>
  <c r="P53" i="6"/>
  <c r="P117" i="6"/>
  <c r="P14" i="6"/>
  <c r="P30" i="6"/>
  <c r="P46" i="6"/>
  <c r="P62" i="6"/>
  <c r="P78" i="6"/>
  <c r="P94" i="6"/>
  <c r="P110" i="6"/>
  <c r="P126" i="6"/>
  <c r="P142" i="6"/>
  <c r="P35" i="6"/>
  <c r="P67" i="6"/>
  <c r="P83" i="6"/>
  <c r="P99" i="6"/>
  <c r="P115" i="6"/>
  <c r="P131" i="6"/>
  <c r="P9" i="6"/>
  <c r="P41" i="6"/>
  <c r="P73" i="6"/>
  <c r="P105" i="6"/>
  <c r="P5" i="6"/>
  <c r="L1" i="6"/>
  <c r="O135" i="6"/>
  <c r="O127" i="6"/>
  <c r="O119" i="6"/>
  <c r="O111" i="6"/>
  <c r="O103" i="6"/>
  <c r="O95" i="6"/>
  <c r="O87" i="6"/>
  <c r="O79" i="6"/>
  <c r="O71" i="6"/>
  <c r="O63" i="6"/>
  <c r="O55" i="6"/>
  <c r="O47" i="6"/>
  <c r="O39" i="6"/>
  <c r="O31" i="6"/>
  <c r="O23" i="6"/>
  <c r="O15" i="6"/>
  <c r="O7" i="6"/>
  <c r="P31" i="6"/>
  <c r="P63" i="6"/>
  <c r="O100" i="6"/>
  <c r="O92" i="6"/>
  <c r="O84" i="6"/>
  <c r="O76" i="6"/>
  <c r="O68" i="6"/>
  <c r="O60" i="6"/>
  <c r="O52" i="6"/>
  <c r="O44" i="6"/>
  <c r="O36" i="6"/>
  <c r="O28" i="6"/>
  <c r="O20" i="6"/>
  <c r="O12" i="6"/>
  <c r="P13" i="6"/>
  <c r="P77" i="6"/>
  <c r="P141" i="6"/>
  <c r="O1" i="6" l="1"/>
  <c r="P1" i="6"/>
</calcChain>
</file>

<file path=xl/sharedStrings.xml><?xml version="1.0" encoding="utf-8"?>
<sst xmlns="http://schemas.openxmlformats.org/spreadsheetml/2006/main" count="12791" uniqueCount="2403">
  <si>
    <t>irány</t>
  </si>
  <si>
    <t>csoport?</t>
  </si>
  <si>
    <t>Művelet</t>
  </si>
  <si>
    <t>Bizalmasság sérülése</t>
  </si>
  <si>
    <t>Sértetlenség sérülése</t>
  </si>
  <si>
    <t>Rendelkezésre állás sérülése</t>
  </si>
  <si>
    <t>Kár mértéke</t>
  </si>
  <si>
    <t>Csoportmunkára hatás</t>
  </si>
  <si>
    <t>Bekövetkezés után kijavítás nehézsége</t>
  </si>
  <si>
    <t>Potenciál visszafordíthatatlan kárra</t>
  </si>
  <si>
    <t>Művelet szükségessége átlag munkához</t>
  </si>
  <si>
    <t>Művelet gyakorisága átlag munkánál</t>
  </si>
  <si>
    <t>Visszaállíthatóság lehetősége</t>
  </si>
  <si>
    <t>Y0</t>
  </si>
  <si>
    <t>Komment és válasz készítése</t>
  </si>
  <si>
    <t>Komment és válasz módosítása</t>
  </si>
  <si>
    <t>Komment és válasz törlése</t>
  </si>
  <si>
    <t>Erőforrás figyelése</t>
  </si>
  <si>
    <t>Erőforrás figyelés leállítása</t>
  </si>
  <si>
    <t>Fájl létrehozása vagy másolása</t>
  </si>
  <si>
    <t>Fájl és revízió módosítása</t>
  </si>
  <si>
    <t>Fájl kukába helyezése</t>
  </si>
  <si>
    <t>Fájl kukából visszaállítása</t>
  </si>
  <si>
    <t>Fájl végleges törlése</t>
  </si>
  <si>
    <t>Engedély létrehozása</t>
  </si>
  <si>
    <t>Engedély törlése</t>
  </si>
  <si>
    <t>Engedély frissítése</t>
  </si>
  <si>
    <t>ACL létrehozás</t>
  </si>
  <si>
    <t>ACL törlés</t>
  </si>
  <si>
    <t>ACL frissítés</t>
  </si>
  <si>
    <t>Naptárlistába elem beszúrása</t>
  </si>
  <si>
    <t>Naptárlistából elem törlése</t>
  </si>
  <si>
    <t>Naptárlista frissítése</t>
  </si>
  <si>
    <t>Primary naptár megtisztítása</t>
  </si>
  <si>
    <t>Secondary naptár létrehozása</t>
  </si>
  <si>
    <t>Naptár frissítése</t>
  </si>
  <si>
    <t>Secondary naptár törlése</t>
  </si>
  <si>
    <t>Esemény törlése</t>
  </si>
  <si>
    <t>Esemény létrehozása</t>
  </si>
  <si>
    <t>Esemény privátba importálása</t>
  </si>
  <si>
    <t>Eseményrendező változtatása</t>
  </si>
  <si>
    <t>Esemény frissítése</t>
  </si>
  <si>
    <t>ContactGroup létrehozás</t>
  </si>
  <si>
    <t>ContactGroup frissítés</t>
  </si>
  <si>
    <t>ContactGroup törlés</t>
  </si>
  <si>
    <t>Csoporttagok módosítása</t>
  </si>
  <si>
    <t>Contact létrehozása</t>
  </si>
  <si>
    <t>Contact frissítése</t>
  </si>
  <si>
    <t>Contact törlése</t>
  </si>
  <si>
    <t>Contact kép létrehozása</t>
  </si>
  <si>
    <t>Contact kép törlése</t>
  </si>
  <si>
    <t>Piszkozat létrehozása</t>
  </si>
  <si>
    <t>Piszkozat végleges törlése</t>
  </si>
  <si>
    <t>Piszkozat frissítése</t>
  </si>
  <si>
    <t>Piszkozat/üzenet küldése</t>
  </si>
  <si>
    <t>Címke létrehozása</t>
  </si>
  <si>
    <t>Címke frissítése</t>
  </si>
  <si>
    <t>Címke törlése</t>
  </si>
  <si>
    <t>Üzenet végleges törlése</t>
  </si>
  <si>
    <t>Üzenet beszúrása scaneléssel</t>
  </si>
  <si>
    <t>Üzenet beszúrása scanelés nélkül</t>
  </si>
  <si>
    <t>Üzenet kukába helyezése</t>
  </si>
  <si>
    <t>Üzenet kukából kivétele</t>
  </si>
  <si>
    <t>Továbbítás létrehozása</t>
  </si>
  <si>
    <t>Továbbítás frissítése</t>
  </si>
  <si>
    <t>Továbbítás törlése</t>
  </si>
  <si>
    <t>Nyelv frissítése</t>
  </si>
  <si>
    <t>Vakáció frissítése</t>
  </si>
  <si>
    <t>Pop/Imap frissítés</t>
  </si>
  <si>
    <t>Delegált létrehozás</t>
  </si>
  <si>
    <t>Delegált törlés</t>
  </si>
  <si>
    <t>Szűrő létrehozás</t>
  </si>
  <si>
    <t>Szűrő törlés</t>
  </si>
  <si>
    <t>SendAs létrehozás</t>
  </si>
  <si>
    <t>SendAs törlés</t>
  </si>
  <si>
    <t>SendAs frissítés</t>
  </si>
  <si>
    <t>SendAs igazoltatás</t>
  </si>
  <si>
    <t>Szál végleges törlése</t>
  </si>
  <si>
    <t>Szál kukába mozgatása</t>
  </si>
  <si>
    <t>Szál kukából kivevése</t>
  </si>
  <si>
    <t>Felhasználó létrehozása</t>
  </si>
  <si>
    <t>Felhasználó törlése</t>
  </si>
  <si>
    <t>Felhasználó frissítése</t>
  </si>
  <si>
    <t>App role létrehozása</t>
  </si>
  <si>
    <t>App role törlése</t>
  </si>
  <si>
    <t>Személyes alkalmazás hozzáadása</t>
  </si>
  <si>
    <t>Személyes alkalmazás frissítése</t>
  </si>
  <si>
    <t>Személyes alkalmazás törlése</t>
  </si>
  <si>
    <t>Csapat létrehozása</t>
  </si>
  <si>
    <t>Csapat frissítése</t>
  </si>
  <si>
    <t>Csapat törlése</t>
  </si>
  <si>
    <t>Tag csapathoz hozzáadása</t>
  </si>
  <si>
    <t>Tag csapatból törlése</t>
  </si>
  <si>
    <t>Tag frissítése</t>
  </si>
  <si>
    <t>Csapat archívumba helyezése</t>
  </si>
  <si>
    <t>Csapat archívumból kivonása</t>
  </si>
  <si>
    <t>Csapat klónozása</t>
  </si>
  <si>
    <t>Csoporttulajdonos megváltoztatása</t>
  </si>
  <si>
    <t>Eseményhez melléklet hozzáadása</t>
  </si>
  <si>
    <t>Csoport végleges törlése</t>
  </si>
  <si>
    <t>Beszélgetés létrehozása</t>
  </si>
  <si>
    <t>Beszélgetés frissítése</t>
  </si>
  <si>
    <t>Beszélgetés törlése</t>
  </si>
  <si>
    <t>Beszélgetéshez tag hozzárendelése</t>
  </si>
  <si>
    <t>Beszélgetésből tag törlése</t>
  </si>
  <si>
    <t>Beszélgetés tag frissítése</t>
  </si>
  <si>
    <t>Csapathoz alkalmazás rendelése</t>
  </si>
  <si>
    <t>Csapat alkalmazás törlése</t>
  </si>
  <si>
    <t>Csapat alkalmazás frissítése</t>
  </si>
  <si>
    <t>Beszélgetés alkalmazás hozzárendelése</t>
  </si>
  <si>
    <t>Beszélgetés alkalmazás frissítése</t>
  </si>
  <si>
    <t>Beszélgetés alkalmazás törlése</t>
  </si>
  <si>
    <t>Alkalmazás nyilvános katalógusba adása</t>
  </si>
  <si>
    <t>Alkalmazás nyilvános katalógusban frissítése</t>
  </si>
  <si>
    <t>Alkalmazás katalógusból törlése</t>
  </si>
  <si>
    <t>Al-accountra beállítások kényszerítése</t>
  </si>
  <si>
    <t>Al-account tulajdonos változtatás</t>
  </si>
  <si>
    <t>Csatornába belépés</t>
  </si>
  <si>
    <t>Csatornából kilépés</t>
  </si>
  <si>
    <t>Rögzítmények törlése</t>
  </si>
  <si>
    <t>Rögzítmények megtekintéséhez hozzájárulás</t>
  </si>
  <si>
    <t>Konferencia indítása</t>
  </si>
  <si>
    <t>Konferencia törlése</t>
  </si>
  <si>
    <t>Konferencia frissítése</t>
  </si>
  <si>
    <t>Konferencia résztvevő felvevése</t>
  </si>
  <si>
    <t>Konferencia tag frissítése/törlése</t>
  </si>
  <si>
    <t>Felvétel vezérlése</t>
  </si>
  <si>
    <t>Szoba létrehozása</t>
  </si>
  <si>
    <t>Szoba törlése</t>
  </si>
  <si>
    <t>Szoba hely lefoglalása</t>
  </si>
  <si>
    <t>Szoba hely felszabadítása</t>
  </si>
  <si>
    <t>Szerepkör létrehozása</t>
  </si>
  <si>
    <t>Szerepkör törlése</t>
  </si>
  <si>
    <t>Szerepkörhöz felhasználó rendelése</t>
  </si>
  <si>
    <t>Szerepkörtől felhasználó elvétele</t>
  </si>
  <si>
    <t>Felhasználó aktiválása</t>
  </si>
  <si>
    <t>Felhasználó jelszó átállítása</t>
  </si>
  <si>
    <t>Felhasználó email átállítása</t>
  </si>
  <si>
    <t>Felhasználó asszisztens hozzárendelése</t>
  </si>
  <si>
    <t>Felhasználó asszisztens törlése</t>
  </si>
  <si>
    <t>Telefon account felállítása</t>
  </si>
  <si>
    <t>Voicemail hozzáférés megosztása</t>
  </si>
  <si>
    <t>Voicemail hozzáférés törlése</t>
  </si>
  <si>
    <t>Voicemail hozzáférés frissítése</t>
  </si>
  <si>
    <t>Telefonvonal megosztása csoporttal</t>
  </si>
  <si>
    <t>Telefonvonal megosztás törlése</t>
  </si>
  <si>
    <t>Telefon eszköz hozzárendelése accounthoz</t>
  </si>
  <si>
    <t>Telefon eszköz törlése accountról</t>
  </si>
  <si>
    <t>Telefon eszköz frissítése</t>
  </si>
  <si>
    <t>Telefonszám hozzárendelése accounthoz</t>
  </si>
  <si>
    <t>Telefonszám törlése accountról</t>
  </si>
  <si>
    <t>Hívásnapló törlése</t>
  </si>
  <si>
    <t>törlés</t>
  </si>
  <si>
    <t>módosítás</t>
  </si>
  <si>
    <t>frissítés</t>
  </si>
  <si>
    <t>létrehozás</t>
  </si>
  <si>
    <t>egyéb</t>
  </si>
  <si>
    <t>nincs</t>
  </si>
  <si>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</si>
  <si>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</si>
  <si>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</si>
  <si>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</si>
  <si>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</si>
  <si>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</si>
  <si>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</si>
  <si>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</si>
  <si>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</si>
  <si>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</si>
  <si>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</si>
  <si>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</si>
  <si>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</si>
  <si>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</si>
  <si>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</si>
  <si>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</si>
  <si>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</si>
  <si>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</si>
  <si>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</si>
  <si>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</si>
  <si>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</si>
  <si>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</si>
  <si>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</si>
  <si>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</si>
  <si>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</si>
  <si>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</si>
  <si>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</si>
  <si>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</si>
  <si>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</si>
  <si>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</si>
  <si>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</si>
  <si>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</si>
  <si>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</si>
  <si>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</si>
  <si>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</si>
  <si>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</si>
  <si>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</si>
  <si>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</si>
  <si>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</si>
  <si>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</si>
  <si>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</si>
  <si>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</si>
  <si>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</si>
  <si>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</si>
  <si>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</si>
  <si>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</si>
  <si>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</si>
  <si>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</si>
  <si>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</si>
  <si>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</si>
  <si>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</si>
  <si>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</si>
  <si>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</si>
  <si>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</si>
  <si>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</si>
  <si>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</si>
  <si>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</si>
  <si>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</si>
  <si>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</si>
  <si>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</si>
  <si>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</si>
  <si>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</si>
  <si>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</si>
  <si>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</si>
  <si>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</si>
  <si>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</si>
  <si>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</si>
  <si>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</si>
  <si>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</si>
  <si>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</si>
  <si>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</si>
  <si>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</si>
  <si>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</si>
  <si>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</si>
  <si>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</si>
  <si>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</si>
  <si>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</si>
  <si>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</si>
  <si>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</si>
  <si>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</si>
  <si>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</si>
  <si>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</si>
  <si>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</si>
  <si>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</si>
  <si>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</si>
  <si>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</si>
  <si>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</si>
  <si>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</si>
  <si>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</si>
  <si>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</si>
  <si>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</si>
  <si>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</si>
  <si>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</si>
  <si>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</si>
  <si>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</si>
  <si>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</si>
  <si>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</si>
  <si>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</si>
  <si>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</si>
  <si>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</si>
  <si>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</si>
  <si>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</si>
  <si>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</si>
  <si>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</si>
  <si>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</si>
  <si>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</si>
  <si>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</si>
  <si>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</si>
  <si>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</si>
  <si>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</si>
  <si>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</si>
  <si>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</si>
  <si>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</si>
  <si>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</si>
  <si>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</si>
  <si>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</si>
  <si>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</si>
  <si>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</si>
  <si>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</si>
  <si>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</si>
  <si>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</si>
  <si>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</si>
  <si>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</si>
  <si>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</si>
  <si>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</si>
  <si>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</si>
  <si>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</si>
  <si>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</si>
  <si>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</si>
  <si>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</si>
  <si>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</si>
  <si>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</si>
  <si>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</si>
  <si>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</si>
  <si>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</si>
  <si>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</si>
  <si>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</si>
  <si>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</si>
  <si>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</si>
  <si>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</si>
  <si>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</si>
  <si>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</si>
  <si>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</si>
  <si>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</si>
  <si>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</si>
  <si>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</si>
  <si>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</si>
  <si>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</si>
  <si>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</si>
  <si>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</si>
  <si>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</si>
  <si>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</si>
  <si>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</si>
  <si>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</si>
  <si>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</si>
  <si>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</si>
  <si>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</si>
  <si>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Lépcsôk(1)</t>
  </si>
  <si>
    <t>S1</t>
  </si>
  <si>
    <t>(0+0)/(2)=0</t>
  </si>
  <si>
    <t>S2</t>
  </si>
  <si>
    <t>S3</t>
  </si>
  <si>
    <t>S4</t>
  </si>
  <si>
    <t>S5</t>
  </si>
  <si>
    <t>S6</t>
  </si>
  <si>
    <t>Lépcsôk(2)</t>
  </si>
  <si>
    <t>COCO:MCM</t>
  </si>
  <si>
    <t>Becslés</t>
  </si>
  <si>
    <t>Tény+0</t>
  </si>
  <si>
    <t>Delta</t>
  </si>
  <si>
    <t>Delta/Tény</t>
  </si>
  <si>
    <t>S1 összeg:</t>
  </si>
  <si>
    <t>S6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</si>
  <si>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</si>
  <si>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</si>
  <si>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</si>
  <si>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</si>
  <si>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</si>
  <si>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</si>
  <si>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Maximális memória használat: 1.67 Mb</t>
  </si>
  <si>
    <t>S5 összeg:</t>
  </si>
  <si>
    <t>eredeti</t>
  </si>
  <si>
    <t>(7084+77.9)/(2)=3581</t>
  </si>
  <si>
    <t>(909.2+1091.1)/(2)=1000.15</t>
  </si>
  <si>
    <t>(1338.9+227.8)/(2)=783.35</t>
  </si>
  <si>
    <t>(0+9089.4)/(2)=4544.7</t>
  </si>
  <si>
    <t>(1651.6+1983.3)/(2)=1817.45</t>
  </si>
  <si>
    <t>(1021.1+1242)/(2)=1131.55</t>
  </si>
  <si>
    <t>(194.8+708.4)/(2)=451.6</t>
  </si>
  <si>
    <t>(112.9+552.5)/(2)=332.7</t>
  </si>
  <si>
    <t>(801.3+1174)/(2)=987.65</t>
  </si>
  <si>
    <t>(268.8+538.5)/(2)=403.65</t>
  </si>
  <si>
    <t>(430.6+9317.2)/(2)=4873.9</t>
  </si>
  <si>
    <t>(1158+1033.1)/(2)=1095.6</t>
  </si>
  <si>
    <t>(774.3+1280.9)/(2)=1027.65</t>
  </si>
  <si>
    <t>(0+1048.1)/(2)=524.05</t>
  </si>
  <si>
    <t>(1625.6+528.6)/(2)=1077.1</t>
  </si>
  <si>
    <t>(1647.6+15)/(2)=831.3</t>
  </si>
  <si>
    <t>(627.5+9487)/(2)=5057.25</t>
  </si>
  <si>
    <t>(0+722.4)/(2)=361.2</t>
  </si>
  <si>
    <t>(7330.8+0)/(2)=3665.4</t>
  </si>
  <si>
    <t>(280.8+368.7)/(2)=324.75</t>
  </si>
  <si>
    <t>(786.3+290.8)/(2)=538.55</t>
  </si>
  <si>
    <t>(0+1338.9)/(2)=669.45</t>
  </si>
  <si>
    <t>(182.8+436.6)/(2)=309.75</t>
  </si>
  <si>
    <t>(697.4+611.5)/(2)=654.45</t>
  </si>
  <si>
    <t>(8348+446.6)/(2)=4397.3</t>
  </si>
  <si>
    <t>(465.6+421.6)/(2)=443.65</t>
  </si>
  <si>
    <t>(1765.5+0)/(2)=882.75</t>
  </si>
  <si>
    <t>(1058.1+9210.3)/(2)=5134.2</t>
  </si>
  <si>
    <t>(0+548.5)/(2)=274.25</t>
  </si>
  <si>
    <t>(371.7+1082.1)/(2)=726.9</t>
  </si>
  <si>
    <t>(331.7+742.4)/(2)=537.05</t>
  </si>
  <si>
    <t>(148.9+611.5)/(2)=380.2</t>
  </si>
  <si>
    <t>(2075.3+1503.7)/(2)=1789.5</t>
  </si>
  <si>
    <t>(7786.5+2246.1)/(2)=5016.3</t>
  </si>
  <si>
    <t>(0+484.6)/(2)=242.3</t>
  </si>
  <si>
    <t>(739.4+8720.7)/(2)=4730</t>
  </si>
  <si>
    <t>(198.8+0)/(2)=99.4</t>
  </si>
  <si>
    <t>(1157+0)/(2)=578.5</t>
  </si>
  <si>
    <t>(615.5+0)/(2)=307.75</t>
  </si>
  <si>
    <t>(851.3+0)/(2)=425.65</t>
  </si>
  <si>
    <t>A futtatás idôtartama: 0.23 mp (0 p)</t>
  </si>
  <si>
    <t>(0+8835.2)/(2)=4417.6</t>
  </si>
  <si>
    <t>(749.2+868.8)/(2)=809</t>
  </si>
  <si>
    <t>(2204.8+864.8)/(2)=1534.8</t>
  </si>
  <si>
    <t>(0+191.3)/(2)=95.65</t>
  </si>
  <si>
    <t>(1259.3+2838.5)/(2)=2048.9</t>
  </si>
  <si>
    <t>(845.9+22.9)/(2)=434.4</t>
  </si>
  <si>
    <t>(690.4+468.3)/(2)=579.35</t>
  </si>
  <si>
    <t>(8234.4+0)/(2)=4117.2</t>
  </si>
  <si>
    <t>(618.7+9539.6)/(2)=5079.15</t>
  </si>
  <si>
    <t>(70.7+345.7)/(2)=208.25</t>
  </si>
  <si>
    <t>(4+409.5)/(2)=206.75</t>
  </si>
  <si>
    <t>(1485.5+732.3)/(2)=1108.9</t>
  </si>
  <si>
    <t>(584.8+372.6)/(2)=478.7</t>
  </si>
  <si>
    <t>(793.1+2088.2)/(2)=1440.65</t>
  </si>
  <si>
    <t>(583.8+173.4)/(2)=378.6</t>
  </si>
  <si>
    <t>(297.9+769.1)/(2)=533.5</t>
  </si>
  <si>
    <t>(7471.3+796)/(2)=4133.65</t>
  </si>
  <si>
    <t>(1685.7+9030.5)/(2)=5358.1</t>
  </si>
  <si>
    <t>(286.9+154.4)/(2)=220.7</t>
  </si>
  <si>
    <t>(90.7+168.4)/(2)=129.5</t>
  </si>
  <si>
    <t>(1722.6+655.6)/(2)=1189.1</t>
  </si>
  <si>
    <t>(900.7+613.7)/(2)=757.2</t>
  </si>
  <si>
    <t>(279+1091.9)/(2)=685.45</t>
  </si>
  <si>
    <t>(0+200.3)/(2)=100.15</t>
  </si>
  <si>
    <t>(88.7+0)/(2)=44.35</t>
  </si>
  <si>
    <t>(7600.8+832.9)/(2)=4216.85</t>
  </si>
  <si>
    <t>(1090+8839.2)/(2)=4964.55</t>
  </si>
  <si>
    <t>(1091.9+1019.2)/(2)=1055.6</t>
  </si>
  <si>
    <t>(249.1+572.9)/(2)=410.95</t>
  </si>
  <si>
    <t>(1458.6+618.7)/(2)=1038.65</t>
  </si>
  <si>
    <t>(1357+318.8)/(2)=837.9</t>
  </si>
  <si>
    <t>(7+836.9)/(2)=421.95</t>
  </si>
  <si>
    <t>(174.4+200.3)/(2)=187.3</t>
  </si>
  <si>
    <t>(0+796)/(2)=398</t>
  </si>
  <si>
    <t>(7777.1+937.5)/(2)=4357.3</t>
  </si>
  <si>
    <t>(2162+9085.3)/(2)=5623.6</t>
  </si>
  <si>
    <t>(835.9+3025.8)/(2)=1930.85</t>
  </si>
  <si>
    <t>(1166.7+0)/(2)=583.35</t>
  </si>
  <si>
    <t>(622.7+0)/(2)=311.35</t>
  </si>
  <si>
    <t>(116.6+528)/(2)=322.3</t>
  </si>
  <si>
    <t>(7429.4+563.9)/(2)=3996.65</t>
  </si>
  <si>
    <t>A futtatás idôtartama: 0.27 mp (0 p)</t>
  </si>
  <si>
    <t>becsült</t>
  </si>
  <si>
    <t>eltérés</t>
  </si>
  <si>
    <t>ideális érték (csoporthatárok)</t>
  </si>
  <si>
    <t>Y</t>
  </si>
  <si>
    <t>(499.4+0)/(2)=249.7</t>
  </si>
  <si>
    <t>(4694.7+2993.6)/(2)=3844.15</t>
  </si>
  <si>
    <t>(541.4+731.2)/(2)=636.3</t>
  </si>
  <si>
    <t>(0+282.7)/(2)=141.35</t>
  </si>
  <si>
    <t>(3096.5+316.6)/(2)=1706.55</t>
  </si>
  <si>
    <t>(307.7+957.9)/(2)=632.8</t>
  </si>
  <si>
    <t>(141.8+6684.4)/(2)=3413.15</t>
  </si>
  <si>
    <t>(299.7+0)/(2)=149.85</t>
  </si>
  <si>
    <t>(5335.9+3489)/(2)=4412.5</t>
  </si>
  <si>
    <t>(541.4+820.1)/(2)=680.75</t>
  </si>
  <si>
    <t>(2089.6+371.6)/(2)=1230.6</t>
  </si>
  <si>
    <t>(25+88.9)/(2)=56.95</t>
  </si>
  <si>
    <t>(2879.7+244.7)/(2)=1562.25</t>
  </si>
  <si>
    <t>(382.6+957.9)/(2)=670.25</t>
  </si>
  <si>
    <t>(0+7683.3)/(2)=3841.65</t>
  </si>
  <si>
    <t>(0+639.3)/(2)=319.65</t>
  </si>
  <si>
    <t>(332.6+221.7)/(2)=277.2</t>
  </si>
  <si>
    <t>(4911.4+3489)/(2)=4200.25</t>
  </si>
  <si>
    <t>(449.5+820.1)/(2)=634.8</t>
  </si>
  <si>
    <t>(2704.9+0)/(2)=1352.45</t>
  </si>
  <si>
    <t>(0+71.9)/(2)=35.95</t>
  </si>
  <si>
    <t>(2505.2+0)/(2)=1252.6</t>
  </si>
  <si>
    <t>(0+1101.7)/(2)=550.85</t>
  </si>
  <si>
    <t>(257.7+8255.6)/(2)=4256.65</t>
  </si>
  <si>
    <t>(357.6+699.2)/(2)=528.4</t>
  </si>
  <si>
    <t>(574.3+486.4)/(2)=530.4</t>
  </si>
  <si>
    <t>(4644.7+2182.5)/(2)=3413.65</t>
  </si>
  <si>
    <t>(2547.1+396.5)/(2)=1471.85</t>
  </si>
  <si>
    <t>(432.5+713.2)/(2)=572.85</t>
  </si>
  <si>
    <t>(2255.4+138.8)/(2)=1197.15</t>
  </si>
  <si>
    <t>(374.6+0)/(2)=187.3</t>
  </si>
  <si>
    <t>(924+8345.5)/(2)=4634.75</t>
  </si>
  <si>
    <t>(257.7+460.5)/(2)=359.1</t>
  </si>
  <si>
    <t>(482.5+3210.4)/(2)=1846.4</t>
  </si>
  <si>
    <t>(5760.5+0)/(2)=2880.25</t>
  </si>
  <si>
    <t>(1930.8+522.4)/(2)=1226.6</t>
  </si>
  <si>
    <t>(0+779.1)/(2)=389.55</t>
  </si>
  <si>
    <t>(607.3+54.9)/(2)=331.1</t>
  </si>
  <si>
    <t>(0+179.8)/(2)=89.9</t>
  </si>
  <si>
    <t>(4095.4+616.3)/(2)=2355.85</t>
  </si>
  <si>
    <t>(1731+8679.1)/(2)=5205.1</t>
  </si>
  <si>
    <t>(257.7+215.8)/(2)=236.75</t>
  </si>
  <si>
    <t>A futtatás idôtartama: 0.3 mp (0.01 p)</t>
  </si>
  <si>
    <t>Row Labels</t>
  </si>
  <si>
    <t>Grand Total</t>
  </si>
  <si>
    <t>Average of Bizalmasság sérülése</t>
  </si>
  <si>
    <t>Average of Sértetlenség sérülése</t>
  </si>
  <si>
    <t>Average of Rendelkezésre állás sérülése</t>
  </si>
  <si>
    <t>Average of Kár mértéke</t>
  </si>
  <si>
    <t>Average of Csoportmunkára hatás</t>
  </si>
  <si>
    <t>Average of Bekövetkezés után kijavítás nehézsége</t>
  </si>
  <si>
    <t>Average of Potenciál visszafordíthatatlan kárra</t>
  </si>
  <si>
    <t>Average of Művelet szükségessége átlag munkához</t>
  </si>
  <si>
    <t>Average of Művelet gyakorisága átlag munkánál</t>
  </si>
  <si>
    <t>Average of Visszaállíthatóság lehetősége</t>
  </si>
  <si>
    <t>(6887.2+338)/(2)=3612.6</t>
  </si>
  <si>
    <t>(1046.3+454.7)/(2)=750.5</t>
  </si>
  <si>
    <t>(1399.4+7997.8)/(2)=4698.6</t>
  </si>
  <si>
    <t>(252.5+797.8)/(2)=525.15</t>
  </si>
  <si>
    <t>(0+1146.9)/(2)=573.45</t>
  </si>
  <si>
    <t>(0+1771.6)/(2)=885.8</t>
  </si>
  <si>
    <t>(114.7+0)/(2)=57.35</t>
  </si>
  <si>
    <t>(933.6+0)/(2)=466.8</t>
  </si>
  <si>
    <t>(0+665)/(2)=332.5</t>
  </si>
  <si>
    <t>(5874.1+0)/(2)=2937.05</t>
  </si>
  <si>
    <t>(2096.5+1453.7)/(2)=1775.1</t>
  </si>
  <si>
    <t>(1320.9+8395.2)/(2)=4858.05</t>
  </si>
  <si>
    <t>(0+936.6)/(2)=468.3</t>
  </si>
  <si>
    <t>(393.4+1173)/(2)=783.2</t>
  </si>
  <si>
    <t>(411.5+1487.9)/(2)=949.7</t>
  </si>
  <si>
    <t>(170+657.9)/(2)=413.95</t>
  </si>
  <si>
    <t>(921.5+535.2)/(2)=728.35</t>
  </si>
  <si>
    <t>(1081.5+1116.7)/(2)=1099.05</t>
  </si>
  <si>
    <t>(5352+390.3)/(2)=2871.15</t>
  </si>
  <si>
    <t>(0+595.6)/(2)=297.8</t>
  </si>
  <si>
    <t>(768.6+9723.1)/(2)=5245.85</t>
  </si>
  <si>
    <t>(650.9+805.8)/(2)=728.35</t>
  </si>
  <si>
    <t>(735.4+0)/(2)=367.7</t>
  </si>
  <si>
    <t>(390.3+0)/(2)=195.15</t>
  </si>
  <si>
    <t>(0+533.2)/(2)=266.6</t>
  </si>
  <si>
    <t>(0+703.2)/(2)=351.6</t>
  </si>
  <si>
    <t>(1034.2+0)/(2)=517.1</t>
  </si>
  <si>
    <t>(5964.7+327)/(2)=3145.8</t>
  </si>
  <si>
    <t>(1233.4+1758.5)/(2)=1495.95</t>
  </si>
  <si>
    <t>(85.5+7406.3)/(2)=3745.9</t>
  </si>
  <si>
    <t>(11.1+0)/(2)=5.55</t>
  </si>
  <si>
    <t>(738.4+619.7)/(2)=679.05</t>
  </si>
  <si>
    <t>(586.5+1860.1)/(2)=1223.3</t>
  </si>
  <si>
    <t>(993.9+281.7)/(2)=637.8</t>
  </si>
  <si>
    <t>(1433.6+658.9)/(2)=1046.25</t>
  </si>
  <si>
    <t>(1135.8+2107.6)/(2)=1621.7</t>
  </si>
  <si>
    <t>(5680+964.8)/(2)=3322.35</t>
  </si>
  <si>
    <t>(625.7+0)/(2)=312.85</t>
  </si>
  <si>
    <t>(0+8048.1)/(2)=4024.05</t>
  </si>
  <si>
    <t>(887.3+1322.9)/(2)=1105.1</t>
  </si>
  <si>
    <t>(77.5+699.2)/(2)=388.3</t>
  </si>
  <si>
    <t>(843+1457.7)/(2)=1150.4</t>
  </si>
  <si>
    <t>(856.1+994.9)/(2)=925.55</t>
  </si>
  <si>
    <t>(1442.6+407.4)/(2)=925.05</t>
  </si>
  <si>
    <t>(1749.5+1431.6)/(2)=1590.5</t>
  </si>
  <si>
    <t>A futtatás idôtartama: 0.24 mp (0 p)</t>
  </si>
  <si>
    <t>S7</t>
  </si>
  <si>
    <t>S8</t>
  </si>
  <si>
    <t>S9</t>
  </si>
  <si>
    <t>S10</t>
  </si>
  <si>
    <t>S11</t>
  </si>
  <si>
    <t>S12</t>
  </si>
  <si>
    <t>S13</t>
  </si>
  <si>
    <t>S14</t>
  </si>
  <si>
    <t>S14 összeg:</t>
  </si>
  <si>
    <t>Maximális memória használat: 1.68 Mb</t>
  </si>
  <si>
    <t>A futtatás idôtartama: 0.32 mp (0.01 p)</t>
  </si>
  <si>
    <t>becslés</t>
  </si>
  <si>
    <t>(127.2+7104.7)/(2)=3615.9</t>
  </si>
  <si>
    <t>(1240.5+1602)/(2)=1421.25</t>
  </si>
  <si>
    <t>(1281.6+1606)/(2)=1443.75</t>
  </si>
  <si>
    <t>(5918.2+876.1)/(2)=3397.15</t>
  </si>
  <si>
    <t>(190.2+43.1)/(2)=116.65</t>
  </si>
  <si>
    <t>(2677.3+110.1)/(2)=1393.7</t>
  </si>
  <si>
    <t>(579.7+2442)/(2)=1510.85</t>
  </si>
  <si>
    <t>(1079.3+0)/(2)=539.65</t>
  </si>
  <si>
    <t>(851+6821.3)/(2)=3836.2</t>
  </si>
  <si>
    <t>(805+1401.7)/(2)=1103.35</t>
  </si>
  <si>
    <t>(1751.1+1188.5)/(2)=1469.8</t>
  </si>
  <si>
    <t>(5193.3+760.9)/(2)=2977.15</t>
  </si>
  <si>
    <t>(147.2+0)/(2)=73.6</t>
  </si>
  <si>
    <t>(2893.5+0)/(2)=1446.75</t>
  </si>
  <si>
    <t>(585.7+1920.3)/(2)=1253.05</t>
  </si>
  <si>
    <t>(779+676.8)/(2)=727.9</t>
  </si>
  <si>
    <t>(262.3+891.1)/(2)=576.7</t>
  </si>
  <si>
    <t>(943.2+7362)/(2)=4152.55</t>
  </si>
  <si>
    <t>(594.7+1253.5)/(2)=924.15</t>
  </si>
  <si>
    <t>(1373.7+1169.4)/(2)=1271.55</t>
  </si>
  <si>
    <t>(4934+698.9)/(2)=2816.45</t>
  </si>
  <si>
    <t>(0+19)/(2)=9.5</t>
  </si>
  <si>
    <t>(2106.6+125.2)/(2)=1115.85</t>
  </si>
  <si>
    <t>(0+1882.3)/(2)=941.15</t>
  </si>
  <si>
    <t>(1211.5+919.1)/(2)=1065.3</t>
  </si>
  <si>
    <t>(398.5+564.7)/(2)=481.6</t>
  </si>
  <si>
    <t>(0+7580.3)/(2)=3790.15</t>
  </si>
  <si>
    <t>(1800.2+2148.6)/(2)=1974.4</t>
  </si>
  <si>
    <t>(2054.5+2247.7)/(2)=2151.15</t>
  </si>
  <si>
    <t>(5617.9+326.4)/(2)=2972.15</t>
  </si>
  <si>
    <t>(1246.5+568.7)/(2)=907.6</t>
  </si>
  <si>
    <t>(0+489.6)/(2)=244.8</t>
  </si>
  <si>
    <t>(75.1+1258.5)/(2)=666.8</t>
  </si>
  <si>
    <t>(1599+1490.8)/(2)=1544.9</t>
  </si>
  <si>
    <t>(0+475.6)/(2)=237.8</t>
  </si>
  <si>
    <t>(23+6321.7)/(2)=3172.35</t>
  </si>
  <si>
    <t>(1047.3+0)/(2)=523.65</t>
  </si>
  <si>
    <t>(1194.5+381.5)/(2)=787.95</t>
  </si>
  <si>
    <t>(1471.8+1880.3)/(2)=1676.05</t>
  </si>
  <si>
    <t>(4348.3+0)/(2)=2174.15</t>
  </si>
  <si>
    <t>(1445.8+1358.7)/(2)=1402.2</t>
  </si>
  <si>
    <t>(700.9+755.9)/(2)=728.4</t>
  </si>
  <si>
    <t>A futtatás idôtartama: 0.21 mp (0 p)</t>
  </si>
  <si>
    <t>(9374.7+9873.9)/(2)=9624.3</t>
  </si>
  <si>
    <t>(653.8+448.9)/(2)=551.4</t>
  </si>
  <si>
    <t>(0+19.1)/(2)=9.55</t>
  </si>
  <si>
    <t>(702+0)/(2)=351</t>
  </si>
  <si>
    <t>(328.4+0)/(2)=164.2</t>
  </si>
  <si>
    <t>(723.1+127.6)/(2)=425.35</t>
  </si>
  <si>
    <t>(125.5+905.9)/(2)=515.75</t>
  </si>
  <si>
    <t>(9181.9+9891.9)/(2)=9536.9</t>
  </si>
  <si>
    <t>(183.8+0)/(2)=91.9</t>
  </si>
  <si>
    <t>(250.1+40.2)/(2)=145.15</t>
  </si>
  <si>
    <t>(73.3+576.5)/(2)=324.9</t>
  </si>
  <si>
    <t>(120.5+786.4)/(2)=453.45</t>
  </si>
  <si>
    <t>(332.4+130.6)/(2)=231.5</t>
  </si>
  <si>
    <t>(0+25.1)/(2)=12.55</t>
  </si>
  <si>
    <t>(516.2+985.3)/(2)=750.75</t>
  </si>
  <si>
    <t>(9077.4+10045.6)/(2)=9561.5</t>
  </si>
  <si>
    <t>(784.4+409.8)/(2)=597.1</t>
  </si>
  <si>
    <t>(120.5+151.7)/(2)=136.1</t>
  </si>
  <si>
    <t>(371.6+251.1)/(2)=311.35</t>
  </si>
  <si>
    <t>(582.5+938.1)/(2)=760.3</t>
  </si>
  <si>
    <t>(346.5+727.2)/(2)=536.85</t>
  </si>
  <si>
    <t>(108.5+71.3)/(2)=89.9</t>
  </si>
  <si>
    <t>(148.6+381.7)/(2)=265.15</t>
  </si>
  <si>
    <t>(600.6+817.5)/(2)=709.1</t>
  </si>
  <si>
    <t>(9241.1+9919.1)/(2)=9580.1</t>
  </si>
  <si>
    <t>(836.6+177.8)/(2)=507.2</t>
  </si>
  <si>
    <t>(584.5+1229.3)/(2)=906.95</t>
  </si>
  <si>
    <t>(405.8+402.7)/(2)=404.25</t>
  </si>
  <si>
    <t>(1189.2+417.8)/(2)=803.5</t>
  </si>
  <si>
    <t>(256.1+647.8)/(2)=451.95</t>
  </si>
  <si>
    <t>(0+37.2)/(2)=18.6</t>
  </si>
  <si>
    <t>(262.1+46.2)/(2)=154.15</t>
  </si>
  <si>
    <t>(1179.1+1922.3)/(2)=1550.75</t>
  </si>
  <si>
    <t>(7648.2+8900.6)/(2)=8274.4</t>
  </si>
  <si>
    <t>(2140.3+893.9)/(2)=1517.1</t>
  </si>
  <si>
    <t>(286.2+223)/(2)=254.6</t>
  </si>
  <si>
    <t>(1678.3+2771)/(2)=2224.65</t>
  </si>
  <si>
    <t>(0+622.7)/(2)=311.35</t>
  </si>
  <si>
    <t>(162.7+83.4)/(2)=123.05</t>
  </si>
  <si>
    <t>(283.2+0)/(2)=141.6</t>
  </si>
  <si>
    <t>A futtatás idôtartama: 0.22 mp (0 p)</t>
  </si>
  <si>
    <t>(1032.8+8558.8)/(2)=4795.8</t>
  </si>
  <si>
    <t>(6697.3+0)/(2)=3348.65</t>
  </si>
  <si>
    <t>(0+636.5)/(2)=318.25</t>
  </si>
  <si>
    <t>(2037.6+1701.3)/(2)=1869.5</t>
  </si>
  <si>
    <t>(0+7)/(2)=3.5</t>
  </si>
  <si>
    <t>(1049.8+1210)/(2)=1129.9</t>
  </si>
  <si>
    <t>(343.3+580.5)/(2)=461.85</t>
  </si>
  <si>
    <t>(1269+1429.1)/(2)=1349.05</t>
  </si>
  <si>
    <t>(930.7+8647.8)/(2)=4789.3</t>
  </si>
  <si>
    <t>(7106.6+0)/(2)=3553.3</t>
  </si>
  <si>
    <t>(222.2+301.2)/(2)=261.7</t>
  </si>
  <si>
    <t>(2064.6+2036.6)/(2)=2050.6</t>
  </si>
  <si>
    <t>(23+49)/(2)=36.05</t>
  </si>
  <si>
    <t>(198.2+936.7)/(2)=567.45</t>
  </si>
  <si>
    <t>(896.7+827.7)/(2)=862.2</t>
  </si>
  <si>
    <t>(77.1+63)/(2)=70.05</t>
  </si>
  <si>
    <t>(476.4+311.2)/(2)=393.8</t>
  </si>
  <si>
    <t>(928.7+8560.8)/(2)=4744.75</t>
  </si>
  <si>
    <t>(7287.8+310.2)/(2)=3799</t>
  </si>
  <si>
    <t>(15+0)/(2)=7.5</t>
  </si>
  <si>
    <t>(2697.1+2433.9)/(2)=2565.55</t>
  </si>
  <si>
    <t>(338.3+351.3)/(2)=344.75</t>
  </si>
  <si>
    <t>(236.2+43)/(2)=139.6</t>
  </si>
  <si>
    <t>(0+53)/(2)=26.5</t>
  </si>
  <si>
    <t>(221.2+699.6)/(2)=460.35</t>
  </si>
  <si>
    <t>(0+8260.5)/(2)=4130.25</t>
  </si>
  <si>
    <t>(7563+1764.4)/(2)=4663.7</t>
  </si>
  <si>
    <t>(147.1+1270)/(2)=708.55</t>
  </si>
  <si>
    <t>(2905.3+2852.3)/(2)=2878.75</t>
  </si>
  <si>
    <t>(393.3+534.4)/(2)=463.85</t>
  </si>
  <si>
    <t>(355.3+331.3)/(2)=343.25</t>
  </si>
  <si>
    <t>(465.4+311.2)/(2)=388.3</t>
  </si>
  <si>
    <t>(77.1+0)/(2)=38.55</t>
  </si>
  <si>
    <t>(0+63)/(2)=31.5</t>
  </si>
  <si>
    <t>(331.3+7438.9)/(2)=3885.05</t>
  </si>
  <si>
    <t>(9111.2+2372.9)/(2)=5742.05</t>
  </si>
  <si>
    <t>(397.3+425.3)/(2)=411.3</t>
  </si>
  <si>
    <t>(343.3+0)/(2)=171.65</t>
  </si>
  <si>
    <t>(3655.9+2926.3)/(2)=3291.1</t>
  </si>
  <si>
    <t>(492.4+43)/(2)=267.7</t>
  </si>
  <si>
    <t>(23+384.3)/(2)=203.65</t>
  </si>
  <si>
    <t>A futtatás idôtartama: 0.29 mp (0 p)</t>
  </si>
  <si>
    <t>(2367.8+2006.6)/(2)=2187.2</t>
  </si>
  <si>
    <t>(4406.5+301)/(2)=2353.75</t>
  </si>
  <si>
    <t>(0+100.3)/(2)=50.15</t>
  </si>
  <si>
    <t>(0+602)/(2)=301</t>
  </si>
  <si>
    <t>(1052.5+1705.6)/(2)=1379.05</t>
  </si>
  <si>
    <t>(0+6421.1)/(2)=3210.55</t>
  </si>
  <si>
    <t>(2367.8+1003.3)/(2)=1685.55</t>
  </si>
  <si>
    <t>(3507.5+0)/(2)=1753.75</t>
  </si>
  <si>
    <t>(545.8+301)/(2)=423.4</t>
  </si>
  <si>
    <t>(1401.6+702.3)/(2)=1051.95</t>
  </si>
  <si>
    <t>(1114.7+1304.3)/(2)=1209.45</t>
  </si>
  <si>
    <t>(96.3+702.3)/(2)=399.3</t>
  </si>
  <si>
    <t>(588.9+301)/(2)=444.95</t>
  </si>
  <si>
    <t>(415.4+5919.4)/(2)=3167.4</t>
  </si>
  <si>
    <t>(2472.1+2307.6)/(2)=2389.85</t>
  </si>
  <si>
    <t>(2705.9+903)/(2)=1804.4</t>
  </si>
  <si>
    <t>(3781.4+602)/(2)=2191.7</t>
  </si>
  <si>
    <t>(1036.4+501.6)/(2)=769</t>
  </si>
  <si>
    <t>(617+0)/(2)=308.5</t>
  </si>
  <si>
    <t>(1148.8+1705.6)/(2)=1427.2</t>
  </si>
  <si>
    <t>(789.6+1204)/(2)=996.75</t>
  </si>
  <si>
    <t>(338.1+100.3)/(2)=219.2</t>
  </si>
  <si>
    <t>(17.1+6722.1)/(2)=3369.55</t>
  </si>
  <si>
    <t>(2186.2+2809.2)/(2)=2497.7</t>
  </si>
  <si>
    <t>(2347.7+802.6)/(2)=1575.15</t>
  </si>
  <si>
    <t>(3566.7+903)/(2)=2234.85</t>
  </si>
  <si>
    <t>(202.7+0)/(2)=101.35</t>
  </si>
  <si>
    <t>(1399.6+100.3)/(2)=749.95</t>
  </si>
  <si>
    <t>(2075.8+1605.3)/(2)=1840.55</t>
  </si>
  <si>
    <t>(920+1504.9)/(2)=1212.5</t>
  </si>
  <si>
    <t>(206.7+6320.7)/(2)=3263.7</t>
  </si>
  <si>
    <t>(2271.5+2909.5)/(2)=2590.5</t>
  </si>
  <si>
    <t>(5460.9+1003.3)/(2)=3232.1</t>
  </si>
  <si>
    <t>(1711.6+2307.6)/(2)=2009.6</t>
  </si>
  <si>
    <t>(2906.5+1906.3)/(2)=2406.4</t>
  </si>
  <si>
    <t>(540.8+1103.6)/(2)=822.2</t>
  </si>
  <si>
    <t>(1942.4+501.6)/(2)=1222</t>
  </si>
  <si>
    <t>(735.4+903)/(2)=819.2</t>
  </si>
  <si>
    <t>(335.1+7123.4)/(2)=3729.25</t>
  </si>
  <si>
    <t>(3111.2+3310.9)/(2)=3211.05</t>
  </si>
  <si>
    <t>A futtatás idôtartama: 0.28 mp (0 p)</t>
  </si>
  <si>
    <t>(9923.5+11428.4)/(2)=10675.95</t>
  </si>
  <si>
    <t>(385.3+313.2)/(2)=349.25</t>
  </si>
  <si>
    <t>(208.1+0)/(2)=104.05</t>
  </si>
  <si>
    <t>(585.4+359.2)/(2)=472.3</t>
  </si>
  <si>
    <t>(283.2+8)/(2)=145.6</t>
  </si>
  <si>
    <t>(316.2+1020.7)/(2)=668.45</t>
  </si>
  <si>
    <t>(541.4+195.1)/(2)=368.25</t>
  </si>
  <si>
    <t>(9877.4+10907.1)/(2)=10392.25</t>
  </si>
  <si>
    <t>(24+51)/(2)=37.5</t>
  </si>
  <si>
    <t>(250.2+0)/(2)=125.1</t>
  </si>
  <si>
    <t>(874.6+325.2)/(2)=599.9</t>
  </si>
  <si>
    <t>(0+259.2)/(2)=129.6</t>
  </si>
  <si>
    <t>(207.1+192.1)/(2)=199.65</t>
  </si>
  <si>
    <t>(224.1+0)/(2)=112.05</t>
  </si>
  <si>
    <t>(59+300.2)/(2)=179.6</t>
  </si>
  <si>
    <t>(466.3+313.2)/(2)=389.75</t>
  </si>
  <si>
    <t>(10310.7+10969.1)/(2)=10639.9</t>
  </si>
  <si>
    <t>(307.2+751.5)/(2)=529.35</t>
  </si>
  <si>
    <t>(149.1+100.1)/(2)=124.6</t>
  </si>
  <si>
    <t>(655.4+651.4)/(2)=653.45</t>
  </si>
  <si>
    <t>(149.1+566.4)/(2)=357.75</t>
  </si>
  <si>
    <t>(108.1+479.3)/(2)=293.7</t>
  </si>
  <si>
    <t>(337.2+384.2)/(2)=360.75</t>
  </si>
  <si>
    <t>(207.1+367.2)/(2)=287.2</t>
  </si>
  <si>
    <t>(979.6+916.6)/(2)=948.1</t>
  </si>
  <si>
    <t>(10429.8+10928.1)/(2)=10678.95</t>
  </si>
  <si>
    <t>(599.4+683.4)/(2)=641.4</t>
  </si>
  <si>
    <t>(482.3+358.2)/(2)=420.25</t>
  </si>
  <si>
    <t>(803.5+500.3)/(2)=651.9</t>
  </si>
  <si>
    <t>(652.4+693.5)/(2)=672.95</t>
  </si>
  <si>
    <t>(183.1+92.1)/(2)=137.6</t>
  </si>
  <si>
    <t>(283.2+435.3)/(2)=359.25</t>
  </si>
  <si>
    <t>(0+300.2)/(2)=150.1</t>
  </si>
  <si>
    <t>(981.6+993.6)/(2)=987.65</t>
  </si>
  <si>
    <t>(10700+11454.5)/(2)=11077.2</t>
  </si>
  <si>
    <t>(951.6+682.4)/(2)=817.05</t>
  </si>
  <si>
    <t>(0+432.3)/(2)=216.15</t>
  </si>
  <si>
    <t>(448.3+191.1)/(2)=319.7</t>
  </si>
  <si>
    <t>(1470+1159.8)/(2)=1314.85</t>
  </si>
  <si>
    <t>(0+102.1)/(2)=51.05</t>
  </si>
  <si>
    <t>(205.1+0)/(2)=102.55</t>
  </si>
  <si>
    <t>(199.4+8010.6)/(2)=4105</t>
  </si>
  <si>
    <t>(7713.6+0)/(2)=3856.8</t>
  </si>
  <si>
    <t>(0+384.8)/(2)=192.4</t>
  </si>
  <si>
    <t>(499.4+504.4)/(2)=501.9</t>
  </si>
  <si>
    <t>(2136.2+1135.4)/(2)=1635.8</t>
  </si>
  <si>
    <t>(183.4+0)/(2)=91.7</t>
  </si>
  <si>
    <t>(1908+1243.1)/(2)=1575.5</t>
  </si>
  <si>
    <t>(0+8022.6)/(2)=4011.3</t>
  </si>
  <si>
    <t>(7713.6+192.4)/(2)=3953</t>
  </si>
  <si>
    <t>(341.9+1092.5)/(2)=717.25</t>
  </si>
  <si>
    <t>(126.6+0)/(2)=63.3</t>
  </si>
  <si>
    <t>(497.4+353.9)/(2)=425.65</t>
  </si>
  <si>
    <t>(1918.9+1014.8)/(2)=1466.85</t>
  </si>
  <si>
    <t>(274.1+864.3)/(2)=569.2</t>
  </si>
  <si>
    <t>(290.1+984.9)/(2)=637.5</t>
  </si>
  <si>
    <t>(802.5+246.2)/(2)=524.35</t>
  </si>
  <si>
    <t>(74.8+7746.5)/(2)=3910.6</t>
  </si>
  <si>
    <t>(7914.9+612.1)/(2)=4263.5</t>
  </si>
  <si>
    <t>(254.2+2089.4)/(2)=1171.8</t>
  </si>
  <si>
    <t>(199.4+77.8)/(2)=138.55</t>
  </si>
  <si>
    <t>(588.1+240.2)/(2)=414.2</t>
  </si>
  <si>
    <t>(1859.1+901.1)/(2)=1380.15</t>
  </si>
  <si>
    <t>(0+1068.6)/(2)=534.3</t>
  </si>
  <si>
    <t>(15.9+901.1)/(2)=458.55</t>
  </si>
  <si>
    <t>(147.5+0)/(2)=73.75</t>
  </si>
  <si>
    <t>(354.9+7019.8)/(2)=3687.3</t>
  </si>
  <si>
    <t>(8562.9+396.7)/(2)=4479.8</t>
  </si>
  <si>
    <t>(675.9+2954.6)/(2)=1815.25</t>
  </si>
  <si>
    <t>(147.5+438.6)/(2)=293.05</t>
  </si>
  <si>
    <t>(1509.2+660.9)/(2)=1085.05</t>
  </si>
  <si>
    <t>(202.4+696.8)/(2)=449.6</t>
  </si>
  <si>
    <t>(87.7+95.7)/(2)=91.7</t>
  </si>
  <si>
    <t>(0+426.6)/(2)=213.3</t>
  </si>
  <si>
    <t>(815.4+7452.4)/(2)=4133.9</t>
  </si>
  <si>
    <t>(5869.4+0)/(2)=2934.7</t>
  </si>
  <si>
    <t>(1910.9+3512.9)/(2)=2711.9</t>
  </si>
  <si>
    <t>(235.3+937)/(2)=586.15</t>
  </si>
  <si>
    <t>(2509.1+643)/(2)=1576</t>
  </si>
  <si>
    <t>(126.6+907.1)/(2)=516.85</t>
  </si>
  <si>
    <t>(3+786.5)/(2)=394.75</t>
  </si>
  <si>
    <t>(4985.6+0)/(2)=2492.8</t>
  </si>
  <si>
    <t>(705.1+0)/(2)=352.55</t>
  </si>
  <si>
    <t>(899.6+194.5)/(2)=547</t>
  </si>
  <si>
    <t>(112.7+350.1)/(2)=231.4</t>
  </si>
  <si>
    <t>(2280.8+10417.9)/(2)=6349.4</t>
  </si>
  <si>
    <t>(0+1169.8)/(2)=584.9</t>
  </si>
  <si>
    <t>(276.3+409.9)/(2)=343.05</t>
  </si>
  <si>
    <t>(509.6+725)/(2)=617.35</t>
  </si>
  <si>
    <t>(5209+133.6)/(2)=2671.3</t>
  </si>
  <si>
    <t>(912.5+422.9)/(2)=667.7</t>
  </si>
  <si>
    <t>(541.5+267.3)/(2)=404.4</t>
  </si>
  <si>
    <t>(543.5+0)/(2)=271.75</t>
  </si>
  <si>
    <t>(532.6+64.8)/(2)=298.7</t>
  </si>
  <si>
    <t>(2280.8+10703.1)/(2)=6492</t>
  </si>
  <si>
    <t>(1060.1+405.9)/(2)=733</t>
  </si>
  <si>
    <t>(359+389)/(2)=374</t>
  </si>
  <si>
    <t>(309.2+0)/(2)=154.6</t>
  </si>
  <si>
    <t>(5378.5+487.7)/(2)=2933.1</t>
  </si>
  <si>
    <t>(874.6+350.1)/(2)=612.35</t>
  </si>
  <si>
    <t>(524.6+25.9)/(2)=275.25</t>
  </si>
  <si>
    <t>(0+73.8)/(2)=36.9</t>
  </si>
  <si>
    <t>(762.9+311.2)/(2)=537.05</t>
  </si>
  <si>
    <t>(3035.8+10517.6)/(2)=6776.7</t>
  </si>
  <si>
    <t>(1351.4+431.8)/(2)=891.6</t>
  </si>
  <si>
    <t>(62.8+414.9)/(2)=238.85</t>
  </si>
  <si>
    <t>(0+552.5)/(2)=276.25</t>
  </si>
  <si>
    <t>(6135.5+1403.2)/(2)=3769.35</t>
  </si>
  <si>
    <t>(1002.3+1084.1)/(2)=1043.2</t>
  </si>
  <si>
    <t>(326.1+509.6)/(2)=417.85</t>
  </si>
  <si>
    <t>(1681.5+556.5)/(2)=1119</t>
  </si>
  <si>
    <t>(2322.7+10271.3)/(2)=6297</t>
  </si>
  <si>
    <t>(1112+77.8)/(2)=594.9</t>
  </si>
  <si>
    <t>(0+496.7)/(2)=248.35</t>
  </si>
  <si>
    <t>(650.2+867.7)/(2)=758.95</t>
  </si>
  <si>
    <t>(6332.9+756)/(2)=3544.45</t>
  </si>
  <si>
    <t>(0+159.6)/(2)=79.8</t>
  </si>
  <si>
    <t>(3158.5+626.3)/(2)=1892.4</t>
  </si>
  <si>
    <t>(754+1001.3)/(2)=877.65</t>
  </si>
  <si>
    <t>(2702.7+591.4)/(2)=1647.05</t>
  </si>
  <si>
    <t>(0+9450.5)/(2)=4725.25</t>
  </si>
  <si>
    <t>(1335.4+0)/(2)=667.7</t>
  </si>
  <si>
    <t>(48.9+0)/(2)=24.45</t>
  </si>
  <si>
    <t>(292.2+867.7)/(2)=579.95</t>
  </si>
  <si>
    <t>(7015.8+7473)/(2)=7244.45</t>
  </si>
  <si>
    <t>(807.6+540.1)/(2)=673.85</t>
  </si>
  <si>
    <t>(1387.6+0)/(2)=693.8</t>
  </si>
  <si>
    <t>(237.6+485.2)/(2)=361.35</t>
  </si>
  <si>
    <t>(0+328.4)/(2)=164.2</t>
  </si>
  <si>
    <t>(794.6+410.3)/(2)=602.45</t>
  </si>
  <si>
    <t>(7015.8+8096)/(2)=7555.9</t>
  </si>
  <si>
    <t>(538.1+772.7)/(2)=655.35</t>
  </si>
  <si>
    <t>(1657.1+998.3)/(2)=1327.7</t>
  </si>
  <si>
    <t>(447.2+307.5)/(2)=377.35</t>
  </si>
  <si>
    <t>(28+328.4)/(2)=178.2</t>
  </si>
  <si>
    <t>(209.6+232.6)/(2)=221.1</t>
  </si>
  <si>
    <t>(168.7+163.7)/(2)=166.2</t>
  </si>
  <si>
    <t>(675.8+252.6)/(2)=464.2</t>
  </si>
  <si>
    <t>(464.2+1559.3)/(2)=1011.75</t>
  </si>
  <si>
    <t>(7413.1+8327.6)/(2)=7870.35</t>
  </si>
  <si>
    <t>(538.1+328.4)/(2)=433.25</t>
  </si>
  <si>
    <t>(1501.4+840.5)/(2)=1170.95</t>
  </si>
  <si>
    <t>(393.3+751.7)/(2)=572.5</t>
  </si>
  <si>
    <t>(332.4+554)/(2)=443.25</t>
  </si>
  <si>
    <t>(647.9+444.2)/(2)=546.05</t>
  </si>
  <si>
    <t>(519.1+410.3)/(2)=464.7</t>
  </si>
  <si>
    <t>(619.9+1777.9)/(2)=1198.9</t>
  </si>
  <si>
    <t>(8613.1+8636)/(2)=8624.55</t>
  </si>
  <si>
    <t>(540.1+0)/(2)=270.05</t>
  </si>
  <si>
    <t>(1670.1+1893.7)/(2)=1781.9</t>
  </si>
  <si>
    <t>(101.8+74.9)/(2)=88.35</t>
  </si>
  <si>
    <t>(96.8+300.5)/(2)=198.65</t>
  </si>
  <si>
    <t>(1491.4+266.5)/(2)=879</t>
  </si>
  <si>
    <t>(155.7+109.8)/(2)=132.75</t>
  </si>
  <si>
    <t>(155.7+465.2)/(2)=310.45</t>
  </si>
  <si>
    <t>(1167+1989.6)/(2)=1578.25</t>
  </si>
  <si>
    <t>(8700.9+9408.7)/(2)=9054.8</t>
  </si>
  <si>
    <t>(0+74.9)/(2)=37.45</t>
  </si>
  <si>
    <t>(0+2762.2)/(2)=1381.1</t>
  </si>
  <si>
    <t>(13+0)/(2)=6.5</t>
  </si>
  <si>
    <t>(3083.7+150.7)/(2)=1617.2</t>
  </si>
  <si>
    <t>(209.6+21)/(2)=115.3</t>
  </si>
  <si>
    <t>(756.7+1784.9)/(2)=1270.8</t>
  </si>
  <si>
    <t>(647.9+1900.7)/(2)=1274.3</t>
  </si>
  <si>
    <t>A futtatás idôtartama: 0.19 mp (0 p)</t>
  </si>
  <si>
    <t>COCO Y0: 8434844</t>
  </si>
  <si>
    <t>X(A10)</t>
  </si>
  <si>
    <t>Y(A11)</t>
  </si>
  <si>
    <t>(555.1+349)/(2)=452.05</t>
  </si>
  <si>
    <t>(137+579.1)/(2)=358.05</t>
  </si>
  <si>
    <t>(137+488)/(2)=312.55</t>
  </si>
  <si>
    <t>(137+137)/(2)=137</t>
  </si>
  <si>
    <t>(137+314)/(2)=225.5</t>
  </si>
  <si>
    <t>(137+378)/(2)=257.5</t>
  </si>
  <si>
    <t>(168+193)/(2)=180.5</t>
  </si>
  <si>
    <t>(998990.1+998171.1)/(2)=998580.6</t>
  </si>
  <si>
    <t>(137+173)/(2)=155</t>
  </si>
  <si>
    <t>(260+451)/(2)=355.55</t>
  </si>
  <si>
    <t>(207+348)/(2)=277.55</t>
  </si>
  <si>
    <t>(136+578.1)/(2)=357.05</t>
  </si>
  <si>
    <t>(136+487)/(2)=311.55</t>
  </si>
  <si>
    <t>(136+136)/(2)=136</t>
  </si>
  <si>
    <t>(136+313)/(2)=224.5</t>
  </si>
  <si>
    <t>(136+377)/(2)=256.5</t>
  </si>
  <si>
    <t>(136+192)/(2)=164</t>
  </si>
  <si>
    <t>(998975.1+998170.1)/(2)=998572.6</t>
  </si>
  <si>
    <t>(136+172)/(2)=154</t>
  </si>
  <si>
    <t>(259+450)/(2)=354.55</t>
  </si>
  <si>
    <t>(206+347)/(2)=276.55</t>
  </si>
  <si>
    <t>(135+577.1)/(2)=356.05</t>
  </si>
  <si>
    <t>(135+486)/(2)=310.55</t>
  </si>
  <si>
    <t>(135+135)/(2)=135</t>
  </si>
  <si>
    <t>(135+312)/(2)=223.5</t>
  </si>
  <si>
    <t>(135+376)/(2)=255.5</t>
  </si>
  <si>
    <t>(135+191)/(2)=163</t>
  </si>
  <si>
    <t>(998939.1+998169.1)/(2)=998554.1</t>
  </si>
  <si>
    <t>(135+171)/(2)=153</t>
  </si>
  <si>
    <t>(258+449)/(2)=353.55</t>
  </si>
  <si>
    <t>(205+346)/(2)=275.55</t>
  </si>
  <si>
    <t>(134+576.1)/(2)=355.05</t>
  </si>
  <si>
    <t>(134+485)/(2)=309.55</t>
  </si>
  <si>
    <t>(134+134)/(2)=134</t>
  </si>
  <si>
    <t>(134+311)/(2)=222.5</t>
  </si>
  <si>
    <t>(134+375)/(2)=254.5</t>
  </si>
  <si>
    <t>(134+190)/(2)=162</t>
  </si>
  <si>
    <t>(998938.1+998168.1)/(2)=998553.1</t>
  </si>
  <si>
    <t>(134+170)/(2)=152</t>
  </si>
  <si>
    <t>(257+448)/(2)=352.55</t>
  </si>
  <si>
    <t>(204+345)/(2)=274.55</t>
  </si>
  <si>
    <t>(133+575.1)/(2)=354.05</t>
  </si>
  <si>
    <t>(133+484)/(2)=308.55</t>
  </si>
  <si>
    <t>(133+133)/(2)=133</t>
  </si>
  <si>
    <t>(133+310)/(2)=221.5</t>
  </si>
  <si>
    <t>(133+374)/(2)=253.5</t>
  </si>
  <si>
    <t>(133+189)/(2)=161</t>
  </si>
  <si>
    <t>(998937.1+998167.1)/(2)=998552.1</t>
  </si>
  <si>
    <t>(133+169)/(2)=151</t>
  </si>
  <si>
    <t>(256+447)/(2)=351.55</t>
  </si>
  <si>
    <t>(203+344)/(2)=273.55</t>
  </si>
  <si>
    <t>(132+574.1)/(2)=353.05</t>
  </si>
  <si>
    <t>(132+483)/(2)=307.55</t>
  </si>
  <si>
    <t>(132+132)/(2)=132</t>
  </si>
  <si>
    <t>(132+309)/(2)=220.5</t>
  </si>
  <si>
    <t>(132+373)/(2)=252.5</t>
  </si>
  <si>
    <t>(132+188)/(2)=160</t>
  </si>
  <si>
    <t>(998936.1+998166.1)/(2)=998551.1</t>
  </si>
  <si>
    <t>(132+168)/(2)=150</t>
  </si>
  <si>
    <t>(255+446)/(2)=350.55</t>
  </si>
  <si>
    <t>(202+343)/(2)=272.55</t>
  </si>
  <si>
    <t>(131+573.1)/(2)=352.05</t>
  </si>
  <si>
    <t>(131+482)/(2)=306.55</t>
  </si>
  <si>
    <t>(131+131)/(2)=131</t>
  </si>
  <si>
    <t>(131+308)/(2)=219.5</t>
  </si>
  <si>
    <t>(131+372)/(2)=251.5</t>
  </si>
  <si>
    <t>(131+187)/(2)=159</t>
  </si>
  <si>
    <t>(998935.1+998165.1)/(2)=998550.1</t>
  </si>
  <si>
    <t>(131+167)/(2)=149</t>
  </si>
  <si>
    <t>(254+445)/(2)=349.55</t>
  </si>
  <si>
    <t>(201+342)/(2)=271.55</t>
  </si>
  <si>
    <t>(130+572.1)/(2)=351.05</t>
  </si>
  <si>
    <t>(130+481)/(2)=305.55</t>
  </si>
  <si>
    <t>(130+130)/(2)=130</t>
  </si>
  <si>
    <t>(130+307)/(2)=218.5</t>
  </si>
  <si>
    <t>(130+371)/(2)=250.5</t>
  </si>
  <si>
    <t>(130+186)/(2)=158</t>
  </si>
  <si>
    <t>(998934.1+998164.1)/(2)=998549.1</t>
  </si>
  <si>
    <t>(130+166)/(2)=148</t>
  </si>
  <si>
    <t>(253+444)/(2)=348.55</t>
  </si>
  <si>
    <t>(200+341)/(2)=270.55</t>
  </si>
  <si>
    <t>(129+571.1)/(2)=350.05</t>
  </si>
  <si>
    <t>(129+480)/(2)=304.55</t>
  </si>
  <si>
    <t>(129+129)/(2)=129</t>
  </si>
  <si>
    <t>(129+306)/(2)=217.5</t>
  </si>
  <si>
    <t>(129+370)/(2)=249.5</t>
  </si>
  <si>
    <t>(129+185)/(2)=157</t>
  </si>
  <si>
    <t>(998933.1+998163.1)/(2)=998548.1</t>
  </si>
  <si>
    <t>(129+165)/(2)=147</t>
  </si>
  <si>
    <t>(252+443)/(2)=347.55</t>
  </si>
  <si>
    <t>(199+340)/(2)=269.55</t>
  </si>
  <si>
    <t>(128+570.1)/(2)=349.05</t>
  </si>
  <si>
    <t>(128+479)/(2)=303.55</t>
  </si>
  <si>
    <t>(128+128)/(2)=128</t>
  </si>
  <si>
    <t>(128+305)/(2)=216.5</t>
  </si>
  <si>
    <t>(128+369)/(2)=248.5</t>
  </si>
  <si>
    <t>(128+184)/(2)=156</t>
  </si>
  <si>
    <t>(998932.1+998162.1)/(2)=998547.1</t>
  </si>
  <si>
    <t>(128+164)/(2)=146</t>
  </si>
  <si>
    <t>(251+442)/(2)=346.55</t>
  </si>
  <si>
    <t>(171+339)/(2)=255</t>
  </si>
  <si>
    <t>(127+569.1)/(2)=348.05</t>
  </si>
  <si>
    <t>(127+478)/(2)=302.55</t>
  </si>
  <si>
    <t>(127+127)/(2)=127</t>
  </si>
  <si>
    <t>(127+304)/(2)=215.5</t>
  </si>
  <si>
    <t>(127+368)/(2)=247.5</t>
  </si>
  <si>
    <t>(127+183)/(2)=155</t>
  </si>
  <si>
    <t>(998931.1+998161.1)/(2)=998546.1</t>
  </si>
  <si>
    <t>(127+163)/(2)=145</t>
  </si>
  <si>
    <t>(127+441)/(2)=284.05</t>
  </si>
  <si>
    <t>(170+338)/(2)=254</t>
  </si>
  <si>
    <t>(126+568.1)/(2)=347.05</t>
  </si>
  <si>
    <t>(126+477)/(2)=301.55</t>
  </si>
  <si>
    <t>(126+126)/(2)=126</t>
  </si>
  <si>
    <t>(126+303)/(2)=214.5</t>
  </si>
  <si>
    <t>(126+367)/(2)=246.5</t>
  </si>
  <si>
    <t>(126+182)/(2)=154</t>
  </si>
  <si>
    <t>(998930.1+998160.1)/(2)=998545.1</t>
  </si>
  <si>
    <t>(126+162)/(2)=144</t>
  </si>
  <si>
    <t>(126+440)/(2)=283.05</t>
  </si>
  <si>
    <t>(169+337)/(2)=253</t>
  </si>
  <si>
    <t>(125+567.1)/(2)=346.05</t>
  </si>
  <si>
    <t>(125+476)/(2)=300.55</t>
  </si>
  <si>
    <t>(125+125)/(2)=125</t>
  </si>
  <si>
    <t>(125+302)/(2)=213.5</t>
  </si>
  <si>
    <t>(125+366)/(2)=245.5</t>
  </si>
  <si>
    <t>(125+181)/(2)=153</t>
  </si>
  <si>
    <t>(998929.1+998159.1)/(2)=998544.1</t>
  </si>
  <si>
    <t>(125+161)/(2)=143</t>
  </si>
  <si>
    <t>(125+439)/(2)=282.05</t>
  </si>
  <si>
    <t>(168+336)/(2)=252</t>
  </si>
  <si>
    <t>(124+566.1)/(2)=345.05</t>
  </si>
  <si>
    <t>(124+475)/(2)=299.55</t>
  </si>
  <si>
    <t>(124+124)/(2)=124</t>
  </si>
  <si>
    <t>(124+301)/(2)=212.5</t>
  </si>
  <si>
    <t>(124+365)/(2)=244.5</t>
  </si>
  <si>
    <t>(124+180)/(2)=152</t>
  </si>
  <si>
    <t>(998928.1+998158.1)/(2)=998543.1</t>
  </si>
  <si>
    <t>(124+160)/(2)=142</t>
  </si>
  <si>
    <t>(124+438)/(2)=281.05</t>
  </si>
  <si>
    <t>S15</t>
  </si>
  <si>
    <t>(167+335)/(2)=251</t>
  </si>
  <si>
    <t>(123+565.1)/(2)=344.05</t>
  </si>
  <si>
    <t>(123+474)/(2)=298.55</t>
  </si>
  <si>
    <t>(123+123)/(2)=123</t>
  </si>
  <si>
    <t>(123+300)/(2)=211.5</t>
  </si>
  <si>
    <t>(123+364)/(2)=243.5</t>
  </si>
  <si>
    <t>(123+179)/(2)=151</t>
  </si>
  <si>
    <t>(998927.1+998157.1)/(2)=998542.1</t>
  </si>
  <si>
    <t>(123+159)/(2)=141</t>
  </si>
  <si>
    <t>(123+437)/(2)=280.05</t>
  </si>
  <si>
    <t>S16</t>
  </si>
  <si>
    <t>(166+334)/(2)=250</t>
  </si>
  <si>
    <t>(122+564.1)/(2)=343.05</t>
  </si>
  <si>
    <t>(122+473)/(2)=297.55</t>
  </si>
  <si>
    <t>(122+122)/(2)=122</t>
  </si>
  <si>
    <t>(122+299)/(2)=210.5</t>
  </si>
  <si>
    <t>(122+363)/(2)=242.5</t>
  </si>
  <si>
    <t>(122+178)/(2)=150</t>
  </si>
  <si>
    <t>(998926.1+998156.1)/(2)=998541.1</t>
  </si>
  <si>
    <t>(122+158)/(2)=140</t>
  </si>
  <si>
    <t>(122+436)/(2)=279.05</t>
  </si>
  <si>
    <t>S17</t>
  </si>
  <si>
    <t>(165+333)/(2)=249</t>
  </si>
  <si>
    <t>(121+563.1)/(2)=342.05</t>
  </si>
  <si>
    <t>(121+472)/(2)=296.55</t>
  </si>
  <si>
    <t>(121+121)/(2)=121</t>
  </si>
  <si>
    <t>(121+298)/(2)=209.5</t>
  </si>
  <si>
    <t>(121+362)/(2)=241.5</t>
  </si>
  <si>
    <t>(121+177)/(2)=149</t>
  </si>
  <si>
    <t>(998925.1+998155.1)/(2)=998540.1</t>
  </si>
  <si>
    <t>(121+157)/(2)=139</t>
  </si>
  <si>
    <t>(121+435)/(2)=278.05</t>
  </si>
  <si>
    <t>S18</t>
  </si>
  <si>
    <t>(164+332)/(2)=248</t>
  </si>
  <si>
    <t>(120+562.1)/(2)=341.05</t>
  </si>
  <si>
    <t>(120+471)/(2)=295.55</t>
  </si>
  <si>
    <t>(120+120)/(2)=120</t>
  </si>
  <si>
    <t>(120+297)/(2)=208.5</t>
  </si>
  <si>
    <t>(120+361)/(2)=240.5</t>
  </si>
  <si>
    <t>(120+176)/(2)=148</t>
  </si>
  <si>
    <t>(998924.1+998154.1)/(2)=998539.1</t>
  </si>
  <si>
    <t>(120+156)/(2)=138</t>
  </si>
  <si>
    <t>(120+434)/(2)=277.05</t>
  </si>
  <si>
    <t>S19</t>
  </si>
  <si>
    <t>(163+331)/(2)=247</t>
  </si>
  <si>
    <t>(119+561.1)/(2)=340.05</t>
  </si>
  <si>
    <t>(119+470)/(2)=294.55</t>
  </si>
  <si>
    <t>(119+119)/(2)=119</t>
  </si>
  <si>
    <t>(119+296)/(2)=207.5</t>
  </si>
  <si>
    <t>(119+360)/(2)=239.5</t>
  </si>
  <si>
    <t>(119+175)/(2)=147</t>
  </si>
  <si>
    <t>(998923.1+998153.1)/(2)=998538.1</t>
  </si>
  <si>
    <t>(119+155)/(2)=137</t>
  </si>
  <si>
    <t>(119+433)/(2)=276.05</t>
  </si>
  <si>
    <t>S20</t>
  </si>
  <si>
    <t>(162+330)/(2)=246</t>
  </si>
  <si>
    <t>(118+560.1)/(2)=339.05</t>
  </si>
  <si>
    <t>(118+469)/(2)=293.55</t>
  </si>
  <si>
    <t>(118+118)/(2)=118</t>
  </si>
  <si>
    <t>(118+295)/(2)=206.5</t>
  </si>
  <si>
    <t>(118+359)/(2)=238.5</t>
  </si>
  <si>
    <t>(118+174)/(2)=146</t>
  </si>
  <si>
    <t>(998922.1+998152.1)/(2)=998537.1</t>
  </si>
  <si>
    <t>(118+154)/(2)=136</t>
  </si>
  <si>
    <t>(118+432)/(2)=275.05</t>
  </si>
  <si>
    <t>S21</t>
  </si>
  <si>
    <t>(161+329)/(2)=245</t>
  </si>
  <si>
    <t>(117+559.1)/(2)=338.05</t>
  </si>
  <si>
    <t>(117+468)/(2)=292.55</t>
  </si>
  <si>
    <t>(117+117)/(2)=117</t>
  </si>
  <si>
    <t>(117+294)/(2)=205.5</t>
  </si>
  <si>
    <t>(117+358)/(2)=237.5</t>
  </si>
  <si>
    <t>(117+173)/(2)=145</t>
  </si>
  <si>
    <t>(998921.1+998151.1)/(2)=998536.1</t>
  </si>
  <si>
    <t>(117+153)/(2)=135</t>
  </si>
  <si>
    <t>(117+431)/(2)=274.05</t>
  </si>
  <si>
    <t>S22</t>
  </si>
  <si>
    <t>(160+328)/(2)=244</t>
  </si>
  <si>
    <t>(116+558.1)/(2)=337.05</t>
  </si>
  <si>
    <t>(116+467)/(2)=291.55</t>
  </si>
  <si>
    <t>(116+116)/(2)=116</t>
  </si>
  <si>
    <t>(116+293)/(2)=204.5</t>
  </si>
  <si>
    <t>(116+357)/(2)=236.5</t>
  </si>
  <si>
    <t>(116+172)/(2)=144</t>
  </si>
  <si>
    <t>(998920.1+998150.1)/(2)=998535.1</t>
  </si>
  <si>
    <t>(116+152)/(2)=134</t>
  </si>
  <si>
    <t>(116+430)/(2)=273.05</t>
  </si>
  <si>
    <t>S23</t>
  </si>
  <si>
    <t>(159+327)/(2)=243</t>
  </si>
  <si>
    <t>(115+557.1)/(2)=336.05</t>
  </si>
  <si>
    <t>(115+466)/(2)=290.55</t>
  </si>
  <si>
    <t>(115+115)/(2)=115</t>
  </si>
  <si>
    <t>(115+292)/(2)=203.5</t>
  </si>
  <si>
    <t>(115+356)/(2)=235.5</t>
  </si>
  <si>
    <t>(115+171)/(2)=143</t>
  </si>
  <si>
    <t>(998919.1+998149.1)/(2)=998534.1</t>
  </si>
  <si>
    <t>(115+151)/(2)=133</t>
  </si>
  <si>
    <t>(115+429)/(2)=272.05</t>
  </si>
  <si>
    <t>S24</t>
  </si>
  <si>
    <t>(158+326)/(2)=242</t>
  </si>
  <si>
    <t>(114+556.1)/(2)=335.05</t>
  </si>
  <si>
    <t>(114+465)/(2)=289.55</t>
  </si>
  <si>
    <t>(114+114)/(2)=114</t>
  </si>
  <si>
    <t>(114+291)/(2)=202.5</t>
  </si>
  <si>
    <t>(114+355)/(2)=234.5</t>
  </si>
  <si>
    <t>(114+170)/(2)=142</t>
  </si>
  <si>
    <t>(998918.1+998148.1)/(2)=998533.1</t>
  </si>
  <si>
    <t>(114+150)/(2)=132</t>
  </si>
  <si>
    <t>(114+428)/(2)=271.05</t>
  </si>
  <si>
    <t>S25</t>
  </si>
  <si>
    <t>(157+325)/(2)=241</t>
  </si>
  <si>
    <t>(113+555.1)/(2)=334.05</t>
  </si>
  <si>
    <t>(113+464)/(2)=288.55</t>
  </si>
  <si>
    <t>(113+113)/(2)=113</t>
  </si>
  <si>
    <t>(113+290)/(2)=201.5</t>
  </si>
  <si>
    <t>(113+354)/(2)=233.5</t>
  </si>
  <si>
    <t>(113+169)/(2)=141</t>
  </si>
  <si>
    <t>(998917.1+998147.1)/(2)=998532.1</t>
  </si>
  <si>
    <t>(113+149)/(2)=131</t>
  </si>
  <si>
    <t>(113+427)/(2)=270.05</t>
  </si>
  <si>
    <t>S26</t>
  </si>
  <si>
    <t>(156+324)/(2)=240</t>
  </si>
  <si>
    <t>(112+554.1)/(2)=333.05</t>
  </si>
  <si>
    <t>(112+463)/(2)=287.55</t>
  </si>
  <si>
    <t>(112+112)/(2)=112</t>
  </si>
  <si>
    <t>(112+289)/(2)=200.5</t>
  </si>
  <si>
    <t>(112+353)/(2)=232.5</t>
  </si>
  <si>
    <t>(112+168)/(2)=140</t>
  </si>
  <si>
    <t>(998916.1+998146.1)/(2)=998531.1</t>
  </si>
  <si>
    <t>(112+148)/(2)=130</t>
  </si>
  <si>
    <t>(112+426)/(2)=269.05</t>
  </si>
  <si>
    <t>S27</t>
  </si>
  <si>
    <t>(155+323)/(2)=239</t>
  </si>
  <si>
    <t>(111+553.1)/(2)=332.05</t>
  </si>
  <si>
    <t>(111+462)/(2)=286.55</t>
  </si>
  <si>
    <t>(111+111)/(2)=111</t>
  </si>
  <si>
    <t>(111+288)/(2)=199.5</t>
  </si>
  <si>
    <t>(111+352)/(2)=231.5</t>
  </si>
  <si>
    <t>(111+167)/(2)=139</t>
  </si>
  <si>
    <t>(998915.1+998145.1)/(2)=998530.1</t>
  </si>
  <si>
    <t>(111+147)/(2)=129</t>
  </si>
  <si>
    <t>(111+425)/(2)=268.05</t>
  </si>
  <si>
    <t>S28</t>
  </si>
  <si>
    <t>(154+322)/(2)=238</t>
  </si>
  <si>
    <t>(110+552.1)/(2)=331.05</t>
  </si>
  <si>
    <t>(110+461)/(2)=285.55</t>
  </si>
  <si>
    <t>(110+110)/(2)=110</t>
  </si>
  <si>
    <t>(110+287)/(2)=198.5</t>
  </si>
  <si>
    <t>(110+351)/(2)=230.5</t>
  </si>
  <si>
    <t>(110+166)/(2)=138</t>
  </si>
  <si>
    <t>(998914.1+998144.1)/(2)=998529.1</t>
  </si>
  <si>
    <t>(110+146)/(2)=128</t>
  </si>
  <si>
    <t>(110+424)/(2)=267.05</t>
  </si>
  <si>
    <t>S29</t>
  </si>
  <si>
    <t>(153+321)/(2)=237</t>
  </si>
  <si>
    <t>(109+551.1)/(2)=330.05</t>
  </si>
  <si>
    <t>(109+460)/(2)=284.55</t>
  </si>
  <si>
    <t>(109+109)/(2)=109</t>
  </si>
  <si>
    <t>(109+286)/(2)=197.5</t>
  </si>
  <si>
    <t>(109+350)/(2)=229.5</t>
  </si>
  <si>
    <t>(109+165)/(2)=137</t>
  </si>
  <si>
    <t>(998913.1+998143.1)/(2)=998528.1</t>
  </si>
  <si>
    <t>(109+145)/(2)=127</t>
  </si>
  <si>
    <t>(109+423)/(2)=266.05</t>
  </si>
  <si>
    <t>S30</t>
  </si>
  <si>
    <t>(108+320)/(2)=214</t>
  </si>
  <si>
    <t>(108+550.1)/(2)=329.05</t>
  </si>
  <si>
    <t>(108+459)/(2)=283.55</t>
  </si>
  <si>
    <t>(108+108)/(2)=108</t>
  </si>
  <si>
    <t>(108+285)/(2)=196.5</t>
  </si>
  <si>
    <t>(108+349)/(2)=228.5</t>
  </si>
  <si>
    <t>(108+164)/(2)=136</t>
  </si>
  <si>
    <t>(998912.1+998142.1)/(2)=998527.1</t>
  </si>
  <si>
    <t>(108+144)/(2)=126</t>
  </si>
  <si>
    <t>(108+422)/(2)=265</t>
  </si>
  <si>
    <t>S31</t>
  </si>
  <si>
    <t>(107+319)/(2)=213</t>
  </si>
  <si>
    <t>(107+549.1)/(2)=328.05</t>
  </si>
  <si>
    <t>(107+458)/(2)=282.55</t>
  </si>
  <si>
    <t>(107+107)/(2)=107</t>
  </si>
  <si>
    <t>(107+284)/(2)=195.5</t>
  </si>
  <si>
    <t>(107+348)/(2)=227.5</t>
  </si>
  <si>
    <t>(107+163)/(2)=135</t>
  </si>
  <si>
    <t>(998911.1+998141.1)/(2)=998526.1</t>
  </si>
  <si>
    <t>(107+143)/(2)=125</t>
  </si>
  <si>
    <t>(107+421)/(2)=264</t>
  </si>
  <si>
    <t>S32</t>
  </si>
  <si>
    <t>(106+318)/(2)=212</t>
  </si>
  <si>
    <t>(106+548.1)/(2)=327.05</t>
  </si>
  <si>
    <t>(106+457)/(2)=281.55</t>
  </si>
  <si>
    <t>(106+106)/(2)=106</t>
  </si>
  <si>
    <t>(106+283)/(2)=194.5</t>
  </si>
  <si>
    <t>(106+347)/(2)=226.5</t>
  </si>
  <si>
    <t>(106+162)/(2)=134</t>
  </si>
  <si>
    <t>(998910.1+998140.1)/(2)=998525.1</t>
  </si>
  <si>
    <t>(106+142)/(2)=124</t>
  </si>
  <si>
    <t>(106+420)/(2)=263</t>
  </si>
  <si>
    <t>S33</t>
  </si>
  <si>
    <t>(105+317)/(2)=211</t>
  </si>
  <si>
    <t>(105+547.1)/(2)=326.05</t>
  </si>
  <si>
    <t>(105+456)/(2)=280.55</t>
  </si>
  <si>
    <t>(105+105)/(2)=105</t>
  </si>
  <si>
    <t>(105+282)/(2)=193.5</t>
  </si>
  <si>
    <t>(105+346)/(2)=225.5</t>
  </si>
  <si>
    <t>(105+161)/(2)=133</t>
  </si>
  <si>
    <t>(998909.1+998139.1)/(2)=998524.1</t>
  </si>
  <si>
    <t>(105+141)/(2)=123</t>
  </si>
  <si>
    <t>(105+419)/(2)=262</t>
  </si>
  <si>
    <t>S34</t>
  </si>
  <si>
    <t>(104+316)/(2)=210</t>
  </si>
  <si>
    <t>(104+546.1)/(2)=325.05</t>
  </si>
  <si>
    <t>(104+455)/(2)=279.55</t>
  </si>
  <si>
    <t>(104+104)/(2)=104</t>
  </si>
  <si>
    <t>(104+281)/(2)=192.5</t>
  </si>
  <si>
    <t>(104+345)/(2)=224.5</t>
  </si>
  <si>
    <t>(104+160)/(2)=132</t>
  </si>
  <si>
    <t>(998908.1+998138.1)/(2)=998523.1</t>
  </si>
  <si>
    <t>(104+140)/(2)=122</t>
  </si>
  <si>
    <t>(104+418)/(2)=261</t>
  </si>
  <si>
    <t>S35</t>
  </si>
  <si>
    <t>(103+315)/(2)=209</t>
  </si>
  <si>
    <t>(103+545.1)/(2)=324.05</t>
  </si>
  <si>
    <t>(103+454)/(2)=278.55</t>
  </si>
  <si>
    <t>(103+103)/(2)=103</t>
  </si>
  <si>
    <t>(103+280)/(2)=191.5</t>
  </si>
  <si>
    <t>(103+344)/(2)=223.5</t>
  </si>
  <si>
    <t>(103+159)/(2)=131</t>
  </si>
  <si>
    <t>(998907.1+998137.1)/(2)=998522.1</t>
  </si>
  <si>
    <t>(103+139)/(2)=121</t>
  </si>
  <si>
    <t>(103+417)/(2)=260</t>
  </si>
  <si>
    <t>S36</t>
  </si>
  <si>
    <t>(102+314)/(2)=208</t>
  </si>
  <si>
    <t>(102+544.1)/(2)=323.05</t>
  </si>
  <si>
    <t>(102+453)/(2)=277.55</t>
  </si>
  <si>
    <t>(102+102)/(2)=102</t>
  </si>
  <si>
    <t>(102+279)/(2)=190.5</t>
  </si>
  <si>
    <t>(102+343)/(2)=222.5</t>
  </si>
  <si>
    <t>(102+158)/(2)=130</t>
  </si>
  <si>
    <t>(998906.1+998136.1)/(2)=998521.1</t>
  </si>
  <si>
    <t>(102+138)/(2)=120</t>
  </si>
  <si>
    <t>(102+416)/(2)=259</t>
  </si>
  <si>
    <t>S37</t>
  </si>
  <si>
    <t>(101+313)/(2)=207</t>
  </si>
  <si>
    <t>(101+543.1)/(2)=322.05</t>
  </si>
  <si>
    <t>(101+452)/(2)=276.55</t>
  </si>
  <si>
    <t>(101+101)/(2)=101</t>
  </si>
  <si>
    <t>(101+278)/(2)=189.5</t>
  </si>
  <si>
    <t>(101+342)/(2)=221.5</t>
  </si>
  <si>
    <t>(101+157)/(2)=129</t>
  </si>
  <si>
    <t>(998905.1+998135.1)/(2)=998520.1</t>
  </si>
  <si>
    <t>(101+137)/(2)=119</t>
  </si>
  <si>
    <t>(101+415)/(2)=258</t>
  </si>
  <si>
    <t>S38</t>
  </si>
  <si>
    <t>(100+312)/(2)=206</t>
  </si>
  <si>
    <t>(100+542.1)/(2)=321.05</t>
  </si>
  <si>
    <t>(100+451)/(2)=275.55</t>
  </si>
  <si>
    <t>(100+100)/(2)=100</t>
  </si>
  <si>
    <t>(100+277)/(2)=188.5</t>
  </si>
  <si>
    <t>(100+341)/(2)=220.5</t>
  </si>
  <si>
    <t>(100+156)/(2)=128</t>
  </si>
  <si>
    <t>(998904.1+998134.1)/(2)=998519.1</t>
  </si>
  <si>
    <t>(100+136)/(2)=118</t>
  </si>
  <si>
    <t>(100+414)/(2)=257</t>
  </si>
  <si>
    <t>S39</t>
  </si>
  <si>
    <t>(99+311)/(2)=205</t>
  </si>
  <si>
    <t>(99+541.1)/(2)=320.05</t>
  </si>
  <si>
    <t>(99+450)/(2)=274.55</t>
  </si>
  <si>
    <t>(99+99)/(2)=99</t>
  </si>
  <si>
    <t>(99+276)/(2)=187.5</t>
  </si>
  <si>
    <t>(99+340)/(2)=219.5</t>
  </si>
  <si>
    <t>(99+155)/(2)=127</t>
  </si>
  <si>
    <t>(998903.1+998133.1)/(2)=998518.1</t>
  </si>
  <si>
    <t>(99+135)/(2)=117</t>
  </si>
  <si>
    <t>(99+413)/(2)=256</t>
  </si>
  <si>
    <t>S40</t>
  </si>
  <si>
    <t>(98+310)/(2)=204</t>
  </si>
  <si>
    <t>(98+540.1)/(2)=319.05</t>
  </si>
  <si>
    <t>(98+449)/(2)=273.55</t>
  </si>
  <si>
    <t>(98+98)/(2)=98</t>
  </si>
  <si>
    <t>(98+275)/(2)=186.5</t>
  </si>
  <si>
    <t>(98+339)/(2)=218.5</t>
  </si>
  <si>
    <t>(98+154)/(2)=126</t>
  </si>
  <si>
    <t>(998902.1+998132.1)/(2)=998517.1</t>
  </si>
  <si>
    <t>(98+134)/(2)=116</t>
  </si>
  <si>
    <t>(98+412)/(2)=255</t>
  </si>
  <si>
    <t>S41</t>
  </si>
  <si>
    <t>(97+309)/(2)=203</t>
  </si>
  <si>
    <t>(97+539.1)/(2)=318.05</t>
  </si>
  <si>
    <t>(97+448)/(2)=272.55</t>
  </si>
  <si>
    <t>(97+97)/(2)=97</t>
  </si>
  <si>
    <t>(97+274)/(2)=185.5</t>
  </si>
  <si>
    <t>(97+338)/(2)=217.5</t>
  </si>
  <si>
    <t>(97+153)/(2)=125</t>
  </si>
  <si>
    <t>(998901.1+998131.1)/(2)=998516.1</t>
  </si>
  <si>
    <t>(97+133)/(2)=115</t>
  </si>
  <si>
    <t>(97+411)/(2)=254</t>
  </si>
  <si>
    <t>S42</t>
  </si>
  <si>
    <t>(96+308)/(2)=202</t>
  </si>
  <si>
    <t>(96+538.1)/(2)=317.05</t>
  </si>
  <si>
    <t>(96+447)/(2)=271.55</t>
  </si>
  <si>
    <t>(96+96)/(2)=96</t>
  </si>
  <si>
    <t>(96+273)/(2)=184.5</t>
  </si>
  <si>
    <t>(96+337)/(2)=216.5</t>
  </si>
  <si>
    <t>(96+152)/(2)=124</t>
  </si>
  <si>
    <t>(998900.1+998130.1)/(2)=998515.1</t>
  </si>
  <si>
    <t>(96+132)/(2)=114</t>
  </si>
  <si>
    <t>(96+410)/(2)=253</t>
  </si>
  <si>
    <t>S43</t>
  </si>
  <si>
    <t>(95+307)/(2)=201</t>
  </si>
  <si>
    <t>(95+537.1)/(2)=316.05</t>
  </si>
  <si>
    <t>(95+446)/(2)=270.55</t>
  </si>
  <si>
    <t>(95+95)/(2)=95</t>
  </si>
  <si>
    <t>(95+272)/(2)=183.5</t>
  </si>
  <si>
    <t>(95+336)/(2)=215.5</t>
  </si>
  <si>
    <t>(95+151)/(2)=123</t>
  </si>
  <si>
    <t>(998899.1+998129.1)/(2)=998514.1</t>
  </si>
  <si>
    <t>(95+131)/(2)=113</t>
  </si>
  <si>
    <t>(95+409)/(2)=252</t>
  </si>
  <si>
    <t>S44</t>
  </si>
  <si>
    <t>(94+306)/(2)=200</t>
  </si>
  <si>
    <t>(94+536.1)/(2)=315.05</t>
  </si>
  <si>
    <t>(94+445)/(2)=269.55</t>
  </si>
  <si>
    <t>(94+94)/(2)=94</t>
  </si>
  <si>
    <t>(94+271)/(2)=182.5</t>
  </si>
  <si>
    <t>(94+335)/(2)=214.5</t>
  </si>
  <si>
    <t>(94+150)/(2)=122</t>
  </si>
  <si>
    <t>(998898.1+998128.1)/(2)=998513.1</t>
  </si>
  <si>
    <t>(94+130)/(2)=112</t>
  </si>
  <si>
    <t>(94+408)/(2)=251</t>
  </si>
  <si>
    <t>S45</t>
  </si>
  <si>
    <t>(93+305)/(2)=199</t>
  </si>
  <si>
    <t>(93+535.1)/(2)=314.05</t>
  </si>
  <si>
    <t>(93+444)/(2)=268.55</t>
  </si>
  <si>
    <t>(93+93)/(2)=93</t>
  </si>
  <si>
    <t>(93+270)/(2)=181.5</t>
  </si>
  <si>
    <t>(93+334)/(2)=213.5</t>
  </si>
  <si>
    <t>(93+149)/(2)=121</t>
  </si>
  <si>
    <t>(998897.1+998127.1)/(2)=998512.1</t>
  </si>
  <si>
    <t>(93+129)/(2)=111</t>
  </si>
  <si>
    <t>(93+407)/(2)=250</t>
  </si>
  <si>
    <t>S46</t>
  </si>
  <si>
    <t>(92+304)/(2)=198</t>
  </si>
  <si>
    <t>(92+534.1)/(2)=313.05</t>
  </si>
  <si>
    <t>(92+443)/(2)=267.55</t>
  </si>
  <si>
    <t>(92+92)/(2)=92</t>
  </si>
  <si>
    <t>(92+269)/(2)=180.5</t>
  </si>
  <si>
    <t>(92+333)/(2)=212.5</t>
  </si>
  <si>
    <t>(92+148)/(2)=120</t>
  </si>
  <si>
    <t>(998896.1+998126.1)/(2)=998511.1</t>
  </si>
  <si>
    <t>(92+128)/(2)=110</t>
  </si>
  <si>
    <t>(92+406)/(2)=249</t>
  </si>
  <si>
    <t>S47</t>
  </si>
  <si>
    <t>(91+303)/(2)=197</t>
  </si>
  <si>
    <t>(91+533.1)/(2)=312.05</t>
  </si>
  <si>
    <t>(91+442)/(2)=266.55</t>
  </si>
  <si>
    <t>(91+91)/(2)=91</t>
  </si>
  <si>
    <t>(91+268)/(2)=179.5</t>
  </si>
  <si>
    <t>(91+332)/(2)=211.5</t>
  </si>
  <si>
    <t>(91+147)/(2)=119</t>
  </si>
  <si>
    <t>(998895.1+998125.1)/(2)=998510.1</t>
  </si>
  <si>
    <t>(91+127)/(2)=109</t>
  </si>
  <si>
    <t>(91+405)/(2)=248</t>
  </si>
  <si>
    <t>S48</t>
  </si>
  <si>
    <t>(90+302)/(2)=196</t>
  </si>
  <si>
    <t>(90+532.1)/(2)=311.05</t>
  </si>
  <si>
    <t>(90+441)/(2)=265.55</t>
  </si>
  <si>
    <t>(90+90)/(2)=90</t>
  </si>
  <si>
    <t>(90+267)/(2)=178.5</t>
  </si>
  <si>
    <t>(90+331)/(2)=210.5</t>
  </si>
  <si>
    <t>(90+146)/(2)=118</t>
  </si>
  <si>
    <t>(998894.1+998124.1)/(2)=998509.1</t>
  </si>
  <si>
    <t>(90+126)/(2)=108</t>
  </si>
  <si>
    <t>(90+404)/(2)=247</t>
  </si>
  <si>
    <t>S49</t>
  </si>
  <si>
    <t>(89+301)/(2)=195</t>
  </si>
  <si>
    <t>(89+531.1)/(2)=310.05</t>
  </si>
  <si>
    <t>(89+440)/(2)=264.5</t>
  </si>
  <si>
    <t>(89+89)/(2)=89</t>
  </si>
  <si>
    <t>(89+266)/(2)=177.5</t>
  </si>
  <si>
    <t>(89+330)/(2)=209.5</t>
  </si>
  <si>
    <t>(89+145)/(2)=117</t>
  </si>
  <si>
    <t>(998893.1+998123.1)/(2)=998508.1</t>
  </si>
  <si>
    <t>(89+125)/(2)=107</t>
  </si>
  <si>
    <t>(89+403)/(2)=246</t>
  </si>
  <si>
    <t>S50</t>
  </si>
  <si>
    <t>(88+300)/(2)=194</t>
  </si>
  <si>
    <t>(88+530)/(2)=309.05</t>
  </si>
  <si>
    <t>(88+439)/(2)=263.5</t>
  </si>
  <si>
    <t>(88+88)/(2)=88</t>
  </si>
  <si>
    <t>(88+265)/(2)=176.5</t>
  </si>
  <si>
    <t>(88+329)/(2)=208.5</t>
  </si>
  <si>
    <t>(88+144)/(2)=116</t>
  </si>
  <si>
    <t>(998892.1+998122.1)/(2)=998507.1</t>
  </si>
  <si>
    <t>(88+124)/(2)=106</t>
  </si>
  <si>
    <t>(88+402)/(2)=245</t>
  </si>
  <si>
    <t>S51</t>
  </si>
  <si>
    <t>(87+299)/(2)=193</t>
  </si>
  <si>
    <t>(87+529)/(2)=308.05</t>
  </si>
  <si>
    <t>(87+438)/(2)=262.5</t>
  </si>
  <si>
    <t>(87+87)/(2)=87</t>
  </si>
  <si>
    <t>(87+264)/(2)=175.5</t>
  </si>
  <si>
    <t>(87+328)/(2)=207.5</t>
  </si>
  <si>
    <t>(87+143)/(2)=115</t>
  </si>
  <si>
    <t>(998891.1+998121.1)/(2)=998506.1</t>
  </si>
  <si>
    <t>(87+123)/(2)=105</t>
  </si>
  <si>
    <t>(87+401)/(2)=244</t>
  </si>
  <si>
    <t>S52</t>
  </si>
  <si>
    <t>(86+298)/(2)=192</t>
  </si>
  <si>
    <t>(86+528)/(2)=307.05</t>
  </si>
  <si>
    <t>(86+437)/(2)=261.5</t>
  </si>
  <si>
    <t>(86+86)/(2)=86</t>
  </si>
  <si>
    <t>(86+263)/(2)=174.5</t>
  </si>
  <si>
    <t>(86+327)/(2)=206.5</t>
  </si>
  <si>
    <t>(86+142)/(2)=114</t>
  </si>
  <si>
    <t>(998890.1+998120.1)/(2)=998505.1</t>
  </si>
  <si>
    <t>(86+122)/(2)=104</t>
  </si>
  <si>
    <t>(86+400)/(2)=243</t>
  </si>
  <si>
    <t>S53</t>
  </si>
  <si>
    <t>(85+297)/(2)=191</t>
  </si>
  <si>
    <t>(85+527)/(2)=306.05</t>
  </si>
  <si>
    <t>(85+436)/(2)=260.5</t>
  </si>
  <si>
    <t>(85+85)/(2)=85</t>
  </si>
  <si>
    <t>(85+262)/(2)=173.5</t>
  </si>
  <si>
    <t>(85+326)/(2)=205.5</t>
  </si>
  <si>
    <t>(85+141)/(2)=113</t>
  </si>
  <si>
    <t>(998889.1+998119.1)/(2)=998504.1</t>
  </si>
  <si>
    <t>(85+121)/(2)=103</t>
  </si>
  <si>
    <t>(85+399)/(2)=242</t>
  </si>
  <si>
    <t>S54</t>
  </si>
  <si>
    <t>(84+296)/(2)=190</t>
  </si>
  <si>
    <t>(84+526)/(2)=305.05</t>
  </si>
  <si>
    <t>(84+435)/(2)=259.5</t>
  </si>
  <si>
    <t>(84+84)/(2)=84</t>
  </si>
  <si>
    <t>(84+261)/(2)=172.5</t>
  </si>
  <si>
    <t>(84+325)/(2)=204.5</t>
  </si>
  <si>
    <t>(84+140)/(2)=112</t>
  </si>
  <si>
    <t>(998888.1+998118.1)/(2)=998503.1</t>
  </si>
  <si>
    <t>(84+120)/(2)=102</t>
  </si>
  <si>
    <t>(84+398)/(2)=241</t>
  </si>
  <si>
    <t>S55</t>
  </si>
  <si>
    <t>(83+295)/(2)=189</t>
  </si>
  <si>
    <t>(83+525)/(2)=304.05</t>
  </si>
  <si>
    <t>(83+434)/(2)=258.5</t>
  </si>
  <si>
    <t>(83+83)/(2)=83</t>
  </si>
  <si>
    <t>(83+260)/(2)=171.5</t>
  </si>
  <si>
    <t>(83+324)/(2)=203.5</t>
  </si>
  <si>
    <t>(83+139)/(2)=111</t>
  </si>
  <si>
    <t>(998887.1+998117.1)/(2)=998502.1</t>
  </si>
  <si>
    <t>(83+119)/(2)=101</t>
  </si>
  <si>
    <t>(83+397)/(2)=240</t>
  </si>
  <si>
    <t>S56</t>
  </si>
  <si>
    <t>(82+294)/(2)=188</t>
  </si>
  <si>
    <t>(82+524)/(2)=303.05</t>
  </si>
  <si>
    <t>(82+433)/(2)=257.5</t>
  </si>
  <si>
    <t>(82+82)/(2)=82</t>
  </si>
  <si>
    <t>(82+259)/(2)=170.5</t>
  </si>
  <si>
    <t>(82+323)/(2)=202.5</t>
  </si>
  <si>
    <t>(82+138)/(2)=110</t>
  </si>
  <si>
    <t>(998886.1+998116.1)/(2)=998501.1</t>
  </si>
  <si>
    <t>(82+118)/(2)=100</t>
  </si>
  <si>
    <t>(82+396)/(2)=239</t>
  </si>
  <si>
    <t>S57</t>
  </si>
  <si>
    <t>(81+293)/(2)=187</t>
  </si>
  <si>
    <t>(81+523)/(2)=302.05</t>
  </si>
  <si>
    <t>(81+432)/(2)=256.5</t>
  </si>
  <si>
    <t>(81+81)/(2)=81</t>
  </si>
  <si>
    <t>(81+258)/(2)=169.5</t>
  </si>
  <si>
    <t>(81+322)/(2)=201.5</t>
  </si>
  <si>
    <t>(81+137)/(2)=109</t>
  </si>
  <si>
    <t>(998885.1+998115.1)/(2)=998500.1</t>
  </si>
  <si>
    <t>(81+117)/(2)=99</t>
  </si>
  <si>
    <t>(81+395)/(2)=238</t>
  </si>
  <si>
    <t>S58</t>
  </si>
  <si>
    <t>(80+292)/(2)=186</t>
  </si>
  <si>
    <t>(80+522)/(2)=301.05</t>
  </si>
  <si>
    <t>(80+431)/(2)=255.5</t>
  </si>
  <si>
    <t>(80+80)/(2)=80</t>
  </si>
  <si>
    <t>(80+257)/(2)=168.5</t>
  </si>
  <si>
    <t>(80+321)/(2)=200.5</t>
  </si>
  <si>
    <t>(80+136)/(2)=108</t>
  </si>
  <si>
    <t>(998884.1+998114.1)/(2)=998499.1</t>
  </si>
  <si>
    <t>(80+116)/(2)=98</t>
  </si>
  <si>
    <t>(80+394)/(2)=237</t>
  </si>
  <si>
    <t>S59</t>
  </si>
  <si>
    <t>(79+291)/(2)=185</t>
  </si>
  <si>
    <t>(79+521)/(2)=300.05</t>
  </si>
  <si>
    <t>(79+430)/(2)=254.5</t>
  </si>
  <si>
    <t>(79+79)/(2)=79</t>
  </si>
  <si>
    <t>(79+256)/(2)=167.5</t>
  </si>
  <si>
    <t>(79+320)/(2)=199.5</t>
  </si>
  <si>
    <t>(79+135)/(2)=107</t>
  </si>
  <si>
    <t>(998883.1+998113.1)/(2)=998498.1</t>
  </si>
  <si>
    <t>(79+115)/(2)=97</t>
  </si>
  <si>
    <t>(79+393)/(2)=236</t>
  </si>
  <si>
    <t>S60</t>
  </si>
  <si>
    <t>(78+290)/(2)=184</t>
  </si>
  <si>
    <t>(78+520)/(2)=299.05</t>
  </si>
  <si>
    <t>(78+429)/(2)=253.5</t>
  </si>
  <si>
    <t>(78+78)/(2)=78</t>
  </si>
  <si>
    <t>(78+255)/(2)=166.5</t>
  </si>
  <si>
    <t>(78+319)/(2)=198.5</t>
  </si>
  <si>
    <t>(78+134)/(2)=106</t>
  </si>
  <si>
    <t>(998882.1+998112.1)/(2)=998497.1</t>
  </si>
  <si>
    <t>(78+114)/(2)=96</t>
  </si>
  <si>
    <t>(78+392)/(2)=235</t>
  </si>
  <si>
    <t>S61</t>
  </si>
  <si>
    <t>(77+289)/(2)=183</t>
  </si>
  <si>
    <t>(77+519)/(2)=298.05</t>
  </si>
  <si>
    <t>(77+428)/(2)=252.5</t>
  </si>
  <si>
    <t>(77+77)/(2)=77</t>
  </si>
  <si>
    <t>(77+254)/(2)=165.5</t>
  </si>
  <si>
    <t>(77+318)/(2)=197.5</t>
  </si>
  <si>
    <t>(77+133)/(2)=105</t>
  </si>
  <si>
    <t>(998881.1+998111.1)/(2)=998496.1</t>
  </si>
  <si>
    <t>(77+113)/(2)=95</t>
  </si>
  <si>
    <t>(77+384)/(2)=230.5</t>
  </si>
  <si>
    <t>S62</t>
  </si>
  <si>
    <t>(76+288)/(2)=182</t>
  </si>
  <si>
    <t>(76+518)/(2)=297.05</t>
  </si>
  <si>
    <t>(76+427)/(2)=251.5</t>
  </si>
  <si>
    <t>(76+76)/(2)=76</t>
  </si>
  <si>
    <t>(76+253)/(2)=164.5</t>
  </si>
  <si>
    <t>(76+317)/(2)=196.5</t>
  </si>
  <si>
    <t>(76+132)/(2)=104</t>
  </si>
  <si>
    <t>(998880.1+998110.1)/(2)=998495.1</t>
  </si>
  <si>
    <t>(76+112)/(2)=94</t>
  </si>
  <si>
    <t>(76+383)/(2)=229.5</t>
  </si>
  <si>
    <t>S63</t>
  </si>
  <si>
    <t>(75+287)/(2)=181</t>
  </si>
  <si>
    <t>(75+517)/(2)=296.05</t>
  </si>
  <si>
    <t>(75+426)/(2)=250.5</t>
  </si>
  <si>
    <t>(75+75)/(2)=75</t>
  </si>
  <si>
    <t>(75+252)/(2)=163.5</t>
  </si>
  <si>
    <t>(75+316)/(2)=195.5</t>
  </si>
  <si>
    <t>(75+131)/(2)=103</t>
  </si>
  <si>
    <t>(998879.1+998109.1)/(2)=998494.1</t>
  </si>
  <si>
    <t>(75+111)/(2)=93</t>
  </si>
  <si>
    <t>(75+382)/(2)=228.5</t>
  </si>
  <si>
    <t>S64</t>
  </si>
  <si>
    <t>(74+286)/(2)=180</t>
  </si>
  <si>
    <t>(74+516)/(2)=295.05</t>
  </si>
  <si>
    <t>(74+425)/(2)=249.5</t>
  </si>
  <si>
    <t>(74+74)/(2)=74</t>
  </si>
  <si>
    <t>(74+251)/(2)=162.5</t>
  </si>
  <si>
    <t>(74+315)/(2)=194.5</t>
  </si>
  <si>
    <t>(74+130)/(2)=102</t>
  </si>
  <si>
    <t>(998878.1+998108.1)/(2)=998493.1</t>
  </si>
  <si>
    <t>(74+110)/(2)=92</t>
  </si>
  <si>
    <t>(74+381)/(2)=227.5</t>
  </si>
  <si>
    <t>S65</t>
  </si>
  <si>
    <t>(73+285)/(2)=179</t>
  </si>
  <si>
    <t>(73+515)/(2)=294.05</t>
  </si>
  <si>
    <t>(73+424)/(2)=248.5</t>
  </si>
  <si>
    <t>(73+73)/(2)=73</t>
  </si>
  <si>
    <t>(73+250)/(2)=161.5</t>
  </si>
  <si>
    <t>(73+314)/(2)=193.5</t>
  </si>
  <si>
    <t>(73+129)/(2)=101</t>
  </si>
  <si>
    <t>(998877.1+998107.1)/(2)=998492.1</t>
  </si>
  <si>
    <t>(73+109)/(2)=91</t>
  </si>
  <si>
    <t>(73+380)/(2)=226.5</t>
  </si>
  <si>
    <t>S66</t>
  </si>
  <si>
    <t>(72+284)/(2)=178</t>
  </si>
  <si>
    <t>(72+514)/(2)=293.05</t>
  </si>
  <si>
    <t>(72+423)/(2)=247.5</t>
  </si>
  <si>
    <t>(72+72)/(2)=72</t>
  </si>
  <si>
    <t>(72+249)/(2)=160.5</t>
  </si>
  <si>
    <t>(72+313)/(2)=192.5</t>
  </si>
  <si>
    <t>(72+128)/(2)=100</t>
  </si>
  <si>
    <t>(998876.1+998106.1)/(2)=998491.1</t>
  </si>
  <si>
    <t>(72+108)/(2)=90</t>
  </si>
  <si>
    <t>(72+379)/(2)=225.5</t>
  </si>
  <si>
    <t>S67</t>
  </si>
  <si>
    <t>(71+283)/(2)=177</t>
  </si>
  <si>
    <t>(71+513)/(2)=292.05</t>
  </si>
  <si>
    <t>(71+422)/(2)=246.5</t>
  </si>
  <si>
    <t>(71+71)/(2)=71</t>
  </si>
  <si>
    <t>(71+248)/(2)=159.5</t>
  </si>
  <si>
    <t>(71+312)/(2)=191.5</t>
  </si>
  <si>
    <t>(71+127)/(2)=99</t>
  </si>
  <si>
    <t>(998875.1+998105.1)/(2)=998490.1</t>
  </si>
  <si>
    <t>(71+107)/(2)=89</t>
  </si>
  <si>
    <t>(71+378)/(2)=224.5</t>
  </si>
  <si>
    <t>S68</t>
  </si>
  <si>
    <t>(70+282)/(2)=176</t>
  </si>
  <si>
    <t>(70+512)/(2)=291.05</t>
  </si>
  <si>
    <t>(70+421)/(2)=245.5</t>
  </si>
  <si>
    <t>(70+70)/(2)=70</t>
  </si>
  <si>
    <t>(70+247)/(2)=158.5</t>
  </si>
  <si>
    <t>(70+311)/(2)=190.5</t>
  </si>
  <si>
    <t>(70+126)/(2)=98</t>
  </si>
  <si>
    <t>(998874.1+998104.1)/(2)=998489.1</t>
  </si>
  <si>
    <t>(70+106)/(2)=88</t>
  </si>
  <si>
    <t>(70+377)/(2)=223.5</t>
  </si>
  <si>
    <t>S69</t>
  </si>
  <si>
    <t>(69+281)/(2)=175</t>
  </si>
  <si>
    <t>(69+511)/(2)=290.05</t>
  </si>
  <si>
    <t>(69+420)/(2)=244.5</t>
  </si>
  <si>
    <t>(69+69)/(2)=69</t>
  </si>
  <si>
    <t>(69+246)/(2)=157.5</t>
  </si>
  <si>
    <t>(69+310)/(2)=189.5</t>
  </si>
  <si>
    <t>(69+125)/(2)=97</t>
  </si>
  <si>
    <t>(998873.1+998103.1)/(2)=998488.1</t>
  </si>
  <si>
    <t>(69+105)/(2)=87</t>
  </si>
  <si>
    <t>(69+376)/(2)=222.5</t>
  </si>
  <si>
    <t>S70</t>
  </si>
  <si>
    <t>(68+280)/(2)=174</t>
  </si>
  <si>
    <t>(68+510)/(2)=289.05</t>
  </si>
  <si>
    <t>(68+419)/(2)=243.5</t>
  </si>
  <si>
    <t>(68+68)/(2)=68</t>
  </si>
  <si>
    <t>(68+245)/(2)=156.5</t>
  </si>
  <si>
    <t>(68+309)/(2)=188.5</t>
  </si>
  <si>
    <t>(68+124)/(2)=96</t>
  </si>
  <si>
    <t>(998872.1+998102.1)/(2)=998487.1</t>
  </si>
  <si>
    <t>(68+104)/(2)=86</t>
  </si>
  <si>
    <t>(68+375)/(2)=221.5</t>
  </si>
  <si>
    <t>S71</t>
  </si>
  <si>
    <t>(67+279)/(2)=173</t>
  </si>
  <si>
    <t>(67+509)/(2)=288.05</t>
  </si>
  <si>
    <t>(67+418)/(2)=242.5</t>
  </si>
  <si>
    <t>(67+67)/(2)=67</t>
  </si>
  <si>
    <t>(67+244)/(2)=155.5</t>
  </si>
  <si>
    <t>(67+308)/(2)=187.5</t>
  </si>
  <si>
    <t>(67+123)/(2)=95</t>
  </si>
  <si>
    <t>(998871.1+998101.1)/(2)=998486.1</t>
  </si>
  <si>
    <t>(67+103)/(2)=85</t>
  </si>
  <si>
    <t>(67+374)/(2)=220.5</t>
  </si>
  <si>
    <t>S72</t>
  </si>
  <si>
    <t>(66+278)/(2)=172</t>
  </si>
  <si>
    <t>(66+508)/(2)=287.05</t>
  </si>
  <si>
    <t>(66+417)/(2)=241.5</t>
  </si>
  <si>
    <t>(66+66)/(2)=66</t>
  </si>
  <si>
    <t>(66+243)/(2)=154.5</t>
  </si>
  <si>
    <t>(66+307)/(2)=186.5</t>
  </si>
  <si>
    <t>(66+122)/(2)=94</t>
  </si>
  <si>
    <t>(998870.1+998100.1)/(2)=998485.1</t>
  </si>
  <si>
    <t>(66+102)/(2)=84</t>
  </si>
  <si>
    <t>(66+373)/(2)=219.5</t>
  </si>
  <si>
    <t>S73</t>
  </si>
  <si>
    <t>(65+277)/(2)=171</t>
  </si>
  <si>
    <t>(65+507)/(2)=286.05</t>
  </si>
  <si>
    <t>(65+416)/(2)=240.5</t>
  </si>
  <si>
    <t>(65+65)/(2)=65</t>
  </si>
  <si>
    <t>(65+242)/(2)=153.5</t>
  </si>
  <si>
    <t>(65+306)/(2)=185.5</t>
  </si>
  <si>
    <t>(65+121)/(2)=93</t>
  </si>
  <si>
    <t>(998869.1+998099.1)/(2)=998484.1</t>
  </si>
  <si>
    <t>(65+101)/(2)=83</t>
  </si>
  <si>
    <t>(65+372)/(2)=218.5</t>
  </si>
  <si>
    <t>S74</t>
  </si>
  <si>
    <t>(64+276)/(2)=170</t>
  </si>
  <si>
    <t>(64+506)/(2)=285.05</t>
  </si>
  <si>
    <t>(64+415)/(2)=239.5</t>
  </si>
  <si>
    <t>(64+64)/(2)=64</t>
  </si>
  <si>
    <t>(64+241)/(2)=152.5</t>
  </si>
  <si>
    <t>(64+305)/(2)=184.5</t>
  </si>
  <si>
    <t>(64+120)/(2)=92</t>
  </si>
  <si>
    <t>(998868.1+998098.1)/(2)=998483.1</t>
  </si>
  <si>
    <t>(64+100)/(2)=82</t>
  </si>
  <si>
    <t>(64+371)/(2)=217.5</t>
  </si>
  <si>
    <t>S75</t>
  </si>
  <si>
    <t>(63+275)/(2)=169</t>
  </si>
  <si>
    <t>(63+505)/(2)=284.05</t>
  </si>
  <si>
    <t>(63+414)/(2)=238.5</t>
  </si>
  <si>
    <t>(63+63)/(2)=63</t>
  </si>
  <si>
    <t>(63+240)/(2)=151.5</t>
  </si>
  <si>
    <t>(63+304)/(2)=183.5</t>
  </si>
  <si>
    <t>(63+119)/(2)=91</t>
  </si>
  <si>
    <t>(998867.1+998097.1)/(2)=998482.1</t>
  </si>
  <si>
    <t>(63+99)/(2)=81</t>
  </si>
  <si>
    <t>(63+370)/(2)=216.5</t>
  </si>
  <si>
    <t>S76</t>
  </si>
  <si>
    <t>(62+274)/(2)=168</t>
  </si>
  <si>
    <t>(62+504)/(2)=283.05</t>
  </si>
  <si>
    <t>(62+413)/(2)=237.5</t>
  </si>
  <si>
    <t>(62+62)/(2)=62</t>
  </si>
  <si>
    <t>(62+239)/(2)=150.5</t>
  </si>
  <si>
    <t>(62+303)/(2)=182.5</t>
  </si>
  <si>
    <t>(62+118)/(2)=90</t>
  </si>
  <si>
    <t>(998866.1+998096.1)/(2)=998481.1</t>
  </si>
  <si>
    <t>(62+98)/(2)=80</t>
  </si>
  <si>
    <t>(62+369)/(2)=215.5</t>
  </si>
  <si>
    <t>S77</t>
  </si>
  <si>
    <t>(61+273)/(2)=167</t>
  </si>
  <si>
    <t>(61+503)/(2)=282.05</t>
  </si>
  <si>
    <t>(61+412)/(2)=236.5</t>
  </si>
  <si>
    <t>(61+61)/(2)=61</t>
  </si>
  <si>
    <t>(61+238)/(2)=149.5</t>
  </si>
  <si>
    <t>(61+302)/(2)=181.5</t>
  </si>
  <si>
    <t>(61+117)/(2)=89</t>
  </si>
  <si>
    <t>(998865.1+998095.1)/(2)=998480.1</t>
  </si>
  <si>
    <t>(61+97)/(2)=79</t>
  </si>
  <si>
    <t>(61+368)/(2)=214.5</t>
  </si>
  <si>
    <t>S78</t>
  </si>
  <si>
    <t>(60+272)/(2)=166</t>
  </si>
  <si>
    <t>(60+502)/(2)=281.05</t>
  </si>
  <si>
    <t>(60+411)/(2)=235.5</t>
  </si>
  <si>
    <t>(60+60)/(2)=60</t>
  </si>
  <si>
    <t>(60+237)/(2)=148.5</t>
  </si>
  <si>
    <t>(60+301)/(2)=180.5</t>
  </si>
  <si>
    <t>(60+116)/(2)=88</t>
  </si>
  <si>
    <t>(998864.1+998094.1)/(2)=998479.1</t>
  </si>
  <si>
    <t>(60+96)/(2)=78</t>
  </si>
  <si>
    <t>(60+367)/(2)=213.5</t>
  </si>
  <si>
    <t>S79</t>
  </si>
  <si>
    <t>(59+271)/(2)=165</t>
  </si>
  <si>
    <t>(59+501)/(2)=280.05</t>
  </si>
  <si>
    <t>(59+410)/(2)=234.5</t>
  </si>
  <si>
    <t>(59+59)/(2)=59</t>
  </si>
  <si>
    <t>(59+236)/(2)=147.5</t>
  </si>
  <si>
    <t>(59+300)/(2)=179.5</t>
  </si>
  <si>
    <t>(59+115)/(2)=87</t>
  </si>
  <si>
    <t>(998863.1+998093.1)/(2)=998478.1</t>
  </si>
  <si>
    <t>(59+95)/(2)=77</t>
  </si>
  <si>
    <t>(59+366)/(2)=212.5</t>
  </si>
  <si>
    <t>S80</t>
  </si>
  <si>
    <t>(58+270)/(2)=164</t>
  </si>
  <si>
    <t>(58+500)/(2)=279.05</t>
  </si>
  <si>
    <t>(58+409)/(2)=233.5</t>
  </si>
  <si>
    <t>(58+58)/(2)=58</t>
  </si>
  <si>
    <t>(58+235)/(2)=146.5</t>
  </si>
  <si>
    <t>(58+299)/(2)=178.5</t>
  </si>
  <si>
    <t>(58+114)/(2)=86</t>
  </si>
  <si>
    <t>(998862.1+998092.1)/(2)=998477.1</t>
  </si>
  <si>
    <t>(58+94)/(2)=76</t>
  </si>
  <si>
    <t>(58+365)/(2)=211.5</t>
  </si>
  <si>
    <t>S81</t>
  </si>
  <si>
    <t>(57+269)/(2)=163</t>
  </si>
  <si>
    <t>(57+499)/(2)=278.05</t>
  </si>
  <si>
    <t>(57+408)/(2)=232.5</t>
  </si>
  <si>
    <t>(57+57)/(2)=57</t>
  </si>
  <si>
    <t>(57+234)/(2)=145.5</t>
  </si>
  <si>
    <t>(57+298)/(2)=177.5</t>
  </si>
  <si>
    <t>(57+113)/(2)=85</t>
  </si>
  <si>
    <t>(998861.1+998091.1)/(2)=998476.1</t>
  </si>
  <si>
    <t>(57+93)/(2)=75</t>
  </si>
  <si>
    <t>(57+364)/(2)=210.5</t>
  </si>
  <si>
    <t>S82</t>
  </si>
  <si>
    <t>(56+268)/(2)=162</t>
  </si>
  <si>
    <t>(56+498)/(2)=277.05</t>
  </si>
  <si>
    <t>(56+407)/(2)=231.5</t>
  </si>
  <si>
    <t>(56+56)/(2)=56</t>
  </si>
  <si>
    <t>(56+233)/(2)=144.5</t>
  </si>
  <si>
    <t>(56+297)/(2)=176.5</t>
  </si>
  <si>
    <t>(56+112)/(2)=84</t>
  </si>
  <si>
    <t>(998860.1+998090.1)/(2)=998475.1</t>
  </si>
  <si>
    <t>(56+92)/(2)=74</t>
  </si>
  <si>
    <t>(56+363)/(2)=209.5</t>
  </si>
  <si>
    <t>S83</t>
  </si>
  <si>
    <t>(55+267)/(2)=161</t>
  </si>
  <si>
    <t>(55+497)/(2)=276.05</t>
  </si>
  <si>
    <t>(55+406)/(2)=230.5</t>
  </si>
  <si>
    <t>(55+55)/(2)=55</t>
  </si>
  <si>
    <t>(55+232)/(2)=143.5</t>
  </si>
  <si>
    <t>(55+296)/(2)=175.5</t>
  </si>
  <si>
    <t>(55+111)/(2)=83</t>
  </si>
  <si>
    <t>(998859.1+998089.1)/(2)=998474.1</t>
  </si>
  <si>
    <t>(55+91)/(2)=73</t>
  </si>
  <si>
    <t>(55+362)/(2)=208.5</t>
  </si>
  <si>
    <t>S84</t>
  </si>
  <si>
    <t>(54+266)/(2)=160</t>
  </si>
  <si>
    <t>(54+496)/(2)=275.05</t>
  </si>
  <si>
    <t>(54+405)/(2)=229.5</t>
  </si>
  <si>
    <t>(54+54)/(2)=54</t>
  </si>
  <si>
    <t>(54+231)/(2)=142.5</t>
  </si>
  <si>
    <t>(54+295)/(2)=174.5</t>
  </si>
  <si>
    <t>(54+110)/(2)=82</t>
  </si>
  <si>
    <t>(998858.1+998088.1)/(2)=998473.1</t>
  </si>
  <si>
    <t>(54+90)/(2)=72</t>
  </si>
  <si>
    <t>(54+361)/(2)=207.5</t>
  </si>
  <si>
    <t>S85</t>
  </si>
  <si>
    <t>(53+265)/(2)=159</t>
  </si>
  <si>
    <t>(53+495)/(2)=274.05</t>
  </si>
  <si>
    <t>(53+404)/(2)=228.5</t>
  </si>
  <si>
    <t>(53+53)/(2)=53</t>
  </si>
  <si>
    <t>(53+230)/(2)=141.5</t>
  </si>
  <si>
    <t>(53+294)/(2)=173.5</t>
  </si>
  <si>
    <t>(53+109)/(2)=81</t>
  </si>
  <si>
    <t>(998857.1+998087.1)/(2)=998472.1</t>
  </si>
  <si>
    <t>(53+89)/(2)=71</t>
  </si>
  <si>
    <t>(53+360)/(2)=206.5</t>
  </si>
  <si>
    <t>S86</t>
  </si>
  <si>
    <t>(52+264)/(2)=158</t>
  </si>
  <si>
    <t>(52+494)/(2)=273.05</t>
  </si>
  <si>
    <t>(52+403)/(2)=227.5</t>
  </si>
  <si>
    <t>(52+52)/(2)=52</t>
  </si>
  <si>
    <t>(52+229)/(2)=140.5</t>
  </si>
  <si>
    <t>(52+293)/(2)=172.5</t>
  </si>
  <si>
    <t>(52+108)/(2)=80</t>
  </si>
  <si>
    <t>(998856.1+998086.1)/(2)=998471.1</t>
  </si>
  <si>
    <t>(52+88)/(2)=70</t>
  </si>
  <si>
    <t>(52+359)/(2)=205.5</t>
  </si>
  <si>
    <t>S87</t>
  </si>
  <si>
    <t>(51+263)/(2)=157</t>
  </si>
  <si>
    <t>(51+493)/(2)=272.05</t>
  </si>
  <si>
    <t>(51+402)/(2)=226.5</t>
  </si>
  <si>
    <t>(51+51)/(2)=51</t>
  </si>
  <si>
    <t>(51+228)/(2)=139.5</t>
  </si>
  <si>
    <t>(51+292)/(2)=171.5</t>
  </si>
  <si>
    <t>(51+107)/(2)=79</t>
  </si>
  <si>
    <t>(998855.1+998085.1)/(2)=998470.1</t>
  </si>
  <si>
    <t>(51+87)/(2)=69</t>
  </si>
  <si>
    <t>(51+358)/(2)=204.5</t>
  </si>
  <si>
    <t>S88</t>
  </si>
  <si>
    <t>(50+262)/(2)=156</t>
  </si>
  <si>
    <t>(50+492)/(2)=271.05</t>
  </si>
  <si>
    <t>(50+401)/(2)=225.5</t>
  </si>
  <si>
    <t>(50+50)/(2)=50</t>
  </si>
  <si>
    <t>(50+227)/(2)=138.5</t>
  </si>
  <si>
    <t>(50+291)/(2)=170.5</t>
  </si>
  <si>
    <t>(50+106)/(2)=78</t>
  </si>
  <si>
    <t>(998854.1+998084.1)/(2)=998469.1</t>
  </si>
  <si>
    <t>(50+86)/(2)=68</t>
  </si>
  <si>
    <t>(50+357)/(2)=203.5</t>
  </si>
  <si>
    <t>S89</t>
  </si>
  <si>
    <t>(49+261)/(2)=155</t>
  </si>
  <si>
    <t>(49+491)/(2)=270.05</t>
  </si>
  <si>
    <t>(49+400)/(2)=224.5</t>
  </si>
  <si>
    <t>(49+49)/(2)=49</t>
  </si>
  <si>
    <t>(49+226)/(2)=137.5</t>
  </si>
  <si>
    <t>(49+290)/(2)=169.5</t>
  </si>
  <si>
    <t>(49+105)/(2)=77</t>
  </si>
  <si>
    <t>(998853.1+998083.1)/(2)=998468.1</t>
  </si>
  <si>
    <t>(49+85)/(2)=67</t>
  </si>
  <si>
    <t>(49+356)/(2)=202.5</t>
  </si>
  <si>
    <t>S90</t>
  </si>
  <si>
    <t>(48+260)/(2)=154</t>
  </si>
  <si>
    <t>(48+490)/(2)=269.05</t>
  </si>
  <si>
    <t>(48+399)/(2)=223.5</t>
  </si>
  <si>
    <t>(48+48)/(2)=48</t>
  </si>
  <si>
    <t>(48+225)/(2)=136.5</t>
  </si>
  <si>
    <t>(48+289)/(2)=168.5</t>
  </si>
  <si>
    <t>(48+104)/(2)=76</t>
  </si>
  <si>
    <t>(998852.1+998082.1)/(2)=998467.1</t>
  </si>
  <si>
    <t>(48+84)/(2)=66</t>
  </si>
  <si>
    <t>(48+355)/(2)=201.5</t>
  </si>
  <si>
    <t>S91</t>
  </si>
  <si>
    <t>(47+259)/(2)=153</t>
  </si>
  <si>
    <t>(47+489)/(2)=268.05</t>
  </si>
  <si>
    <t>(47+398)/(2)=222.5</t>
  </si>
  <si>
    <t>(47+47)/(2)=47</t>
  </si>
  <si>
    <t>(47+224)/(2)=135.5</t>
  </si>
  <si>
    <t>(47+288)/(2)=167.5</t>
  </si>
  <si>
    <t>(47+103)/(2)=75</t>
  </si>
  <si>
    <t>(998851.1+998081.1)/(2)=998466.1</t>
  </si>
  <si>
    <t>(47+83)/(2)=65</t>
  </si>
  <si>
    <t>(47+354)/(2)=200.5</t>
  </si>
  <si>
    <t>S92</t>
  </si>
  <si>
    <t>(46+258)/(2)=152</t>
  </si>
  <si>
    <t>(46+488)/(2)=267.05</t>
  </si>
  <si>
    <t>(46+397)/(2)=221.5</t>
  </si>
  <si>
    <t>(46+46)/(2)=46</t>
  </si>
  <si>
    <t>(46+223)/(2)=134.5</t>
  </si>
  <si>
    <t>(46+287)/(2)=166.5</t>
  </si>
  <si>
    <t>(46+102)/(2)=74</t>
  </si>
  <si>
    <t>(998850.1+998080.1)/(2)=998465.1</t>
  </si>
  <si>
    <t>(46+82)/(2)=64</t>
  </si>
  <si>
    <t>(46+353)/(2)=199.5</t>
  </si>
  <si>
    <t>S93</t>
  </si>
  <si>
    <t>(45+257)/(2)=151</t>
  </si>
  <si>
    <t>(45+487)/(2)=266.05</t>
  </si>
  <si>
    <t>(45+396)/(2)=220.5</t>
  </si>
  <si>
    <t>(45+45)/(2)=45</t>
  </si>
  <si>
    <t>(45+222)/(2)=133.5</t>
  </si>
  <si>
    <t>(45+286)/(2)=165.5</t>
  </si>
  <si>
    <t>(45+101)/(2)=73</t>
  </si>
  <si>
    <t>(998849.1+998079.1)/(2)=998464.1</t>
  </si>
  <si>
    <t>(45+81)/(2)=63</t>
  </si>
  <si>
    <t>(45+352)/(2)=198.5</t>
  </si>
  <si>
    <t>S94</t>
  </si>
  <si>
    <t>(44+256)/(2)=150</t>
  </si>
  <si>
    <t>(44+486)/(2)=265</t>
  </si>
  <si>
    <t>(44+395)/(2)=219.5</t>
  </si>
  <si>
    <t>(44+44)/(2)=44</t>
  </si>
  <si>
    <t>(44+221)/(2)=132.5</t>
  </si>
  <si>
    <t>(44+285)/(2)=164.5</t>
  </si>
  <si>
    <t>(44+100)/(2)=72</t>
  </si>
  <si>
    <t>(998848.1+998078.1)/(2)=998463.1</t>
  </si>
  <si>
    <t>(44+80)/(2)=62</t>
  </si>
  <si>
    <t>(44+351)/(2)=197.5</t>
  </si>
  <si>
    <t>S95</t>
  </si>
  <si>
    <t>(43+255)/(2)=149</t>
  </si>
  <si>
    <t>(43+485)/(2)=264</t>
  </si>
  <si>
    <t>(43+394)/(2)=218.5</t>
  </si>
  <si>
    <t>(43+43)/(2)=43</t>
  </si>
  <si>
    <t>(43+220)/(2)=131.5</t>
  </si>
  <si>
    <t>(43+284)/(2)=163.5</t>
  </si>
  <si>
    <t>(43+99)/(2)=71</t>
  </si>
  <si>
    <t>(998847.1+998077.1)/(2)=998462.1</t>
  </si>
  <si>
    <t>(43+79)/(2)=61</t>
  </si>
  <si>
    <t>(43+350)/(2)=196.5</t>
  </si>
  <si>
    <t>S96</t>
  </si>
  <si>
    <t>(42+254)/(2)=148</t>
  </si>
  <si>
    <t>(42+484)/(2)=263</t>
  </si>
  <si>
    <t>(42+393)/(2)=217.5</t>
  </si>
  <si>
    <t>(42+42)/(2)=42</t>
  </si>
  <si>
    <t>(42+219)/(2)=130.5</t>
  </si>
  <si>
    <t>(42+283)/(2)=162.5</t>
  </si>
  <si>
    <t>(42+98)/(2)=70</t>
  </si>
  <si>
    <t>(998846.1+998076.1)/(2)=998461.1</t>
  </si>
  <si>
    <t>(42+78)/(2)=60</t>
  </si>
  <si>
    <t>(42+349)/(2)=195.5</t>
  </si>
  <si>
    <t>S97</t>
  </si>
  <si>
    <t>(41+253)/(2)=147</t>
  </si>
  <si>
    <t>(41+483)/(2)=262</t>
  </si>
  <si>
    <t>(41+392)/(2)=216.5</t>
  </si>
  <si>
    <t>(41+41)/(2)=41</t>
  </si>
  <si>
    <t>(41+218)/(2)=129.5</t>
  </si>
  <si>
    <t>(41+282)/(2)=161.5</t>
  </si>
  <si>
    <t>(41+97)/(2)=69</t>
  </si>
  <si>
    <t>(998845.1+998075.1)/(2)=998460.1</t>
  </si>
  <si>
    <t>(41+77)/(2)=59</t>
  </si>
  <si>
    <t>(41+348)/(2)=194.5</t>
  </si>
  <si>
    <t>S98</t>
  </si>
  <si>
    <t>(40+252)/(2)=146</t>
  </si>
  <si>
    <t>(40+482)/(2)=261</t>
  </si>
  <si>
    <t>(40+391)/(2)=215.5</t>
  </si>
  <si>
    <t>(40+40)/(2)=40</t>
  </si>
  <si>
    <t>(40+217)/(2)=128.5</t>
  </si>
  <si>
    <t>(40+281)/(2)=160.5</t>
  </si>
  <si>
    <t>(40+96)/(2)=68</t>
  </si>
  <si>
    <t>(998844.1+998074.1)/(2)=998459.1</t>
  </si>
  <si>
    <t>(40+76)/(2)=58</t>
  </si>
  <si>
    <t>(40+347)/(2)=193.5</t>
  </si>
  <si>
    <t>S99</t>
  </si>
  <si>
    <t>(39+251)/(2)=145</t>
  </si>
  <si>
    <t>(39+481)/(2)=260</t>
  </si>
  <si>
    <t>(39+390)/(2)=214.5</t>
  </si>
  <si>
    <t>(39+39)/(2)=39</t>
  </si>
  <si>
    <t>(39+216)/(2)=127.5</t>
  </si>
  <si>
    <t>(39+280)/(2)=159.5</t>
  </si>
  <si>
    <t>(39+95)/(2)=67</t>
  </si>
  <si>
    <t>(998843.1+998073.1)/(2)=998458.1</t>
  </si>
  <si>
    <t>(39+75)/(2)=57</t>
  </si>
  <si>
    <t>(39+346)/(2)=192.5</t>
  </si>
  <si>
    <t>S100</t>
  </si>
  <si>
    <t>(38+250)/(2)=144</t>
  </si>
  <si>
    <t>(38+480)/(2)=259</t>
  </si>
  <si>
    <t>(38+389)/(2)=213.5</t>
  </si>
  <si>
    <t>(38+38)/(2)=38</t>
  </si>
  <si>
    <t>(38+215)/(2)=126.5</t>
  </si>
  <si>
    <t>(38+279)/(2)=158.5</t>
  </si>
  <si>
    <t>(38+94)/(2)=66</t>
  </si>
  <si>
    <t>(998842.1+998072.1)/(2)=998457.1</t>
  </si>
  <si>
    <t>(38+74)/(2)=56</t>
  </si>
  <si>
    <t>(38+345)/(2)=191.5</t>
  </si>
  <si>
    <t>S101</t>
  </si>
  <si>
    <t>(37+249)/(2)=143</t>
  </si>
  <si>
    <t>(37+479)/(2)=258</t>
  </si>
  <si>
    <t>(37+388)/(2)=212.5</t>
  </si>
  <si>
    <t>(37+37)/(2)=37</t>
  </si>
  <si>
    <t>(37+214)/(2)=125.5</t>
  </si>
  <si>
    <t>(37+278)/(2)=157.5</t>
  </si>
  <si>
    <t>(37+93)/(2)=65</t>
  </si>
  <si>
    <t>(998841.1+998071.1)/(2)=998456.1</t>
  </si>
  <si>
    <t>(37+61)/(2)=49</t>
  </si>
  <si>
    <t>(37+344)/(2)=190.5</t>
  </si>
  <si>
    <t>S102</t>
  </si>
  <si>
    <t>(36+248)/(2)=142</t>
  </si>
  <si>
    <t>(36+478)/(2)=257</t>
  </si>
  <si>
    <t>(36+387)/(2)=211.5</t>
  </si>
  <si>
    <t>(36+36)/(2)=36</t>
  </si>
  <si>
    <t>(36+213)/(2)=124.5</t>
  </si>
  <si>
    <t>(36+277)/(2)=156.5</t>
  </si>
  <si>
    <t>(36+92)/(2)=64</t>
  </si>
  <si>
    <t>(998840.1+998070.1)/(2)=998455.1</t>
  </si>
  <si>
    <t>(36+60)/(2)=48</t>
  </si>
  <si>
    <t>(36+343)/(2)=189.5</t>
  </si>
  <si>
    <t>S103</t>
  </si>
  <si>
    <t>(35+247)/(2)=141</t>
  </si>
  <si>
    <t>(35+477)/(2)=256</t>
  </si>
  <si>
    <t>(35+386)/(2)=210.5</t>
  </si>
  <si>
    <t>(35+35)/(2)=35</t>
  </si>
  <si>
    <t>(35+212)/(2)=123.5</t>
  </si>
  <si>
    <t>(35+276)/(2)=155.5</t>
  </si>
  <si>
    <t>(35+91)/(2)=63</t>
  </si>
  <si>
    <t>(998839.1+998069.1)/(2)=998454.1</t>
  </si>
  <si>
    <t>(35+59)/(2)=47</t>
  </si>
  <si>
    <t>(35+342)/(2)=188.5</t>
  </si>
  <si>
    <t>S104</t>
  </si>
  <si>
    <t>(34+246)/(2)=140</t>
  </si>
  <si>
    <t>(34+476)/(2)=255</t>
  </si>
  <si>
    <t>(34+385)/(2)=209.5</t>
  </si>
  <si>
    <t>(34+34)/(2)=34</t>
  </si>
  <si>
    <t>(34+211)/(2)=122.5</t>
  </si>
  <si>
    <t>(34+275)/(2)=154.5</t>
  </si>
  <si>
    <t>(34+90)/(2)=62</t>
  </si>
  <si>
    <t>(998838.1+998068.1)/(2)=998453.1</t>
  </si>
  <si>
    <t>(34+58)/(2)=46</t>
  </si>
  <si>
    <t>(34+341)/(2)=187.5</t>
  </si>
  <si>
    <t>S105</t>
  </si>
  <si>
    <t>(33+245)/(2)=139</t>
  </si>
  <si>
    <t>(33+475)/(2)=254</t>
  </si>
  <si>
    <t>(33+384)/(2)=208.5</t>
  </si>
  <si>
    <t>(33+33)/(2)=33</t>
  </si>
  <si>
    <t>(33+210)/(2)=121.5</t>
  </si>
  <si>
    <t>(33+274)/(2)=153.5</t>
  </si>
  <si>
    <t>(33+89)/(2)=61</t>
  </si>
  <si>
    <t>(998837.1+998067.1)/(2)=998452.1</t>
  </si>
  <si>
    <t>(33+57)/(2)=45</t>
  </si>
  <si>
    <t>(33+340)/(2)=186.5</t>
  </si>
  <si>
    <t>S106</t>
  </si>
  <si>
    <t>(32+244)/(2)=138</t>
  </si>
  <si>
    <t>(32+474)/(2)=253</t>
  </si>
  <si>
    <t>(32+383)/(2)=207.5</t>
  </si>
  <si>
    <t>(32+32)/(2)=32</t>
  </si>
  <si>
    <t>(32+209)/(2)=120.5</t>
  </si>
  <si>
    <t>(32+273)/(2)=152.5</t>
  </si>
  <si>
    <t>(32+88)/(2)=60</t>
  </si>
  <si>
    <t>(998836.1+998066.1)/(2)=998451.1</t>
  </si>
  <si>
    <t>(32+56)/(2)=44</t>
  </si>
  <si>
    <t>(32+266)/(2)=149</t>
  </si>
  <si>
    <t>S107</t>
  </si>
  <si>
    <t>(31+243)/(2)=137</t>
  </si>
  <si>
    <t>(31+473)/(2)=252</t>
  </si>
  <si>
    <t>(31+382)/(2)=206.5</t>
  </si>
  <si>
    <t>(31+31)/(2)=31</t>
  </si>
  <si>
    <t>(31+208)/(2)=119.5</t>
  </si>
  <si>
    <t>(31+272)/(2)=151.5</t>
  </si>
  <si>
    <t>(31+87)/(2)=59</t>
  </si>
  <si>
    <t>(998835.1+998065.1)/(2)=998450.1</t>
  </si>
  <si>
    <t>(31+55)/(2)=43</t>
  </si>
  <si>
    <t>(31+265)/(2)=148</t>
  </si>
  <si>
    <t>S108</t>
  </si>
  <si>
    <t>(30+242)/(2)=136</t>
  </si>
  <si>
    <t>(30+472)/(2)=251</t>
  </si>
  <si>
    <t>(30+381)/(2)=205.5</t>
  </si>
  <si>
    <t>(30+30)/(2)=30</t>
  </si>
  <si>
    <t>(30+207)/(2)=118.5</t>
  </si>
  <si>
    <t>(30+271)/(2)=150.5</t>
  </si>
  <si>
    <t>(30+86)/(2)=58</t>
  </si>
  <si>
    <t>(998834.1+998064.1)/(2)=998449.1</t>
  </si>
  <si>
    <t>(30+54)/(2)=42</t>
  </si>
  <si>
    <t>(30+264)/(2)=147</t>
  </si>
  <si>
    <t>S109</t>
  </si>
  <si>
    <t>(29+241)/(2)=135</t>
  </si>
  <si>
    <t>(29+471)/(2)=250</t>
  </si>
  <si>
    <t>(29+380)/(2)=204.5</t>
  </si>
  <si>
    <t>(29+29)/(2)=29</t>
  </si>
  <si>
    <t>(29+206)/(2)=117.5</t>
  </si>
  <si>
    <t>(29+270)/(2)=149.5</t>
  </si>
  <si>
    <t>(29+85)/(2)=57</t>
  </si>
  <si>
    <t>(998833.1+998063.1)/(2)=998448.1</t>
  </si>
  <si>
    <t>(29+53)/(2)=41</t>
  </si>
  <si>
    <t>(29+263)/(2)=146</t>
  </si>
  <si>
    <t>S110</t>
  </si>
  <si>
    <t>(28+240)/(2)=134</t>
  </si>
  <si>
    <t>(28+470)/(2)=249</t>
  </si>
  <si>
    <t>(28+379)/(2)=203.5</t>
  </si>
  <si>
    <t>(28+28)/(2)=28</t>
  </si>
  <si>
    <t>(28+205)/(2)=116.5</t>
  </si>
  <si>
    <t>(28+269)/(2)=148.5</t>
  </si>
  <si>
    <t>(28+84)/(2)=56</t>
  </si>
  <si>
    <t>(998832.1+998062.1)/(2)=998447.1</t>
  </si>
  <si>
    <t>(28+52)/(2)=40</t>
  </si>
  <si>
    <t>(28+262)/(2)=145</t>
  </si>
  <si>
    <t>S111</t>
  </si>
  <si>
    <t>(27+239)/(2)=133</t>
  </si>
  <si>
    <t>(27+469)/(2)=248</t>
  </si>
  <si>
    <t>(27+378)/(2)=202.5</t>
  </si>
  <si>
    <t>(27+27)/(2)=27</t>
  </si>
  <si>
    <t>(27+204)/(2)=115.5</t>
  </si>
  <si>
    <t>(27+268)/(2)=147.5</t>
  </si>
  <si>
    <t>(27+83)/(2)=55</t>
  </si>
  <si>
    <t>(998831.1+998061.1)/(2)=998446.1</t>
  </si>
  <si>
    <t>(27+51)/(2)=39</t>
  </si>
  <si>
    <t>(27+261)/(2)=144</t>
  </si>
  <si>
    <t>S112</t>
  </si>
  <si>
    <t>(26+238)/(2)=132</t>
  </si>
  <si>
    <t>(26+468)/(2)=247</t>
  </si>
  <si>
    <t>(26+377)/(2)=201.5</t>
  </si>
  <si>
    <t>(26+26)/(2)=26</t>
  </si>
  <si>
    <t>(26+203)/(2)=114.5</t>
  </si>
  <si>
    <t>(26+267)/(2)=146.5</t>
  </si>
  <si>
    <t>(26+82)/(2)=54</t>
  </si>
  <si>
    <t>(998830.1+998060.1)/(2)=998445.1</t>
  </si>
  <si>
    <t>(26+50)/(2)=38</t>
  </si>
  <si>
    <t>(26+260)/(2)=143</t>
  </si>
  <si>
    <t>S113</t>
  </si>
  <si>
    <t>(25+237)/(2)=131</t>
  </si>
  <si>
    <t>(25+467)/(2)=246</t>
  </si>
  <si>
    <t>(25+376)/(2)=200.5</t>
  </si>
  <si>
    <t>(25+25)/(2)=25</t>
  </si>
  <si>
    <t>(25+202)/(2)=113.5</t>
  </si>
  <si>
    <t>(25+266)/(2)=145.5</t>
  </si>
  <si>
    <t>(25+81)/(2)=53</t>
  </si>
  <si>
    <t>(998829.1+998059.1)/(2)=998444.1</t>
  </si>
  <si>
    <t>(25+49)/(2)=37</t>
  </si>
  <si>
    <t>(25+259)/(2)=142</t>
  </si>
  <si>
    <t>S114</t>
  </si>
  <si>
    <t>(24+236)/(2)=130</t>
  </si>
  <si>
    <t>(24+466)/(2)=245</t>
  </si>
  <si>
    <t>(24+375)/(2)=199.5</t>
  </si>
  <si>
    <t>(24+24)/(2)=24</t>
  </si>
  <si>
    <t>(24+201)/(2)=112.5</t>
  </si>
  <si>
    <t>(24+265)/(2)=144.5</t>
  </si>
  <si>
    <t>(24+80)/(2)=52</t>
  </si>
  <si>
    <t>(998828.1+998058.1)/(2)=998443.1</t>
  </si>
  <si>
    <t>(24+48)/(2)=36</t>
  </si>
  <si>
    <t>(24+258)/(2)=141</t>
  </si>
  <si>
    <t>S115</t>
  </si>
  <si>
    <t>(23+235)/(2)=129</t>
  </si>
  <si>
    <t>(23+465)/(2)=244</t>
  </si>
  <si>
    <t>(23+374)/(2)=198.5</t>
  </si>
  <si>
    <t>(23+23)/(2)=23</t>
  </si>
  <si>
    <t>(23+200)/(2)=111.5</t>
  </si>
  <si>
    <t>(23+264)/(2)=143.5</t>
  </si>
  <si>
    <t>(23+79)/(2)=51</t>
  </si>
  <si>
    <t>(998827.1+998057.1)/(2)=998442.1</t>
  </si>
  <si>
    <t>(23+47)/(2)=35</t>
  </si>
  <si>
    <t>(23+257)/(2)=140</t>
  </si>
  <si>
    <t>S116</t>
  </si>
  <si>
    <t>(22+234)/(2)=128</t>
  </si>
  <si>
    <t>(22+464)/(2)=243</t>
  </si>
  <si>
    <t>(22+373)/(2)=197.5</t>
  </si>
  <si>
    <t>(22+22)/(2)=22</t>
  </si>
  <si>
    <t>(22+199)/(2)=110.5</t>
  </si>
  <si>
    <t>(22+263)/(2)=142.5</t>
  </si>
  <si>
    <t>(22+78)/(2)=50</t>
  </si>
  <si>
    <t>(998826.1+998056.1)/(2)=998441.1</t>
  </si>
  <si>
    <t>(22+46)/(2)=34</t>
  </si>
  <si>
    <t>(22+256)/(2)=139</t>
  </si>
  <si>
    <t>S117</t>
  </si>
  <si>
    <t>(21+233)/(2)=127</t>
  </si>
  <si>
    <t>(21+463)/(2)=242</t>
  </si>
  <si>
    <t>(21+372)/(2)=196.5</t>
  </si>
  <si>
    <t>(21+21)/(2)=21</t>
  </si>
  <si>
    <t>(21+198)/(2)=109.5</t>
  </si>
  <si>
    <t>(21+262)/(2)=141.5</t>
  </si>
  <si>
    <t>(21+77)/(2)=49</t>
  </si>
  <si>
    <t>(998825.1+998055.1)/(2)=998440.1</t>
  </si>
  <si>
    <t>(21+45)/(2)=33</t>
  </si>
  <si>
    <t>(21+227)/(2)=124</t>
  </si>
  <si>
    <t>S118</t>
  </si>
  <si>
    <t>(20+232)/(2)=126</t>
  </si>
  <si>
    <t>(20+462)/(2)=241</t>
  </si>
  <si>
    <t>(20+371)/(2)=195.5</t>
  </si>
  <si>
    <t>(20+20)/(2)=20</t>
  </si>
  <si>
    <t>(20+197)/(2)=108.5</t>
  </si>
  <si>
    <t>(20+261)/(2)=140.5</t>
  </si>
  <si>
    <t>(20+76)/(2)=48</t>
  </si>
  <si>
    <t>(998824.1+998054.1)/(2)=998439.1</t>
  </si>
  <si>
    <t>(20+44)/(2)=32</t>
  </si>
  <si>
    <t>(20+226)/(2)=123</t>
  </si>
  <si>
    <t>S119</t>
  </si>
  <si>
    <t>(19+231)/(2)=125</t>
  </si>
  <si>
    <t>(19+461)/(2)=240</t>
  </si>
  <si>
    <t>(19+370)/(2)=194.5</t>
  </si>
  <si>
    <t>(19+19)/(2)=19</t>
  </si>
  <si>
    <t>(19+196)/(2)=107.5</t>
  </si>
  <si>
    <t>(19+260)/(2)=139.5</t>
  </si>
  <si>
    <t>(19+75)/(2)=47</t>
  </si>
  <si>
    <t>(998823.1+998053.1)/(2)=998438.1</t>
  </si>
  <si>
    <t>(19+43)/(2)=31</t>
  </si>
  <si>
    <t>(19+225)/(2)=122</t>
  </si>
  <si>
    <t>S120</t>
  </si>
  <si>
    <t>(18+230)/(2)=124</t>
  </si>
  <si>
    <t>(18+460)/(2)=239</t>
  </si>
  <si>
    <t>(18+369)/(2)=193.5</t>
  </si>
  <si>
    <t>(18+18)/(2)=18</t>
  </si>
  <si>
    <t>(18+195)/(2)=106.5</t>
  </si>
  <si>
    <t>(18+259)/(2)=138.5</t>
  </si>
  <si>
    <t>(18+74)/(2)=46</t>
  </si>
  <si>
    <t>(998822.1+998052.1)/(2)=998437.1</t>
  </si>
  <si>
    <t>(18+42)/(2)=30</t>
  </si>
  <si>
    <t>(18+224)/(2)=121</t>
  </si>
  <si>
    <t>S121</t>
  </si>
  <si>
    <t>(17+229)/(2)=123</t>
  </si>
  <si>
    <t>(17+459)/(2)=238</t>
  </si>
  <si>
    <t>(17+368)/(2)=192.5</t>
  </si>
  <si>
    <t>(17+17)/(2)=17</t>
  </si>
  <si>
    <t>(17+194)/(2)=105.5</t>
  </si>
  <si>
    <t>(17+258)/(2)=137.5</t>
  </si>
  <si>
    <t>(17+73)/(2)=45</t>
  </si>
  <si>
    <t>(998821.1+998051.1)/(2)=998436.1</t>
  </si>
  <si>
    <t>(17+41)/(2)=29</t>
  </si>
  <si>
    <t>(17+223)/(2)=120</t>
  </si>
  <si>
    <t>S122</t>
  </si>
  <si>
    <t>(16+228)/(2)=122</t>
  </si>
  <si>
    <t>(16+458)/(2)=237</t>
  </si>
  <si>
    <t>(16+367)/(2)=191.5</t>
  </si>
  <si>
    <t>(16+16)/(2)=16</t>
  </si>
  <si>
    <t>(16+193)/(2)=104.5</t>
  </si>
  <si>
    <t>(16+257)/(2)=136.5</t>
  </si>
  <si>
    <t>(16+72)/(2)=44</t>
  </si>
  <si>
    <t>(998820.1+998050.1)/(2)=998435.1</t>
  </si>
  <si>
    <t>(16+40)/(2)=28</t>
  </si>
  <si>
    <t>(16+222)/(2)=119</t>
  </si>
  <si>
    <t>S123</t>
  </si>
  <si>
    <t>(15+227)/(2)=121</t>
  </si>
  <si>
    <t>(15+457)/(2)=236</t>
  </si>
  <si>
    <t>(15+366)/(2)=190.5</t>
  </si>
  <si>
    <t>(15+15)/(2)=15</t>
  </si>
  <si>
    <t>(15+192)/(2)=103.5</t>
  </si>
  <si>
    <t>(15+256)/(2)=135.5</t>
  </si>
  <si>
    <t>(15+71)/(2)=43</t>
  </si>
  <si>
    <t>(998819.1+998049.1)/(2)=998434.1</t>
  </si>
  <si>
    <t>(15+39)/(2)=27</t>
  </si>
  <si>
    <t>(15+221)/(2)=118</t>
  </si>
  <si>
    <t>S124</t>
  </si>
  <si>
    <t>(14+226)/(2)=120</t>
  </si>
  <si>
    <t>(14+456)/(2)=235</t>
  </si>
  <si>
    <t>(14+365)/(2)=189.5</t>
  </si>
  <si>
    <t>(14+14)/(2)=14</t>
  </si>
  <si>
    <t>(14+191)/(2)=102.5</t>
  </si>
  <si>
    <t>(14+255)/(2)=134.5</t>
  </si>
  <si>
    <t>(14+70)/(2)=42</t>
  </si>
  <si>
    <t>(998818.1+998048.1)/(2)=998433.1</t>
  </si>
  <si>
    <t>(14+38)/(2)=26</t>
  </si>
  <si>
    <t>(14+220)/(2)=117</t>
  </si>
  <si>
    <t>S125</t>
  </si>
  <si>
    <t>(13+225)/(2)=119</t>
  </si>
  <si>
    <t>(13+455)/(2)=234</t>
  </si>
  <si>
    <t>(13+364)/(2)=188.5</t>
  </si>
  <si>
    <t>(13+13)/(2)=13</t>
  </si>
  <si>
    <t>(13+190)/(2)=101.5</t>
  </si>
  <si>
    <t>(13+254)/(2)=133.5</t>
  </si>
  <si>
    <t>(13+69)/(2)=41</t>
  </si>
  <si>
    <t>(998817.1+998047.1)/(2)=998432.1</t>
  </si>
  <si>
    <t>(13+37)/(2)=25</t>
  </si>
  <si>
    <t>(13+219)/(2)=116</t>
  </si>
  <si>
    <t>S126</t>
  </si>
  <si>
    <t>(12+224)/(2)=118</t>
  </si>
  <si>
    <t>(12+454)/(2)=233</t>
  </si>
  <si>
    <t>(12+363)/(2)=187.5</t>
  </si>
  <si>
    <t>(12+12)/(2)=12</t>
  </si>
  <si>
    <t>(12+189)/(2)=100.5</t>
  </si>
  <si>
    <t>(12+253)/(2)=132.5</t>
  </si>
  <si>
    <t>(12+68)/(2)=40</t>
  </si>
  <si>
    <t>(998816.1+998046.1)/(2)=998431.1</t>
  </si>
  <si>
    <t>(12+36)/(2)=24</t>
  </si>
  <si>
    <t>(12+218)/(2)=115</t>
  </si>
  <si>
    <t>S127</t>
  </si>
  <si>
    <t>(11+223)/(2)=117</t>
  </si>
  <si>
    <t>(11+453)/(2)=232</t>
  </si>
  <si>
    <t>(11+362)/(2)=186.5</t>
  </si>
  <si>
    <t>(11+11)/(2)=11</t>
  </si>
  <si>
    <t>(11+188)/(2)=99.5</t>
  </si>
  <si>
    <t>(11+252)/(2)=131.5</t>
  </si>
  <si>
    <t>(11+67)/(2)=39</t>
  </si>
  <si>
    <t>(998815.1+998045.1)/(2)=998430.1</t>
  </si>
  <si>
    <t>(11+35)/(2)=23</t>
  </si>
  <si>
    <t>(11+217)/(2)=114</t>
  </si>
  <si>
    <t>S128</t>
  </si>
  <si>
    <t>(10+222)/(2)=116</t>
  </si>
  <si>
    <t>(10+452)/(2)=231</t>
  </si>
  <si>
    <t>(10+361)/(2)=185.5</t>
  </si>
  <si>
    <t>(10+10)/(2)=10</t>
  </si>
  <si>
    <t>(10+187)/(2)=98.5</t>
  </si>
  <si>
    <t>(10+251)/(2)=130.5</t>
  </si>
  <si>
    <t>(10+66)/(2)=38</t>
  </si>
  <si>
    <t>(998814.1+998044.1)/(2)=998429.1</t>
  </si>
  <si>
    <t>(10+216)/(2)=113</t>
  </si>
  <si>
    <t>S129</t>
  </si>
  <si>
    <t>(9+221)/(2)=115</t>
  </si>
  <si>
    <t>(9+451)/(2)=230</t>
  </si>
  <si>
    <t>(9+360)/(2)=184.5</t>
  </si>
  <si>
    <t>(9+9)/(2)=9</t>
  </si>
  <si>
    <t>(9+186)/(2)=97.5</t>
  </si>
  <si>
    <t>(9+250)/(2)=129.5</t>
  </si>
  <si>
    <t>(9+65)/(2)=37</t>
  </si>
  <si>
    <t>(998813.1+998043.1)/(2)=998428.1</t>
  </si>
  <si>
    <t>(9+215)/(2)=112</t>
  </si>
  <si>
    <t>S130</t>
  </si>
  <si>
    <t>(8+220)/(2)=114</t>
  </si>
  <si>
    <t>(8+450)/(2)=229</t>
  </si>
  <si>
    <t>(8+359)/(2)=183.5</t>
  </si>
  <si>
    <t>(8+8)/(2)=8</t>
  </si>
  <si>
    <t>(8+185)/(2)=96.5</t>
  </si>
  <si>
    <t>(8+249)/(2)=128.5</t>
  </si>
  <si>
    <t>(8+64)/(2)=36</t>
  </si>
  <si>
    <t>(998812.1+998042.1)/(2)=998427.1</t>
  </si>
  <si>
    <t>(8+214)/(2)=111</t>
  </si>
  <si>
    <t>S131</t>
  </si>
  <si>
    <t>(7+219)/(2)=113</t>
  </si>
  <si>
    <t>(7+449)/(2)=228</t>
  </si>
  <si>
    <t>(7+289)/(2)=148</t>
  </si>
  <si>
    <t>(7+7)/(2)=7</t>
  </si>
  <si>
    <t>(7+184)/(2)=95.5</t>
  </si>
  <si>
    <t>(7+248)/(2)=127.5</t>
  </si>
  <si>
    <t>(7+63)/(2)=35</t>
  </si>
  <si>
    <t>(998811.1+998041.1)/(2)=998426.1</t>
  </si>
  <si>
    <t>(7+213)/(2)=110</t>
  </si>
  <si>
    <t>S132</t>
  </si>
  <si>
    <t>(6+203)/(2)=104.5</t>
  </si>
  <si>
    <t>(6+448)/(2)=227</t>
  </si>
  <si>
    <t>(6+288)/(2)=147</t>
  </si>
  <si>
    <t>(6+6)/(2)=6</t>
  </si>
  <si>
    <t>(6+183)/(2)=94.5</t>
  </si>
  <si>
    <t>(6+247)/(2)=126.5</t>
  </si>
  <si>
    <t>(6+62)/(2)=34</t>
  </si>
  <si>
    <t>(998810.1+998040.1)/(2)=998425.1</t>
  </si>
  <si>
    <t>(6+212)/(2)=109</t>
  </si>
  <si>
    <t>S133</t>
  </si>
  <si>
    <t>(5+202)/(2)=103.5</t>
  </si>
  <si>
    <t>(5+447)/(2)=226</t>
  </si>
  <si>
    <t>(5+244)/(2)=124.5</t>
  </si>
  <si>
    <t>(5+5)/(2)=5</t>
  </si>
  <si>
    <t>(5+182)/(2)=93.5</t>
  </si>
  <si>
    <t>(5+246)/(2)=125.5</t>
  </si>
  <si>
    <t>(5+61)/(2)=33</t>
  </si>
  <si>
    <t>(998809.1+998039.1)/(2)=998424.1</t>
  </si>
  <si>
    <t>(5+211)/(2)=108</t>
  </si>
  <si>
    <t>S134</t>
  </si>
  <si>
    <t>(4+201)/(2)=102.5</t>
  </si>
  <si>
    <t>(4+446)/(2)=225</t>
  </si>
  <si>
    <t>(4+243)/(2)=123.5</t>
  </si>
  <si>
    <t>(4+4)/(2)=4</t>
  </si>
  <si>
    <t>(4+181)/(2)=92.5</t>
  </si>
  <si>
    <t>(4+245)/(2)=124.5</t>
  </si>
  <si>
    <t>(4+60)/(2)=32</t>
  </si>
  <si>
    <t>(998808.1+998038.1)/(2)=998423.1</t>
  </si>
  <si>
    <t>(4+210)/(2)=107</t>
  </si>
  <si>
    <t>S135</t>
  </si>
  <si>
    <t>(3+200)/(2)=101.5</t>
  </si>
  <si>
    <t>(3+445)/(2)=224</t>
  </si>
  <si>
    <t>(3+242)/(2)=122.5</t>
  </si>
  <si>
    <t>(3+3)/(2)=3</t>
  </si>
  <si>
    <t>(3+180)/(2)=91.5</t>
  </si>
  <si>
    <t>(3+244)/(2)=123.5</t>
  </si>
  <si>
    <t>(3+59)/(2)=31</t>
  </si>
  <si>
    <t>(998807.1+998037.1)/(2)=998422.1</t>
  </si>
  <si>
    <t>(3+209)/(2)=106</t>
  </si>
  <si>
    <t>S136</t>
  </si>
  <si>
    <t>(2+199)/(2)=100.5</t>
  </si>
  <si>
    <t>(2+309)/(2)=155.5</t>
  </si>
  <si>
    <t>(2+241)/(2)=121.5</t>
  </si>
  <si>
    <t>(2+2)/(2)=2</t>
  </si>
  <si>
    <t>(2+179)/(2)=90.5</t>
  </si>
  <si>
    <t>(2+243)/(2)=122.5</t>
  </si>
  <si>
    <t>(2+58)/(2)=30</t>
  </si>
  <si>
    <t>(998806.1+998036.1)/(2)=998421.1</t>
  </si>
  <si>
    <t>(2+104)/(2)=53</t>
  </si>
  <si>
    <t>S137</t>
  </si>
  <si>
    <t>(1+198)/(2)=99.5</t>
  </si>
  <si>
    <t>(1+308)/(2)=154.5</t>
  </si>
  <si>
    <t>(1+240)/(2)=120.5</t>
  </si>
  <si>
    <t>(1+1)/(2)=1</t>
  </si>
  <si>
    <t>(1+178)/(2)=89.5</t>
  </si>
  <si>
    <t>(1+242)/(2)=121.5</t>
  </si>
  <si>
    <t>(1+57)/(2)=29</t>
  </si>
  <si>
    <t>(998805.1+997455)/(2)=998130.05</t>
  </si>
  <si>
    <t>(1+103)/(2)=52</t>
  </si>
  <si>
    <t>S138</t>
  </si>
  <si>
    <t>(998804.1+997353)/(2)=998078.55</t>
  </si>
  <si>
    <t>COCO:Y0</t>
  </si>
  <si>
    <t>S138 összeg: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</si>
  <si>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</si>
  <si>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1.74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</si>
  <si>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2.05 mp (0.03 p)</t>
    </r>
  </si>
  <si>
    <t>Sorcímkék</t>
  </si>
  <si>
    <t>Végösszeg</t>
  </si>
  <si>
    <t>Átlag / Becslés</t>
  </si>
  <si>
    <t>Mennyiség / Becslés</t>
  </si>
  <si>
    <t>sorrend</t>
  </si>
  <si>
    <t>elojeles</t>
  </si>
  <si>
    <t>max</t>
  </si>
  <si>
    <t>min</t>
  </si>
  <si>
    <t>max-min</t>
  </si>
  <si>
    <t>szórás</t>
  </si>
  <si>
    <t>medián</t>
  </si>
  <si>
    <t>COCO Y0: 5744357</t>
  </si>
  <si>
    <t>Y(A6)</t>
  </si>
  <si>
    <t>(979.4+997.3)/(2)=988.35</t>
  </si>
  <si>
    <t>(9+17)/(2)=12.95</t>
  </si>
  <si>
    <t>(968.4+996.3)/(2)=982.35</t>
  </si>
  <si>
    <t>(8+16)/(2)=11.95</t>
  </si>
  <si>
    <t>(967.4+995.3)/(2)=981.35</t>
  </si>
  <si>
    <t>(7+15)/(2)=10.95</t>
  </si>
  <si>
    <t>(966.4+994.3)/(2)=980.35</t>
  </si>
  <si>
    <t>(6+14)/(2)=9.95</t>
  </si>
  <si>
    <t>(962.4+993.3)/(2)=977.85</t>
  </si>
  <si>
    <t>(5+13)/(2)=9</t>
  </si>
  <si>
    <t>(961.4+992.3)/(2)=976.85</t>
  </si>
  <si>
    <t>(4+12)/(2)=8</t>
  </si>
  <si>
    <t>(960.4+991.3)/(2)=975.85</t>
  </si>
  <si>
    <t>(3+11)/(2)=7</t>
  </si>
  <si>
    <t>(959.4+990.3)/(2)=974.85</t>
  </si>
  <si>
    <t>(2+10)/(2)=6</t>
  </si>
  <si>
    <t>(958.4+989.3)/(2)=973.9</t>
  </si>
  <si>
    <t>(1+9)/(2)=5</t>
  </si>
  <si>
    <t>(957.4+988.3)/(2)=972.9</t>
  </si>
  <si>
    <t>S10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</si>
  <si>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</si>
  <si>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</si>
  <si>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korrel</t>
  </si>
  <si>
    <t>naiv</t>
  </si>
  <si>
    <t>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</si>
</sst>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14"/>
      <color rgb="FF000000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7"/>
      <color rgb="FFFFFFFF"/>
      <name val="Verdana"/>
      <family val="2"/>
    </font>
    <font>
      <sz val="7"/>
      <color rgb="FF333333"/>
      <name val="Verdana"/>
      <family val="2"/>
    </font>
    <font>
      <sz val="10"/>
      <color rgb="FF333333"/>
      <name val="Verdana"/>
      <family val="2"/>
    </font>
    <font>
      <u/>
      <sz val="11"/>
      <color theme="10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/>
    <xf numFmtId="9" fontId="0" fillId="0" borderId="0" xfId="1" applyFont="1"/>
    <xf numFmtId="0" fontId="0" fillId="4" borderId="0" xfId="0" applyFill="1"/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2"/>
    <xf numFmtId="0" fontId="16" fillId="0" borderId="0" xfId="0" applyFont="1"/>
    <xf numFmtId="0" fontId="0" fillId="0" borderId="0" xfId="0" pivotButton="1"/>
    <xf numFmtId="1" fontId="0" fillId="0" borderId="0" xfId="0" applyNumberFormat="1"/>
    <xf numFmtId="9" fontId="0" fillId="0" borderId="0" xfId="0" applyNumberFormat="1"/>
  </cellXfs>
  <cellStyles count="3">
    <cellStyle name="Hivatkozás" xfId="2" builtinId="8"/>
    <cellStyle name="Normál" xfId="0" builtinId="0"/>
    <cellStyle name="Százalék" xfId="1" builtinId="5"/>
  </cellStyles>
  <dxfs count="12">
    <dxf>
      <numFmt numFmtId="1" formatCode="0"/>
    </dxf>
    <dxf>
      <alignment wrapText="1" readingOrder="0"/>
    </dxf>
    <dxf>
      <alignment wrapText="1" readingOrder="0"/>
    </dxf>
    <dxf>
      <numFmt numFmtId="2" formatCode="0.00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  <dxf>
      <numFmt numFmtId="167" formatCode="0.00000"/>
    </dxf>
    <dxf>
      <numFmt numFmtId="168" formatCode="0.000000"/>
    </dxf>
    <dxf>
      <numFmt numFmtId="169" formatCode="0.0000000"/>
    </dxf>
    <dxf>
      <numFmt numFmtId="170" formatCode="0.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22860</xdr:rowOff>
    </xdr:to>
    <xdr:sp macro="" textlink="">
      <xdr:nvSpPr>
        <xdr:cNvPr id="2" name="AutoShape 1" descr="CO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212175" y="0"/>
          <a:ext cx="1905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22860</xdr:rowOff>
    </xdr:to>
    <xdr:sp macro="" textlink="">
      <xdr:nvSpPr>
        <xdr:cNvPr id="3" name="AutoShape 2" descr="CO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1212175" y="0"/>
          <a:ext cx="1905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12175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22860</xdr:rowOff>
    </xdr:to>
    <xdr:sp macro="" textlink="">
      <xdr:nvSpPr>
        <xdr:cNvPr id="3073" name="AutoShape 1" descr="COCO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217551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22860</xdr:rowOff>
    </xdr:to>
    <xdr:sp macro="" textlink="">
      <xdr:nvSpPr>
        <xdr:cNvPr id="3074" name="AutoShape 2" descr="COCO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217551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sp macro="" textlink="">
      <xdr:nvSpPr>
        <xdr:cNvPr id="4097" name="AutoShape 1" descr="COCO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217551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sp macro="" textlink="">
      <xdr:nvSpPr>
        <xdr:cNvPr id="4098" name="AutoShape 2" descr="COCO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223647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1</xdr:row>
      <xdr:rowOff>403860</xdr:rowOff>
    </xdr:to>
    <xdr:sp macro="" textlink="">
      <xdr:nvSpPr>
        <xdr:cNvPr id="6145" name="AutoShape 1" descr="COCO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118795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1</xdr:row>
      <xdr:rowOff>388620</xdr:rowOff>
    </xdr:to>
    <xdr:sp macro="" textlink="">
      <xdr:nvSpPr>
        <xdr:cNvPr id="8193" name="AutoShape 1" descr="COCO">
          <a:extLst>
            <a:ext uri="{FF2B5EF4-FFF2-40B4-BE49-F238E27FC236}">
              <a16:creationId xmlns:a16="http://schemas.microsoft.com/office/drawing/2014/main" id="{A9E64818-88B0-4CBA-8400-5D40327F1EF9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1</xdr:row>
      <xdr:rowOff>388620</xdr:rowOff>
    </xdr:to>
    <xdr:sp macro="" textlink="">
      <xdr:nvSpPr>
        <xdr:cNvPr id="12289" name="AutoShape 1" descr="COCO">
          <a:extLst>
            <a:ext uri="{FF2B5EF4-FFF2-40B4-BE49-F238E27FC236}">
              <a16:creationId xmlns:a16="http://schemas.microsoft.com/office/drawing/2014/main" id="{830E9ED4-1C92-471D-AD60-9046F388A0F5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1</xdr:row>
      <xdr:rowOff>388620</xdr:rowOff>
    </xdr:to>
    <xdr:sp macro="" textlink="">
      <xdr:nvSpPr>
        <xdr:cNvPr id="13313" name="AutoShape 1" descr="COCO">
          <a:extLst>
            <a:ext uri="{FF2B5EF4-FFF2-40B4-BE49-F238E27FC236}">
              <a16:creationId xmlns:a16="http://schemas.microsoft.com/office/drawing/2014/main" id="{B077AC5A-2E56-4A8B-935B-12AD954B73DD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1</xdr:row>
      <xdr:rowOff>388620</xdr:rowOff>
    </xdr:to>
    <xdr:sp macro="" textlink="">
      <xdr:nvSpPr>
        <xdr:cNvPr id="14337" name="AutoShape 1" descr="COCO">
          <a:extLst>
            <a:ext uri="{FF2B5EF4-FFF2-40B4-BE49-F238E27FC236}">
              <a16:creationId xmlns:a16="http://schemas.microsoft.com/office/drawing/2014/main" id="{75D09143-EEDB-41DF-95A5-2D162E6A3263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1</xdr:row>
      <xdr:rowOff>388620</xdr:rowOff>
    </xdr:to>
    <xdr:sp macro="" textlink="">
      <xdr:nvSpPr>
        <xdr:cNvPr id="15361" name="AutoShape 1" descr="COCO">
          <a:extLst>
            <a:ext uri="{FF2B5EF4-FFF2-40B4-BE49-F238E27FC236}">
              <a16:creationId xmlns:a16="http://schemas.microsoft.com/office/drawing/2014/main" id="{F7FB25FC-34E5-48B9-AFB1-CF887A761174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1</xdr:row>
      <xdr:rowOff>388620</xdr:rowOff>
    </xdr:to>
    <xdr:sp macro="" textlink="">
      <xdr:nvSpPr>
        <xdr:cNvPr id="16385" name="AutoShape 1" descr="COCO">
          <a:extLst>
            <a:ext uri="{FF2B5EF4-FFF2-40B4-BE49-F238E27FC236}">
              <a16:creationId xmlns:a16="http://schemas.microsoft.com/office/drawing/2014/main" id="{4BB21A43-EBD1-43AA-8D41-733E96CC6FC2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1</xdr:row>
      <xdr:rowOff>388620</xdr:rowOff>
    </xdr:to>
    <xdr:sp macro="" textlink="">
      <xdr:nvSpPr>
        <xdr:cNvPr id="18433" name="AutoShape 1" descr="COCO">
          <a:extLst>
            <a:ext uri="{FF2B5EF4-FFF2-40B4-BE49-F238E27FC236}">
              <a16:creationId xmlns:a16="http://schemas.microsoft.com/office/drawing/2014/main" id="{8BD7B705-4417-4A10-9011-721A9C0430E9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1</xdr:row>
      <xdr:rowOff>388620</xdr:rowOff>
    </xdr:to>
    <xdr:sp macro="" textlink="">
      <xdr:nvSpPr>
        <xdr:cNvPr id="17409" name="AutoShape 1" descr="COCO">
          <a:extLst>
            <a:ext uri="{FF2B5EF4-FFF2-40B4-BE49-F238E27FC236}">
              <a16:creationId xmlns:a16="http://schemas.microsoft.com/office/drawing/2014/main" id="{986714B2-2CA3-4A2D-B5C0-EDAA75F0F749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0</xdr:row>
      <xdr:rowOff>0</xdr:rowOff>
    </xdr:from>
    <xdr:to>
      <xdr:col>37</xdr:col>
      <xdr:colOff>76200</xdr:colOff>
      <xdr:row>3</xdr:row>
      <xdr:rowOff>22860</xdr:rowOff>
    </xdr:to>
    <xdr:sp macro="" textlink="">
      <xdr:nvSpPr>
        <xdr:cNvPr id="9217" name="AutoShape 1" descr="COCO">
          <a:extLst>
            <a:ext uri="{FF2B5EF4-FFF2-40B4-BE49-F238E27FC236}">
              <a16:creationId xmlns:a16="http://schemas.microsoft.com/office/drawing/2014/main" id="{A886347C-2225-4983-9A08-B2D6C9E0939F}"/>
            </a:ext>
          </a:extLst>
        </xdr:cNvPr>
        <xdr:cNvSpPr>
          <a:spLocks noChangeAspect="1" noChangeArrowheads="1"/>
        </xdr:cNvSpPr>
      </xdr:nvSpPr>
      <xdr:spPr bwMode="auto">
        <a:xfrm>
          <a:off x="332917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76200</xdr:colOff>
      <xdr:row>3</xdr:row>
      <xdr:rowOff>22860</xdr:rowOff>
    </xdr:to>
    <xdr:sp macro="" textlink="">
      <xdr:nvSpPr>
        <xdr:cNvPr id="22529" name="AutoShape 1" descr="COCO">
          <a:extLst>
            <a:ext uri="{FF2B5EF4-FFF2-40B4-BE49-F238E27FC236}">
              <a16:creationId xmlns:a16="http://schemas.microsoft.com/office/drawing/2014/main" id="{4D9A949E-9D1A-4470-A936-6E1E23E1BAF3}"/>
            </a:ext>
          </a:extLst>
        </xdr:cNvPr>
        <xdr:cNvSpPr>
          <a:spLocks noChangeAspect="1" noChangeArrowheads="1"/>
        </xdr:cNvSpPr>
      </xdr:nvSpPr>
      <xdr:spPr bwMode="auto">
        <a:xfrm>
          <a:off x="89992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llgato" refreshedDate="44511.456118865739" createdVersion="6" refreshedVersion="6" minRefreshableVersion="3" recordCount="138" xr:uid="{00000000-000A-0000-FFFF-FFFF02000000}">
  <cacheSource type="worksheet">
    <worksheetSource ref="A2:L140" sheet="konzisztencia_teszt_nyers_i"/>
  </cacheSource>
  <cacheFields count="12">
    <cacheField name="csoport?" numFmtId="0">
      <sharedItems count="5">
        <s v="egyéb"/>
        <s v="módosítás"/>
        <s v="törlés"/>
        <s v="létrehozás"/>
        <s v="frissítés"/>
      </sharedItems>
    </cacheField>
    <cacheField name="Művelet" numFmtId="0">
      <sharedItems/>
    </cacheField>
    <cacheField name="Bizalmasság sérülése" numFmtId="0">
      <sharedItems containsSemiMixedTypes="0" containsString="0" containsNumber="1" containsInteger="1" minValue="1" maxValue="5"/>
    </cacheField>
    <cacheField name="Sértetlenség sérülése" numFmtId="0">
      <sharedItems containsSemiMixedTypes="0" containsString="0" containsNumber="1" containsInteger="1" minValue="1" maxValue="5"/>
    </cacheField>
    <cacheField name="Rendelkezésre állás sérülése" numFmtId="0">
      <sharedItems containsSemiMixedTypes="0" containsString="0" containsNumber="1" containsInteger="1" minValue="1" maxValue="5"/>
    </cacheField>
    <cacheField name="Kár mértéke" numFmtId="0">
      <sharedItems containsSemiMixedTypes="0" containsString="0" containsNumber="1" containsInteger="1" minValue="1" maxValue="5"/>
    </cacheField>
    <cacheField name="Csoportmunkára hatás" numFmtId="0">
      <sharedItems containsSemiMixedTypes="0" containsString="0" containsNumber="1" containsInteger="1" minValue="1" maxValue="5"/>
    </cacheField>
    <cacheField name="Bekövetkezés után kijavítás nehézsége" numFmtId="0">
      <sharedItems containsSemiMixedTypes="0" containsString="0" containsNumber="1" containsInteger="1" minValue="1" maxValue="5"/>
    </cacheField>
    <cacheField name="Potenciál visszafordíthatatlan kárra" numFmtId="0">
      <sharedItems containsSemiMixedTypes="0" containsString="0" containsNumber="1" containsInteger="1" minValue="1" maxValue="5"/>
    </cacheField>
    <cacheField name="Művelet szükségessége átlag munkához" numFmtId="0">
      <sharedItems containsSemiMixedTypes="0" containsString="0" containsNumber="1" containsInteger="1" minValue="1" maxValue="5"/>
    </cacheField>
    <cacheField name="Művelet gyakorisága átlag munkánál" numFmtId="0">
      <sharedItems containsSemiMixedTypes="0" containsString="0" containsNumber="1" containsInteger="1" minValue="1" maxValue="5"/>
    </cacheField>
    <cacheField name="Visszaállíthatóság lehetősége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511.536078935183" createdVersion="7" refreshedVersion="7" minRefreshableVersion="3" recordCount="138" xr:uid="{51FFDFC3-BDDF-41C7-B6B4-18C43A752AAF}">
  <cacheSource type="worksheet">
    <worksheetSource ref="AD4:AE142" sheet="gyanuk"/>
  </cacheSource>
  <cacheFields count="2">
    <cacheField name="Becslés" numFmtId="0">
      <sharedItems containsSemiMixedTypes="0" containsString="0" containsNumber="1" minValue="999564.7" maxValue="1000623.8"/>
    </cacheField>
    <cacheField name="csoport?" numFmtId="0">
      <sharedItems count="5">
        <s v="egyéb"/>
        <s v="módosítás"/>
        <s v="törlés"/>
        <s v="létrehozás"/>
        <s v="frissíté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">
  <r>
    <x v="0"/>
    <s v="Komment és válasz készítése"/>
    <n v="3"/>
    <n v="2"/>
    <n v="1"/>
    <n v="2"/>
    <n v="2"/>
    <n v="2"/>
    <n v="3"/>
    <n v="4"/>
    <n v="5"/>
    <n v="3"/>
  </r>
  <r>
    <x v="1"/>
    <s v="Komment és válasz módosítása"/>
    <n v="2"/>
    <n v="2"/>
    <n v="1"/>
    <n v="2"/>
    <n v="2"/>
    <n v="2"/>
    <n v="3"/>
    <n v="3"/>
    <n v="5"/>
    <n v="3"/>
  </r>
  <r>
    <x v="2"/>
    <s v="Komment és válasz törlése"/>
    <n v="1"/>
    <n v="2"/>
    <n v="3"/>
    <n v="2"/>
    <n v="2"/>
    <n v="3"/>
    <n v="2"/>
    <n v="3"/>
    <n v="4"/>
    <n v="1"/>
  </r>
  <r>
    <x v="0"/>
    <s v="Erőforrás figyelése"/>
    <n v="2"/>
    <n v="1"/>
    <n v="1"/>
    <n v="2"/>
    <n v="1"/>
    <n v="1"/>
    <n v="1"/>
    <n v="2"/>
    <n v="1"/>
    <n v="4"/>
  </r>
  <r>
    <x v="0"/>
    <s v="Erőforrás figyelés leállítása"/>
    <n v="1"/>
    <n v="1"/>
    <n v="1"/>
    <n v="1"/>
    <n v="1"/>
    <n v="1"/>
    <n v="1"/>
    <n v="2"/>
    <n v="1"/>
    <n v="4"/>
  </r>
  <r>
    <x v="3"/>
    <s v="Fájl létrehozása vagy másolása"/>
    <n v="3"/>
    <n v="2"/>
    <n v="1"/>
    <n v="3"/>
    <n v="3"/>
    <n v="3"/>
    <n v="3"/>
    <n v="5"/>
    <n v="5"/>
    <n v="3"/>
  </r>
  <r>
    <x v="1"/>
    <s v="Fájl és revízió módosítása"/>
    <n v="3"/>
    <n v="3"/>
    <n v="2"/>
    <n v="3"/>
    <n v="3"/>
    <n v="3"/>
    <n v="3"/>
    <n v="4"/>
    <n v="4"/>
    <n v="3"/>
  </r>
  <r>
    <x v="0"/>
    <s v="Fájl kukába helyezése"/>
    <n v="1"/>
    <n v="1"/>
    <n v="3"/>
    <n v="3"/>
    <n v="2"/>
    <n v="1"/>
    <n v="1"/>
    <n v="4"/>
    <n v="4"/>
    <n v="4"/>
  </r>
  <r>
    <x v="0"/>
    <s v="Fájl kukából visszaállítása"/>
    <n v="1"/>
    <n v="1"/>
    <n v="2"/>
    <n v="2"/>
    <n v="2"/>
    <n v="1"/>
    <n v="1"/>
    <n v="4"/>
    <n v="4"/>
    <n v="5"/>
  </r>
  <r>
    <x v="2"/>
    <s v="Fájl végleges törlése"/>
    <n v="2"/>
    <n v="2"/>
    <n v="5"/>
    <n v="5"/>
    <n v="4"/>
    <n v="5"/>
    <n v="5"/>
    <n v="1"/>
    <n v="3"/>
    <n v="1"/>
  </r>
  <r>
    <x v="3"/>
    <s v="Engedély létrehozása"/>
    <n v="3"/>
    <n v="3"/>
    <n v="2"/>
    <n v="4"/>
    <n v="3"/>
    <n v="3"/>
    <n v="4"/>
    <n v="3"/>
    <n v="3"/>
    <n v="3"/>
  </r>
  <r>
    <x v="2"/>
    <s v="Engedély törlése"/>
    <n v="3"/>
    <n v="3"/>
    <n v="2"/>
    <n v="3"/>
    <n v="3"/>
    <n v="3"/>
    <n v="4"/>
    <n v="3"/>
    <n v="2"/>
    <n v="3"/>
  </r>
  <r>
    <x v="4"/>
    <s v="Engedély frissítése"/>
    <n v="3"/>
    <n v="3"/>
    <n v="2"/>
    <n v="3"/>
    <n v="3"/>
    <n v="3"/>
    <n v="4"/>
    <n v="2"/>
    <n v="3"/>
    <n v="3"/>
  </r>
  <r>
    <x v="3"/>
    <s v="ACL létrehozás"/>
    <n v="3"/>
    <n v="2"/>
    <n v="3"/>
    <n v="3"/>
    <n v="3"/>
    <n v="2"/>
    <n v="3"/>
    <n v="4"/>
    <n v="3"/>
    <n v="3"/>
  </r>
  <r>
    <x v="2"/>
    <s v="ACL törlés"/>
    <n v="2"/>
    <n v="2"/>
    <n v="3"/>
    <n v="4"/>
    <n v="3"/>
    <n v="2"/>
    <n v="3"/>
    <n v="3"/>
    <n v="3"/>
    <n v="2"/>
  </r>
  <r>
    <x v="4"/>
    <s v="ACL frissítés"/>
    <n v="3"/>
    <n v="2"/>
    <n v="3"/>
    <n v="3"/>
    <n v="3"/>
    <n v="2"/>
    <n v="3"/>
    <n v="3"/>
    <n v="3"/>
    <n v="3"/>
  </r>
  <r>
    <x v="0"/>
    <s v="Naptárlistába elem beszúrása"/>
    <n v="2"/>
    <n v="3"/>
    <n v="2"/>
    <n v="2"/>
    <n v="1"/>
    <n v="1"/>
    <n v="1"/>
    <n v="3"/>
    <n v="2"/>
    <n v="3"/>
  </r>
  <r>
    <x v="2"/>
    <s v="Naptárlistából elem törlése"/>
    <n v="1"/>
    <n v="2"/>
    <n v="4"/>
    <n v="3"/>
    <n v="1"/>
    <n v="2"/>
    <n v="1"/>
    <n v="3"/>
    <n v="2"/>
    <n v="2"/>
  </r>
  <r>
    <x v="4"/>
    <s v="Naptárlista frissítése"/>
    <n v="2"/>
    <n v="3"/>
    <n v="3"/>
    <n v="3"/>
    <n v="1"/>
    <n v="1"/>
    <n v="1"/>
    <n v="3"/>
    <n v="2"/>
    <n v="4"/>
  </r>
  <r>
    <x v="0"/>
    <s v="Primary naptár megtisztítása"/>
    <n v="1"/>
    <n v="3"/>
    <n v="5"/>
    <n v="4"/>
    <n v="2"/>
    <n v="4"/>
    <n v="2"/>
    <n v="2"/>
    <n v="3"/>
    <n v="1"/>
  </r>
  <r>
    <x v="3"/>
    <s v="Secondary naptár létrehozása"/>
    <n v="2"/>
    <n v="2"/>
    <n v="3"/>
    <n v="3"/>
    <n v="2"/>
    <n v="2"/>
    <n v="1"/>
    <n v="4"/>
    <n v="3"/>
    <n v="3"/>
  </r>
  <r>
    <x v="4"/>
    <s v="Naptár frissítése"/>
    <n v="2"/>
    <n v="3"/>
    <n v="3"/>
    <n v="2"/>
    <n v="2"/>
    <n v="1"/>
    <n v="1"/>
    <n v="3"/>
    <n v="4"/>
    <n v="4"/>
  </r>
  <r>
    <x v="2"/>
    <s v="Secondary naptár törlése"/>
    <n v="1"/>
    <n v="2"/>
    <n v="4"/>
    <n v="3"/>
    <n v="2"/>
    <n v="2"/>
    <n v="1"/>
    <n v="3"/>
    <n v="3"/>
    <n v="2"/>
  </r>
  <r>
    <x v="2"/>
    <s v="Esemény törlése"/>
    <n v="1"/>
    <n v="1"/>
    <n v="3"/>
    <n v="3"/>
    <n v="3"/>
    <n v="2"/>
    <n v="2"/>
    <n v="3"/>
    <n v="4"/>
    <n v="2"/>
  </r>
  <r>
    <x v="3"/>
    <s v="Esemény létrehozása"/>
    <n v="3"/>
    <n v="3"/>
    <n v="2"/>
    <n v="2"/>
    <n v="3"/>
    <n v="2"/>
    <n v="2"/>
    <n v="4"/>
    <n v="5"/>
    <n v="4"/>
  </r>
  <r>
    <x v="0"/>
    <s v="Esemény privátba importálása"/>
    <n v="4"/>
    <n v="2"/>
    <n v="1"/>
    <n v="4"/>
    <n v="3"/>
    <n v="4"/>
    <n v="4"/>
    <n v="2"/>
    <n v="3"/>
    <n v="3"/>
  </r>
  <r>
    <x v="0"/>
    <s v="Eseményrendező változtatása"/>
    <n v="4"/>
    <n v="4"/>
    <n v="2"/>
    <n v="4"/>
    <n v="4"/>
    <n v="4"/>
    <n v="4"/>
    <n v="2"/>
    <n v="2"/>
    <n v="3"/>
  </r>
  <r>
    <x v="4"/>
    <s v="Esemény frissítése"/>
    <n v="3"/>
    <n v="3"/>
    <n v="3"/>
    <n v="3"/>
    <n v="4"/>
    <n v="2"/>
    <n v="2"/>
    <n v="4"/>
    <n v="5"/>
    <n v="4"/>
  </r>
  <r>
    <x v="3"/>
    <s v="ContactGroup létrehozás"/>
    <n v="3"/>
    <n v="2"/>
    <n v="2"/>
    <n v="2"/>
    <n v="1"/>
    <n v="1"/>
    <n v="1"/>
    <n v="4"/>
    <n v="3"/>
    <n v="3"/>
  </r>
  <r>
    <x v="4"/>
    <s v="ContactGroup frissítés"/>
    <n v="3"/>
    <n v="2"/>
    <n v="3"/>
    <n v="2"/>
    <n v="1"/>
    <n v="1"/>
    <n v="2"/>
    <n v="4"/>
    <n v="3"/>
    <n v="4"/>
  </r>
  <r>
    <x v="2"/>
    <s v="ContactGroup törlés"/>
    <n v="1"/>
    <n v="3"/>
    <n v="4"/>
    <n v="2"/>
    <n v="1"/>
    <n v="1"/>
    <n v="1"/>
    <n v="3"/>
    <n v="3"/>
    <n v="2"/>
  </r>
  <r>
    <x v="1"/>
    <s v="Csoporttagok módosítása"/>
    <n v="3"/>
    <n v="3"/>
    <n v="3"/>
    <n v="3"/>
    <n v="3"/>
    <n v="2"/>
    <n v="2"/>
    <n v="4"/>
    <n v="4"/>
    <n v="4"/>
  </r>
  <r>
    <x v="3"/>
    <s v="Contact létrehozása"/>
    <n v="3"/>
    <n v="2"/>
    <n v="2"/>
    <n v="2"/>
    <n v="2"/>
    <n v="1"/>
    <n v="1"/>
    <n v="5"/>
    <n v="4"/>
    <n v="4"/>
  </r>
  <r>
    <x v="4"/>
    <s v="Contact frissítése"/>
    <n v="3"/>
    <n v="2"/>
    <n v="2"/>
    <n v="2"/>
    <n v="2"/>
    <n v="1"/>
    <n v="2"/>
    <n v="4"/>
    <n v="3"/>
    <n v="5"/>
  </r>
  <r>
    <x v="2"/>
    <s v="Contact törlése"/>
    <n v="1"/>
    <n v="1"/>
    <n v="3"/>
    <n v="2"/>
    <n v="2"/>
    <n v="1"/>
    <n v="1"/>
    <n v="3"/>
    <n v="3"/>
    <n v="2"/>
  </r>
  <r>
    <x v="3"/>
    <s v="Contact kép létrehozása"/>
    <n v="2"/>
    <n v="1"/>
    <n v="1"/>
    <n v="2"/>
    <n v="1"/>
    <n v="1"/>
    <n v="2"/>
    <n v="4"/>
    <n v="2"/>
    <n v="4"/>
  </r>
  <r>
    <x v="2"/>
    <s v="Contact kép törlése"/>
    <n v="1"/>
    <n v="1"/>
    <n v="2"/>
    <n v="1"/>
    <n v="1"/>
    <n v="1"/>
    <n v="1"/>
    <n v="4"/>
    <n v="2"/>
    <n v="2"/>
  </r>
  <r>
    <x v="3"/>
    <s v="Piszkozat létrehozása"/>
    <n v="3"/>
    <n v="2"/>
    <n v="2"/>
    <n v="1"/>
    <n v="1"/>
    <n v="1"/>
    <n v="2"/>
    <n v="5"/>
    <n v="5"/>
    <n v="5"/>
  </r>
  <r>
    <x v="2"/>
    <s v="Piszkozat végleges törlése"/>
    <n v="1"/>
    <n v="2"/>
    <n v="3"/>
    <n v="2"/>
    <n v="1"/>
    <n v="3"/>
    <n v="2"/>
    <n v="4"/>
    <n v="4"/>
    <n v="1"/>
  </r>
  <r>
    <x v="4"/>
    <s v="Piszkozat frissítése"/>
    <n v="3"/>
    <n v="2"/>
    <n v="2"/>
    <n v="2"/>
    <n v="1"/>
    <n v="1"/>
    <n v="2"/>
    <n v="4"/>
    <n v="5"/>
    <n v="4"/>
  </r>
  <r>
    <x v="0"/>
    <s v="Piszkozat/üzenet küldése"/>
    <n v="4"/>
    <n v="2"/>
    <n v="2"/>
    <n v="3"/>
    <n v="3"/>
    <n v="5"/>
    <n v="5"/>
    <n v="5"/>
    <n v="5"/>
    <n v="2"/>
  </r>
  <r>
    <x v="3"/>
    <s v="Címke létrehozása"/>
    <n v="2"/>
    <n v="2"/>
    <n v="1"/>
    <n v="2"/>
    <n v="2"/>
    <n v="1"/>
    <n v="2"/>
    <n v="4"/>
    <n v="3"/>
    <n v="4"/>
  </r>
  <r>
    <x v="4"/>
    <s v="Címke frissítése"/>
    <n v="2"/>
    <n v="2"/>
    <n v="1"/>
    <n v="2"/>
    <n v="2"/>
    <n v="1"/>
    <n v="2"/>
    <n v="4"/>
    <n v="3"/>
    <n v="3"/>
  </r>
  <r>
    <x v="2"/>
    <s v="Címke törlése"/>
    <n v="1"/>
    <n v="1"/>
    <n v="2"/>
    <n v="2"/>
    <n v="2"/>
    <n v="2"/>
    <n v="1"/>
    <n v="4"/>
    <n v="3"/>
    <n v="3"/>
  </r>
  <r>
    <x v="2"/>
    <s v="Üzenet végleges törlése"/>
    <n v="1"/>
    <n v="3"/>
    <n v="5"/>
    <n v="5"/>
    <n v="4"/>
    <n v="5"/>
    <n v="5"/>
    <n v="2"/>
    <n v="4"/>
    <n v="1"/>
  </r>
  <r>
    <x v="0"/>
    <s v="Üzenet beszúrása scaneléssel"/>
    <n v="3"/>
    <n v="2"/>
    <n v="1"/>
    <n v="2"/>
    <n v="2"/>
    <n v="2"/>
    <n v="2"/>
    <n v="5"/>
    <n v="4"/>
    <n v="4"/>
  </r>
  <r>
    <x v="0"/>
    <s v="Üzenet beszúrása scanelés nélkül"/>
    <n v="5"/>
    <n v="4"/>
    <n v="2"/>
    <n v="4"/>
    <n v="2"/>
    <n v="4"/>
    <n v="4"/>
    <n v="1"/>
    <n v="4"/>
    <n v="4"/>
  </r>
  <r>
    <x v="0"/>
    <s v="Üzenet kukába helyezése"/>
    <n v="1"/>
    <n v="2"/>
    <n v="2"/>
    <n v="2"/>
    <n v="1"/>
    <n v="1"/>
    <n v="1"/>
    <n v="5"/>
    <n v="4"/>
    <n v="4"/>
  </r>
  <r>
    <x v="0"/>
    <s v="Üzenet kukából kivétele"/>
    <n v="1"/>
    <n v="1"/>
    <n v="1"/>
    <n v="1"/>
    <n v="1"/>
    <n v="1"/>
    <n v="1"/>
    <n v="5"/>
    <n v="2"/>
    <n v="5"/>
  </r>
  <r>
    <x v="3"/>
    <s v="Továbbítás létrehozása"/>
    <n v="3"/>
    <n v="3"/>
    <n v="2"/>
    <n v="3"/>
    <n v="3"/>
    <n v="2"/>
    <n v="3"/>
    <n v="3"/>
    <n v="2"/>
    <n v="3"/>
  </r>
  <r>
    <x v="4"/>
    <s v="Továbbítás frissítése"/>
    <n v="3"/>
    <n v="3"/>
    <n v="2"/>
    <n v="3"/>
    <n v="3"/>
    <n v="2"/>
    <n v="3"/>
    <n v="3"/>
    <n v="2"/>
    <n v="4"/>
  </r>
  <r>
    <x v="2"/>
    <s v="Továbbítás törlése"/>
    <n v="1"/>
    <n v="2"/>
    <n v="3"/>
    <n v="2"/>
    <n v="3"/>
    <n v="2"/>
    <n v="1"/>
    <n v="2"/>
    <n v="2"/>
    <n v="2"/>
  </r>
  <r>
    <x v="4"/>
    <s v="Nyelv frissítése"/>
    <n v="1"/>
    <n v="2"/>
    <n v="1"/>
    <n v="1"/>
    <n v="1"/>
    <n v="1"/>
    <n v="1"/>
    <n v="5"/>
    <n v="2"/>
    <n v="5"/>
  </r>
  <r>
    <x v="4"/>
    <s v="Vakáció frissítése"/>
    <n v="1"/>
    <n v="2"/>
    <n v="3"/>
    <n v="2"/>
    <n v="2"/>
    <n v="1"/>
    <n v="1"/>
    <n v="4"/>
    <n v="3"/>
    <n v="5"/>
  </r>
  <r>
    <x v="4"/>
    <s v="Pop/Imap frissítés"/>
    <n v="2"/>
    <n v="3"/>
    <n v="3"/>
    <n v="3"/>
    <n v="2"/>
    <n v="2"/>
    <n v="2"/>
    <n v="3"/>
    <n v="2"/>
    <n v="4"/>
  </r>
  <r>
    <x v="3"/>
    <s v="Delegált létrehozás"/>
    <n v="3"/>
    <n v="2"/>
    <n v="3"/>
    <n v="2"/>
    <n v="3"/>
    <n v="2"/>
    <n v="2"/>
    <n v="3"/>
    <n v="2"/>
    <n v="4"/>
  </r>
  <r>
    <x v="2"/>
    <s v="Delegált törlés"/>
    <n v="1"/>
    <n v="2"/>
    <n v="2"/>
    <n v="2"/>
    <n v="3"/>
    <n v="2"/>
    <n v="2"/>
    <n v="3"/>
    <n v="2"/>
    <n v="2"/>
  </r>
  <r>
    <x v="3"/>
    <s v="Szűrő létrehozás"/>
    <n v="1"/>
    <n v="1"/>
    <n v="1"/>
    <n v="1"/>
    <n v="1"/>
    <n v="1"/>
    <n v="1"/>
    <n v="5"/>
    <n v="4"/>
    <n v="4"/>
  </r>
  <r>
    <x v="2"/>
    <s v="Szűrő törlés"/>
    <n v="1"/>
    <n v="1"/>
    <n v="1"/>
    <n v="1"/>
    <n v="1"/>
    <n v="1"/>
    <n v="1"/>
    <n v="5"/>
    <n v="4"/>
    <n v="3"/>
  </r>
  <r>
    <x v="3"/>
    <s v="SendAs létrehozás"/>
    <n v="3"/>
    <n v="2"/>
    <n v="2"/>
    <n v="2"/>
    <n v="3"/>
    <n v="2"/>
    <n v="2"/>
    <n v="4"/>
    <n v="5"/>
    <n v="3"/>
  </r>
  <r>
    <x v="2"/>
    <s v="SendAs törlés"/>
    <n v="1"/>
    <n v="2"/>
    <n v="2"/>
    <n v="2"/>
    <n v="3"/>
    <n v="1"/>
    <n v="1"/>
    <n v="3"/>
    <n v="5"/>
    <n v="3"/>
  </r>
  <r>
    <x v="4"/>
    <s v="SendAs frissítés"/>
    <n v="3"/>
    <n v="2"/>
    <n v="2"/>
    <n v="2"/>
    <n v="3"/>
    <n v="2"/>
    <n v="2"/>
    <n v="4"/>
    <n v="5"/>
    <n v="4"/>
  </r>
  <r>
    <x v="0"/>
    <s v="SendAs igazoltatás"/>
    <n v="1"/>
    <n v="1"/>
    <n v="1"/>
    <n v="1"/>
    <n v="3"/>
    <n v="1"/>
    <n v="1"/>
    <n v="4"/>
    <n v="3"/>
    <n v="5"/>
  </r>
  <r>
    <x v="2"/>
    <s v="Szál végleges törlése"/>
    <n v="1"/>
    <n v="3"/>
    <n v="3"/>
    <n v="4"/>
    <n v="2"/>
    <n v="4"/>
    <n v="3"/>
    <n v="2"/>
    <n v="1"/>
    <n v="1"/>
  </r>
  <r>
    <x v="0"/>
    <s v="Szál kukába mozgatása"/>
    <n v="1"/>
    <n v="2"/>
    <n v="1"/>
    <n v="1"/>
    <n v="2"/>
    <n v="1"/>
    <n v="1"/>
    <n v="4"/>
    <n v="1"/>
    <n v="4"/>
  </r>
  <r>
    <x v="0"/>
    <s v="Szál kukából kivevése"/>
    <n v="1"/>
    <n v="2"/>
    <n v="1"/>
    <n v="1"/>
    <n v="2"/>
    <n v="1"/>
    <n v="1"/>
    <n v="4"/>
    <n v="1"/>
    <n v="5"/>
  </r>
  <r>
    <x v="3"/>
    <s v="Felhasználó létrehozása"/>
    <n v="4"/>
    <n v="3"/>
    <n v="2"/>
    <n v="4"/>
    <n v="4"/>
    <n v="3"/>
    <n v="2"/>
    <n v="5"/>
    <n v="4"/>
    <n v="3"/>
  </r>
  <r>
    <x v="2"/>
    <s v="Felhasználó törlése"/>
    <n v="2"/>
    <n v="3"/>
    <n v="5"/>
    <n v="5"/>
    <n v="4"/>
    <n v="5"/>
    <n v="5"/>
    <n v="2"/>
    <n v="4"/>
    <n v="1"/>
  </r>
  <r>
    <x v="4"/>
    <s v="Felhasználó frissítése"/>
    <n v="4"/>
    <n v="3"/>
    <n v="3"/>
    <n v="4"/>
    <n v="4"/>
    <n v="3"/>
    <n v="3"/>
    <n v="4"/>
    <n v="4"/>
    <n v="3"/>
  </r>
  <r>
    <x v="3"/>
    <s v="App role létrehozása"/>
    <n v="4"/>
    <n v="4"/>
    <n v="3"/>
    <n v="4"/>
    <n v="5"/>
    <n v="3"/>
    <n v="4"/>
    <n v="4"/>
    <n v="3"/>
    <n v="3"/>
  </r>
  <r>
    <x v="2"/>
    <s v="App role törlése"/>
    <n v="2"/>
    <n v="3"/>
    <n v="5"/>
    <n v="4"/>
    <n v="5"/>
    <n v="4"/>
    <n v="4"/>
    <n v="2"/>
    <n v="3"/>
    <n v="3"/>
  </r>
  <r>
    <x v="0"/>
    <s v="Személyes alkalmazás hozzáadása"/>
    <n v="4"/>
    <n v="4"/>
    <n v="2"/>
    <n v="3"/>
    <n v="2"/>
    <n v="3"/>
    <n v="3"/>
    <n v="5"/>
    <n v="3"/>
    <n v="4"/>
  </r>
  <r>
    <x v="4"/>
    <s v="Személyes alkalmazás frissítése"/>
    <n v="4"/>
    <n v="4"/>
    <n v="2"/>
    <n v="3"/>
    <n v="2"/>
    <n v="3"/>
    <n v="3"/>
    <n v="4"/>
    <n v="3"/>
    <n v="4"/>
  </r>
  <r>
    <x v="2"/>
    <s v="Személyes alkalmazás törlése"/>
    <n v="2"/>
    <n v="3"/>
    <n v="4"/>
    <n v="3"/>
    <n v="2"/>
    <n v="4"/>
    <n v="2"/>
    <n v="3"/>
    <n v="3"/>
    <n v="2"/>
  </r>
  <r>
    <x v="3"/>
    <s v="Csapat létrehozása"/>
    <n v="3"/>
    <n v="2"/>
    <n v="2"/>
    <n v="2"/>
    <n v="4"/>
    <n v="2"/>
    <n v="2"/>
    <n v="5"/>
    <n v="4"/>
    <n v="4"/>
  </r>
  <r>
    <x v="4"/>
    <s v="Csapat frissítése"/>
    <n v="3"/>
    <n v="2"/>
    <n v="2"/>
    <n v="2"/>
    <n v="4"/>
    <n v="2"/>
    <n v="2"/>
    <n v="5"/>
    <n v="4"/>
    <n v="4"/>
  </r>
  <r>
    <x v="2"/>
    <s v="Csapat törlése"/>
    <n v="1"/>
    <n v="1"/>
    <n v="5"/>
    <n v="4"/>
    <n v="4"/>
    <n v="3"/>
    <n v="3"/>
    <n v="3"/>
    <n v="4"/>
    <n v="1"/>
  </r>
  <r>
    <x v="0"/>
    <s v="Tag csapathoz hozzáadása"/>
    <n v="3"/>
    <n v="3"/>
    <n v="1"/>
    <n v="3"/>
    <n v="5"/>
    <n v="2"/>
    <n v="3"/>
    <n v="5"/>
    <n v="5"/>
    <n v="4"/>
  </r>
  <r>
    <x v="2"/>
    <s v="Tag csapatból törlése"/>
    <n v="1"/>
    <n v="2"/>
    <n v="3"/>
    <n v="2"/>
    <n v="5"/>
    <n v="2"/>
    <n v="2"/>
    <n v="4"/>
    <n v="5"/>
    <n v="3"/>
  </r>
  <r>
    <x v="4"/>
    <s v="Tag frissítése"/>
    <n v="3"/>
    <n v="3"/>
    <n v="2"/>
    <n v="2"/>
    <n v="5"/>
    <n v="2"/>
    <n v="3"/>
    <n v="4"/>
    <n v="5"/>
    <n v="4"/>
  </r>
  <r>
    <x v="0"/>
    <s v="Csapat archívumba helyezése"/>
    <n v="1"/>
    <n v="1"/>
    <n v="2"/>
    <n v="1"/>
    <n v="3"/>
    <n v="1"/>
    <n v="1"/>
    <n v="5"/>
    <n v="3"/>
    <n v="5"/>
  </r>
  <r>
    <x v="0"/>
    <s v="Csapat archívumból kivonása"/>
    <n v="1"/>
    <n v="2"/>
    <n v="1"/>
    <n v="1"/>
    <n v="3"/>
    <n v="1"/>
    <n v="1"/>
    <n v="5"/>
    <n v="3"/>
    <n v="5"/>
  </r>
  <r>
    <x v="0"/>
    <s v="Csapat klónozása"/>
    <n v="4"/>
    <n v="4"/>
    <n v="2"/>
    <n v="4"/>
    <n v="4"/>
    <n v="4"/>
    <n v="4"/>
    <n v="3"/>
    <n v="2"/>
    <n v="3"/>
  </r>
  <r>
    <x v="0"/>
    <s v="Csoporttulajdonos megváltoztatása"/>
    <n v="5"/>
    <n v="4"/>
    <n v="2"/>
    <n v="5"/>
    <n v="5"/>
    <n v="4"/>
    <n v="5"/>
    <n v="2"/>
    <n v="3"/>
    <n v="3"/>
  </r>
  <r>
    <x v="0"/>
    <s v="Eseményhez melléklet hozzáadása"/>
    <n v="3"/>
    <n v="4"/>
    <n v="2"/>
    <n v="3"/>
    <n v="4"/>
    <n v="4"/>
    <n v="3"/>
    <n v="4"/>
    <n v="4"/>
    <n v="4"/>
  </r>
  <r>
    <x v="2"/>
    <s v="Csoport végleges törlése"/>
    <n v="2"/>
    <n v="3"/>
    <n v="5"/>
    <n v="5"/>
    <n v="5"/>
    <n v="5"/>
    <n v="5"/>
    <n v="1"/>
    <n v="2"/>
    <n v="1"/>
  </r>
  <r>
    <x v="3"/>
    <s v="Beszélgetés létrehozása"/>
    <n v="3"/>
    <n v="2"/>
    <n v="1"/>
    <n v="2"/>
    <n v="3"/>
    <n v="3"/>
    <n v="2"/>
    <n v="5"/>
    <n v="5"/>
    <n v="4"/>
  </r>
  <r>
    <x v="4"/>
    <s v="Beszélgetés frissítése"/>
    <n v="3"/>
    <n v="2"/>
    <n v="1"/>
    <n v="2"/>
    <n v="3"/>
    <n v="2"/>
    <n v="2"/>
    <n v="5"/>
    <n v="5"/>
    <n v="5"/>
  </r>
  <r>
    <x v="2"/>
    <s v="Beszélgetés törlése"/>
    <n v="1"/>
    <n v="1"/>
    <n v="2"/>
    <n v="3"/>
    <n v="3"/>
    <n v="2"/>
    <n v="1"/>
    <n v="3"/>
    <n v="3"/>
    <n v="2"/>
  </r>
  <r>
    <x v="0"/>
    <s v="Beszélgetéshez tag hozzárendelése"/>
    <n v="3"/>
    <n v="2"/>
    <n v="1"/>
    <n v="3"/>
    <n v="3"/>
    <n v="3"/>
    <n v="2"/>
    <n v="4"/>
    <n v="3"/>
    <n v="4"/>
  </r>
  <r>
    <x v="2"/>
    <s v="Beszélgetésből tag törlése"/>
    <n v="1"/>
    <n v="1"/>
    <n v="2"/>
    <n v="3"/>
    <n v="3"/>
    <n v="2"/>
    <n v="2"/>
    <n v="4"/>
    <n v="3"/>
    <n v="3"/>
  </r>
  <r>
    <x v="4"/>
    <s v="Beszélgetés tag frissítése"/>
    <n v="3"/>
    <n v="2"/>
    <n v="2"/>
    <n v="3"/>
    <n v="3"/>
    <n v="3"/>
    <n v="2"/>
    <n v="4"/>
    <n v="3"/>
    <n v="4"/>
  </r>
  <r>
    <x v="0"/>
    <s v="Csapathoz alkalmazás rendelése"/>
    <n v="4"/>
    <n v="4"/>
    <n v="2"/>
    <n v="4"/>
    <n v="4"/>
    <n v="2"/>
    <n v="4"/>
    <n v="5"/>
    <n v="4"/>
    <n v="4"/>
  </r>
  <r>
    <x v="2"/>
    <s v="Csapat alkalmazás törlése"/>
    <n v="2"/>
    <n v="3"/>
    <n v="4"/>
    <n v="4"/>
    <n v="4"/>
    <n v="4"/>
    <n v="3"/>
    <n v="5"/>
    <n v="4"/>
    <n v="2"/>
  </r>
  <r>
    <x v="4"/>
    <s v="Csapat alkalmazás frissítése"/>
    <n v="4"/>
    <n v="4"/>
    <n v="3"/>
    <n v="4"/>
    <n v="4"/>
    <n v="2"/>
    <n v="4"/>
    <n v="5"/>
    <n v="4"/>
    <n v="4"/>
  </r>
  <r>
    <x v="0"/>
    <s v="Beszélgetés alkalmazás hozzárendelése"/>
    <n v="4"/>
    <n v="4"/>
    <n v="2"/>
    <n v="3"/>
    <n v="3"/>
    <n v="3"/>
    <n v="3"/>
    <n v="5"/>
    <n v="3"/>
    <n v="4"/>
  </r>
  <r>
    <x v="4"/>
    <s v="Beszélgetés alkalmazás frissítése"/>
    <n v="4"/>
    <n v="4"/>
    <n v="3"/>
    <n v="3"/>
    <n v="3"/>
    <n v="3"/>
    <n v="3"/>
    <n v="5"/>
    <n v="3"/>
    <n v="4"/>
  </r>
  <r>
    <x v="2"/>
    <s v="Beszélgetés alkalmazás törlése"/>
    <n v="2"/>
    <n v="3"/>
    <n v="4"/>
    <n v="3"/>
    <n v="3"/>
    <n v="4"/>
    <n v="2"/>
    <n v="5"/>
    <n v="2"/>
    <n v="2"/>
  </r>
  <r>
    <x v="0"/>
    <s v="Alkalmazás nyilvános katalógusba adása"/>
    <n v="5"/>
    <n v="5"/>
    <n v="2"/>
    <n v="5"/>
    <n v="5"/>
    <n v="5"/>
    <n v="5"/>
    <n v="1"/>
    <n v="2"/>
    <n v="3"/>
  </r>
  <r>
    <x v="4"/>
    <s v="Alkalmazás nyilvános katalógusban frissítése"/>
    <n v="5"/>
    <n v="5"/>
    <n v="4"/>
    <n v="5"/>
    <n v="5"/>
    <n v="5"/>
    <n v="5"/>
    <n v="1"/>
    <n v="2"/>
    <n v="4"/>
  </r>
  <r>
    <x v="2"/>
    <s v="Alkalmazás katalógusból törlése"/>
    <n v="2"/>
    <n v="4"/>
    <n v="5"/>
    <n v="3"/>
    <n v="5"/>
    <n v="5"/>
    <n v="2"/>
    <n v="2"/>
    <n v="2"/>
    <n v="3"/>
  </r>
  <r>
    <x v="0"/>
    <s v="Al-accountra beállítások kényszerítése"/>
    <n v="4"/>
    <n v="3"/>
    <n v="4"/>
    <n v="4"/>
    <n v="3"/>
    <n v="2"/>
    <n v="4"/>
    <n v="2"/>
    <n v="2"/>
    <n v="4"/>
  </r>
  <r>
    <x v="0"/>
    <s v="Al-account tulajdonos változtatás"/>
    <n v="5"/>
    <n v="4"/>
    <n v="4"/>
    <n v="5"/>
    <n v="3"/>
    <n v="3"/>
    <n v="5"/>
    <n v="2"/>
    <n v="2"/>
    <n v="4"/>
  </r>
  <r>
    <x v="0"/>
    <s v="Csatornába belépés"/>
    <n v="3"/>
    <n v="2"/>
    <n v="1"/>
    <n v="2"/>
    <n v="2"/>
    <n v="1"/>
    <n v="2"/>
    <n v="4"/>
    <n v="4"/>
    <n v="5"/>
  </r>
  <r>
    <x v="0"/>
    <s v="Csatornából kilépés"/>
    <n v="1"/>
    <n v="2"/>
    <n v="1"/>
    <n v="1"/>
    <n v="2"/>
    <n v="1"/>
    <n v="1"/>
    <n v="4"/>
    <n v="4"/>
    <n v="5"/>
  </r>
  <r>
    <x v="2"/>
    <s v="Rögzítmények törlése"/>
    <n v="1"/>
    <n v="2"/>
    <n v="5"/>
    <n v="4"/>
    <n v="4"/>
    <n v="5"/>
    <n v="4"/>
    <n v="2"/>
    <n v="3"/>
    <n v="1"/>
  </r>
  <r>
    <x v="0"/>
    <s v="Rögzítmények megtekintéséhez hozzájárulás"/>
    <n v="4"/>
    <n v="3"/>
    <n v="2"/>
    <n v="3"/>
    <n v="3"/>
    <n v="2"/>
    <n v="3"/>
    <n v="4"/>
    <n v="3"/>
    <n v="4"/>
  </r>
  <r>
    <x v="0"/>
    <s v="Konferencia indítása"/>
    <n v="2"/>
    <n v="2"/>
    <n v="1"/>
    <n v="2"/>
    <n v="4"/>
    <n v="2"/>
    <n v="1"/>
    <n v="5"/>
    <n v="5"/>
    <n v="4"/>
  </r>
  <r>
    <x v="2"/>
    <s v="Konferencia törlése"/>
    <n v="1"/>
    <n v="2"/>
    <n v="2"/>
    <n v="2"/>
    <n v="4"/>
    <n v="2"/>
    <n v="2"/>
    <n v="5"/>
    <n v="5"/>
    <n v="2"/>
  </r>
  <r>
    <x v="4"/>
    <s v="Konferencia frissítése"/>
    <n v="2"/>
    <n v="2"/>
    <n v="2"/>
    <n v="2"/>
    <n v="4"/>
    <n v="2"/>
    <n v="1"/>
    <n v="5"/>
    <n v="5"/>
    <n v="4"/>
  </r>
  <r>
    <x v="0"/>
    <s v="Konferencia résztvevő felvevése"/>
    <n v="3"/>
    <n v="2"/>
    <n v="1"/>
    <n v="1"/>
    <n v="2"/>
    <n v="1"/>
    <n v="1"/>
    <n v="5"/>
    <n v="5"/>
    <n v="5"/>
  </r>
  <r>
    <x v="4"/>
    <s v="Konferencia tag frissítése/törlése"/>
    <n v="3"/>
    <n v="2"/>
    <n v="3"/>
    <n v="2"/>
    <n v="4"/>
    <n v="2"/>
    <n v="2"/>
    <n v="5"/>
    <n v="5"/>
    <n v="4"/>
  </r>
  <r>
    <x v="0"/>
    <s v="Felvétel vezérlése"/>
    <n v="3"/>
    <n v="1"/>
    <n v="2"/>
    <n v="3"/>
    <n v="3"/>
    <n v="3"/>
    <n v="2"/>
    <n v="4"/>
    <n v="4"/>
    <n v="3"/>
  </r>
  <r>
    <x v="3"/>
    <s v="Szoba létrehozása"/>
    <n v="2"/>
    <n v="1"/>
    <n v="1"/>
    <n v="2"/>
    <n v="2"/>
    <n v="1"/>
    <n v="1"/>
    <n v="5"/>
    <n v="3"/>
    <n v="5"/>
  </r>
  <r>
    <x v="2"/>
    <s v="Szoba törlése"/>
    <n v="1"/>
    <n v="1"/>
    <n v="2"/>
    <n v="2"/>
    <n v="2"/>
    <n v="1"/>
    <n v="1"/>
    <n v="5"/>
    <n v="3"/>
    <n v="2"/>
  </r>
  <r>
    <x v="0"/>
    <s v="Szoba hely lefoglalása"/>
    <n v="1"/>
    <n v="2"/>
    <n v="1"/>
    <n v="1"/>
    <n v="2"/>
    <n v="1"/>
    <n v="1"/>
    <n v="3"/>
    <n v="2"/>
    <n v="5"/>
  </r>
  <r>
    <x v="0"/>
    <s v="Szoba hely felszabadítása"/>
    <n v="1"/>
    <n v="2"/>
    <n v="1"/>
    <n v="1"/>
    <n v="2"/>
    <n v="1"/>
    <n v="1"/>
    <n v="3"/>
    <n v="2"/>
    <n v="5"/>
  </r>
  <r>
    <x v="3"/>
    <s v="Szerepkör létrehozása"/>
    <n v="4"/>
    <n v="3"/>
    <n v="2"/>
    <n v="2"/>
    <n v="3"/>
    <n v="1"/>
    <n v="2"/>
    <n v="2"/>
    <n v="3"/>
    <n v="4"/>
  </r>
  <r>
    <x v="2"/>
    <s v="Szerepkör törlése"/>
    <n v="2"/>
    <n v="3"/>
    <n v="4"/>
    <n v="3"/>
    <n v="3"/>
    <n v="3"/>
    <n v="3"/>
    <n v="2"/>
    <n v="3"/>
    <n v="2"/>
  </r>
  <r>
    <x v="0"/>
    <s v="Szerepkörhöz felhasználó rendelése"/>
    <n v="4"/>
    <n v="4"/>
    <n v="2"/>
    <n v="4"/>
    <n v="4"/>
    <n v="4"/>
    <n v="3"/>
    <n v="2"/>
    <n v="4"/>
    <n v="4"/>
  </r>
  <r>
    <x v="0"/>
    <s v="Szerepkörtől felhasználó elvétele"/>
    <n v="2"/>
    <n v="3"/>
    <n v="4"/>
    <n v="4"/>
    <n v="4"/>
    <n v="4"/>
    <n v="3"/>
    <n v="2"/>
    <n v="4"/>
    <n v="4"/>
  </r>
  <r>
    <x v="0"/>
    <s v="Felhasználó aktiválása"/>
    <n v="4"/>
    <n v="4"/>
    <n v="3"/>
    <n v="4"/>
    <n v="2"/>
    <n v="2"/>
    <n v="2"/>
    <n v="4"/>
    <n v="4"/>
    <n v="4"/>
  </r>
  <r>
    <x v="0"/>
    <s v="Felhasználó jelszó átállítása"/>
    <n v="4"/>
    <n v="2"/>
    <n v="2"/>
    <n v="3"/>
    <n v="1"/>
    <n v="2"/>
    <n v="1"/>
    <n v="4"/>
    <n v="5"/>
    <n v="2"/>
  </r>
  <r>
    <x v="0"/>
    <s v="Felhasználó email átállítása"/>
    <n v="4"/>
    <n v="2"/>
    <n v="2"/>
    <n v="3"/>
    <n v="1"/>
    <n v="2"/>
    <n v="2"/>
    <n v="4"/>
    <n v="5"/>
    <n v="2"/>
  </r>
  <r>
    <x v="0"/>
    <s v="Felhasználó asszisztens hozzárendelése"/>
    <n v="3"/>
    <n v="2"/>
    <n v="1"/>
    <n v="3"/>
    <n v="2"/>
    <n v="3"/>
    <n v="2"/>
    <n v="2"/>
    <n v="3"/>
    <n v="4"/>
  </r>
  <r>
    <x v="2"/>
    <s v="Felhasználó asszisztens törlése"/>
    <n v="2"/>
    <n v="2"/>
    <n v="3"/>
    <n v="3"/>
    <n v="2"/>
    <n v="3"/>
    <n v="2"/>
    <n v="2"/>
    <n v="3"/>
    <n v="4"/>
  </r>
  <r>
    <x v="0"/>
    <s v="Telefon account felállítása"/>
    <n v="3"/>
    <n v="3"/>
    <n v="1"/>
    <n v="3"/>
    <n v="1"/>
    <n v="2"/>
    <n v="1"/>
    <n v="3"/>
    <n v="4"/>
    <n v="4"/>
  </r>
  <r>
    <x v="0"/>
    <s v="Voicemail hozzáférés megosztása"/>
    <n v="4"/>
    <n v="2"/>
    <n v="1"/>
    <n v="4"/>
    <n v="3"/>
    <n v="2"/>
    <n v="4"/>
    <n v="3"/>
    <n v="3"/>
    <n v="4"/>
  </r>
  <r>
    <x v="2"/>
    <s v="Voicemail hozzáférés törlése"/>
    <n v="2"/>
    <n v="2"/>
    <n v="3"/>
    <n v="4"/>
    <n v="3"/>
    <n v="2"/>
    <n v="3"/>
    <n v="3"/>
    <n v="3"/>
    <n v="4"/>
  </r>
  <r>
    <x v="4"/>
    <s v="Voicemail hozzáférés frissítése"/>
    <n v="4"/>
    <n v="2"/>
    <n v="2"/>
    <n v="4"/>
    <n v="3"/>
    <n v="2"/>
    <n v="4"/>
    <n v="3"/>
    <n v="3"/>
    <n v="4"/>
  </r>
  <r>
    <x v="0"/>
    <s v="Telefonvonal megosztása csoporttal"/>
    <n v="3"/>
    <n v="3"/>
    <n v="1"/>
    <n v="3"/>
    <n v="4"/>
    <n v="2"/>
    <n v="3"/>
    <n v="4"/>
    <n v="3"/>
    <n v="5"/>
  </r>
  <r>
    <x v="2"/>
    <s v="Telefonvonal megosztás törlése"/>
    <n v="2"/>
    <n v="2"/>
    <n v="3"/>
    <n v="3"/>
    <n v="4"/>
    <n v="2"/>
    <n v="3"/>
    <n v="4"/>
    <n v="3"/>
    <n v="5"/>
  </r>
  <r>
    <x v="0"/>
    <s v="Telefon eszköz hozzárendelése accounthoz"/>
    <n v="2"/>
    <n v="3"/>
    <n v="1"/>
    <n v="3"/>
    <n v="1"/>
    <n v="3"/>
    <n v="2"/>
    <n v="4"/>
    <n v="4"/>
    <n v="4"/>
  </r>
  <r>
    <x v="2"/>
    <s v="Telefon eszköz törlése accountról"/>
    <n v="1"/>
    <n v="2"/>
    <n v="3"/>
    <n v="3"/>
    <n v="1"/>
    <n v="2"/>
    <n v="1"/>
    <n v="4"/>
    <n v="4"/>
    <n v="3"/>
  </r>
  <r>
    <x v="4"/>
    <s v="Telefon eszköz frissítése"/>
    <n v="2"/>
    <n v="3"/>
    <n v="2"/>
    <n v="3"/>
    <n v="1"/>
    <n v="3"/>
    <n v="2"/>
    <n v="4"/>
    <n v="4"/>
    <n v="4"/>
  </r>
  <r>
    <x v="0"/>
    <s v="Telefonszám hozzárendelése accounthoz"/>
    <n v="3"/>
    <n v="2"/>
    <n v="1"/>
    <n v="3"/>
    <n v="1"/>
    <n v="1"/>
    <n v="2"/>
    <n v="3"/>
    <n v="4"/>
    <n v="4"/>
  </r>
  <r>
    <x v="2"/>
    <s v="Telefonszám törlése accountról"/>
    <n v="1"/>
    <n v="1"/>
    <n v="4"/>
    <n v="3"/>
    <n v="1"/>
    <n v="1"/>
    <n v="1"/>
    <n v="3"/>
    <n v="3"/>
    <n v="4"/>
  </r>
  <r>
    <x v="2"/>
    <s v="Hívásnapló törlése"/>
    <n v="1"/>
    <n v="2"/>
    <n v="5"/>
    <n v="4"/>
    <n v="1"/>
    <n v="5"/>
    <n v="4"/>
    <n v="2"/>
    <n v="1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n v="999908.7"/>
    <x v="0"/>
  </r>
  <r>
    <n v="999749.2"/>
    <x v="1"/>
  </r>
  <r>
    <n v="1000544.8"/>
    <x v="2"/>
  </r>
  <r>
    <n v="1000196.8"/>
    <x v="0"/>
  </r>
  <r>
    <n v="1000215.3"/>
    <x v="0"/>
  </r>
  <r>
    <n v="999785.2"/>
    <x v="3"/>
  </r>
  <r>
    <n v="999568.2"/>
    <x v="1"/>
  </r>
  <r>
    <n v="1000163.3"/>
    <x v="0"/>
  </r>
  <r>
    <n v="1000348.8"/>
    <x v="0"/>
  </r>
  <r>
    <n v="1000601.8"/>
    <x v="2"/>
  </r>
  <r>
    <n v="999608.7"/>
    <x v="3"/>
  </r>
  <r>
    <n v="999574.2"/>
    <x v="2"/>
  </r>
  <r>
    <n v="999682.2"/>
    <x v="4"/>
  </r>
  <r>
    <n v="999763.7"/>
    <x v="3"/>
  </r>
  <r>
    <n v="1000203.3"/>
    <x v="2"/>
  </r>
  <r>
    <n v="999692.2"/>
    <x v="4"/>
  </r>
  <r>
    <n v="999876.2"/>
    <x v="0"/>
  </r>
  <r>
    <n v="1000031.7"/>
    <x v="2"/>
  </r>
  <r>
    <n v="1000132.7"/>
    <x v="4"/>
  </r>
  <r>
    <n v="1000562.3"/>
    <x v="0"/>
  </r>
  <r>
    <n v="999945.7"/>
    <x v="3"/>
  </r>
  <r>
    <n v="1000006.7"/>
    <x v="4"/>
  </r>
  <r>
    <n v="999785.7"/>
    <x v="2"/>
  </r>
  <r>
    <n v="1000017.7"/>
    <x v="2"/>
  </r>
  <r>
    <n v="999727.7"/>
    <x v="3"/>
  </r>
  <r>
    <n v="999610.7"/>
    <x v="0"/>
  </r>
  <r>
    <n v="999764.7"/>
    <x v="0"/>
  </r>
  <r>
    <n v="999676.7"/>
    <x v="4"/>
  </r>
  <r>
    <n v="1000145.7"/>
    <x v="3"/>
  </r>
  <r>
    <n v="999922.7"/>
    <x v="4"/>
  </r>
  <r>
    <n v="1000084.2"/>
    <x v="2"/>
  </r>
  <r>
    <n v="999813.7"/>
    <x v="1"/>
  </r>
  <r>
    <n v="1000145.2"/>
    <x v="3"/>
  </r>
  <r>
    <n v="1000256.3"/>
    <x v="4"/>
  </r>
  <r>
    <n v="1000070.7"/>
    <x v="2"/>
  </r>
  <r>
    <n v="1000050.7"/>
    <x v="3"/>
  </r>
  <r>
    <n v="1000085.2"/>
    <x v="2"/>
  </r>
  <r>
    <n v="999905.2"/>
    <x v="3"/>
  </r>
  <r>
    <n v="1000537.8"/>
    <x v="2"/>
  </r>
  <r>
    <n v="999895.7"/>
    <x v="4"/>
  </r>
  <r>
    <n v="1000237.3"/>
    <x v="0"/>
  </r>
  <r>
    <n v="1000148.7"/>
    <x v="3"/>
  </r>
  <r>
    <n v="1000188.3"/>
    <x v="4"/>
  </r>
  <r>
    <n v="999938.2"/>
    <x v="2"/>
  </r>
  <r>
    <n v="1000577.8"/>
    <x v="2"/>
  </r>
  <r>
    <n v="999998.2"/>
    <x v="0"/>
  </r>
  <r>
    <n v="999646.7"/>
    <x v="0"/>
  </r>
  <r>
    <n v="999860.7"/>
    <x v="0"/>
  </r>
  <r>
    <n v="1000438.3"/>
    <x v="0"/>
  </r>
  <r>
    <n v="999564.7"/>
    <x v="3"/>
  </r>
  <r>
    <n v="999894.2"/>
    <x v="4"/>
  </r>
  <r>
    <n v="1000001.2"/>
    <x v="2"/>
  </r>
  <r>
    <n v="1000423.8"/>
    <x v="4"/>
  </r>
  <r>
    <n v="1000373.8"/>
    <x v="4"/>
  </r>
  <r>
    <n v="1000013.7"/>
    <x v="4"/>
  </r>
  <r>
    <n v="999953.2"/>
    <x v="3"/>
  </r>
  <r>
    <n v="999692.7"/>
    <x v="2"/>
  </r>
  <r>
    <n v="1000231.8"/>
    <x v="3"/>
  </r>
  <r>
    <n v="1000290.8"/>
    <x v="2"/>
  </r>
  <r>
    <n v="999890.7"/>
    <x v="3"/>
  </r>
  <r>
    <n v="1000002.2"/>
    <x v="2"/>
  </r>
  <r>
    <n v="999772.7"/>
    <x v="4"/>
  </r>
  <r>
    <n v="1000365.8"/>
    <x v="0"/>
  </r>
  <r>
    <n v="1000550.8"/>
    <x v="2"/>
  </r>
  <r>
    <n v="1000371.3"/>
    <x v="0"/>
  </r>
  <r>
    <n v="1000477.8"/>
    <x v="0"/>
  </r>
  <r>
    <n v="999618.7"/>
    <x v="3"/>
  </r>
  <r>
    <n v="1000608.3"/>
    <x v="2"/>
  </r>
  <r>
    <n v="999780.2"/>
    <x v="4"/>
  </r>
  <r>
    <n v="999642.2"/>
    <x v="3"/>
  </r>
  <r>
    <n v="999780.7"/>
    <x v="2"/>
  </r>
  <r>
    <n v="999639.7"/>
    <x v="0"/>
  </r>
  <r>
    <n v="999670.7"/>
    <x v="4"/>
  </r>
  <r>
    <n v="999923.7"/>
    <x v="2"/>
  </r>
  <r>
    <n v="999968.7"/>
    <x v="3"/>
  </r>
  <r>
    <n v="999968.7"/>
    <x v="4"/>
  </r>
  <r>
    <n v="1000623.8"/>
    <x v="2"/>
  </r>
  <r>
    <n v="999633.7"/>
    <x v="0"/>
  </r>
  <r>
    <n v="999895.2"/>
    <x v="2"/>
  </r>
  <r>
    <n v="999662.7"/>
    <x v="4"/>
  </r>
  <r>
    <n v="1000379.3"/>
    <x v="0"/>
  </r>
  <r>
    <n v="1000294.8"/>
    <x v="0"/>
  </r>
  <r>
    <n v="999627.7"/>
    <x v="0"/>
  </r>
  <r>
    <n v="999794.2"/>
    <x v="0"/>
  </r>
  <r>
    <n v="999626.7"/>
    <x v="0"/>
  </r>
  <r>
    <n v="1000584.8"/>
    <x v="2"/>
  </r>
  <r>
    <n v="999807.2"/>
    <x v="3"/>
  </r>
  <r>
    <n v="1000076.2"/>
    <x v="4"/>
  </r>
  <r>
    <n v="999974.7"/>
    <x v="2"/>
  </r>
  <r>
    <n v="999727.7"/>
    <x v="0"/>
  </r>
  <r>
    <n v="999670.7"/>
    <x v="2"/>
  </r>
  <r>
    <n v="999928.7"/>
    <x v="4"/>
  </r>
  <r>
    <n v="999586.2"/>
    <x v="0"/>
  </r>
  <r>
    <n v="1000333.8"/>
    <x v="2"/>
  </r>
  <r>
    <n v="999593.7"/>
    <x v="4"/>
  </r>
  <r>
    <n v="999691.2"/>
    <x v="0"/>
  </r>
  <r>
    <n v="999684.7"/>
    <x v="4"/>
  </r>
  <r>
    <n v="1000054.7"/>
    <x v="2"/>
  </r>
  <r>
    <n v="1000166.3"/>
    <x v="0"/>
  </r>
  <r>
    <n v="999915.2"/>
    <x v="4"/>
  </r>
  <r>
    <n v="999784.7"/>
    <x v="2"/>
  </r>
  <r>
    <n v="999699.2"/>
    <x v="0"/>
  </r>
  <r>
    <n v="999713.2"/>
    <x v="0"/>
  </r>
  <r>
    <n v="1000161.8"/>
    <x v="0"/>
  </r>
  <r>
    <n v="1000329.3"/>
    <x v="0"/>
  </r>
  <r>
    <n v="1000510.3"/>
    <x v="2"/>
  </r>
  <r>
    <n v="999850.2"/>
    <x v="0"/>
  </r>
  <r>
    <n v="999967.7"/>
    <x v="0"/>
  </r>
  <r>
    <n v="1000026.7"/>
    <x v="2"/>
  </r>
  <r>
    <n v="999993.2"/>
    <x v="4"/>
  </r>
  <r>
    <n v="1000211.8"/>
    <x v="0"/>
  </r>
  <r>
    <n v="999857.7"/>
    <x v="4"/>
  </r>
  <r>
    <n v="999772.2"/>
    <x v="0"/>
  </r>
  <r>
    <n v="1000274.3"/>
    <x v="3"/>
  </r>
  <r>
    <n v="1000179.3"/>
    <x v="2"/>
  </r>
  <r>
    <n v="1000469.3"/>
    <x v="0"/>
  </r>
  <r>
    <n v="1000469.3"/>
    <x v="0"/>
  </r>
  <r>
    <n v="999956.2"/>
    <x v="3"/>
  </r>
  <r>
    <n v="1000188.3"/>
    <x v="2"/>
  </r>
  <r>
    <n v="999583.7"/>
    <x v="0"/>
  </r>
  <r>
    <n v="999700.7"/>
    <x v="0"/>
  </r>
  <r>
    <n v="999653.7"/>
    <x v="0"/>
  </r>
  <r>
    <n v="999962.7"/>
    <x v="0"/>
  </r>
  <r>
    <n v="999917.7"/>
    <x v="0"/>
  </r>
  <r>
    <n v="999863.7"/>
    <x v="0"/>
  </r>
  <r>
    <n v="1000024.7"/>
    <x v="2"/>
  </r>
  <r>
    <n v="999882.7"/>
    <x v="0"/>
  </r>
  <r>
    <n v="999810.2"/>
    <x v="0"/>
  </r>
  <r>
    <n v="999880.7"/>
    <x v="2"/>
  </r>
  <r>
    <n v="999834.7"/>
    <x v="4"/>
  </r>
  <r>
    <n v="1000026.2"/>
    <x v="0"/>
  </r>
  <r>
    <n v="1000169.8"/>
    <x v="2"/>
  </r>
  <r>
    <n v="1000010.7"/>
    <x v="0"/>
  </r>
  <r>
    <n v="1000027.2"/>
    <x v="2"/>
  </r>
  <r>
    <n v="999996.7"/>
    <x v="4"/>
  </r>
  <r>
    <n v="1000064.2"/>
    <x v="0"/>
  </r>
  <r>
    <n v="1000193.8"/>
    <x v="2"/>
  </r>
  <r>
    <n v="1000481.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9" firstHeaderRow="0" firstDataRow="1" firstDataCol="1"/>
  <pivotFields count="12">
    <pivotField axis="axisRow" showAll="0">
      <items count="6">
        <item x="0"/>
        <item x="4"/>
        <item x="3"/>
        <item x="1"/>
        <item x="2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Average of Bizalmasság sérülése" fld="2" subtotal="average" baseField="0" baseItem="0" numFmtId="2"/>
    <dataField name="Average of Sértetlenség sérülése" fld="3" subtotal="average" baseField="0" baseItem="0"/>
    <dataField name="Average of Rendelkezésre állás sérülése" fld="4" subtotal="average" baseField="0" baseItem="0"/>
    <dataField name="Average of Kár mértéke" fld="5" subtotal="average" baseField="0" baseItem="0"/>
    <dataField name="Average of Csoportmunkára hatás" fld="6" subtotal="average" baseField="0" baseItem="0"/>
    <dataField name="Average of Bekövetkezés után kijavítás nehézsége" fld="7" subtotal="average" baseField="0" baseItem="0"/>
    <dataField name="Average of Potenciál visszafordíthatatlan kárra" fld="8" subtotal="average" baseField="0" baseItem="0"/>
    <dataField name="Average of Művelet szükségessége átlag munkához" fld="9" subtotal="average" baseField="0" baseItem="0"/>
    <dataField name="Average of Művelet gyakorisága átlag munkánál" fld="10" subtotal="average" baseField="0" baseItem="0"/>
    <dataField name="Average of Visszaállíthatóság lehetősége" fld="11" subtotal="average" baseField="0" baseItem="0"/>
  </dataFields>
  <formats count="11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conditionalFormats count="10">
    <conditionalFormat priority="1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10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9">
      <pivotAreas count="1">
        <pivotArea type="data" collapsedLevelsAreSubtotals="1" fieldPosition="0">
          <references count="2">
            <reference field="4294967294" count="1" selected="0">
              <x v="3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2">
            <reference field="4294967294" count="1" selected="0">
              <x v="4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5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6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7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8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9"/>
            </reference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CAB07-BBE0-4183-8A69-EC9FBBE12883}" name="Kimutatás1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C9" firstHeaderRow="0" firstDataRow="1" firstDataCol="1"/>
  <pivotFields count="2">
    <pivotField dataField="1" showAll="0"/>
    <pivotField axis="axisRow" showAll="0">
      <items count="6">
        <item x="0"/>
        <item x="4"/>
        <item x="3"/>
        <item x="1"/>
        <item x="2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Átlag / Becslés" fld="0" subtotal="average" baseField="0" baseItem="0" numFmtId="1"/>
    <dataField name="Mennyiség / Becslés" fld="0" subtotal="count" baseField="0" baseItem="0"/>
  </dataFields>
  <formats count="1"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miau.my-x.hu/myx-free/coco/test/843484420211111123834.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miau.my-x.hu/myx-free/coco/test/57443572021111113023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12"/>
  <sheetViews>
    <sheetView zoomScale="49" zoomScaleNormal="85" workbookViewId="0"/>
  </sheetViews>
  <sheetFormatPr defaultRowHeight="14.4" x14ac:dyDescent="0.3"/>
  <sheetData>
    <row r="1" spans="1:29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426</v>
      </c>
      <c r="M1" s="13">
        <f>CORREL(L3:L140,M3:M140)</f>
        <v>0.49450797283426434</v>
      </c>
      <c r="R1" s="21"/>
    </row>
    <row r="2" spans="1:2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R2" s="4"/>
    </row>
    <row r="3" spans="1:29" x14ac:dyDescent="0.3">
      <c r="A3" s="1" t="s">
        <v>156</v>
      </c>
      <c r="B3" s="1" t="s">
        <v>14</v>
      </c>
      <c r="C3" s="1">
        <v>1</v>
      </c>
      <c r="D3" s="1">
        <v>1</v>
      </c>
      <c r="E3" s="1">
        <v>4</v>
      </c>
      <c r="F3" s="1">
        <v>3</v>
      </c>
      <c r="G3" s="1">
        <v>1</v>
      </c>
      <c r="H3" s="1">
        <v>1</v>
      </c>
      <c r="I3" s="1">
        <v>4</v>
      </c>
      <c r="J3" s="1">
        <v>4</v>
      </c>
      <c r="K3" s="1">
        <v>4</v>
      </c>
      <c r="L3" s="1">
        <v>14000</v>
      </c>
      <c r="M3" s="1">
        <f t="shared" ref="M3:M66" si="0">AB162</f>
        <v>13602.3</v>
      </c>
      <c r="N3" s="1">
        <f>konzisztencia_teszt_nyers_i!L3</f>
        <v>3</v>
      </c>
      <c r="O3">
        <f>(M3-10000)/1000</f>
        <v>3.6022999999999992</v>
      </c>
      <c r="P3" s="12">
        <f>ABS(N3-O3)/N3</f>
        <v>0.2007666666666664</v>
      </c>
    </row>
    <row r="4" spans="1:29" x14ac:dyDescent="0.3">
      <c r="A4" s="1" t="s">
        <v>153</v>
      </c>
      <c r="B4" s="1" t="s">
        <v>15</v>
      </c>
      <c r="C4" s="1">
        <v>5</v>
      </c>
      <c r="D4" s="1">
        <v>5</v>
      </c>
      <c r="E4" s="1">
        <v>3</v>
      </c>
      <c r="F4" s="1">
        <v>5</v>
      </c>
      <c r="G4" s="1">
        <v>5</v>
      </c>
      <c r="H4" s="1">
        <v>1</v>
      </c>
      <c r="I4" s="1">
        <v>2</v>
      </c>
      <c r="J4" s="1">
        <v>5</v>
      </c>
      <c r="K4" s="1">
        <v>3</v>
      </c>
      <c r="L4" s="1">
        <v>14000</v>
      </c>
      <c r="M4" s="1">
        <f t="shared" si="0"/>
        <v>13116.4</v>
      </c>
      <c r="N4" s="1">
        <f>konzisztencia_teszt_nyers_i!L4</f>
        <v>3</v>
      </c>
      <c r="O4">
        <f t="shared" ref="O4:O67" si="1">(M4-10000)/1000</f>
        <v>3.1163999999999996</v>
      </c>
      <c r="P4" s="12">
        <f t="shared" ref="P4:P67" si="2">ABS(N4-O4)/N4</f>
        <v>3.8799999999999869E-2</v>
      </c>
    </row>
    <row r="5" spans="1:29" ht="30.6" x14ac:dyDescent="0.3">
      <c r="A5" s="1" t="s">
        <v>152</v>
      </c>
      <c r="B5" s="1" t="s">
        <v>16</v>
      </c>
      <c r="C5" s="1">
        <v>2</v>
      </c>
      <c r="D5" s="1">
        <v>1</v>
      </c>
      <c r="E5" s="1">
        <v>4</v>
      </c>
      <c r="F5" s="1">
        <v>2</v>
      </c>
      <c r="G5" s="1">
        <v>3</v>
      </c>
      <c r="H5" s="1">
        <v>4</v>
      </c>
      <c r="I5" s="1">
        <v>2</v>
      </c>
      <c r="J5" s="1">
        <v>4</v>
      </c>
      <c r="K5" s="1">
        <v>4</v>
      </c>
      <c r="L5" s="1">
        <v>11000</v>
      </c>
      <c r="M5" s="1">
        <f t="shared" si="0"/>
        <v>12574.7</v>
      </c>
      <c r="N5" s="1">
        <f>konzisztencia_teszt_nyers_i!L5</f>
        <v>1</v>
      </c>
      <c r="O5">
        <f t="shared" si="1"/>
        <v>2.5747000000000009</v>
      </c>
      <c r="P5" s="12">
        <f t="shared" si="2"/>
        <v>1.5747000000000009</v>
      </c>
      <c r="R5" s="22" t="s">
        <v>158</v>
      </c>
      <c r="S5" s="23" t="s">
        <v>159</v>
      </c>
      <c r="T5" s="22" t="s">
        <v>160</v>
      </c>
      <c r="U5" s="23">
        <v>138</v>
      </c>
      <c r="V5" s="22" t="s">
        <v>161</v>
      </c>
      <c r="W5" s="23">
        <v>9</v>
      </c>
      <c r="X5" s="22" t="s">
        <v>162</v>
      </c>
      <c r="Y5" s="23">
        <v>5</v>
      </c>
      <c r="Z5" s="22" t="s">
        <v>163</v>
      </c>
      <c r="AA5" s="23">
        <v>0</v>
      </c>
      <c r="AB5" s="22" t="s">
        <v>164</v>
      </c>
      <c r="AC5" s="23" t="s">
        <v>165</v>
      </c>
    </row>
    <row r="6" spans="1:29" ht="18.600000000000001" thickBot="1" x14ac:dyDescent="0.35">
      <c r="A6" s="1" t="s">
        <v>156</v>
      </c>
      <c r="B6" s="1" t="s">
        <v>17</v>
      </c>
      <c r="C6" s="1">
        <v>3</v>
      </c>
      <c r="D6" s="1">
        <v>1</v>
      </c>
      <c r="E6" s="1">
        <v>2</v>
      </c>
      <c r="F6" s="1">
        <v>2</v>
      </c>
      <c r="G6" s="1">
        <v>5</v>
      </c>
      <c r="H6" s="1">
        <v>1</v>
      </c>
      <c r="I6" s="1">
        <v>5</v>
      </c>
      <c r="J6" s="1">
        <v>5</v>
      </c>
      <c r="K6" s="1">
        <v>1</v>
      </c>
      <c r="L6" s="1">
        <v>12000</v>
      </c>
      <c r="M6" s="1">
        <f t="shared" si="0"/>
        <v>12405.2</v>
      </c>
      <c r="N6" s="1">
        <f>konzisztencia_teszt_nyers_i!L6</f>
        <v>4</v>
      </c>
      <c r="O6">
        <f t="shared" si="1"/>
        <v>2.4052000000000007</v>
      </c>
      <c r="P6" s="12">
        <f t="shared" si="2"/>
        <v>0.39869999999999983</v>
      </c>
      <c r="R6" s="21"/>
    </row>
    <row r="7" spans="1:29" ht="15" thickBot="1" x14ac:dyDescent="0.35">
      <c r="A7" s="1" t="s">
        <v>156</v>
      </c>
      <c r="B7" s="1" t="s">
        <v>18</v>
      </c>
      <c r="C7" s="1">
        <v>5</v>
      </c>
      <c r="D7" s="1">
        <v>4</v>
      </c>
      <c r="E7" s="1">
        <v>2</v>
      </c>
      <c r="F7" s="1">
        <v>4</v>
      </c>
      <c r="G7" s="1">
        <v>2</v>
      </c>
      <c r="H7" s="1">
        <v>5</v>
      </c>
      <c r="I7" s="1">
        <v>1</v>
      </c>
      <c r="J7" s="1">
        <v>5</v>
      </c>
      <c r="K7" s="1">
        <v>3</v>
      </c>
      <c r="L7" s="1">
        <v>12000</v>
      </c>
      <c r="M7" s="1">
        <f t="shared" si="0"/>
        <v>13114.9</v>
      </c>
      <c r="N7" s="1">
        <f>konzisztencia_teszt_nyers_i!L7</f>
        <v>4</v>
      </c>
      <c r="O7">
        <f t="shared" si="1"/>
        <v>3.1148999999999996</v>
      </c>
      <c r="P7" s="12">
        <f t="shared" si="2"/>
        <v>0.22127500000000011</v>
      </c>
      <c r="R7" s="24" t="s">
        <v>166</v>
      </c>
      <c r="S7" s="24" t="s">
        <v>167</v>
      </c>
      <c r="T7" s="24" t="s">
        <v>168</v>
      </c>
      <c r="U7" s="24" t="s">
        <v>169</v>
      </c>
      <c r="V7" s="24" t="s">
        <v>170</v>
      </c>
      <c r="W7" s="24" t="s">
        <v>171</v>
      </c>
      <c r="X7" s="24" t="s">
        <v>172</v>
      </c>
      <c r="Y7" s="24" t="s">
        <v>173</v>
      </c>
      <c r="Z7" s="24" t="s">
        <v>174</v>
      </c>
      <c r="AA7" s="24" t="s">
        <v>175</v>
      </c>
      <c r="AB7" s="24" t="s">
        <v>176</v>
      </c>
    </row>
    <row r="8" spans="1:29" ht="15" thickBot="1" x14ac:dyDescent="0.35">
      <c r="A8" s="1" t="s">
        <v>155</v>
      </c>
      <c r="B8" s="1" t="s">
        <v>19</v>
      </c>
      <c r="C8" s="1">
        <v>4</v>
      </c>
      <c r="D8" s="1">
        <v>5</v>
      </c>
      <c r="E8" s="1">
        <v>2</v>
      </c>
      <c r="F8" s="1">
        <v>1</v>
      </c>
      <c r="G8" s="1">
        <v>3</v>
      </c>
      <c r="H8" s="1">
        <v>4</v>
      </c>
      <c r="I8" s="1">
        <v>5</v>
      </c>
      <c r="J8" s="1">
        <v>3</v>
      </c>
      <c r="K8" s="1">
        <v>3</v>
      </c>
      <c r="L8" s="1">
        <v>13000</v>
      </c>
      <c r="M8" s="1">
        <f t="shared" si="0"/>
        <v>12227.1</v>
      </c>
      <c r="N8" s="1">
        <f>konzisztencia_teszt_nyers_i!L8</f>
        <v>3</v>
      </c>
      <c r="O8">
        <f t="shared" si="1"/>
        <v>2.2271000000000005</v>
      </c>
      <c r="P8" s="12">
        <f t="shared" si="2"/>
        <v>0.25763333333333316</v>
      </c>
      <c r="R8" s="24" t="s">
        <v>177</v>
      </c>
      <c r="S8" s="25">
        <v>1</v>
      </c>
      <c r="T8" s="25">
        <v>1</v>
      </c>
      <c r="U8" s="25">
        <v>4</v>
      </c>
      <c r="V8" s="25">
        <v>3</v>
      </c>
      <c r="W8" s="25">
        <v>1</v>
      </c>
      <c r="X8" s="25">
        <v>1</v>
      </c>
      <c r="Y8" s="25">
        <v>4</v>
      </c>
      <c r="Z8" s="25">
        <v>4</v>
      </c>
      <c r="AA8" s="25">
        <v>4</v>
      </c>
      <c r="AB8" s="25">
        <v>14000</v>
      </c>
    </row>
    <row r="9" spans="1:29" ht="15" thickBot="1" x14ac:dyDescent="0.35">
      <c r="A9" s="1" t="s">
        <v>153</v>
      </c>
      <c r="B9" s="1" t="s">
        <v>20</v>
      </c>
      <c r="C9" s="1">
        <v>5</v>
      </c>
      <c r="D9" s="1">
        <v>2</v>
      </c>
      <c r="E9" s="1">
        <v>4</v>
      </c>
      <c r="F9" s="1">
        <v>4</v>
      </c>
      <c r="G9" s="1">
        <v>5</v>
      </c>
      <c r="H9" s="1">
        <v>3</v>
      </c>
      <c r="I9" s="1">
        <v>1</v>
      </c>
      <c r="J9" s="1">
        <v>1</v>
      </c>
      <c r="K9" s="1">
        <v>1</v>
      </c>
      <c r="L9" s="1">
        <v>11000</v>
      </c>
      <c r="M9" s="1">
        <f t="shared" si="0"/>
        <v>10289</v>
      </c>
      <c r="N9" s="1">
        <f>konzisztencia_teszt_nyers_i!L9</f>
        <v>3</v>
      </c>
      <c r="O9">
        <f t="shared" si="1"/>
        <v>0.28899999999999998</v>
      </c>
      <c r="P9" s="12">
        <f t="shared" si="2"/>
        <v>0.90366666666666662</v>
      </c>
      <c r="R9" s="24" t="s">
        <v>178</v>
      </c>
      <c r="S9" s="25">
        <v>5</v>
      </c>
      <c r="T9" s="25">
        <v>5</v>
      </c>
      <c r="U9" s="25">
        <v>3</v>
      </c>
      <c r="V9" s="25">
        <v>5</v>
      </c>
      <c r="W9" s="25">
        <v>5</v>
      </c>
      <c r="X9" s="25">
        <v>1</v>
      </c>
      <c r="Y9" s="25">
        <v>2</v>
      </c>
      <c r="Z9" s="25">
        <v>5</v>
      </c>
      <c r="AA9" s="25">
        <v>3</v>
      </c>
      <c r="AB9" s="25">
        <v>14000</v>
      </c>
    </row>
    <row r="10" spans="1:29" ht="15" thickBot="1" x14ac:dyDescent="0.35">
      <c r="A10" s="1" t="s">
        <v>156</v>
      </c>
      <c r="B10" s="1" t="s">
        <v>21</v>
      </c>
      <c r="C10" s="1">
        <v>4</v>
      </c>
      <c r="D10" s="1">
        <v>4</v>
      </c>
      <c r="E10" s="1">
        <v>1</v>
      </c>
      <c r="F10" s="1">
        <v>1</v>
      </c>
      <c r="G10" s="1">
        <v>5</v>
      </c>
      <c r="H10" s="1">
        <v>4</v>
      </c>
      <c r="I10" s="1">
        <v>3</v>
      </c>
      <c r="J10" s="1">
        <v>3</v>
      </c>
      <c r="K10" s="1">
        <v>3</v>
      </c>
      <c r="L10" s="1">
        <v>11000</v>
      </c>
      <c r="M10" s="1">
        <f t="shared" si="0"/>
        <v>12612.4</v>
      </c>
      <c r="N10" s="1">
        <f>konzisztencia_teszt_nyers_i!L10</f>
        <v>4</v>
      </c>
      <c r="O10">
        <f t="shared" si="1"/>
        <v>2.6123999999999996</v>
      </c>
      <c r="P10" s="12">
        <f t="shared" si="2"/>
        <v>0.3469000000000001</v>
      </c>
      <c r="R10" s="24" t="s">
        <v>179</v>
      </c>
      <c r="S10" s="25">
        <v>2</v>
      </c>
      <c r="T10" s="25">
        <v>1</v>
      </c>
      <c r="U10" s="25">
        <v>4</v>
      </c>
      <c r="V10" s="25">
        <v>2</v>
      </c>
      <c r="W10" s="25">
        <v>3</v>
      </c>
      <c r="X10" s="25">
        <v>4</v>
      </c>
      <c r="Y10" s="25">
        <v>2</v>
      </c>
      <c r="Z10" s="25">
        <v>4</v>
      </c>
      <c r="AA10" s="25">
        <v>4</v>
      </c>
      <c r="AB10" s="25">
        <v>11000</v>
      </c>
    </row>
    <row r="11" spans="1:29" ht="15" thickBot="1" x14ac:dyDescent="0.35">
      <c r="A11" s="1" t="s">
        <v>156</v>
      </c>
      <c r="B11" s="1" t="s">
        <v>22</v>
      </c>
      <c r="C11" s="1">
        <v>2</v>
      </c>
      <c r="D11" s="1">
        <v>3</v>
      </c>
      <c r="E11" s="1">
        <v>3</v>
      </c>
      <c r="F11" s="1">
        <v>5</v>
      </c>
      <c r="G11" s="1">
        <v>2</v>
      </c>
      <c r="H11" s="1">
        <v>2</v>
      </c>
      <c r="I11" s="1">
        <v>3</v>
      </c>
      <c r="J11" s="1">
        <v>1</v>
      </c>
      <c r="K11" s="1">
        <v>1</v>
      </c>
      <c r="L11" s="1">
        <v>15000</v>
      </c>
      <c r="M11" s="1">
        <f t="shared" si="0"/>
        <v>12384.5</v>
      </c>
      <c r="N11" s="1">
        <f>konzisztencia_teszt_nyers_i!L11</f>
        <v>5</v>
      </c>
      <c r="O11">
        <f t="shared" si="1"/>
        <v>2.3845000000000001</v>
      </c>
      <c r="P11" s="12">
        <f t="shared" si="2"/>
        <v>0.52310000000000001</v>
      </c>
      <c r="R11" s="24" t="s">
        <v>180</v>
      </c>
      <c r="S11" s="25">
        <v>3</v>
      </c>
      <c r="T11" s="25">
        <v>1</v>
      </c>
      <c r="U11" s="25">
        <v>2</v>
      </c>
      <c r="V11" s="25">
        <v>2</v>
      </c>
      <c r="W11" s="25">
        <v>5</v>
      </c>
      <c r="X11" s="25">
        <v>1</v>
      </c>
      <c r="Y11" s="25">
        <v>5</v>
      </c>
      <c r="Z11" s="25">
        <v>5</v>
      </c>
      <c r="AA11" s="25">
        <v>1</v>
      </c>
      <c r="AB11" s="25">
        <v>12000</v>
      </c>
    </row>
    <row r="12" spans="1:29" ht="15" thickBot="1" x14ac:dyDescent="0.35">
      <c r="A12" s="1" t="s">
        <v>152</v>
      </c>
      <c r="B12" s="1" t="s">
        <v>23</v>
      </c>
      <c r="C12" s="1">
        <v>1</v>
      </c>
      <c r="D12" s="1">
        <v>4</v>
      </c>
      <c r="E12" s="1">
        <v>4</v>
      </c>
      <c r="F12" s="1">
        <v>1</v>
      </c>
      <c r="G12" s="1">
        <v>1</v>
      </c>
      <c r="H12" s="1">
        <v>5</v>
      </c>
      <c r="I12" s="1">
        <v>3</v>
      </c>
      <c r="J12" s="1">
        <v>2</v>
      </c>
      <c r="K12" s="1">
        <v>2</v>
      </c>
      <c r="L12" s="1">
        <v>15000</v>
      </c>
      <c r="M12" s="1">
        <f t="shared" si="0"/>
        <v>13197.4</v>
      </c>
      <c r="N12" s="1">
        <f>konzisztencia_teszt_nyers_i!L12</f>
        <v>1</v>
      </c>
      <c r="O12">
        <f t="shared" si="1"/>
        <v>3.1973999999999996</v>
      </c>
      <c r="P12" s="12">
        <f t="shared" si="2"/>
        <v>2.1973999999999996</v>
      </c>
      <c r="R12" s="24" t="s">
        <v>181</v>
      </c>
      <c r="S12" s="25">
        <v>5</v>
      </c>
      <c r="T12" s="25">
        <v>4</v>
      </c>
      <c r="U12" s="25">
        <v>2</v>
      </c>
      <c r="V12" s="25">
        <v>4</v>
      </c>
      <c r="W12" s="25">
        <v>2</v>
      </c>
      <c r="X12" s="25">
        <v>5</v>
      </c>
      <c r="Y12" s="25">
        <v>1</v>
      </c>
      <c r="Z12" s="25">
        <v>5</v>
      </c>
      <c r="AA12" s="25">
        <v>3</v>
      </c>
      <c r="AB12" s="25">
        <v>12000</v>
      </c>
    </row>
    <row r="13" spans="1:29" ht="15" thickBot="1" x14ac:dyDescent="0.35">
      <c r="A13" s="1" t="s">
        <v>155</v>
      </c>
      <c r="B13" s="1" t="s">
        <v>24</v>
      </c>
      <c r="C13" s="1">
        <v>1</v>
      </c>
      <c r="D13" s="1">
        <v>4</v>
      </c>
      <c r="E13" s="1">
        <v>4</v>
      </c>
      <c r="F13" s="1">
        <v>1</v>
      </c>
      <c r="G13" s="1">
        <v>5</v>
      </c>
      <c r="H13" s="1">
        <v>2</v>
      </c>
      <c r="I13" s="1">
        <v>1</v>
      </c>
      <c r="J13" s="1">
        <v>2</v>
      </c>
      <c r="K13" s="1">
        <v>2</v>
      </c>
      <c r="L13" s="1">
        <v>11000</v>
      </c>
      <c r="M13" s="1">
        <f t="shared" si="0"/>
        <v>12602.3</v>
      </c>
      <c r="N13" s="1">
        <f>konzisztencia_teszt_nyers_i!L13</f>
        <v>3</v>
      </c>
      <c r="O13">
        <f t="shared" si="1"/>
        <v>2.6022999999999992</v>
      </c>
      <c r="P13" s="12">
        <f t="shared" si="2"/>
        <v>0.13256666666666694</v>
      </c>
      <c r="R13" s="24" t="s">
        <v>182</v>
      </c>
      <c r="S13" s="25">
        <v>4</v>
      </c>
      <c r="T13" s="25">
        <v>5</v>
      </c>
      <c r="U13" s="25">
        <v>2</v>
      </c>
      <c r="V13" s="25">
        <v>1</v>
      </c>
      <c r="W13" s="25">
        <v>3</v>
      </c>
      <c r="X13" s="25">
        <v>4</v>
      </c>
      <c r="Y13" s="25">
        <v>5</v>
      </c>
      <c r="Z13" s="25">
        <v>3</v>
      </c>
      <c r="AA13" s="25">
        <v>3</v>
      </c>
      <c r="AB13" s="25">
        <v>13000</v>
      </c>
    </row>
    <row r="14" spans="1:29" ht="15" thickBot="1" x14ac:dyDescent="0.35">
      <c r="A14" s="1" t="s">
        <v>152</v>
      </c>
      <c r="B14" s="1" t="s">
        <v>25</v>
      </c>
      <c r="C14" s="1">
        <v>1</v>
      </c>
      <c r="D14" s="1">
        <v>5</v>
      </c>
      <c r="E14" s="1">
        <v>3</v>
      </c>
      <c r="F14" s="1">
        <v>3</v>
      </c>
      <c r="G14" s="1">
        <v>3</v>
      </c>
      <c r="H14" s="1">
        <v>5</v>
      </c>
      <c r="I14" s="1">
        <v>2</v>
      </c>
      <c r="J14" s="1">
        <v>1</v>
      </c>
      <c r="K14" s="1">
        <v>4</v>
      </c>
      <c r="L14" s="1">
        <v>15000</v>
      </c>
      <c r="M14" s="1">
        <f t="shared" si="0"/>
        <v>13920.2</v>
      </c>
      <c r="N14" s="1">
        <f>konzisztencia_teszt_nyers_i!L14</f>
        <v>3</v>
      </c>
      <c r="O14">
        <f t="shared" si="1"/>
        <v>3.9202000000000008</v>
      </c>
      <c r="P14" s="12">
        <f t="shared" si="2"/>
        <v>0.30673333333333358</v>
      </c>
      <c r="R14" s="24" t="s">
        <v>183</v>
      </c>
      <c r="S14" s="25">
        <v>5</v>
      </c>
      <c r="T14" s="25">
        <v>2</v>
      </c>
      <c r="U14" s="25">
        <v>4</v>
      </c>
      <c r="V14" s="25">
        <v>4</v>
      </c>
      <c r="W14" s="25">
        <v>5</v>
      </c>
      <c r="X14" s="25">
        <v>3</v>
      </c>
      <c r="Y14" s="25">
        <v>1</v>
      </c>
      <c r="Z14" s="25">
        <v>1</v>
      </c>
      <c r="AA14" s="25">
        <v>1</v>
      </c>
      <c r="AB14" s="25">
        <v>11000</v>
      </c>
    </row>
    <row r="15" spans="1:29" ht="15" thickBot="1" x14ac:dyDescent="0.35">
      <c r="A15" s="1" t="s">
        <v>154</v>
      </c>
      <c r="B15" s="1" t="s">
        <v>26</v>
      </c>
      <c r="C15" s="1">
        <v>4</v>
      </c>
      <c r="D15" s="1">
        <v>5</v>
      </c>
      <c r="E15" s="1">
        <v>2</v>
      </c>
      <c r="F15" s="1">
        <v>4</v>
      </c>
      <c r="G15" s="1">
        <v>4</v>
      </c>
      <c r="H15" s="1">
        <v>4</v>
      </c>
      <c r="I15" s="1">
        <v>3</v>
      </c>
      <c r="J15" s="1">
        <v>3</v>
      </c>
      <c r="K15" s="1">
        <v>5</v>
      </c>
      <c r="L15" s="1">
        <v>11000</v>
      </c>
      <c r="M15" s="1">
        <f t="shared" si="0"/>
        <v>12433.3</v>
      </c>
      <c r="N15" s="1">
        <f>konzisztencia_teszt_nyers_i!L15</f>
        <v>3</v>
      </c>
      <c r="O15">
        <f t="shared" si="1"/>
        <v>2.4332999999999991</v>
      </c>
      <c r="P15" s="12">
        <f t="shared" si="2"/>
        <v>0.18890000000000029</v>
      </c>
      <c r="R15" s="24" t="s">
        <v>184</v>
      </c>
      <c r="S15" s="25">
        <v>4</v>
      </c>
      <c r="T15" s="25">
        <v>4</v>
      </c>
      <c r="U15" s="25">
        <v>1</v>
      </c>
      <c r="V15" s="25">
        <v>1</v>
      </c>
      <c r="W15" s="25">
        <v>5</v>
      </c>
      <c r="X15" s="25">
        <v>4</v>
      </c>
      <c r="Y15" s="25">
        <v>3</v>
      </c>
      <c r="Z15" s="25">
        <v>3</v>
      </c>
      <c r="AA15" s="25">
        <v>3</v>
      </c>
      <c r="AB15" s="25">
        <v>11000</v>
      </c>
    </row>
    <row r="16" spans="1:29" ht="15" thickBot="1" x14ac:dyDescent="0.35">
      <c r="A16" s="1" t="s">
        <v>155</v>
      </c>
      <c r="B16" s="1" t="s">
        <v>27</v>
      </c>
      <c r="C16" s="1">
        <v>1</v>
      </c>
      <c r="D16" s="1">
        <v>3</v>
      </c>
      <c r="E16" s="1">
        <v>4</v>
      </c>
      <c r="F16" s="1">
        <v>2</v>
      </c>
      <c r="G16" s="1">
        <v>2</v>
      </c>
      <c r="H16" s="1">
        <v>3</v>
      </c>
      <c r="I16" s="1">
        <v>2</v>
      </c>
      <c r="J16" s="1">
        <v>5</v>
      </c>
      <c r="K16" s="1">
        <v>2</v>
      </c>
      <c r="L16" s="1">
        <v>12000</v>
      </c>
      <c r="M16" s="1">
        <f t="shared" si="0"/>
        <v>11541</v>
      </c>
      <c r="N16" s="1">
        <f>konzisztencia_teszt_nyers_i!L16</f>
        <v>3</v>
      </c>
      <c r="O16">
        <f t="shared" si="1"/>
        <v>1.5409999999999999</v>
      </c>
      <c r="P16" s="12">
        <f t="shared" si="2"/>
        <v>0.48633333333333334</v>
      </c>
      <c r="R16" s="24" t="s">
        <v>185</v>
      </c>
      <c r="S16" s="25">
        <v>2</v>
      </c>
      <c r="T16" s="25">
        <v>3</v>
      </c>
      <c r="U16" s="25">
        <v>3</v>
      </c>
      <c r="V16" s="25">
        <v>5</v>
      </c>
      <c r="W16" s="25">
        <v>2</v>
      </c>
      <c r="X16" s="25">
        <v>2</v>
      </c>
      <c r="Y16" s="25">
        <v>3</v>
      </c>
      <c r="Z16" s="25">
        <v>1</v>
      </c>
      <c r="AA16" s="25">
        <v>1</v>
      </c>
      <c r="AB16" s="25">
        <v>15000</v>
      </c>
    </row>
    <row r="17" spans="1:28" ht="15" thickBot="1" x14ac:dyDescent="0.35">
      <c r="A17" s="1" t="s">
        <v>152</v>
      </c>
      <c r="B17" s="1" t="s">
        <v>28</v>
      </c>
      <c r="C17" s="1">
        <v>3</v>
      </c>
      <c r="D17" s="1">
        <v>1</v>
      </c>
      <c r="E17" s="1">
        <v>2</v>
      </c>
      <c r="F17" s="1">
        <v>3</v>
      </c>
      <c r="G17" s="1">
        <v>2</v>
      </c>
      <c r="H17" s="1">
        <v>2</v>
      </c>
      <c r="I17" s="1">
        <v>5</v>
      </c>
      <c r="J17" s="1">
        <v>3</v>
      </c>
      <c r="K17" s="1">
        <v>3</v>
      </c>
      <c r="L17" s="1">
        <v>11000</v>
      </c>
      <c r="M17" s="1">
        <f t="shared" si="0"/>
        <v>12735.1</v>
      </c>
      <c r="N17" s="1">
        <f>konzisztencia_teszt_nyers_i!L17</f>
        <v>2</v>
      </c>
      <c r="O17">
        <f t="shared" si="1"/>
        <v>2.7351000000000005</v>
      </c>
      <c r="P17" s="12">
        <f t="shared" si="2"/>
        <v>0.36755000000000027</v>
      </c>
      <c r="R17" s="24" t="s">
        <v>186</v>
      </c>
      <c r="S17" s="25">
        <v>1</v>
      </c>
      <c r="T17" s="25">
        <v>4</v>
      </c>
      <c r="U17" s="25">
        <v>4</v>
      </c>
      <c r="V17" s="25">
        <v>1</v>
      </c>
      <c r="W17" s="25">
        <v>1</v>
      </c>
      <c r="X17" s="25">
        <v>5</v>
      </c>
      <c r="Y17" s="25">
        <v>3</v>
      </c>
      <c r="Z17" s="25">
        <v>2</v>
      </c>
      <c r="AA17" s="25">
        <v>2</v>
      </c>
      <c r="AB17" s="25">
        <v>15000</v>
      </c>
    </row>
    <row r="18" spans="1:28" ht="15" thickBot="1" x14ac:dyDescent="0.35">
      <c r="A18" s="1" t="s">
        <v>154</v>
      </c>
      <c r="B18" s="1" t="s">
        <v>29</v>
      </c>
      <c r="C18" s="1">
        <v>4</v>
      </c>
      <c r="D18" s="1">
        <v>4</v>
      </c>
      <c r="E18" s="1">
        <v>3</v>
      </c>
      <c r="F18" s="1">
        <v>5</v>
      </c>
      <c r="G18" s="1">
        <v>4</v>
      </c>
      <c r="H18" s="1">
        <v>1</v>
      </c>
      <c r="I18" s="1">
        <v>2</v>
      </c>
      <c r="J18" s="1">
        <v>3</v>
      </c>
      <c r="K18" s="1">
        <v>2</v>
      </c>
      <c r="L18" s="1">
        <v>14000</v>
      </c>
      <c r="M18" s="1">
        <f t="shared" si="0"/>
        <v>14422.2</v>
      </c>
      <c r="N18" s="1">
        <f>konzisztencia_teszt_nyers_i!L18</f>
        <v>3</v>
      </c>
      <c r="O18">
        <f t="shared" si="1"/>
        <v>4.422200000000001</v>
      </c>
      <c r="P18" s="12">
        <f t="shared" si="2"/>
        <v>0.47406666666666702</v>
      </c>
      <c r="R18" s="24" t="s">
        <v>187</v>
      </c>
      <c r="S18" s="25">
        <v>1</v>
      </c>
      <c r="T18" s="25">
        <v>4</v>
      </c>
      <c r="U18" s="25">
        <v>4</v>
      </c>
      <c r="V18" s="25">
        <v>1</v>
      </c>
      <c r="W18" s="25">
        <v>5</v>
      </c>
      <c r="X18" s="25">
        <v>2</v>
      </c>
      <c r="Y18" s="25">
        <v>1</v>
      </c>
      <c r="Z18" s="25">
        <v>2</v>
      </c>
      <c r="AA18" s="25">
        <v>2</v>
      </c>
      <c r="AB18" s="25">
        <v>11000</v>
      </c>
    </row>
    <row r="19" spans="1:28" ht="15" thickBot="1" x14ac:dyDescent="0.35">
      <c r="A19" s="1" t="s">
        <v>156</v>
      </c>
      <c r="B19" s="1" t="s">
        <v>30</v>
      </c>
      <c r="C19" s="1">
        <v>4</v>
      </c>
      <c r="D19" s="1">
        <v>2</v>
      </c>
      <c r="E19" s="1">
        <v>5</v>
      </c>
      <c r="F19" s="1">
        <v>5</v>
      </c>
      <c r="G19" s="1">
        <v>2</v>
      </c>
      <c r="H19" s="1">
        <v>5</v>
      </c>
      <c r="I19" s="1">
        <v>3</v>
      </c>
      <c r="J19" s="1">
        <v>1</v>
      </c>
      <c r="K19" s="1">
        <v>3</v>
      </c>
      <c r="L19" s="1">
        <v>13000</v>
      </c>
      <c r="M19" s="1">
        <f t="shared" si="0"/>
        <v>13234.1</v>
      </c>
      <c r="N19" s="1">
        <f>konzisztencia_teszt_nyers_i!L19</f>
        <v>3</v>
      </c>
      <c r="O19">
        <f t="shared" si="1"/>
        <v>3.2341000000000002</v>
      </c>
      <c r="P19" s="12">
        <f t="shared" si="2"/>
        <v>7.8033333333333399E-2</v>
      </c>
      <c r="R19" s="24" t="s">
        <v>188</v>
      </c>
      <c r="S19" s="25">
        <v>1</v>
      </c>
      <c r="T19" s="25">
        <v>5</v>
      </c>
      <c r="U19" s="25">
        <v>3</v>
      </c>
      <c r="V19" s="25">
        <v>3</v>
      </c>
      <c r="W19" s="25">
        <v>3</v>
      </c>
      <c r="X19" s="25">
        <v>5</v>
      </c>
      <c r="Y19" s="25">
        <v>2</v>
      </c>
      <c r="Z19" s="25">
        <v>1</v>
      </c>
      <c r="AA19" s="25">
        <v>4</v>
      </c>
      <c r="AB19" s="25">
        <v>15000</v>
      </c>
    </row>
    <row r="20" spans="1:28" ht="15" thickBot="1" x14ac:dyDescent="0.35">
      <c r="A20" s="1" t="s">
        <v>152</v>
      </c>
      <c r="B20" s="1" t="s">
        <v>31</v>
      </c>
      <c r="C20" s="1">
        <v>3</v>
      </c>
      <c r="D20" s="1">
        <v>5</v>
      </c>
      <c r="E20" s="1">
        <v>1</v>
      </c>
      <c r="F20" s="1">
        <v>4</v>
      </c>
      <c r="G20" s="1">
        <v>1</v>
      </c>
      <c r="H20" s="1">
        <v>1</v>
      </c>
      <c r="I20" s="1">
        <v>4</v>
      </c>
      <c r="J20" s="1">
        <v>1</v>
      </c>
      <c r="K20" s="1">
        <v>5</v>
      </c>
      <c r="L20" s="1">
        <v>11000</v>
      </c>
      <c r="M20" s="1">
        <f t="shared" si="0"/>
        <v>12042.5</v>
      </c>
      <c r="N20" s="1">
        <f>konzisztencia_teszt_nyers_i!L20</f>
        <v>2</v>
      </c>
      <c r="O20">
        <f t="shared" si="1"/>
        <v>2.0425</v>
      </c>
      <c r="P20" s="12">
        <f t="shared" si="2"/>
        <v>2.1249999999999991E-2</v>
      </c>
      <c r="R20" s="24" t="s">
        <v>189</v>
      </c>
      <c r="S20" s="25">
        <v>4</v>
      </c>
      <c r="T20" s="25">
        <v>5</v>
      </c>
      <c r="U20" s="25">
        <v>2</v>
      </c>
      <c r="V20" s="25">
        <v>4</v>
      </c>
      <c r="W20" s="25">
        <v>4</v>
      </c>
      <c r="X20" s="25">
        <v>4</v>
      </c>
      <c r="Y20" s="25">
        <v>3</v>
      </c>
      <c r="Z20" s="25">
        <v>3</v>
      </c>
      <c r="AA20" s="25">
        <v>5</v>
      </c>
      <c r="AB20" s="25">
        <v>11000</v>
      </c>
    </row>
    <row r="21" spans="1:28" ht="15" thickBot="1" x14ac:dyDescent="0.35">
      <c r="A21" s="1" t="s">
        <v>154</v>
      </c>
      <c r="B21" s="1" t="s">
        <v>32</v>
      </c>
      <c r="C21" s="1">
        <v>3</v>
      </c>
      <c r="D21" s="1">
        <v>3</v>
      </c>
      <c r="E21" s="1">
        <v>2</v>
      </c>
      <c r="F21" s="1">
        <v>4</v>
      </c>
      <c r="G21" s="1">
        <v>2</v>
      </c>
      <c r="H21" s="1">
        <v>2</v>
      </c>
      <c r="I21" s="1">
        <v>3</v>
      </c>
      <c r="J21" s="1">
        <v>5</v>
      </c>
      <c r="K21" s="1">
        <v>4</v>
      </c>
      <c r="L21" s="1">
        <v>15000</v>
      </c>
      <c r="M21" s="1">
        <f t="shared" si="0"/>
        <v>12578.7</v>
      </c>
      <c r="N21" s="1">
        <f>konzisztencia_teszt_nyers_i!L21</f>
        <v>4</v>
      </c>
      <c r="O21">
        <f t="shared" si="1"/>
        <v>2.5787000000000009</v>
      </c>
      <c r="P21" s="12">
        <f t="shared" si="2"/>
        <v>0.35532499999999978</v>
      </c>
      <c r="R21" s="24" t="s">
        <v>190</v>
      </c>
      <c r="S21" s="25">
        <v>1</v>
      </c>
      <c r="T21" s="25">
        <v>3</v>
      </c>
      <c r="U21" s="25">
        <v>4</v>
      </c>
      <c r="V21" s="25">
        <v>2</v>
      </c>
      <c r="W21" s="25">
        <v>2</v>
      </c>
      <c r="X21" s="25">
        <v>3</v>
      </c>
      <c r="Y21" s="25">
        <v>2</v>
      </c>
      <c r="Z21" s="25">
        <v>5</v>
      </c>
      <c r="AA21" s="25">
        <v>2</v>
      </c>
      <c r="AB21" s="25">
        <v>12000</v>
      </c>
    </row>
    <row r="22" spans="1:28" ht="15" thickBot="1" x14ac:dyDescent="0.35">
      <c r="A22" s="1" t="s">
        <v>156</v>
      </c>
      <c r="B22" s="1" t="s">
        <v>33</v>
      </c>
      <c r="C22" s="1">
        <v>4</v>
      </c>
      <c r="D22" s="1">
        <v>2</v>
      </c>
      <c r="E22" s="1">
        <v>2</v>
      </c>
      <c r="F22" s="1">
        <v>3</v>
      </c>
      <c r="G22" s="1">
        <v>3</v>
      </c>
      <c r="H22" s="1">
        <v>3</v>
      </c>
      <c r="I22" s="1">
        <v>5</v>
      </c>
      <c r="J22" s="1">
        <v>1</v>
      </c>
      <c r="K22" s="1">
        <v>4</v>
      </c>
      <c r="L22" s="1">
        <v>14000</v>
      </c>
      <c r="M22" s="1">
        <f t="shared" si="0"/>
        <v>14084.2</v>
      </c>
      <c r="N22" s="1">
        <f>konzisztencia_teszt_nyers_i!L22</f>
        <v>1</v>
      </c>
      <c r="O22">
        <f t="shared" si="1"/>
        <v>4.0842000000000009</v>
      </c>
      <c r="P22" s="12">
        <f t="shared" si="2"/>
        <v>3.0842000000000009</v>
      </c>
      <c r="R22" s="24" t="s">
        <v>191</v>
      </c>
      <c r="S22" s="25">
        <v>3</v>
      </c>
      <c r="T22" s="25">
        <v>1</v>
      </c>
      <c r="U22" s="25">
        <v>2</v>
      </c>
      <c r="V22" s="25">
        <v>3</v>
      </c>
      <c r="W22" s="25">
        <v>2</v>
      </c>
      <c r="X22" s="25">
        <v>2</v>
      </c>
      <c r="Y22" s="25">
        <v>5</v>
      </c>
      <c r="Z22" s="25">
        <v>3</v>
      </c>
      <c r="AA22" s="25">
        <v>3</v>
      </c>
      <c r="AB22" s="25">
        <v>11000</v>
      </c>
    </row>
    <row r="23" spans="1:28" ht="15" thickBot="1" x14ac:dyDescent="0.35">
      <c r="A23" s="1" t="s">
        <v>155</v>
      </c>
      <c r="B23" s="1" t="s">
        <v>34</v>
      </c>
      <c r="C23" s="1">
        <v>5</v>
      </c>
      <c r="D23" s="1">
        <v>4</v>
      </c>
      <c r="E23" s="1">
        <v>5</v>
      </c>
      <c r="F23" s="1">
        <v>2</v>
      </c>
      <c r="G23" s="1">
        <v>5</v>
      </c>
      <c r="H23" s="1">
        <v>1</v>
      </c>
      <c r="I23" s="1">
        <v>1</v>
      </c>
      <c r="J23" s="1">
        <v>1</v>
      </c>
      <c r="K23" s="1">
        <v>4</v>
      </c>
      <c r="L23" s="1">
        <v>13000</v>
      </c>
      <c r="M23" s="1">
        <f t="shared" si="0"/>
        <v>12730.6</v>
      </c>
      <c r="N23" s="1">
        <f>konzisztencia_teszt_nyers_i!L23</f>
        <v>3</v>
      </c>
      <c r="O23">
        <f t="shared" si="1"/>
        <v>2.7306000000000004</v>
      </c>
      <c r="P23" s="12">
        <f t="shared" si="2"/>
        <v>8.979999999999988E-2</v>
      </c>
      <c r="R23" s="24" t="s">
        <v>192</v>
      </c>
      <c r="S23" s="25">
        <v>4</v>
      </c>
      <c r="T23" s="25">
        <v>4</v>
      </c>
      <c r="U23" s="25">
        <v>3</v>
      </c>
      <c r="V23" s="25">
        <v>5</v>
      </c>
      <c r="W23" s="25">
        <v>4</v>
      </c>
      <c r="X23" s="25">
        <v>1</v>
      </c>
      <c r="Y23" s="25">
        <v>2</v>
      </c>
      <c r="Z23" s="25">
        <v>3</v>
      </c>
      <c r="AA23" s="25">
        <v>2</v>
      </c>
      <c r="AB23" s="25">
        <v>14000</v>
      </c>
    </row>
    <row r="24" spans="1:28" ht="15" thickBot="1" x14ac:dyDescent="0.35">
      <c r="A24" s="1" t="s">
        <v>154</v>
      </c>
      <c r="B24" s="1" t="s">
        <v>35</v>
      </c>
      <c r="C24" s="1">
        <v>5</v>
      </c>
      <c r="D24" s="1">
        <v>4</v>
      </c>
      <c r="E24" s="1">
        <v>4</v>
      </c>
      <c r="F24" s="1">
        <v>3</v>
      </c>
      <c r="G24" s="1">
        <v>4</v>
      </c>
      <c r="H24" s="1">
        <v>4</v>
      </c>
      <c r="I24" s="1">
        <v>2</v>
      </c>
      <c r="J24" s="1">
        <v>4</v>
      </c>
      <c r="K24" s="1">
        <v>5</v>
      </c>
      <c r="L24" s="1">
        <v>15000</v>
      </c>
      <c r="M24" s="1">
        <f t="shared" si="0"/>
        <v>14245.7</v>
      </c>
      <c r="N24" s="1">
        <f>konzisztencia_teszt_nyers_i!L24</f>
        <v>4</v>
      </c>
      <c r="O24">
        <f t="shared" si="1"/>
        <v>4.2457000000000011</v>
      </c>
      <c r="P24" s="12">
        <f t="shared" si="2"/>
        <v>6.1425000000000285E-2</v>
      </c>
      <c r="R24" s="24" t="s">
        <v>193</v>
      </c>
      <c r="S24" s="25">
        <v>4</v>
      </c>
      <c r="T24" s="25">
        <v>2</v>
      </c>
      <c r="U24" s="25">
        <v>5</v>
      </c>
      <c r="V24" s="25">
        <v>5</v>
      </c>
      <c r="W24" s="25">
        <v>2</v>
      </c>
      <c r="X24" s="25">
        <v>5</v>
      </c>
      <c r="Y24" s="25">
        <v>3</v>
      </c>
      <c r="Z24" s="25">
        <v>1</v>
      </c>
      <c r="AA24" s="25">
        <v>3</v>
      </c>
      <c r="AB24" s="25">
        <v>13000</v>
      </c>
    </row>
    <row r="25" spans="1:28" ht="15" thickBot="1" x14ac:dyDescent="0.35">
      <c r="A25" s="1" t="s">
        <v>152</v>
      </c>
      <c r="B25" s="1" t="s">
        <v>36</v>
      </c>
      <c r="C25" s="1">
        <v>5</v>
      </c>
      <c r="D25" s="1">
        <v>5</v>
      </c>
      <c r="E25" s="1">
        <v>5</v>
      </c>
      <c r="F25" s="1">
        <v>1</v>
      </c>
      <c r="G25" s="1">
        <v>2</v>
      </c>
      <c r="H25" s="1">
        <v>5</v>
      </c>
      <c r="I25" s="1">
        <v>3</v>
      </c>
      <c r="J25" s="1">
        <v>1</v>
      </c>
      <c r="K25" s="1">
        <v>5</v>
      </c>
      <c r="L25" s="1">
        <v>14000</v>
      </c>
      <c r="M25" s="1">
        <f t="shared" si="0"/>
        <v>12441.9</v>
      </c>
      <c r="N25" s="1">
        <f>konzisztencia_teszt_nyers_i!L25</f>
        <v>2</v>
      </c>
      <c r="O25">
        <f t="shared" si="1"/>
        <v>2.4418999999999995</v>
      </c>
      <c r="P25" s="12">
        <f t="shared" si="2"/>
        <v>0.22094999999999976</v>
      </c>
      <c r="R25" s="24" t="s">
        <v>194</v>
      </c>
      <c r="S25" s="25">
        <v>3</v>
      </c>
      <c r="T25" s="25">
        <v>5</v>
      </c>
      <c r="U25" s="25">
        <v>1</v>
      </c>
      <c r="V25" s="25">
        <v>4</v>
      </c>
      <c r="W25" s="25">
        <v>1</v>
      </c>
      <c r="X25" s="25">
        <v>1</v>
      </c>
      <c r="Y25" s="25">
        <v>4</v>
      </c>
      <c r="Z25" s="25">
        <v>1</v>
      </c>
      <c r="AA25" s="25">
        <v>5</v>
      </c>
      <c r="AB25" s="25">
        <v>11000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2</v>
      </c>
      <c r="E26" s="1">
        <v>5</v>
      </c>
      <c r="F26" s="1">
        <v>5</v>
      </c>
      <c r="G26" s="1">
        <v>1</v>
      </c>
      <c r="H26" s="1">
        <v>2</v>
      </c>
      <c r="I26" s="1">
        <v>5</v>
      </c>
      <c r="J26" s="1">
        <v>1</v>
      </c>
      <c r="K26" s="1">
        <v>1</v>
      </c>
      <c r="L26" s="1">
        <v>12000</v>
      </c>
      <c r="M26" s="1">
        <f t="shared" si="0"/>
        <v>13764.8</v>
      </c>
      <c r="N26" s="1">
        <f>konzisztencia_teszt_nyers_i!L26</f>
        <v>2</v>
      </c>
      <c r="O26">
        <f t="shared" si="1"/>
        <v>3.7647999999999993</v>
      </c>
      <c r="P26" s="12">
        <f t="shared" si="2"/>
        <v>0.88239999999999963</v>
      </c>
      <c r="R26" s="24" t="s">
        <v>195</v>
      </c>
      <c r="S26" s="25">
        <v>3</v>
      </c>
      <c r="T26" s="25">
        <v>3</v>
      </c>
      <c r="U26" s="25">
        <v>2</v>
      </c>
      <c r="V26" s="25">
        <v>4</v>
      </c>
      <c r="W26" s="25">
        <v>2</v>
      </c>
      <c r="X26" s="25">
        <v>2</v>
      </c>
      <c r="Y26" s="25">
        <v>3</v>
      </c>
      <c r="Z26" s="25">
        <v>5</v>
      </c>
      <c r="AA26" s="25">
        <v>4</v>
      </c>
      <c r="AB26" s="25">
        <v>15000</v>
      </c>
    </row>
    <row r="27" spans="1:28" ht="15" thickBot="1" x14ac:dyDescent="0.35">
      <c r="A27" s="1" t="s">
        <v>155</v>
      </c>
      <c r="B27" s="1" t="s">
        <v>38</v>
      </c>
      <c r="C27" s="1">
        <v>2</v>
      </c>
      <c r="D27" s="1">
        <v>1</v>
      </c>
      <c r="E27" s="1">
        <v>2</v>
      </c>
      <c r="F27" s="1">
        <v>3</v>
      </c>
      <c r="G27" s="1">
        <v>1</v>
      </c>
      <c r="H27" s="1">
        <v>1</v>
      </c>
      <c r="I27" s="1">
        <v>1</v>
      </c>
      <c r="J27" s="1">
        <v>5</v>
      </c>
      <c r="K27" s="1">
        <v>4</v>
      </c>
      <c r="L27" s="1">
        <v>15000</v>
      </c>
      <c r="M27" s="1">
        <f t="shared" si="0"/>
        <v>13337.2</v>
      </c>
      <c r="N27" s="1">
        <f>konzisztencia_teszt_nyers_i!L27</f>
        <v>4</v>
      </c>
      <c r="O27">
        <f t="shared" si="1"/>
        <v>3.3372000000000006</v>
      </c>
      <c r="P27" s="12">
        <f t="shared" si="2"/>
        <v>0.16569999999999985</v>
      </c>
      <c r="R27" s="24" t="s">
        <v>196</v>
      </c>
      <c r="S27" s="25">
        <v>4</v>
      </c>
      <c r="T27" s="25">
        <v>2</v>
      </c>
      <c r="U27" s="25">
        <v>2</v>
      </c>
      <c r="V27" s="25">
        <v>3</v>
      </c>
      <c r="W27" s="25">
        <v>3</v>
      </c>
      <c r="X27" s="25">
        <v>3</v>
      </c>
      <c r="Y27" s="25">
        <v>5</v>
      </c>
      <c r="Z27" s="25">
        <v>1</v>
      </c>
      <c r="AA27" s="25">
        <v>4</v>
      </c>
      <c r="AB27" s="25">
        <v>14000</v>
      </c>
    </row>
    <row r="28" spans="1:28" ht="15" thickBot="1" x14ac:dyDescent="0.35">
      <c r="A28" s="1" t="s">
        <v>156</v>
      </c>
      <c r="B28" s="1" t="s">
        <v>39</v>
      </c>
      <c r="C28" s="1">
        <v>1</v>
      </c>
      <c r="D28" s="1">
        <v>4</v>
      </c>
      <c r="E28" s="1">
        <v>2</v>
      </c>
      <c r="F28" s="1">
        <v>3</v>
      </c>
      <c r="G28" s="1">
        <v>2</v>
      </c>
      <c r="H28" s="1">
        <v>4</v>
      </c>
      <c r="I28" s="1">
        <v>1</v>
      </c>
      <c r="J28" s="1">
        <v>1</v>
      </c>
      <c r="K28" s="1">
        <v>5</v>
      </c>
      <c r="L28" s="1">
        <v>14000</v>
      </c>
      <c r="M28" s="1">
        <f t="shared" si="0"/>
        <v>14816.1</v>
      </c>
      <c r="N28" s="1">
        <f>konzisztencia_teszt_nyers_i!L28</f>
        <v>3</v>
      </c>
      <c r="O28">
        <f t="shared" si="1"/>
        <v>4.8161000000000005</v>
      </c>
      <c r="P28" s="12">
        <f t="shared" si="2"/>
        <v>0.60536666666666683</v>
      </c>
      <c r="R28" s="24" t="s">
        <v>197</v>
      </c>
      <c r="S28" s="25">
        <v>5</v>
      </c>
      <c r="T28" s="25">
        <v>4</v>
      </c>
      <c r="U28" s="25">
        <v>5</v>
      </c>
      <c r="V28" s="25">
        <v>2</v>
      </c>
      <c r="W28" s="25">
        <v>5</v>
      </c>
      <c r="X28" s="25">
        <v>1</v>
      </c>
      <c r="Y28" s="25">
        <v>1</v>
      </c>
      <c r="Z28" s="25">
        <v>1</v>
      </c>
      <c r="AA28" s="25">
        <v>4</v>
      </c>
      <c r="AB28" s="25">
        <v>13000</v>
      </c>
    </row>
    <row r="29" spans="1:28" ht="15" thickBot="1" x14ac:dyDescent="0.35">
      <c r="A29" s="1" t="s">
        <v>156</v>
      </c>
      <c r="B29" s="1" t="s">
        <v>40</v>
      </c>
      <c r="C29" s="1">
        <v>1</v>
      </c>
      <c r="D29" s="1">
        <v>1</v>
      </c>
      <c r="E29" s="1">
        <v>4</v>
      </c>
      <c r="F29" s="1">
        <v>2</v>
      </c>
      <c r="G29" s="1">
        <v>5</v>
      </c>
      <c r="H29" s="1">
        <v>3</v>
      </c>
      <c r="I29" s="1">
        <v>3</v>
      </c>
      <c r="J29" s="1">
        <v>5</v>
      </c>
      <c r="K29" s="1">
        <v>4</v>
      </c>
      <c r="L29" s="1">
        <v>11000</v>
      </c>
      <c r="M29" s="1">
        <f t="shared" si="0"/>
        <v>11974.1</v>
      </c>
      <c r="N29" s="1">
        <f>konzisztencia_teszt_nyers_i!L29</f>
        <v>3</v>
      </c>
      <c r="O29">
        <f t="shared" si="1"/>
        <v>1.9741000000000004</v>
      </c>
      <c r="P29" s="12">
        <f t="shared" si="2"/>
        <v>0.34196666666666653</v>
      </c>
      <c r="R29" s="24" t="s">
        <v>198</v>
      </c>
      <c r="S29" s="25">
        <v>5</v>
      </c>
      <c r="T29" s="25">
        <v>4</v>
      </c>
      <c r="U29" s="25">
        <v>4</v>
      </c>
      <c r="V29" s="25">
        <v>3</v>
      </c>
      <c r="W29" s="25">
        <v>4</v>
      </c>
      <c r="X29" s="25">
        <v>4</v>
      </c>
      <c r="Y29" s="25">
        <v>2</v>
      </c>
      <c r="Z29" s="25">
        <v>4</v>
      </c>
      <c r="AA29" s="25">
        <v>5</v>
      </c>
      <c r="AB29" s="25">
        <v>15000</v>
      </c>
    </row>
    <row r="30" spans="1:28" ht="15" thickBot="1" x14ac:dyDescent="0.35">
      <c r="A30" s="1" t="s">
        <v>154</v>
      </c>
      <c r="B30" s="1" t="s">
        <v>41</v>
      </c>
      <c r="C30" s="1">
        <v>2</v>
      </c>
      <c r="D30" s="1">
        <v>2</v>
      </c>
      <c r="E30" s="1">
        <v>4</v>
      </c>
      <c r="F30" s="1">
        <v>5</v>
      </c>
      <c r="G30" s="1">
        <v>1</v>
      </c>
      <c r="H30" s="1">
        <v>4</v>
      </c>
      <c r="I30" s="1">
        <v>3</v>
      </c>
      <c r="J30" s="1">
        <v>3</v>
      </c>
      <c r="K30" s="1">
        <v>1</v>
      </c>
      <c r="L30" s="1">
        <v>15000</v>
      </c>
      <c r="M30" s="1">
        <f t="shared" si="0"/>
        <v>12310.6</v>
      </c>
      <c r="N30" s="1">
        <f>konzisztencia_teszt_nyers_i!L30</f>
        <v>4</v>
      </c>
      <c r="O30">
        <f t="shared" si="1"/>
        <v>2.3106000000000004</v>
      </c>
      <c r="P30" s="12">
        <f t="shared" si="2"/>
        <v>0.42234999999999989</v>
      </c>
      <c r="R30" s="24" t="s">
        <v>199</v>
      </c>
      <c r="S30" s="25">
        <v>5</v>
      </c>
      <c r="T30" s="25">
        <v>5</v>
      </c>
      <c r="U30" s="25">
        <v>5</v>
      </c>
      <c r="V30" s="25">
        <v>1</v>
      </c>
      <c r="W30" s="25">
        <v>2</v>
      </c>
      <c r="X30" s="25">
        <v>5</v>
      </c>
      <c r="Y30" s="25">
        <v>3</v>
      </c>
      <c r="Z30" s="25">
        <v>1</v>
      </c>
      <c r="AA30" s="25">
        <v>5</v>
      </c>
      <c r="AB30" s="25">
        <v>14000</v>
      </c>
    </row>
    <row r="31" spans="1:28" ht="15" thickBot="1" x14ac:dyDescent="0.35">
      <c r="A31" s="1" t="s">
        <v>155</v>
      </c>
      <c r="B31" s="1" t="s">
        <v>42</v>
      </c>
      <c r="C31" s="1">
        <v>1</v>
      </c>
      <c r="D31" s="1">
        <v>2</v>
      </c>
      <c r="E31" s="1">
        <v>5</v>
      </c>
      <c r="F31" s="1">
        <v>3</v>
      </c>
      <c r="G31" s="1">
        <v>2</v>
      </c>
      <c r="H31" s="1">
        <v>5</v>
      </c>
      <c r="I31" s="1">
        <v>5</v>
      </c>
      <c r="J31" s="1">
        <v>2</v>
      </c>
      <c r="K31" s="1">
        <v>2</v>
      </c>
      <c r="L31" s="1">
        <v>15000</v>
      </c>
      <c r="M31" s="1">
        <f t="shared" si="0"/>
        <v>14826.6</v>
      </c>
      <c r="N31" s="1">
        <f>konzisztencia_teszt_nyers_i!L31</f>
        <v>3</v>
      </c>
      <c r="O31">
        <f t="shared" si="1"/>
        <v>4.8266</v>
      </c>
      <c r="P31" s="12">
        <f t="shared" si="2"/>
        <v>0.60886666666666667</v>
      </c>
      <c r="R31" s="24" t="s">
        <v>200</v>
      </c>
      <c r="S31" s="25">
        <v>1</v>
      </c>
      <c r="T31" s="25">
        <v>2</v>
      </c>
      <c r="U31" s="25">
        <v>5</v>
      </c>
      <c r="V31" s="25">
        <v>5</v>
      </c>
      <c r="W31" s="25">
        <v>1</v>
      </c>
      <c r="X31" s="25">
        <v>2</v>
      </c>
      <c r="Y31" s="25">
        <v>5</v>
      </c>
      <c r="Z31" s="25">
        <v>1</v>
      </c>
      <c r="AA31" s="25">
        <v>1</v>
      </c>
      <c r="AB31" s="25">
        <v>12000</v>
      </c>
    </row>
    <row r="32" spans="1:28" ht="15" thickBot="1" x14ac:dyDescent="0.35">
      <c r="A32" s="1" t="s">
        <v>154</v>
      </c>
      <c r="B32" s="1" t="s">
        <v>43</v>
      </c>
      <c r="C32" s="1">
        <v>5</v>
      </c>
      <c r="D32" s="1">
        <v>1</v>
      </c>
      <c r="E32" s="1">
        <v>3</v>
      </c>
      <c r="F32" s="1">
        <v>4</v>
      </c>
      <c r="G32" s="1">
        <v>3</v>
      </c>
      <c r="H32" s="1">
        <v>1</v>
      </c>
      <c r="I32" s="1">
        <v>1</v>
      </c>
      <c r="J32" s="1">
        <v>2</v>
      </c>
      <c r="K32" s="1">
        <v>2</v>
      </c>
      <c r="L32" s="1">
        <v>12000</v>
      </c>
      <c r="M32" s="1">
        <f t="shared" si="0"/>
        <v>12462.5</v>
      </c>
      <c r="N32" s="1">
        <f>konzisztencia_teszt_nyers_i!L32</f>
        <v>4</v>
      </c>
      <c r="O32">
        <f t="shared" si="1"/>
        <v>2.4624999999999999</v>
      </c>
      <c r="P32" s="12">
        <f t="shared" si="2"/>
        <v>0.38437500000000002</v>
      </c>
      <c r="R32" s="24" t="s">
        <v>201</v>
      </c>
      <c r="S32" s="25">
        <v>2</v>
      </c>
      <c r="T32" s="25">
        <v>1</v>
      </c>
      <c r="U32" s="25">
        <v>2</v>
      </c>
      <c r="V32" s="25">
        <v>3</v>
      </c>
      <c r="W32" s="25">
        <v>1</v>
      </c>
      <c r="X32" s="25">
        <v>1</v>
      </c>
      <c r="Y32" s="25">
        <v>1</v>
      </c>
      <c r="Z32" s="25">
        <v>5</v>
      </c>
      <c r="AA32" s="25">
        <v>4</v>
      </c>
      <c r="AB32" s="25">
        <v>15000</v>
      </c>
    </row>
    <row r="33" spans="1:28" ht="15" thickBot="1" x14ac:dyDescent="0.35">
      <c r="A33" s="1" t="s">
        <v>152</v>
      </c>
      <c r="B33" s="1" t="s">
        <v>44</v>
      </c>
      <c r="C33" s="1">
        <v>5</v>
      </c>
      <c r="D33" s="1">
        <v>2</v>
      </c>
      <c r="E33" s="1">
        <v>5</v>
      </c>
      <c r="F33" s="1">
        <v>4</v>
      </c>
      <c r="G33" s="1">
        <v>1</v>
      </c>
      <c r="H33" s="1">
        <v>4</v>
      </c>
      <c r="I33" s="1">
        <v>2</v>
      </c>
      <c r="J33" s="1">
        <v>5</v>
      </c>
      <c r="K33" s="1">
        <v>2</v>
      </c>
      <c r="L33" s="1">
        <v>11000</v>
      </c>
      <c r="M33" s="1">
        <f t="shared" si="0"/>
        <v>13361.9</v>
      </c>
      <c r="N33" s="1">
        <f>konzisztencia_teszt_nyers_i!L33</f>
        <v>2</v>
      </c>
      <c r="O33">
        <f t="shared" si="1"/>
        <v>3.3618999999999994</v>
      </c>
      <c r="P33" s="12">
        <f t="shared" si="2"/>
        <v>0.68094999999999972</v>
      </c>
      <c r="R33" s="24" t="s">
        <v>202</v>
      </c>
      <c r="S33" s="25">
        <v>1</v>
      </c>
      <c r="T33" s="25">
        <v>4</v>
      </c>
      <c r="U33" s="25">
        <v>2</v>
      </c>
      <c r="V33" s="25">
        <v>3</v>
      </c>
      <c r="W33" s="25">
        <v>2</v>
      </c>
      <c r="X33" s="25">
        <v>4</v>
      </c>
      <c r="Y33" s="25">
        <v>1</v>
      </c>
      <c r="Z33" s="25">
        <v>1</v>
      </c>
      <c r="AA33" s="25">
        <v>5</v>
      </c>
      <c r="AB33" s="25">
        <v>14000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2</v>
      </c>
      <c r="F34" s="1">
        <v>3</v>
      </c>
      <c r="G34" s="1">
        <v>2</v>
      </c>
      <c r="H34" s="1">
        <v>2</v>
      </c>
      <c r="I34" s="1">
        <v>2</v>
      </c>
      <c r="J34" s="1">
        <v>5</v>
      </c>
      <c r="K34" s="1">
        <v>4</v>
      </c>
      <c r="L34" s="1">
        <v>12000</v>
      </c>
      <c r="M34" s="1">
        <f t="shared" si="0"/>
        <v>13448.9</v>
      </c>
      <c r="N34" s="1">
        <f>konzisztencia_teszt_nyers_i!L34</f>
        <v>4</v>
      </c>
      <c r="O34">
        <f t="shared" si="1"/>
        <v>3.4488999999999996</v>
      </c>
      <c r="P34" s="12">
        <f t="shared" si="2"/>
        <v>0.13777500000000009</v>
      </c>
      <c r="R34" s="24" t="s">
        <v>203</v>
      </c>
      <c r="S34" s="25">
        <v>1</v>
      </c>
      <c r="T34" s="25">
        <v>1</v>
      </c>
      <c r="U34" s="25">
        <v>4</v>
      </c>
      <c r="V34" s="25">
        <v>2</v>
      </c>
      <c r="W34" s="25">
        <v>5</v>
      </c>
      <c r="X34" s="25">
        <v>3</v>
      </c>
      <c r="Y34" s="25">
        <v>3</v>
      </c>
      <c r="Z34" s="25">
        <v>5</v>
      </c>
      <c r="AA34" s="25">
        <v>4</v>
      </c>
      <c r="AB34" s="25">
        <v>11000</v>
      </c>
    </row>
    <row r="35" spans="1:28" ht="15" thickBot="1" x14ac:dyDescent="0.35">
      <c r="A35" s="1" t="s">
        <v>155</v>
      </c>
      <c r="B35" s="1" t="s">
        <v>46</v>
      </c>
      <c r="C35" s="1">
        <v>5</v>
      </c>
      <c r="D35" s="1">
        <v>5</v>
      </c>
      <c r="E35" s="1">
        <v>2</v>
      </c>
      <c r="F35" s="1">
        <v>3</v>
      </c>
      <c r="G35" s="1">
        <v>5</v>
      </c>
      <c r="H35" s="1">
        <v>2</v>
      </c>
      <c r="I35" s="1">
        <v>5</v>
      </c>
      <c r="J35" s="1">
        <v>5</v>
      </c>
      <c r="K35" s="1">
        <v>1</v>
      </c>
      <c r="L35" s="1">
        <v>11000</v>
      </c>
      <c r="M35" s="1">
        <f t="shared" si="0"/>
        <v>12742.7</v>
      </c>
      <c r="N35" s="1">
        <f>konzisztencia_teszt_nyers_i!L35</f>
        <v>4</v>
      </c>
      <c r="O35">
        <f t="shared" si="1"/>
        <v>2.7427000000000006</v>
      </c>
      <c r="P35" s="12">
        <f t="shared" si="2"/>
        <v>0.31432499999999985</v>
      </c>
      <c r="R35" s="24" t="s">
        <v>204</v>
      </c>
      <c r="S35" s="25">
        <v>2</v>
      </c>
      <c r="T35" s="25">
        <v>2</v>
      </c>
      <c r="U35" s="25">
        <v>4</v>
      </c>
      <c r="V35" s="25">
        <v>5</v>
      </c>
      <c r="W35" s="25">
        <v>1</v>
      </c>
      <c r="X35" s="25">
        <v>4</v>
      </c>
      <c r="Y35" s="25">
        <v>3</v>
      </c>
      <c r="Z35" s="25">
        <v>3</v>
      </c>
      <c r="AA35" s="25">
        <v>1</v>
      </c>
      <c r="AB35" s="25">
        <v>15000</v>
      </c>
    </row>
    <row r="36" spans="1:28" ht="15" thickBot="1" x14ac:dyDescent="0.35">
      <c r="A36" s="1" t="s">
        <v>154</v>
      </c>
      <c r="B36" s="1" t="s">
        <v>47</v>
      </c>
      <c r="C36" s="1">
        <v>4</v>
      </c>
      <c r="D36" s="1">
        <v>1</v>
      </c>
      <c r="E36" s="1">
        <v>2</v>
      </c>
      <c r="F36" s="1">
        <v>4</v>
      </c>
      <c r="G36" s="1">
        <v>1</v>
      </c>
      <c r="H36" s="1">
        <v>4</v>
      </c>
      <c r="I36" s="1">
        <v>2</v>
      </c>
      <c r="J36" s="1">
        <v>1</v>
      </c>
      <c r="K36" s="1">
        <v>1</v>
      </c>
      <c r="L36" s="1">
        <v>11000</v>
      </c>
      <c r="M36" s="1">
        <f t="shared" si="0"/>
        <v>11769.9</v>
      </c>
      <c r="N36" s="1">
        <f>konzisztencia_teszt_nyers_i!L36</f>
        <v>5</v>
      </c>
      <c r="O36">
        <f t="shared" si="1"/>
        <v>1.7698999999999996</v>
      </c>
      <c r="P36" s="12">
        <f t="shared" si="2"/>
        <v>0.64602000000000004</v>
      </c>
      <c r="R36" s="24" t="s">
        <v>205</v>
      </c>
      <c r="S36" s="25">
        <v>1</v>
      </c>
      <c r="T36" s="25">
        <v>2</v>
      </c>
      <c r="U36" s="25">
        <v>5</v>
      </c>
      <c r="V36" s="25">
        <v>3</v>
      </c>
      <c r="W36" s="25">
        <v>2</v>
      </c>
      <c r="X36" s="25">
        <v>5</v>
      </c>
      <c r="Y36" s="25">
        <v>5</v>
      </c>
      <c r="Z36" s="25">
        <v>2</v>
      </c>
      <c r="AA36" s="25">
        <v>2</v>
      </c>
      <c r="AB36" s="25">
        <v>15000</v>
      </c>
    </row>
    <row r="37" spans="1:28" ht="15" thickBot="1" x14ac:dyDescent="0.35">
      <c r="A37" s="1" t="s">
        <v>152</v>
      </c>
      <c r="B37" s="1" t="s">
        <v>48</v>
      </c>
      <c r="C37" s="1">
        <v>2</v>
      </c>
      <c r="D37" s="1">
        <v>1</v>
      </c>
      <c r="E37" s="1">
        <v>2</v>
      </c>
      <c r="F37" s="1">
        <v>1</v>
      </c>
      <c r="G37" s="1">
        <v>3</v>
      </c>
      <c r="H37" s="1">
        <v>5</v>
      </c>
      <c r="I37" s="1">
        <v>4</v>
      </c>
      <c r="J37" s="1">
        <v>3</v>
      </c>
      <c r="K37" s="1">
        <v>1</v>
      </c>
      <c r="L37" s="1">
        <v>11000</v>
      </c>
      <c r="M37" s="1">
        <f t="shared" si="0"/>
        <v>11910.7</v>
      </c>
      <c r="N37" s="1">
        <f>konzisztencia_teszt_nyers_i!L37</f>
        <v>2</v>
      </c>
      <c r="O37">
        <f t="shared" si="1"/>
        <v>1.9107000000000007</v>
      </c>
      <c r="P37" s="12">
        <f t="shared" si="2"/>
        <v>4.4649999999999634E-2</v>
      </c>
      <c r="R37" s="24" t="s">
        <v>206</v>
      </c>
      <c r="S37" s="25">
        <v>5</v>
      </c>
      <c r="T37" s="25">
        <v>1</v>
      </c>
      <c r="U37" s="25">
        <v>3</v>
      </c>
      <c r="V37" s="25">
        <v>4</v>
      </c>
      <c r="W37" s="25">
        <v>3</v>
      </c>
      <c r="X37" s="25">
        <v>1</v>
      </c>
      <c r="Y37" s="25">
        <v>1</v>
      </c>
      <c r="Z37" s="25">
        <v>2</v>
      </c>
      <c r="AA37" s="25">
        <v>2</v>
      </c>
      <c r="AB37" s="25">
        <v>12000</v>
      </c>
    </row>
    <row r="38" spans="1:28" ht="15" thickBot="1" x14ac:dyDescent="0.35">
      <c r="A38" s="1" t="s">
        <v>155</v>
      </c>
      <c r="B38" s="1" t="s">
        <v>49</v>
      </c>
      <c r="C38" s="1">
        <v>5</v>
      </c>
      <c r="D38" s="1">
        <v>4</v>
      </c>
      <c r="E38" s="1">
        <v>4</v>
      </c>
      <c r="F38" s="1">
        <v>5</v>
      </c>
      <c r="G38" s="1">
        <v>2</v>
      </c>
      <c r="H38" s="1">
        <v>5</v>
      </c>
      <c r="I38" s="1">
        <v>4</v>
      </c>
      <c r="J38" s="1">
        <v>2</v>
      </c>
      <c r="K38" s="1">
        <v>3</v>
      </c>
      <c r="L38" s="1">
        <v>12000</v>
      </c>
      <c r="M38" s="1">
        <f t="shared" si="0"/>
        <v>13486.1</v>
      </c>
      <c r="N38" s="1">
        <f>konzisztencia_teszt_nyers_i!L38</f>
        <v>4</v>
      </c>
      <c r="O38">
        <f t="shared" si="1"/>
        <v>3.4861000000000004</v>
      </c>
      <c r="P38" s="12">
        <f t="shared" si="2"/>
        <v>0.12847499999999989</v>
      </c>
      <c r="R38" s="24" t="s">
        <v>207</v>
      </c>
      <c r="S38" s="25">
        <v>5</v>
      </c>
      <c r="T38" s="25">
        <v>2</v>
      </c>
      <c r="U38" s="25">
        <v>5</v>
      </c>
      <c r="V38" s="25">
        <v>4</v>
      </c>
      <c r="W38" s="25">
        <v>1</v>
      </c>
      <c r="X38" s="25">
        <v>4</v>
      </c>
      <c r="Y38" s="25">
        <v>2</v>
      </c>
      <c r="Z38" s="25">
        <v>5</v>
      </c>
      <c r="AA38" s="25">
        <v>2</v>
      </c>
      <c r="AB38" s="25">
        <v>11000</v>
      </c>
    </row>
    <row r="39" spans="1:28" ht="15" thickBot="1" x14ac:dyDescent="0.35">
      <c r="A39" s="1" t="s">
        <v>152</v>
      </c>
      <c r="B39" s="1" t="s">
        <v>50</v>
      </c>
      <c r="C39" s="1">
        <v>4</v>
      </c>
      <c r="D39" s="1">
        <v>1</v>
      </c>
      <c r="E39" s="1">
        <v>4</v>
      </c>
      <c r="F39" s="1">
        <v>3</v>
      </c>
      <c r="G39" s="1">
        <v>2</v>
      </c>
      <c r="H39" s="1">
        <v>5</v>
      </c>
      <c r="I39" s="1">
        <v>3</v>
      </c>
      <c r="J39" s="1">
        <v>4</v>
      </c>
      <c r="K39" s="1">
        <v>4</v>
      </c>
      <c r="L39" s="1">
        <v>14000</v>
      </c>
      <c r="M39" s="1">
        <f t="shared" si="0"/>
        <v>13238.6</v>
      </c>
      <c r="N39" s="1">
        <f>konzisztencia_teszt_nyers_i!L39</f>
        <v>2</v>
      </c>
      <c r="O39">
        <f t="shared" si="1"/>
        <v>3.2386000000000004</v>
      </c>
      <c r="P39" s="12">
        <f t="shared" si="2"/>
        <v>0.61930000000000018</v>
      </c>
      <c r="R39" s="24" t="s">
        <v>208</v>
      </c>
      <c r="S39" s="25">
        <v>3</v>
      </c>
      <c r="T39" s="25">
        <v>3</v>
      </c>
      <c r="U39" s="25">
        <v>2</v>
      </c>
      <c r="V39" s="25">
        <v>3</v>
      </c>
      <c r="W39" s="25">
        <v>2</v>
      </c>
      <c r="X39" s="25">
        <v>2</v>
      </c>
      <c r="Y39" s="25">
        <v>2</v>
      </c>
      <c r="Z39" s="25">
        <v>5</v>
      </c>
      <c r="AA39" s="25">
        <v>4</v>
      </c>
      <c r="AB39" s="25">
        <v>12000</v>
      </c>
    </row>
    <row r="40" spans="1:28" ht="15" thickBot="1" x14ac:dyDescent="0.35">
      <c r="A40" s="1" t="s">
        <v>155</v>
      </c>
      <c r="B40" s="1" t="s">
        <v>51</v>
      </c>
      <c r="C40" s="1">
        <v>1</v>
      </c>
      <c r="D40" s="1">
        <v>3</v>
      </c>
      <c r="E40" s="1">
        <v>3</v>
      </c>
      <c r="F40" s="1">
        <v>5</v>
      </c>
      <c r="G40" s="1">
        <v>1</v>
      </c>
      <c r="H40" s="1">
        <v>3</v>
      </c>
      <c r="I40" s="1">
        <v>3</v>
      </c>
      <c r="J40" s="1">
        <v>1</v>
      </c>
      <c r="K40" s="1">
        <v>5</v>
      </c>
      <c r="L40" s="1">
        <v>15000</v>
      </c>
      <c r="M40" s="1">
        <f t="shared" si="0"/>
        <v>13353.8</v>
      </c>
      <c r="N40" s="1">
        <f>konzisztencia_teszt_nyers_i!L40</f>
        <v>5</v>
      </c>
      <c r="O40">
        <f t="shared" si="1"/>
        <v>3.3537999999999992</v>
      </c>
      <c r="P40" s="12">
        <f t="shared" si="2"/>
        <v>0.32924000000000014</v>
      </c>
      <c r="R40" s="24" t="s">
        <v>209</v>
      </c>
      <c r="S40" s="25">
        <v>5</v>
      </c>
      <c r="T40" s="25">
        <v>5</v>
      </c>
      <c r="U40" s="25">
        <v>2</v>
      </c>
      <c r="V40" s="25">
        <v>3</v>
      </c>
      <c r="W40" s="25">
        <v>5</v>
      </c>
      <c r="X40" s="25">
        <v>2</v>
      </c>
      <c r="Y40" s="25">
        <v>5</v>
      </c>
      <c r="Z40" s="25">
        <v>5</v>
      </c>
      <c r="AA40" s="25">
        <v>1</v>
      </c>
      <c r="AB40" s="25">
        <v>11000</v>
      </c>
    </row>
    <row r="41" spans="1:28" ht="15" thickBot="1" x14ac:dyDescent="0.35">
      <c r="A41" s="1" t="s">
        <v>152</v>
      </c>
      <c r="B41" s="1" t="s">
        <v>52</v>
      </c>
      <c r="C41" s="1">
        <v>4</v>
      </c>
      <c r="D41" s="1">
        <v>4</v>
      </c>
      <c r="E41" s="1">
        <v>1</v>
      </c>
      <c r="F41" s="1">
        <v>5</v>
      </c>
      <c r="G41" s="1">
        <v>4</v>
      </c>
      <c r="H41" s="1">
        <v>1</v>
      </c>
      <c r="I41" s="1">
        <v>4</v>
      </c>
      <c r="J41" s="1">
        <v>3</v>
      </c>
      <c r="K41" s="1">
        <v>2</v>
      </c>
      <c r="L41" s="1">
        <v>15000</v>
      </c>
      <c r="M41" s="1">
        <f t="shared" si="0"/>
        <v>14098.8</v>
      </c>
      <c r="N41" s="1">
        <f>konzisztencia_teszt_nyers_i!L41</f>
        <v>1</v>
      </c>
      <c r="O41">
        <f t="shared" si="1"/>
        <v>4.0987999999999989</v>
      </c>
      <c r="P41" s="12">
        <f t="shared" si="2"/>
        <v>3.0987999999999989</v>
      </c>
      <c r="R41" s="24" t="s">
        <v>210</v>
      </c>
      <c r="S41" s="25">
        <v>4</v>
      </c>
      <c r="T41" s="25">
        <v>1</v>
      </c>
      <c r="U41" s="25">
        <v>2</v>
      </c>
      <c r="V41" s="25">
        <v>4</v>
      </c>
      <c r="W41" s="25">
        <v>1</v>
      </c>
      <c r="X41" s="25">
        <v>4</v>
      </c>
      <c r="Y41" s="25">
        <v>2</v>
      </c>
      <c r="Z41" s="25">
        <v>1</v>
      </c>
      <c r="AA41" s="25">
        <v>1</v>
      </c>
      <c r="AB41" s="25">
        <v>11000</v>
      </c>
    </row>
    <row r="42" spans="1:28" ht="15" thickBot="1" x14ac:dyDescent="0.35">
      <c r="A42" s="1" t="s">
        <v>154</v>
      </c>
      <c r="B42" s="1" t="s">
        <v>53</v>
      </c>
      <c r="C42" s="1">
        <v>1</v>
      </c>
      <c r="D42" s="1">
        <v>3</v>
      </c>
      <c r="E42" s="1">
        <v>3</v>
      </c>
      <c r="F42" s="1">
        <v>5</v>
      </c>
      <c r="G42" s="1">
        <v>1</v>
      </c>
      <c r="H42" s="1">
        <v>1</v>
      </c>
      <c r="I42" s="1">
        <v>3</v>
      </c>
      <c r="J42" s="1">
        <v>5</v>
      </c>
      <c r="K42" s="1">
        <v>2</v>
      </c>
      <c r="L42" s="1">
        <v>11000</v>
      </c>
      <c r="M42" s="1">
        <f t="shared" si="0"/>
        <v>14011.3</v>
      </c>
      <c r="N42" s="1">
        <f>konzisztencia_teszt_nyers_i!L42</f>
        <v>4</v>
      </c>
      <c r="O42">
        <f t="shared" si="1"/>
        <v>4.0112999999999994</v>
      </c>
      <c r="P42" s="12">
        <f t="shared" si="2"/>
        <v>2.8249999999998554E-3</v>
      </c>
      <c r="R42" s="24" t="s">
        <v>211</v>
      </c>
      <c r="S42" s="25">
        <v>2</v>
      </c>
      <c r="T42" s="25">
        <v>1</v>
      </c>
      <c r="U42" s="25">
        <v>2</v>
      </c>
      <c r="V42" s="25">
        <v>1</v>
      </c>
      <c r="W42" s="25">
        <v>3</v>
      </c>
      <c r="X42" s="25">
        <v>5</v>
      </c>
      <c r="Y42" s="25">
        <v>4</v>
      </c>
      <c r="Z42" s="25">
        <v>3</v>
      </c>
      <c r="AA42" s="25">
        <v>1</v>
      </c>
      <c r="AB42" s="25">
        <v>11000</v>
      </c>
    </row>
    <row r="43" spans="1:28" ht="15" thickBot="1" x14ac:dyDescent="0.35">
      <c r="A43" s="1" t="s">
        <v>156</v>
      </c>
      <c r="B43" s="1" t="s">
        <v>54</v>
      </c>
      <c r="C43" s="1">
        <v>1</v>
      </c>
      <c r="D43" s="1">
        <v>5</v>
      </c>
      <c r="E43" s="1">
        <v>1</v>
      </c>
      <c r="F43" s="1">
        <v>2</v>
      </c>
      <c r="G43" s="1">
        <v>3</v>
      </c>
      <c r="H43" s="1">
        <v>3</v>
      </c>
      <c r="I43" s="1">
        <v>5</v>
      </c>
      <c r="J43" s="1">
        <v>3</v>
      </c>
      <c r="K43" s="1">
        <v>4</v>
      </c>
      <c r="L43" s="1">
        <v>13000</v>
      </c>
      <c r="M43" s="1">
        <f t="shared" si="0"/>
        <v>12554</v>
      </c>
      <c r="N43" s="1">
        <f>konzisztencia_teszt_nyers_i!L43</f>
        <v>2</v>
      </c>
      <c r="O43">
        <f t="shared" si="1"/>
        <v>2.5539999999999998</v>
      </c>
      <c r="P43" s="12">
        <f t="shared" si="2"/>
        <v>0.27699999999999991</v>
      </c>
      <c r="R43" s="24" t="s">
        <v>212</v>
      </c>
      <c r="S43" s="25">
        <v>5</v>
      </c>
      <c r="T43" s="25">
        <v>4</v>
      </c>
      <c r="U43" s="25">
        <v>4</v>
      </c>
      <c r="V43" s="25">
        <v>5</v>
      </c>
      <c r="W43" s="25">
        <v>2</v>
      </c>
      <c r="X43" s="25">
        <v>5</v>
      </c>
      <c r="Y43" s="25">
        <v>4</v>
      </c>
      <c r="Z43" s="25">
        <v>2</v>
      </c>
      <c r="AA43" s="25">
        <v>3</v>
      </c>
      <c r="AB43" s="25">
        <v>12000</v>
      </c>
    </row>
    <row r="44" spans="1:28" ht="15" thickBot="1" x14ac:dyDescent="0.35">
      <c r="A44" s="1" t="s">
        <v>155</v>
      </c>
      <c r="B44" s="1" t="s">
        <v>55</v>
      </c>
      <c r="C44" s="1">
        <v>1</v>
      </c>
      <c r="D44" s="1">
        <v>4</v>
      </c>
      <c r="E44" s="1">
        <v>3</v>
      </c>
      <c r="F44" s="1">
        <v>3</v>
      </c>
      <c r="G44" s="1">
        <v>5</v>
      </c>
      <c r="H44" s="1">
        <v>2</v>
      </c>
      <c r="I44" s="1">
        <v>1</v>
      </c>
      <c r="J44" s="1">
        <v>2</v>
      </c>
      <c r="K44" s="1">
        <v>1</v>
      </c>
      <c r="L44" s="1">
        <v>11000</v>
      </c>
      <c r="M44" s="1">
        <f t="shared" si="0"/>
        <v>13538.9</v>
      </c>
      <c r="N44" s="1">
        <f>konzisztencia_teszt_nyers_i!L44</f>
        <v>4</v>
      </c>
      <c r="O44">
        <f t="shared" si="1"/>
        <v>3.5388999999999995</v>
      </c>
      <c r="P44" s="12">
        <f t="shared" si="2"/>
        <v>0.11527500000000013</v>
      </c>
      <c r="R44" s="24" t="s">
        <v>213</v>
      </c>
      <c r="S44" s="25">
        <v>4</v>
      </c>
      <c r="T44" s="25">
        <v>1</v>
      </c>
      <c r="U44" s="25">
        <v>4</v>
      </c>
      <c r="V44" s="25">
        <v>3</v>
      </c>
      <c r="W44" s="25">
        <v>2</v>
      </c>
      <c r="X44" s="25">
        <v>5</v>
      </c>
      <c r="Y44" s="25">
        <v>3</v>
      </c>
      <c r="Z44" s="25">
        <v>4</v>
      </c>
      <c r="AA44" s="25">
        <v>4</v>
      </c>
      <c r="AB44" s="25">
        <v>14000</v>
      </c>
    </row>
    <row r="45" spans="1:28" ht="15" thickBot="1" x14ac:dyDescent="0.35">
      <c r="A45" s="1" t="s">
        <v>154</v>
      </c>
      <c r="B45" s="1" t="s">
        <v>56</v>
      </c>
      <c r="C45" s="1">
        <v>3</v>
      </c>
      <c r="D45" s="1">
        <v>5</v>
      </c>
      <c r="E45" s="1">
        <v>4</v>
      </c>
      <c r="F45" s="1">
        <v>2</v>
      </c>
      <c r="G45" s="1">
        <v>4</v>
      </c>
      <c r="H45" s="1">
        <v>4</v>
      </c>
      <c r="I45" s="1">
        <v>4</v>
      </c>
      <c r="J45" s="1">
        <v>1</v>
      </c>
      <c r="K45" s="1">
        <v>5</v>
      </c>
      <c r="L45" s="1">
        <v>11000</v>
      </c>
      <c r="M45" s="1">
        <f t="shared" si="0"/>
        <v>11995.7</v>
      </c>
      <c r="N45" s="1">
        <f>konzisztencia_teszt_nyers_i!L45</f>
        <v>3</v>
      </c>
      <c r="O45">
        <f t="shared" si="1"/>
        <v>1.9957000000000007</v>
      </c>
      <c r="P45" s="12">
        <f t="shared" si="2"/>
        <v>0.33476666666666643</v>
      </c>
      <c r="R45" s="24" t="s">
        <v>214</v>
      </c>
      <c r="S45" s="25">
        <v>1</v>
      </c>
      <c r="T45" s="25">
        <v>3</v>
      </c>
      <c r="U45" s="25">
        <v>3</v>
      </c>
      <c r="V45" s="25">
        <v>5</v>
      </c>
      <c r="W45" s="25">
        <v>1</v>
      </c>
      <c r="X45" s="25">
        <v>3</v>
      </c>
      <c r="Y45" s="25">
        <v>3</v>
      </c>
      <c r="Z45" s="25">
        <v>1</v>
      </c>
      <c r="AA45" s="25">
        <v>5</v>
      </c>
      <c r="AB45" s="25">
        <v>15000</v>
      </c>
    </row>
    <row r="46" spans="1:28" ht="15" thickBot="1" x14ac:dyDescent="0.35">
      <c r="A46" s="1" t="s">
        <v>152</v>
      </c>
      <c r="B46" s="1" t="s">
        <v>57</v>
      </c>
      <c r="C46" s="1">
        <v>5</v>
      </c>
      <c r="D46" s="1">
        <v>5</v>
      </c>
      <c r="E46" s="1">
        <v>4</v>
      </c>
      <c r="F46" s="1">
        <v>5</v>
      </c>
      <c r="G46" s="1">
        <v>1</v>
      </c>
      <c r="H46" s="1">
        <v>1</v>
      </c>
      <c r="I46" s="1">
        <v>2</v>
      </c>
      <c r="J46" s="1">
        <v>3</v>
      </c>
      <c r="K46" s="1">
        <v>2</v>
      </c>
      <c r="L46" s="1">
        <v>15000</v>
      </c>
      <c r="M46" s="1">
        <f t="shared" si="0"/>
        <v>11810.1</v>
      </c>
      <c r="N46" s="1">
        <f>konzisztencia_teszt_nyers_i!L46</f>
        <v>3</v>
      </c>
      <c r="O46">
        <f t="shared" si="1"/>
        <v>1.8101000000000003</v>
      </c>
      <c r="P46" s="12">
        <f t="shared" si="2"/>
        <v>0.39663333333333323</v>
      </c>
      <c r="R46" s="24" t="s">
        <v>215</v>
      </c>
      <c r="S46" s="25">
        <v>4</v>
      </c>
      <c r="T46" s="25">
        <v>4</v>
      </c>
      <c r="U46" s="25">
        <v>1</v>
      </c>
      <c r="V46" s="25">
        <v>5</v>
      </c>
      <c r="W46" s="25">
        <v>4</v>
      </c>
      <c r="X46" s="25">
        <v>1</v>
      </c>
      <c r="Y46" s="25">
        <v>4</v>
      </c>
      <c r="Z46" s="25">
        <v>3</v>
      </c>
      <c r="AA46" s="25">
        <v>2</v>
      </c>
      <c r="AB46" s="25">
        <v>15000</v>
      </c>
    </row>
    <row r="47" spans="1:28" ht="15" thickBot="1" x14ac:dyDescent="0.35">
      <c r="A47" s="1" t="s">
        <v>152</v>
      </c>
      <c r="B47" s="1" t="s">
        <v>58</v>
      </c>
      <c r="C47" s="1">
        <v>3</v>
      </c>
      <c r="D47" s="1">
        <v>2</v>
      </c>
      <c r="E47" s="1">
        <v>5</v>
      </c>
      <c r="F47" s="1">
        <v>4</v>
      </c>
      <c r="G47" s="1">
        <v>4</v>
      </c>
      <c r="H47" s="1">
        <v>4</v>
      </c>
      <c r="I47" s="1">
        <v>3</v>
      </c>
      <c r="J47" s="1">
        <v>5</v>
      </c>
      <c r="K47" s="1">
        <v>3</v>
      </c>
      <c r="L47" s="1">
        <v>12000</v>
      </c>
      <c r="M47" s="1">
        <f t="shared" si="0"/>
        <v>12287</v>
      </c>
      <c r="N47" s="1">
        <f>konzisztencia_teszt_nyers_i!L47</f>
        <v>1</v>
      </c>
      <c r="O47">
        <f t="shared" si="1"/>
        <v>2.2869999999999999</v>
      </c>
      <c r="P47" s="12">
        <f t="shared" si="2"/>
        <v>1.2869999999999999</v>
      </c>
      <c r="R47" s="24" t="s">
        <v>216</v>
      </c>
      <c r="S47" s="25">
        <v>1</v>
      </c>
      <c r="T47" s="25">
        <v>3</v>
      </c>
      <c r="U47" s="25">
        <v>3</v>
      </c>
      <c r="V47" s="25">
        <v>5</v>
      </c>
      <c r="W47" s="25">
        <v>1</v>
      </c>
      <c r="X47" s="25">
        <v>1</v>
      </c>
      <c r="Y47" s="25">
        <v>3</v>
      </c>
      <c r="Z47" s="25">
        <v>5</v>
      </c>
      <c r="AA47" s="25">
        <v>2</v>
      </c>
      <c r="AB47" s="25">
        <v>11000</v>
      </c>
    </row>
    <row r="48" spans="1:28" ht="15" thickBot="1" x14ac:dyDescent="0.35">
      <c r="A48" s="1" t="s">
        <v>156</v>
      </c>
      <c r="B48" s="1" t="s">
        <v>59</v>
      </c>
      <c r="C48" s="1">
        <v>1</v>
      </c>
      <c r="D48" s="1">
        <v>4</v>
      </c>
      <c r="E48" s="1">
        <v>1</v>
      </c>
      <c r="F48" s="1">
        <v>2</v>
      </c>
      <c r="G48" s="1">
        <v>2</v>
      </c>
      <c r="H48" s="1">
        <v>2</v>
      </c>
      <c r="I48" s="1">
        <v>4</v>
      </c>
      <c r="J48" s="1">
        <v>1</v>
      </c>
      <c r="K48" s="1">
        <v>2</v>
      </c>
      <c r="L48" s="1">
        <v>15000</v>
      </c>
      <c r="M48" s="1">
        <f t="shared" si="0"/>
        <v>14212</v>
      </c>
      <c r="N48" s="1">
        <f>konzisztencia_teszt_nyers_i!L48</f>
        <v>4</v>
      </c>
      <c r="O48">
        <f t="shared" si="1"/>
        <v>4.2119999999999997</v>
      </c>
      <c r="P48" s="12">
        <f t="shared" si="2"/>
        <v>5.2999999999999936E-2</v>
      </c>
      <c r="R48" s="24" t="s">
        <v>217</v>
      </c>
      <c r="S48" s="25">
        <v>1</v>
      </c>
      <c r="T48" s="25">
        <v>5</v>
      </c>
      <c r="U48" s="25">
        <v>1</v>
      </c>
      <c r="V48" s="25">
        <v>2</v>
      </c>
      <c r="W48" s="25">
        <v>3</v>
      </c>
      <c r="X48" s="25">
        <v>3</v>
      </c>
      <c r="Y48" s="25">
        <v>5</v>
      </c>
      <c r="Z48" s="25">
        <v>3</v>
      </c>
      <c r="AA48" s="25">
        <v>4</v>
      </c>
      <c r="AB48" s="25">
        <v>13000</v>
      </c>
    </row>
    <row r="49" spans="1:28" ht="15" thickBot="1" x14ac:dyDescent="0.35">
      <c r="A49" s="1" t="s">
        <v>156</v>
      </c>
      <c r="B49" s="1" t="s">
        <v>60</v>
      </c>
      <c r="C49" s="1">
        <v>1</v>
      </c>
      <c r="D49" s="1">
        <v>5</v>
      </c>
      <c r="E49" s="1">
        <v>2</v>
      </c>
      <c r="F49" s="1">
        <v>1</v>
      </c>
      <c r="G49" s="1">
        <v>1</v>
      </c>
      <c r="H49" s="1">
        <v>1</v>
      </c>
      <c r="I49" s="1">
        <v>1</v>
      </c>
      <c r="J49" s="1">
        <v>3</v>
      </c>
      <c r="K49" s="1">
        <v>3</v>
      </c>
      <c r="L49" s="1">
        <v>11000</v>
      </c>
      <c r="M49" s="1">
        <f t="shared" si="0"/>
        <v>11693.9</v>
      </c>
      <c r="N49" s="1">
        <f>konzisztencia_teszt_nyers_i!L49</f>
        <v>4</v>
      </c>
      <c r="O49">
        <f t="shared" si="1"/>
        <v>1.6938999999999997</v>
      </c>
      <c r="P49" s="12">
        <f t="shared" si="2"/>
        <v>0.57652500000000007</v>
      </c>
      <c r="R49" s="24" t="s">
        <v>218</v>
      </c>
      <c r="S49" s="25">
        <v>1</v>
      </c>
      <c r="T49" s="25">
        <v>4</v>
      </c>
      <c r="U49" s="25">
        <v>3</v>
      </c>
      <c r="V49" s="25">
        <v>3</v>
      </c>
      <c r="W49" s="25">
        <v>5</v>
      </c>
      <c r="X49" s="25">
        <v>2</v>
      </c>
      <c r="Y49" s="25">
        <v>1</v>
      </c>
      <c r="Z49" s="25">
        <v>2</v>
      </c>
      <c r="AA49" s="25">
        <v>1</v>
      </c>
      <c r="AB49" s="25">
        <v>11000</v>
      </c>
    </row>
    <row r="50" spans="1:28" ht="15" thickBot="1" x14ac:dyDescent="0.35">
      <c r="A50" s="1" t="s">
        <v>156</v>
      </c>
      <c r="B50" s="1" t="s">
        <v>61</v>
      </c>
      <c r="C50" s="1">
        <v>2</v>
      </c>
      <c r="D50" s="1">
        <v>5</v>
      </c>
      <c r="E50" s="1">
        <v>2</v>
      </c>
      <c r="F50" s="1">
        <v>2</v>
      </c>
      <c r="G50" s="1">
        <v>4</v>
      </c>
      <c r="H50" s="1">
        <v>5</v>
      </c>
      <c r="I50" s="1">
        <v>1</v>
      </c>
      <c r="J50" s="1">
        <v>4</v>
      </c>
      <c r="K50" s="1">
        <v>1</v>
      </c>
      <c r="L50" s="1">
        <v>11000</v>
      </c>
      <c r="M50" s="1">
        <f t="shared" si="0"/>
        <v>11841.8</v>
      </c>
      <c r="N50" s="1">
        <f>konzisztencia_teszt_nyers_i!L50</f>
        <v>4</v>
      </c>
      <c r="O50">
        <f t="shared" si="1"/>
        <v>1.8417999999999992</v>
      </c>
      <c r="P50" s="12">
        <f t="shared" si="2"/>
        <v>0.5395500000000002</v>
      </c>
      <c r="R50" s="24" t="s">
        <v>219</v>
      </c>
      <c r="S50" s="25">
        <v>3</v>
      </c>
      <c r="T50" s="25">
        <v>5</v>
      </c>
      <c r="U50" s="25">
        <v>4</v>
      </c>
      <c r="V50" s="25">
        <v>2</v>
      </c>
      <c r="W50" s="25">
        <v>4</v>
      </c>
      <c r="X50" s="25">
        <v>4</v>
      </c>
      <c r="Y50" s="25">
        <v>4</v>
      </c>
      <c r="Z50" s="25">
        <v>1</v>
      </c>
      <c r="AA50" s="25">
        <v>5</v>
      </c>
      <c r="AB50" s="25">
        <v>11000</v>
      </c>
    </row>
    <row r="51" spans="1:28" ht="15" thickBot="1" x14ac:dyDescent="0.35">
      <c r="A51" s="1" t="s">
        <v>156</v>
      </c>
      <c r="B51" s="1" t="s">
        <v>62</v>
      </c>
      <c r="C51" s="1">
        <v>4</v>
      </c>
      <c r="D51" s="1">
        <v>4</v>
      </c>
      <c r="E51" s="1">
        <v>3</v>
      </c>
      <c r="F51" s="1">
        <v>2</v>
      </c>
      <c r="G51" s="1">
        <v>3</v>
      </c>
      <c r="H51" s="1">
        <v>4</v>
      </c>
      <c r="I51" s="1">
        <v>5</v>
      </c>
      <c r="J51" s="1">
        <v>2</v>
      </c>
      <c r="K51" s="1">
        <v>1</v>
      </c>
      <c r="L51" s="1">
        <v>11000</v>
      </c>
      <c r="M51" s="1">
        <f t="shared" si="0"/>
        <v>13933.3</v>
      </c>
      <c r="N51" s="1">
        <f>konzisztencia_teszt_nyers_i!L51</f>
        <v>5</v>
      </c>
      <c r="O51">
        <f t="shared" si="1"/>
        <v>3.9332999999999991</v>
      </c>
      <c r="P51" s="12">
        <f t="shared" si="2"/>
        <v>0.21334000000000017</v>
      </c>
      <c r="R51" s="24" t="s">
        <v>220</v>
      </c>
      <c r="S51" s="25">
        <v>5</v>
      </c>
      <c r="T51" s="25">
        <v>5</v>
      </c>
      <c r="U51" s="25">
        <v>4</v>
      </c>
      <c r="V51" s="25">
        <v>5</v>
      </c>
      <c r="W51" s="25">
        <v>1</v>
      </c>
      <c r="X51" s="25">
        <v>1</v>
      </c>
      <c r="Y51" s="25">
        <v>2</v>
      </c>
      <c r="Z51" s="25">
        <v>3</v>
      </c>
      <c r="AA51" s="25">
        <v>2</v>
      </c>
      <c r="AB51" s="25">
        <v>15000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1</v>
      </c>
      <c r="F52" s="1">
        <v>1</v>
      </c>
      <c r="G52" s="1">
        <v>2</v>
      </c>
      <c r="H52" s="1">
        <v>4</v>
      </c>
      <c r="I52" s="1">
        <v>1</v>
      </c>
      <c r="J52" s="1">
        <v>1</v>
      </c>
      <c r="K52" s="1">
        <v>5</v>
      </c>
      <c r="L52" s="1">
        <v>13000</v>
      </c>
      <c r="M52" s="1">
        <f t="shared" si="0"/>
        <v>12513.8</v>
      </c>
      <c r="N52" s="1">
        <f>konzisztencia_teszt_nyers_i!L52</f>
        <v>3</v>
      </c>
      <c r="O52">
        <f t="shared" si="1"/>
        <v>2.5137999999999994</v>
      </c>
      <c r="P52" s="12">
        <f t="shared" si="2"/>
        <v>0.16206666666666689</v>
      </c>
      <c r="R52" s="24" t="s">
        <v>221</v>
      </c>
      <c r="S52" s="25">
        <v>3</v>
      </c>
      <c r="T52" s="25">
        <v>2</v>
      </c>
      <c r="U52" s="25">
        <v>5</v>
      </c>
      <c r="V52" s="25">
        <v>4</v>
      </c>
      <c r="W52" s="25">
        <v>4</v>
      </c>
      <c r="X52" s="25">
        <v>4</v>
      </c>
      <c r="Y52" s="25">
        <v>3</v>
      </c>
      <c r="Z52" s="25">
        <v>5</v>
      </c>
      <c r="AA52" s="25">
        <v>3</v>
      </c>
      <c r="AB52" s="25">
        <v>12000</v>
      </c>
    </row>
    <row r="53" spans="1:28" ht="15" thickBot="1" x14ac:dyDescent="0.35">
      <c r="A53" s="1" t="s">
        <v>154</v>
      </c>
      <c r="B53" s="1" t="s">
        <v>64</v>
      </c>
      <c r="C53" s="1">
        <v>4</v>
      </c>
      <c r="D53" s="1">
        <v>3</v>
      </c>
      <c r="E53" s="1">
        <v>3</v>
      </c>
      <c r="F53" s="1">
        <v>4</v>
      </c>
      <c r="G53" s="1">
        <v>2</v>
      </c>
      <c r="H53" s="1">
        <v>2</v>
      </c>
      <c r="I53" s="1">
        <v>4</v>
      </c>
      <c r="J53" s="1">
        <v>3</v>
      </c>
      <c r="K53" s="1">
        <v>1</v>
      </c>
      <c r="L53" s="1">
        <v>12000</v>
      </c>
      <c r="M53" s="1">
        <f t="shared" si="0"/>
        <v>11749.7</v>
      </c>
      <c r="N53" s="1">
        <f>konzisztencia_teszt_nyers_i!L53</f>
        <v>4</v>
      </c>
      <c r="O53">
        <f t="shared" si="1"/>
        <v>1.7497000000000007</v>
      </c>
      <c r="P53" s="12">
        <f t="shared" si="2"/>
        <v>0.56257499999999983</v>
      </c>
      <c r="R53" s="24" t="s">
        <v>222</v>
      </c>
      <c r="S53" s="25">
        <v>1</v>
      </c>
      <c r="T53" s="25">
        <v>4</v>
      </c>
      <c r="U53" s="25">
        <v>1</v>
      </c>
      <c r="V53" s="25">
        <v>2</v>
      </c>
      <c r="W53" s="25">
        <v>2</v>
      </c>
      <c r="X53" s="25">
        <v>2</v>
      </c>
      <c r="Y53" s="25">
        <v>4</v>
      </c>
      <c r="Z53" s="25">
        <v>1</v>
      </c>
      <c r="AA53" s="25">
        <v>2</v>
      </c>
      <c r="AB53" s="25">
        <v>15000</v>
      </c>
    </row>
    <row r="54" spans="1:28" ht="15" thickBot="1" x14ac:dyDescent="0.35">
      <c r="A54" s="1" t="s">
        <v>152</v>
      </c>
      <c r="B54" s="1" t="s">
        <v>65</v>
      </c>
      <c r="C54" s="1">
        <v>5</v>
      </c>
      <c r="D54" s="1">
        <v>1</v>
      </c>
      <c r="E54" s="1">
        <v>5</v>
      </c>
      <c r="F54" s="1">
        <v>3</v>
      </c>
      <c r="G54" s="1">
        <v>3</v>
      </c>
      <c r="H54" s="1">
        <v>5</v>
      </c>
      <c r="I54" s="1">
        <v>5</v>
      </c>
      <c r="J54" s="1">
        <v>3</v>
      </c>
      <c r="K54" s="1">
        <v>2</v>
      </c>
      <c r="L54" s="1">
        <v>12000</v>
      </c>
      <c r="M54" s="1">
        <f t="shared" si="0"/>
        <v>12719.5</v>
      </c>
      <c r="N54" s="1">
        <f>konzisztencia_teszt_nyers_i!L54</f>
        <v>2</v>
      </c>
      <c r="O54">
        <f t="shared" si="1"/>
        <v>2.7195</v>
      </c>
      <c r="P54" s="12">
        <f t="shared" si="2"/>
        <v>0.35975000000000001</v>
      </c>
      <c r="R54" s="24" t="s">
        <v>223</v>
      </c>
      <c r="S54" s="25">
        <v>1</v>
      </c>
      <c r="T54" s="25">
        <v>5</v>
      </c>
      <c r="U54" s="25">
        <v>2</v>
      </c>
      <c r="V54" s="25">
        <v>1</v>
      </c>
      <c r="W54" s="25">
        <v>1</v>
      </c>
      <c r="X54" s="25">
        <v>1</v>
      </c>
      <c r="Y54" s="25">
        <v>1</v>
      </c>
      <c r="Z54" s="25">
        <v>3</v>
      </c>
      <c r="AA54" s="25">
        <v>3</v>
      </c>
      <c r="AB54" s="25">
        <v>11000</v>
      </c>
    </row>
    <row r="55" spans="1:28" ht="15" thickBot="1" x14ac:dyDescent="0.35">
      <c r="A55" s="1" t="s">
        <v>154</v>
      </c>
      <c r="B55" s="1" t="s">
        <v>66</v>
      </c>
      <c r="C55" s="1">
        <v>5</v>
      </c>
      <c r="D55" s="1">
        <v>5</v>
      </c>
      <c r="E55" s="1">
        <v>2</v>
      </c>
      <c r="F55" s="1">
        <v>3</v>
      </c>
      <c r="G55" s="1">
        <v>5</v>
      </c>
      <c r="H55" s="1">
        <v>4</v>
      </c>
      <c r="I55" s="1">
        <v>3</v>
      </c>
      <c r="J55" s="1">
        <v>5</v>
      </c>
      <c r="K55" s="1">
        <v>1</v>
      </c>
      <c r="L55" s="1">
        <v>13000</v>
      </c>
      <c r="M55" s="1">
        <f t="shared" si="0"/>
        <v>12357.4</v>
      </c>
      <c r="N55" s="1">
        <f>konzisztencia_teszt_nyers_i!L55</f>
        <v>5</v>
      </c>
      <c r="O55">
        <f t="shared" si="1"/>
        <v>2.3573999999999997</v>
      </c>
      <c r="P55" s="12">
        <f t="shared" si="2"/>
        <v>0.5285200000000001</v>
      </c>
      <c r="R55" s="24" t="s">
        <v>224</v>
      </c>
      <c r="S55" s="25">
        <v>2</v>
      </c>
      <c r="T55" s="25">
        <v>5</v>
      </c>
      <c r="U55" s="25">
        <v>2</v>
      </c>
      <c r="V55" s="25">
        <v>2</v>
      </c>
      <c r="W55" s="25">
        <v>4</v>
      </c>
      <c r="X55" s="25">
        <v>5</v>
      </c>
      <c r="Y55" s="25">
        <v>1</v>
      </c>
      <c r="Z55" s="25">
        <v>4</v>
      </c>
      <c r="AA55" s="25">
        <v>1</v>
      </c>
      <c r="AB55" s="25">
        <v>11000</v>
      </c>
    </row>
    <row r="56" spans="1:28" ht="15" thickBot="1" x14ac:dyDescent="0.35">
      <c r="A56" s="1" t="s">
        <v>154</v>
      </c>
      <c r="B56" s="1" t="s">
        <v>67</v>
      </c>
      <c r="C56" s="1">
        <v>3</v>
      </c>
      <c r="D56" s="1">
        <v>2</v>
      </c>
      <c r="E56" s="1">
        <v>3</v>
      </c>
      <c r="F56" s="1">
        <v>5</v>
      </c>
      <c r="G56" s="1">
        <v>1</v>
      </c>
      <c r="H56" s="1">
        <v>3</v>
      </c>
      <c r="I56" s="1">
        <v>2</v>
      </c>
      <c r="J56" s="1">
        <v>3</v>
      </c>
      <c r="K56" s="1">
        <v>5</v>
      </c>
      <c r="L56" s="1">
        <v>14000</v>
      </c>
      <c r="M56" s="1">
        <f t="shared" si="0"/>
        <v>14121.9</v>
      </c>
      <c r="N56" s="1">
        <f>konzisztencia_teszt_nyers_i!L56</f>
        <v>5</v>
      </c>
      <c r="O56">
        <f t="shared" si="1"/>
        <v>4.1218999999999992</v>
      </c>
      <c r="P56" s="12">
        <f t="shared" si="2"/>
        <v>0.17562000000000016</v>
      </c>
      <c r="R56" s="24" t="s">
        <v>225</v>
      </c>
      <c r="S56" s="25">
        <v>4</v>
      </c>
      <c r="T56" s="25">
        <v>4</v>
      </c>
      <c r="U56" s="25">
        <v>3</v>
      </c>
      <c r="V56" s="25">
        <v>2</v>
      </c>
      <c r="W56" s="25">
        <v>3</v>
      </c>
      <c r="X56" s="25">
        <v>4</v>
      </c>
      <c r="Y56" s="25">
        <v>5</v>
      </c>
      <c r="Z56" s="25">
        <v>2</v>
      </c>
      <c r="AA56" s="25">
        <v>1</v>
      </c>
      <c r="AB56" s="25">
        <v>11000</v>
      </c>
    </row>
    <row r="57" spans="1:28" ht="15" thickBot="1" x14ac:dyDescent="0.35">
      <c r="A57" s="1" t="s">
        <v>154</v>
      </c>
      <c r="B57" s="1" t="s">
        <v>68</v>
      </c>
      <c r="C57" s="1">
        <v>1</v>
      </c>
      <c r="D57" s="1">
        <v>4</v>
      </c>
      <c r="E57" s="1">
        <v>2</v>
      </c>
      <c r="F57" s="1">
        <v>1</v>
      </c>
      <c r="G57" s="1">
        <v>2</v>
      </c>
      <c r="H57" s="1">
        <v>5</v>
      </c>
      <c r="I57" s="1">
        <v>1</v>
      </c>
      <c r="J57" s="1">
        <v>5</v>
      </c>
      <c r="K57" s="1">
        <v>4</v>
      </c>
      <c r="L57" s="1">
        <v>14000</v>
      </c>
      <c r="M57" s="1">
        <f t="shared" si="0"/>
        <v>15029.3</v>
      </c>
      <c r="N57" s="1">
        <f>konzisztencia_teszt_nyers_i!L57</f>
        <v>4</v>
      </c>
      <c r="O57">
        <f t="shared" si="1"/>
        <v>5.0292999999999992</v>
      </c>
      <c r="P57" s="12">
        <f t="shared" si="2"/>
        <v>0.2573249999999998</v>
      </c>
      <c r="R57" s="24" t="s">
        <v>226</v>
      </c>
      <c r="S57" s="25">
        <v>3</v>
      </c>
      <c r="T57" s="25">
        <v>3</v>
      </c>
      <c r="U57" s="25">
        <v>1</v>
      </c>
      <c r="V57" s="25">
        <v>1</v>
      </c>
      <c r="W57" s="25">
        <v>2</v>
      </c>
      <c r="X57" s="25">
        <v>4</v>
      </c>
      <c r="Y57" s="25">
        <v>1</v>
      </c>
      <c r="Z57" s="25">
        <v>1</v>
      </c>
      <c r="AA57" s="25">
        <v>5</v>
      </c>
      <c r="AB57" s="25">
        <v>13000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3</v>
      </c>
      <c r="E58" s="1">
        <v>4</v>
      </c>
      <c r="F58" s="1">
        <v>2</v>
      </c>
      <c r="G58" s="1">
        <v>4</v>
      </c>
      <c r="H58" s="1">
        <v>3</v>
      </c>
      <c r="I58" s="1">
        <v>5</v>
      </c>
      <c r="J58" s="1">
        <v>3</v>
      </c>
      <c r="K58" s="1">
        <v>5</v>
      </c>
      <c r="L58" s="1">
        <v>13000</v>
      </c>
      <c r="M58" s="1">
        <f t="shared" si="0"/>
        <v>11125</v>
      </c>
      <c r="N58" s="1">
        <f>konzisztencia_teszt_nyers_i!L58</f>
        <v>4</v>
      </c>
      <c r="O58">
        <f t="shared" si="1"/>
        <v>1.125</v>
      </c>
      <c r="P58" s="12">
        <f t="shared" si="2"/>
        <v>0.71875</v>
      </c>
      <c r="R58" s="24" t="s">
        <v>227</v>
      </c>
      <c r="S58" s="25">
        <v>4</v>
      </c>
      <c r="T58" s="25">
        <v>3</v>
      </c>
      <c r="U58" s="25">
        <v>3</v>
      </c>
      <c r="V58" s="25">
        <v>4</v>
      </c>
      <c r="W58" s="25">
        <v>2</v>
      </c>
      <c r="X58" s="25">
        <v>2</v>
      </c>
      <c r="Y58" s="25">
        <v>4</v>
      </c>
      <c r="Z58" s="25">
        <v>3</v>
      </c>
      <c r="AA58" s="25">
        <v>1</v>
      </c>
      <c r="AB58" s="25">
        <v>12000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4</v>
      </c>
      <c r="G59" s="1">
        <v>4</v>
      </c>
      <c r="H59" s="1">
        <v>4</v>
      </c>
      <c r="I59" s="1">
        <v>3</v>
      </c>
      <c r="J59" s="1">
        <v>3</v>
      </c>
      <c r="K59" s="1">
        <v>5</v>
      </c>
      <c r="L59" s="1">
        <v>14000</v>
      </c>
      <c r="M59" s="1">
        <f t="shared" si="0"/>
        <v>14362.4</v>
      </c>
      <c r="N59" s="1">
        <f>konzisztencia_teszt_nyers_i!L59</f>
        <v>2</v>
      </c>
      <c r="O59">
        <f t="shared" si="1"/>
        <v>4.3624000000000001</v>
      </c>
      <c r="P59" s="12">
        <f t="shared" si="2"/>
        <v>1.1812</v>
      </c>
      <c r="R59" s="24" t="s">
        <v>228</v>
      </c>
      <c r="S59" s="25">
        <v>5</v>
      </c>
      <c r="T59" s="25">
        <v>1</v>
      </c>
      <c r="U59" s="25">
        <v>5</v>
      </c>
      <c r="V59" s="25">
        <v>3</v>
      </c>
      <c r="W59" s="25">
        <v>3</v>
      </c>
      <c r="X59" s="25">
        <v>5</v>
      </c>
      <c r="Y59" s="25">
        <v>5</v>
      </c>
      <c r="Z59" s="25">
        <v>3</v>
      </c>
      <c r="AA59" s="25">
        <v>2</v>
      </c>
      <c r="AB59" s="25">
        <v>12000</v>
      </c>
    </row>
    <row r="60" spans="1:28" ht="15" thickBot="1" x14ac:dyDescent="0.35">
      <c r="A60" s="1" t="s">
        <v>155</v>
      </c>
      <c r="B60" s="1" t="s">
        <v>71</v>
      </c>
      <c r="C60" s="1">
        <v>5</v>
      </c>
      <c r="D60" s="1">
        <v>3</v>
      </c>
      <c r="E60" s="1">
        <v>1</v>
      </c>
      <c r="F60" s="1">
        <v>1</v>
      </c>
      <c r="G60" s="1">
        <v>3</v>
      </c>
      <c r="H60" s="1">
        <v>1</v>
      </c>
      <c r="I60" s="1">
        <v>5</v>
      </c>
      <c r="J60" s="1">
        <v>2</v>
      </c>
      <c r="K60" s="1">
        <v>5</v>
      </c>
      <c r="L60" s="1">
        <v>15000</v>
      </c>
      <c r="M60" s="1">
        <f t="shared" si="0"/>
        <v>13341.8</v>
      </c>
      <c r="N60" s="1">
        <f>konzisztencia_teszt_nyers_i!L60</f>
        <v>4</v>
      </c>
      <c r="O60">
        <f t="shared" si="1"/>
        <v>3.3417999999999992</v>
      </c>
      <c r="P60" s="12">
        <f t="shared" si="2"/>
        <v>0.1645500000000002</v>
      </c>
      <c r="R60" s="24" t="s">
        <v>229</v>
      </c>
      <c r="S60" s="25">
        <v>5</v>
      </c>
      <c r="T60" s="25">
        <v>5</v>
      </c>
      <c r="U60" s="25">
        <v>2</v>
      </c>
      <c r="V60" s="25">
        <v>3</v>
      </c>
      <c r="W60" s="25">
        <v>5</v>
      </c>
      <c r="X60" s="25">
        <v>4</v>
      </c>
      <c r="Y60" s="25">
        <v>3</v>
      </c>
      <c r="Z60" s="25">
        <v>5</v>
      </c>
      <c r="AA60" s="25">
        <v>1</v>
      </c>
      <c r="AB60" s="25">
        <v>13000</v>
      </c>
    </row>
    <row r="61" spans="1:28" ht="15" thickBot="1" x14ac:dyDescent="0.35">
      <c r="A61" s="1" t="s">
        <v>152</v>
      </c>
      <c r="B61" s="1" t="s">
        <v>72</v>
      </c>
      <c r="C61" s="1">
        <v>3</v>
      </c>
      <c r="D61" s="1">
        <v>3</v>
      </c>
      <c r="E61" s="1">
        <v>1</v>
      </c>
      <c r="F61" s="1">
        <v>5</v>
      </c>
      <c r="G61" s="1">
        <v>2</v>
      </c>
      <c r="H61" s="1">
        <v>2</v>
      </c>
      <c r="I61" s="1">
        <v>1</v>
      </c>
      <c r="J61" s="1">
        <v>1</v>
      </c>
      <c r="K61" s="1">
        <v>2</v>
      </c>
      <c r="L61" s="1">
        <v>14000</v>
      </c>
      <c r="M61" s="1">
        <f t="shared" si="0"/>
        <v>12328.7</v>
      </c>
      <c r="N61" s="1">
        <f>konzisztencia_teszt_nyers_i!L61</f>
        <v>3</v>
      </c>
      <c r="O61">
        <f t="shared" si="1"/>
        <v>2.3287000000000009</v>
      </c>
      <c r="P61" s="12">
        <f t="shared" si="2"/>
        <v>0.22376666666666636</v>
      </c>
      <c r="R61" s="24" t="s">
        <v>230</v>
      </c>
      <c r="S61" s="25">
        <v>3</v>
      </c>
      <c r="T61" s="25">
        <v>2</v>
      </c>
      <c r="U61" s="25">
        <v>3</v>
      </c>
      <c r="V61" s="25">
        <v>5</v>
      </c>
      <c r="W61" s="25">
        <v>1</v>
      </c>
      <c r="X61" s="25">
        <v>3</v>
      </c>
      <c r="Y61" s="25">
        <v>2</v>
      </c>
      <c r="Z61" s="25">
        <v>3</v>
      </c>
      <c r="AA61" s="25">
        <v>5</v>
      </c>
      <c r="AB61" s="25">
        <v>14000</v>
      </c>
    </row>
    <row r="62" spans="1:28" ht="15" thickBot="1" x14ac:dyDescent="0.35">
      <c r="A62" s="1" t="s">
        <v>155</v>
      </c>
      <c r="B62" s="1" t="s">
        <v>73</v>
      </c>
      <c r="C62" s="1">
        <v>2</v>
      </c>
      <c r="D62" s="1">
        <v>2</v>
      </c>
      <c r="E62" s="1">
        <v>2</v>
      </c>
      <c r="F62" s="1">
        <v>3</v>
      </c>
      <c r="G62" s="1">
        <v>5</v>
      </c>
      <c r="H62" s="1">
        <v>1</v>
      </c>
      <c r="I62" s="1">
        <v>3</v>
      </c>
      <c r="J62" s="1">
        <v>1</v>
      </c>
      <c r="K62" s="1">
        <v>5</v>
      </c>
      <c r="L62" s="1">
        <v>15000</v>
      </c>
      <c r="M62" s="1">
        <f t="shared" si="0"/>
        <v>13896.6</v>
      </c>
      <c r="N62" s="1">
        <f>konzisztencia_teszt_nyers_i!L62</f>
        <v>3</v>
      </c>
      <c r="O62">
        <f t="shared" si="1"/>
        <v>3.8966000000000003</v>
      </c>
      <c r="P62" s="12">
        <f t="shared" si="2"/>
        <v>0.29886666666666678</v>
      </c>
      <c r="R62" s="24" t="s">
        <v>231</v>
      </c>
      <c r="S62" s="25">
        <v>1</v>
      </c>
      <c r="T62" s="25">
        <v>4</v>
      </c>
      <c r="U62" s="25">
        <v>2</v>
      </c>
      <c r="V62" s="25">
        <v>1</v>
      </c>
      <c r="W62" s="25">
        <v>2</v>
      </c>
      <c r="X62" s="25">
        <v>5</v>
      </c>
      <c r="Y62" s="25">
        <v>1</v>
      </c>
      <c r="Z62" s="25">
        <v>5</v>
      </c>
      <c r="AA62" s="25">
        <v>4</v>
      </c>
      <c r="AB62" s="25">
        <v>14000</v>
      </c>
    </row>
    <row r="63" spans="1:28" ht="15" thickBot="1" x14ac:dyDescent="0.35">
      <c r="A63" s="1" t="s">
        <v>152</v>
      </c>
      <c r="B63" s="1" t="s">
        <v>74</v>
      </c>
      <c r="C63" s="1">
        <v>2</v>
      </c>
      <c r="D63" s="1">
        <v>5</v>
      </c>
      <c r="E63" s="1">
        <v>2</v>
      </c>
      <c r="F63" s="1">
        <v>2</v>
      </c>
      <c r="G63" s="1">
        <v>1</v>
      </c>
      <c r="H63" s="1">
        <v>4</v>
      </c>
      <c r="I63" s="1">
        <v>4</v>
      </c>
      <c r="J63" s="1">
        <v>2</v>
      </c>
      <c r="K63" s="1">
        <v>5</v>
      </c>
      <c r="L63" s="1">
        <v>12000</v>
      </c>
      <c r="M63" s="1">
        <f t="shared" si="0"/>
        <v>13329.7</v>
      </c>
      <c r="N63" s="1">
        <f>konzisztencia_teszt_nyers_i!L63</f>
        <v>3</v>
      </c>
      <c r="O63">
        <f t="shared" si="1"/>
        <v>3.3297000000000008</v>
      </c>
      <c r="P63" s="12">
        <f t="shared" si="2"/>
        <v>0.10990000000000026</v>
      </c>
      <c r="R63" s="24" t="s">
        <v>232</v>
      </c>
      <c r="S63" s="25">
        <v>3</v>
      </c>
      <c r="T63" s="25">
        <v>3</v>
      </c>
      <c r="U63" s="25">
        <v>4</v>
      </c>
      <c r="V63" s="25">
        <v>2</v>
      </c>
      <c r="W63" s="25">
        <v>4</v>
      </c>
      <c r="X63" s="25">
        <v>3</v>
      </c>
      <c r="Y63" s="25">
        <v>5</v>
      </c>
      <c r="Z63" s="25">
        <v>3</v>
      </c>
      <c r="AA63" s="25">
        <v>5</v>
      </c>
      <c r="AB63" s="25">
        <v>13000</v>
      </c>
    </row>
    <row r="64" spans="1:28" ht="15" thickBot="1" x14ac:dyDescent="0.35">
      <c r="A64" s="1" t="s">
        <v>154</v>
      </c>
      <c r="B64" s="1" t="s">
        <v>75</v>
      </c>
      <c r="C64" s="1">
        <v>2</v>
      </c>
      <c r="D64" s="1">
        <v>2</v>
      </c>
      <c r="E64" s="1">
        <v>3</v>
      </c>
      <c r="F64" s="1">
        <v>2</v>
      </c>
      <c r="G64" s="1">
        <v>4</v>
      </c>
      <c r="H64" s="1">
        <v>2</v>
      </c>
      <c r="I64" s="1">
        <v>1</v>
      </c>
      <c r="J64" s="1">
        <v>1</v>
      </c>
      <c r="K64" s="1">
        <v>4</v>
      </c>
      <c r="L64" s="1">
        <v>12000</v>
      </c>
      <c r="M64" s="1">
        <f t="shared" si="0"/>
        <v>14200.9</v>
      </c>
      <c r="N64" s="1">
        <f>konzisztencia_teszt_nyers_i!L64</f>
        <v>4</v>
      </c>
      <c r="O64">
        <f t="shared" si="1"/>
        <v>4.2008999999999999</v>
      </c>
      <c r="P64" s="12">
        <f t="shared" si="2"/>
        <v>5.0224999999999964E-2</v>
      </c>
      <c r="R64" s="24" t="s">
        <v>233</v>
      </c>
      <c r="S64" s="25">
        <v>1</v>
      </c>
      <c r="T64" s="25">
        <v>2</v>
      </c>
      <c r="U64" s="25">
        <v>2</v>
      </c>
      <c r="V64" s="25">
        <v>4</v>
      </c>
      <c r="W64" s="25">
        <v>4</v>
      </c>
      <c r="X64" s="25">
        <v>4</v>
      </c>
      <c r="Y64" s="25">
        <v>3</v>
      </c>
      <c r="Z64" s="25">
        <v>3</v>
      </c>
      <c r="AA64" s="25">
        <v>5</v>
      </c>
      <c r="AB64" s="25">
        <v>14000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5</v>
      </c>
      <c r="E65" s="1">
        <v>3</v>
      </c>
      <c r="F65" s="1">
        <v>3</v>
      </c>
      <c r="G65" s="1">
        <v>5</v>
      </c>
      <c r="H65" s="1">
        <v>3</v>
      </c>
      <c r="I65" s="1">
        <v>3</v>
      </c>
      <c r="J65" s="1">
        <v>2</v>
      </c>
      <c r="K65" s="1">
        <v>5</v>
      </c>
      <c r="L65" s="1">
        <v>12000</v>
      </c>
      <c r="M65" s="1">
        <f t="shared" si="0"/>
        <v>13068.6</v>
      </c>
      <c r="N65" s="1">
        <f>konzisztencia_teszt_nyers_i!L65</f>
        <v>5</v>
      </c>
      <c r="O65">
        <f t="shared" si="1"/>
        <v>3.0686000000000004</v>
      </c>
      <c r="P65" s="12">
        <f t="shared" si="2"/>
        <v>0.3862799999999999</v>
      </c>
      <c r="R65" s="24" t="s">
        <v>234</v>
      </c>
      <c r="S65" s="25">
        <v>5</v>
      </c>
      <c r="T65" s="25">
        <v>3</v>
      </c>
      <c r="U65" s="25">
        <v>1</v>
      </c>
      <c r="V65" s="25">
        <v>1</v>
      </c>
      <c r="W65" s="25">
        <v>3</v>
      </c>
      <c r="X65" s="25">
        <v>1</v>
      </c>
      <c r="Y65" s="25">
        <v>5</v>
      </c>
      <c r="Z65" s="25">
        <v>2</v>
      </c>
      <c r="AA65" s="25">
        <v>5</v>
      </c>
      <c r="AB65" s="25">
        <v>15000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1</v>
      </c>
      <c r="E66" s="1">
        <v>3</v>
      </c>
      <c r="F66" s="1">
        <v>1</v>
      </c>
      <c r="G66" s="1">
        <v>5</v>
      </c>
      <c r="H66" s="1">
        <v>3</v>
      </c>
      <c r="I66" s="1">
        <v>4</v>
      </c>
      <c r="J66" s="1">
        <v>2</v>
      </c>
      <c r="K66" s="1">
        <v>2</v>
      </c>
      <c r="L66" s="1">
        <v>13000</v>
      </c>
      <c r="M66" s="1">
        <f t="shared" si="0"/>
        <v>13182.8</v>
      </c>
      <c r="N66" s="1">
        <f>konzisztencia_teszt_nyers_i!L66</f>
        <v>1</v>
      </c>
      <c r="O66">
        <f t="shared" si="1"/>
        <v>3.1827999999999994</v>
      </c>
      <c r="P66" s="12">
        <f t="shared" si="2"/>
        <v>2.1827999999999994</v>
      </c>
      <c r="R66" s="24" t="s">
        <v>235</v>
      </c>
      <c r="S66" s="25">
        <v>3</v>
      </c>
      <c r="T66" s="25">
        <v>3</v>
      </c>
      <c r="U66" s="25">
        <v>1</v>
      </c>
      <c r="V66" s="25">
        <v>5</v>
      </c>
      <c r="W66" s="25">
        <v>2</v>
      </c>
      <c r="X66" s="25">
        <v>2</v>
      </c>
      <c r="Y66" s="25">
        <v>1</v>
      </c>
      <c r="Z66" s="25">
        <v>1</v>
      </c>
      <c r="AA66" s="25">
        <v>2</v>
      </c>
      <c r="AB66" s="25">
        <v>14000</v>
      </c>
    </row>
    <row r="67" spans="1:28" ht="15" thickBot="1" x14ac:dyDescent="0.35">
      <c r="A67" s="1" t="s">
        <v>156</v>
      </c>
      <c r="B67" s="1" t="s">
        <v>78</v>
      </c>
      <c r="C67" s="1">
        <v>4</v>
      </c>
      <c r="D67" s="1">
        <v>3</v>
      </c>
      <c r="E67" s="1">
        <v>1</v>
      </c>
      <c r="F67" s="1">
        <v>4</v>
      </c>
      <c r="G67" s="1">
        <v>1</v>
      </c>
      <c r="H67" s="1">
        <v>4</v>
      </c>
      <c r="I67" s="1">
        <v>2</v>
      </c>
      <c r="J67" s="1">
        <v>5</v>
      </c>
      <c r="K67" s="1">
        <v>2</v>
      </c>
      <c r="L67" s="1">
        <v>13000</v>
      </c>
      <c r="M67" s="1">
        <f t="shared" ref="M67:M130" si="3">AB226</f>
        <v>12382.5</v>
      </c>
      <c r="N67" s="1">
        <f>konzisztencia_teszt_nyers_i!L67</f>
        <v>4</v>
      </c>
      <c r="O67">
        <f t="shared" si="1"/>
        <v>2.3824999999999998</v>
      </c>
      <c r="P67" s="12">
        <f t="shared" si="2"/>
        <v>0.40437500000000004</v>
      </c>
      <c r="R67" s="24" t="s">
        <v>236</v>
      </c>
      <c r="S67" s="25">
        <v>2</v>
      </c>
      <c r="T67" s="25">
        <v>2</v>
      </c>
      <c r="U67" s="25">
        <v>2</v>
      </c>
      <c r="V67" s="25">
        <v>3</v>
      </c>
      <c r="W67" s="25">
        <v>5</v>
      </c>
      <c r="X67" s="25">
        <v>1</v>
      </c>
      <c r="Y67" s="25">
        <v>3</v>
      </c>
      <c r="Z67" s="25">
        <v>1</v>
      </c>
      <c r="AA67" s="25">
        <v>5</v>
      </c>
      <c r="AB67" s="25">
        <v>15000</v>
      </c>
    </row>
    <row r="68" spans="1:28" ht="15" thickBot="1" x14ac:dyDescent="0.35">
      <c r="A68" s="1" t="s">
        <v>156</v>
      </c>
      <c r="B68" s="1" t="s">
        <v>79</v>
      </c>
      <c r="C68" s="1">
        <v>5</v>
      </c>
      <c r="D68" s="1">
        <v>1</v>
      </c>
      <c r="E68" s="1">
        <v>3</v>
      </c>
      <c r="F68" s="1">
        <v>3</v>
      </c>
      <c r="G68" s="1">
        <v>1</v>
      </c>
      <c r="H68" s="1">
        <v>3</v>
      </c>
      <c r="I68" s="1">
        <v>5</v>
      </c>
      <c r="J68" s="1">
        <v>1</v>
      </c>
      <c r="K68" s="1">
        <v>5</v>
      </c>
      <c r="L68" s="1">
        <v>13000</v>
      </c>
      <c r="M68" s="1">
        <f t="shared" si="3"/>
        <v>13798.5</v>
      </c>
      <c r="N68" s="1">
        <f>konzisztencia_teszt_nyers_i!L68</f>
        <v>5</v>
      </c>
      <c r="O68">
        <f t="shared" ref="O68:O131" si="4">(M68-10000)/1000</f>
        <v>3.7985000000000002</v>
      </c>
      <c r="P68" s="12">
        <f t="shared" ref="P68:P131" si="5">ABS(N68-O68)/N68</f>
        <v>0.24029999999999996</v>
      </c>
      <c r="R68" s="24" t="s">
        <v>237</v>
      </c>
      <c r="S68" s="25">
        <v>2</v>
      </c>
      <c r="T68" s="25">
        <v>5</v>
      </c>
      <c r="U68" s="25">
        <v>2</v>
      </c>
      <c r="V68" s="25">
        <v>2</v>
      </c>
      <c r="W68" s="25">
        <v>1</v>
      </c>
      <c r="X68" s="25">
        <v>4</v>
      </c>
      <c r="Y68" s="25">
        <v>4</v>
      </c>
      <c r="Z68" s="25">
        <v>2</v>
      </c>
      <c r="AA68" s="25">
        <v>5</v>
      </c>
      <c r="AB68" s="25">
        <v>12000</v>
      </c>
    </row>
    <row r="69" spans="1:28" ht="15" thickBot="1" x14ac:dyDescent="0.35">
      <c r="A69" s="1" t="s">
        <v>155</v>
      </c>
      <c r="B69" s="1" t="s">
        <v>80</v>
      </c>
      <c r="C69" s="1">
        <v>5</v>
      </c>
      <c r="D69" s="1">
        <v>2</v>
      </c>
      <c r="E69" s="1">
        <v>2</v>
      </c>
      <c r="F69" s="1">
        <v>1</v>
      </c>
      <c r="G69" s="1">
        <v>2</v>
      </c>
      <c r="H69" s="1">
        <v>3</v>
      </c>
      <c r="I69" s="1">
        <v>3</v>
      </c>
      <c r="J69" s="1">
        <v>1</v>
      </c>
      <c r="K69" s="1">
        <v>1</v>
      </c>
      <c r="L69" s="1">
        <v>11000</v>
      </c>
      <c r="M69" s="1">
        <f t="shared" si="3"/>
        <v>12524.9</v>
      </c>
      <c r="N69" s="1">
        <f>konzisztencia_teszt_nyers_i!L69</f>
        <v>3</v>
      </c>
      <c r="O69">
        <f t="shared" si="4"/>
        <v>2.5248999999999997</v>
      </c>
      <c r="P69" s="12">
        <f t="shared" si="5"/>
        <v>0.15836666666666677</v>
      </c>
      <c r="R69" s="24" t="s">
        <v>238</v>
      </c>
      <c r="S69" s="25">
        <v>2</v>
      </c>
      <c r="T69" s="25">
        <v>2</v>
      </c>
      <c r="U69" s="25">
        <v>3</v>
      </c>
      <c r="V69" s="25">
        <v>2</v>
      </c>
      <c r="W69" s="25">
        <v>4</v>
      </c>
      <c r="X69" s="25">
        <v>2</v>
      </c>
      <c r="Y69" s="25">
        <v>1</v>
      </c>
      <c r="Z69" s="25">
        <v>1</v>
      </c>
      <c r="AA69" s="25">
        <v>4</v>
      </c>
      <c r="AB69" s="25">
        <v>12000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5</v>
      </c>
      <c r="E70" s="1">
        <v>1</v>
      </c>
      <c r="F70" s="1">
        <v>4</v>
      </c>
      <c r="G70" s="1">
        <v>1</v>
      </c>
      <c r="H70" s="1">
        <v>2</v>
      </c>
      <c r="I70" s="1">
        <v>4</v>
      </c>
      <c r="J70" s="1">
        <v>3</v>
      </c>
      <c r="K70" s="1">
        <v>5</v>
      </c>
      <c r="L70" s="1">
        <v>11000</v>
      </c>
      <c r="M70" s="1">
        <f t="shared" si="3"/>
        <v>12057.1</v>
      </c>
      <c r="N70" s="1">
        <f>konzisztencia_teszt_nyers_i!L70</f>
        <v>1</v>
      </c>
      <c r="O70">
        <f t="shared" si="4"/>
        <v>2.0571000000000002</v>
      </c>
      <c r="P70" s="12">
        <f t="shared" si="5"/>
        <v>1.0571000000000002</v>
      </c>
      <c r="R70" s="24" t="s">
        <v>239</v>
      </c>
      <c r="S70" s="25">
        <v>1</v>
      </c>
      <c r="T70" s="25">
        <v>5</v>
      </c>
      <c r="U70" s="25">
        <v>3</v>
      </c>
      <c r="V70" s="25">
        <v>3</v>
      </c>
      <c r="W70" s="25">
        <v>5</v>
      </c>
      <c r="X70" s="25">
        <v>3</v>
      </c>
      <c r="Y70" s="25">
        <v>3</v>
      </c>
      <c r="Z70" s="25">
        <v>2</v>
      </c>
      <c r="AA70" s="25">
        <v>5</v>
      </c>
      <c r="AB70" s="25">
        <v>12000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1</v>
      </c>
      <c r="E71" s="1">
        <v>4</v>
      </c>
      <c r="F71" s="1">
        <v>1</v>
      </c>
      <c r="G71" s="1">
        <v>4</v>
      </c>
      <c r="H71" s="1">
        <v>2</v>
      </c>
      <c r="I71" s="1">
        <v>5</v>
      </c>
      <c r="J71" s="1">
        <v>5</v>
      </c>
      <c r="K71" s="1">
        <v>2</v>
      </c>
      <c r="L71" s="1">
        <v>13000</v>
      </c>
      <c r="M71" s="1">
        <f t="shared" si="3"/>
        <v>12745.7</v>
      </c>
      <c r="N71" s="1">
        <f>konzisztencia_teszt_nyers_i!L71</f>
        <v>3</v>
      </c>
      <c r="O71">
        <f t="shared" si="4"/>
        <v>2.7457000000000007</v>
      </c>
      <c r="P71" s="12">
        <f t="shared" si="5"/>
        <v>8.4766666666666435E-2</v>
      </c>
      <c r="R71" s="24" t="s">
        <v>240</v>
      </c>
      <c r="S71" s="25">
        <v>1</v>
      </c>
      <c r="T71" s="25">
        <v>1</v>
      </c>
      <c r="U71" s="25">
        <v>3</v>
      </c>
      <c r="V71" s="25">
        <v>1</v>
      </c>
      <c r="W71" s="25">
        <v>5</v>
      </c>
      <c r="X71" s="25">
        <v>3</v>
      </c>
      <c r="Y71" s="25">
        <v>4</v>
      </c>
      <c r="Z71" s="25">
        <v>2</v>
      </c>
      <c r="AA71" s="25">
        <v>2</v>
      </c>
      <c r="AB71" s="25">
        <v>13000</v>
      </c>
    </row>
    <row r="72" spans="1:28" ht="15" thickBot="1" x14ac:dyDescent="0.35">
      <c r="A72" s="1" t="s">
        <v>155</v>
      </c>
      <c r="B72" s="1" t="s">
        <v>83</v>
      </c>
      <c r="C72" s="1">
        <v>5</v>
      </c>
      <c r="D72" s="1">
        <v>5</v>
      </c>
      <c r="E72" s="1">
        <v>2</v>
      </c>
      <c r="F72" s="1">
        <v>2</v>
      </c>
      <c r="G72" s="1">
        <v>3</v>
      </c>
      <c r="H72" s="1">
        <v>2</v>
      </c>
      <c r="I72" s="1">
        <v>1</v>
      </c>
      <c r="J72" s="1">
        <v>1</v>
      </c>
      <c r="K72" s="1">
        <v>1</v>
      </c>
      <c r="L72" s="1">
        <v>12000</v>
      </c>
      <c r="M72" s="1">
        <f t="shared" si="3"/>
        <v>11135.6</v>
      </c>
      <c r="N72" s="1">
        <f>konzisztencia_teszt_nyers_i!L72</f>
        <v>3</v>
      </c>
      <c r="O72">
        <f t="shared" si="4"/>
        <v>1.1356000000000004</v>
      </c>
      <c r="P72" s="12">
        <f t="shared" si="5"/>
        <v>0.6214666666666665</v>
      </c>
      <c r="R72" s="24" t="s">
        <v>241</v>
      </c>
      <c r="S72" s="25">
        <v>4</v>
      </c>
      <c r="T72" s="25">
        <v>3</v>
      </c>
      <c r="U72" s="25">
        <v>1</v>
      </c>
      <c r="V72" s="25">
        <v>4</v>
      </c>
      <c r="W72" s="25">
        <v>1</v>
      </c>
      <c r="X72" s="25">
        <v>4</v>
      </c>
      <c r="Y72" s="25">
        <v>2</v>
      </c>
      <c r="Z72" s="25">
        <v>5</v>
      </c>
      <c r="AA72" s="25">
        <v>2</v>
      </c>
      <c r="AB72" s="25">
        <v>13000</v>
      </c>
    </row>
    <row r="73" spans="1:28" ht="15" thickBot="1" x14ac:dyDescent="0.35">
      <c r="A73" s="1" t="s">
        <v>152</v>
      </c>
      <c r="B73" s="1" t="s">
        <v>84</v>
      </c>
      <c r="C73" s="1">
        <v>1</v>
      </c>
      <c r="D73" s="1">
        <v>4</v>
      </c>
      <c r="E73" s="1">
        <v>1</v>
      </c>
      <c r="F73" s="1">
        <v>1</v>
      </c>
      <c r="G73" s="1">
        <v>4</v>
      </c>
      <c r="H73" s="1">
        <v>1</v>
      </c>
      <c r="I73" s="1">
        <v>4</v>
      </c>
      <c r="J73" s="1">
        <v>5</v>
      </c>
      <c r="K73" s="1">
        <v>4</v>
      </c>
      <c r="L73" s="1">
        <v>14000</v>
      </c>
      <c r="M73" s="1">
        <f t="shared" si="3"/>
        <v>15081.7</v>
      </c>
      <c r="N73" s="1">
        <f>konzisztencia_teszt_nyers_i!L73</f>
        <v>3</v>
      </c>
      <c r="O73">
        <f t="shared" si="4"/>
        <v>5.0817000000000005</v>
      </c>
      <c r="P73" s="12">
        <f t="shared" si="5"/>
        <v>0.69390000000000018</v>
      </c>
      <c r="R73" s="24" t="s">
        <v>242</v>
      </c>
      <c r="S73" s="25">
        <v>5</v>
      </c>
      <c r="T73" s="25">
        <v>1</v>
      </c>
      <c r="U73" s="25">
        <v>3</v>
      </c>
      <c r="V73" s="25">
        <v>3</v>
      </c>
      <c r="W73" s="25">
        <v>1</v>
      </c>
      <c r="X73" s="25">
        <v>3</v>
      </c>
      <c r="Y73" s="25">
        <v>5</v>
      </c>
      <c r="Z73" s="25">
        <v>1</v>
      </c>
      <c r="AA73" s="25">
        <v>5</v>
      </c>
      <c r="AB73" s="25">
        <v>13000</v>
      </c>
    </row>
    <row r="74" spans="1:28" ht="15" thickBot="1" x14ac:dyDescent="0.35">
      <c r="A74" s="1" t="s">
        <v>156</v>
      </c>
      <c r="B74" s="1" t="s">
        <v>85</v>
      </c>
      <c r="C74" s="1">
        <v>3</v>
      </c>
      <c r="D74" s="1">
        <v>2</v>
      </c>
      <c r="E74" s="1">
        <v>2</v>
      </c>
      <c r="F74" s="1">
        <v>2</v>
      </c>
      <c r="G74" s="1">
        <v>1</v>
      </c>
      <c r="H74" s="1">
        <v>1</v>
      </c>
      <c r="I74" s="1">
        <v>5</v>
      </c>
      <c r="J74" s="1">
        <v>4</v>
      </c>
      <c r="K74" s="1">
        <v>2</v>
      </c>
      <c r="L74" s="1">
        <v>15000</v>
      </c>
      <c r="M74" s="1">
        <f t="shared" si="3"/>
        <v>14502.7</v>
      </c>
      <c r="N74" s="1">
        <f>konzisztencia_teszt_nyers_i!L74</f>
        <v>4</v>
      </c>
      <c r="O74">
        <f t="shared" si="4"/>
        <v>4.5027000000000008</v>
      </c>
      <c r="P74" s="12">
        <f t="shared" si="5"/>
        <v>0.1256750000000002</v>
      </c>
      <c r="R74" s="24" t="s">
        <v>243</v>
      </c>
      <c r="S74" s="25">
        <v>5</v>
      </c>
      <c r="T74" s="25">
        <v>2</v>
      </c>
      <c r="U74" s="25">
        <v>2</v>
      </c>
      <c r="V74" s="25">
        <v>1</v>
      </c>
      <c r="W74" s="25">
        <v>2</v>
      </c>
      <c r="X74" s="25">
        <v>3</v>
      </c>
      <c r="Y74" s="25">
        <v>3</v>
      </c>
      <c r="Z74" s="25">
        <v>1</v>
      </c>
      <c r="AA74" s="25">
        <v>1</v>
      </c>
      <c r="AB74" s="25">
        <v>11000</v>
      </c>
    </row>
    <row r="75" spans="1:28" ht="15" thickBot="1" x14ac:dyDescent="0.35">
      <c r="A75" s="1" t="s">
        <v>154</v>
      </c>
      <c r="B75" s="1" t="s">
        <v>86</v>
      </c>
      <c r="C75" s="1">
        <v>2</v>
      </c>
      <c r="D75" s="1">
        <v>2</v>
      </c>
      <c r="E75" s="1">
        <v>4</v>
      </c>
      <c r="F75" s="1">
        <v>4</v>
      </c>
      <c r="G75" s="1">
        <v>2</v>
      </c>
      <c r="H75" s="1">
        <v>2</v>
      </c>
      <c r="I75" s="1">
        <v>4</v>
      </c>
      <c r="J75" s="1">
        <v>4</v>
      </c>
      <c r="K75" s="1">
        <v>5</v>
      </c>
      <c r="L75" s="1">
        <v>13000</v>
      </c>
      <c r="M75" s="1">
        <f t="shared" si="3"/>
        <v>13471</v>
      </c>
      <c r="N75" s="1">
        <f>konzisztencia_teszt_nyers_i!L75</f>
        <v>4</v>
      </c>
      <c r="O75">
        <f t="shared" si="4"/>
        <v>3.4710000000000001</v>
      </c>
      <c r="P75" s="12">
        <f t="shared" si="5"/>
        <v>0.13224999999999998</v>
      </c>
      <c r="R75" s="24" t="s">
        <v>244</v>
      </c>
      <c r="S75" s="25">
        <v>2</v>
      </c>
      <c r="T75" s="25">
        <v>5</v>
      </c>
      <c r="U75" s="25">
        <v>1</v>
      </c>
      <c r="V75" s="25">
        <v>4</v>
      </c>
      <c r="W75" s="25">
        <v>1</v>
      </c>
      <c r="X75" s="25">
        <v>2</v>
      </c>
      <c r="Y75" s="25">
        <v>4</v>
      </c>
      <c r="Z75" s="25">
        <v>3</v>
      </c>
      <c r="AA75" s="25">
        <v>5</v>
      </c>
      <c r="AB75" s="25">
        <v>11000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5</v>
      </c>
      <c r="E76" s="1">
        <v>3</v>
      </c>
      <c r="F76" s="1">
        <v>5</v>
      </c>
      <c r="G76" s="1">
        <v>4</v>
      </c>
      <c r="H76" s="1">
        <v>5</v>
      </c>
      <c r="I76" s="1">
        <v>1</v>
      </c>
      <c r="J76" s="1">
        <v>2</v>
      </c>
      <c r="K76" s="1">
        <v>5</v>
      </c>
      <c r="L76" s="1">
        <v>15000</v>
      </c>
      <c r="M76" s="1">
        <f t="shared" si="3"/>
        <v>13806.5</v>
      </c>
      <c r="N76" s="1">
        <f>konzisztencia_teszt_nyers_i!L76</f>
        <v>2</v>
      </c>
      <c r="O76">
        <f t="shared" si="4"/>
        <v>3.8065000000000002</v>
      </c>
      <c r="P76" s="12">
        <f t="shared" si="5"/>
        <v>0.90325000000000011</v>
      </c>
      <c r="R76" s="24" t="s">
        <v>245</v>
      </c>
      <c r="S76" s="25">
        <v>4</v>
      </c>
      <c r="T76" s="25">
        <v>1</v>
      </c>
      <c r="U76" s="25">
        <v>4</v>
      </c>
      <c r="V76" s="25">
        <v>1</v>
      </c>
      <c r="W76" s="25">
        <v>4</v>
      </c>
      <c r="X76" s="25">
        <v>2</v>
      </c>
      <c r="Y76" s="25">
        <v>5</v>
      </c>
      <c r="Z76" s="25">
        <v>5</v>
      </c>
      <c r="AA76" s="25">
        <v>2</v>
      </c>
      <c r="AB76" s="25">
        <v>13000</v>
      </c>
    </row>
    <row r="77" spans="1:28" ht="15" thickBot="1" x14ac:dyDescent="0.35">
      <c r="A77" s="1" t="s">
        <v>155</v>
      </c>
      <c r="B77" s="1" t="s">
        <v>88</v>
      </c>
      <c r="C77" s="1">
        <v>5</v>
      </c>
      <c r="D77" s="1">
        <v>2</v>
      </c>
      <c r="E77" s="1">
        <v>5</v>
      </c>
      <c r="F77" s="1">
        <v>2</v>
      </c>
      <c r="G77" s="1">
        <v>5</v>
      </c>
      <c r="H77" s="1">
        <v>5</v>
      </c>
      <c r="I77" s="1">
        <v>5</v>
      </c>
      <c r="J77" s="1">
        <v>2</v>
      </c>
      <c r="K77" s="1">
        <v>3</v>
      </c>
      <c r="L77" s="1">
        <v>15000</v>
      </c>
      <c r="M77" s="1">
        <f t="shared" si="3"/>
        <v>13299.5</v>
      </c>
      <c r="N77" s="1">
        <f>konzisztencia_teszt_nyers_i!L77</f>
        <v>4</v>
      </c>
      <c r="O77">
        <f t="shared" si="4"/>
        <v>3.2995000000000001</v>
      </c>
      <c r="P77" s="12">
        <f t="shared" si="5"/>
        <v>0.17512499999999998</v>
      </c>
      <c r="R77" s="24" t="s">
        <v>246</v>
      </c>
      <c r="S77" s="25">
        <v>5</v>
      </c>
      <c r="T77" s="25">
        <v>5</v>
      </c>
      <c r="U77" s="25">
        <v>2</v>
      </c>
      <c r="V77" s="25">
        <v>2</v>
      </c>
      <c r="W77" s="25">
        <v>3</v>
      </c>
      <c r="X77" s="25">
        <v>2</v>
      </c>
      <c r="Y77" s="25">
        <v>1</v>
      </c>
      <c r="Z77" s="25">
        <v>1</v>
      </c>
      <c r="AA77" s="25">
        <v>1</v>
      </c>
      <c r="AB77" s="25">
        <v>12000</v>
      </c>
    </row>
    <row r="78" spans="1:28" ht="15" thickBot="1" x14ac:dyDescent="0.35">
      <c r="A78" s="1" t="s">
        <v>154</v>
      </c>
      <c r="B78" s="1" t="s">
        <v>89</v>
      </c>
      <c r="C78" s="1">
        <v>2</v>
      </c>
      <c r="D78" s="1">
        <v>2</v>
      </c>
      <c r="E78" s="1">
        <v>3</v>
      </c>
      <c r="F78" s="1">
        <v>5</v>
      </c>
      <c r="G78" s="1">
        <v>4</v>
      </c>
      <c r="H78" s="1">
        <v>2</v>
      </c>
      <c r="I78" s="1">
        <v>4</v>
      </c>
      <c r="J78" s="1">
        <v>4</v>
      </c>
      <c r="K78" s="1">
        <v>2</v>
      </c>
      <c r="L78" s="1">
        <v>15000</v>
      </c>
      <c r="M78" s="1">
        <f t="shared" si="3"/>
        <v>15475</v>
      </c>
      <c r="N78" s="1">
        <f>konzisztencia_teszt_nyers_i!L78</f>
        <v>4</v>
      </c>
      <c r="O78">
        <f t="shared" si="4"/>
        <v>5.4749999999999996</v>
      </c>
      <c r="P78" s="12">
        <f t="shared" si="5"/>
        <v>0.36874999999999991</v>
      </c>
      <c r="R78" s="24" t="s">
        <v>247</v>
      </c>
      <c r="S78" s="25">
        <v>1</v>
      </c>
      <c r="T78" s="25">
        <v>4</v>
      </c>
      <c r="U78" s="25">
        <v>1</v>
      </c>
      <c r="V78" s="25">
        <v>1</v>
      </c>
      <c r="W78" s="25">
        <v>4</v>
      </c>
      <c r="X78" s="25">
        <v>1</v>
      </c>
      <c r="Y78" s="25">
        <v>4</v>
      </c>
      <c r="Z78" s="25">
        <v>5</v>
      </c>
      <c r="AA78" s="25">
        <v>4</v>
      </c>
      <c r="AB78" s="25">
        <v>14000</v>
      </c>
    </row>
    <row r="79" spans="1:28" ht="15" thickBot="1" x14ac:dyDescent="0.35">
      <c r="A79" s="1" t="s">
        <v>152</v>
      </c>
      <c r="B79" s="1" t="s">
        <v>90</v>
      </c>
      <c r="C79" s="1">
        <v>2</v>
      </c>
      <c r="D79" s="1">
        <v>2</v>
      </c>
      <c r="E79" s="1">
        <v>1</v>
      </c>
      <c r="F79" s="1">
        <v>1</v>
      </c>
      <c r="G79" s="1">
        <v>2</v>
      </c>
      <c r="H79" s="1">
        <v>1</v>
      </c>
      <c r="I79" s="1">
        <v>3</v>
      </c>
      <c r="J79" s="1">
        <v>2</v>
      </c>
      <c r="K79" s="1">
        <v>4</v>
      </c>
      <c r="L79" s="1">
        <v>12000</v>
      </c>
      <c r="M79" s="1">
        <f t="shared" si="3"/>
        <v>14221.5</v>
      </c>
      <c r="N79" s="1">
        <f>konzisztencia_teszt_nyers_i!L79</f>
        <v>1</v>
      </c>
      <c r="O79">
        <f t="shared" si="4"/>
        <v>4.2214999999999998</v>
      </c>
      <c r="P79" s="12">
        <f t="shared" si="5"/>
        <v>3.2214999999999998</v>
      </c>
      <c r="R79" s="24" t="s">
        <v>248</v>
      </c>
      <c r="S79" s="25">
        <v>3</v>
      </c>
      <c r="T79" s="25">
        <v>2</v>
      </c>
      <c r="U79" s="25">
        <v>2</v>
      </c>
      <c r="V79" s="25">
        <v>2</v>
      </c>
      <c r="W79" s="25">
        <v>1</v>
      </c>
      <c r="X79" s="25">
        <v>1</v>
      </c>
      <c r="Y79" s="25">
        <v>5</v>
      </c>
      <c r="Z79" s="25">
        <v>4</v>
      </c>
      <c r="AA79" s="25">
        <v>2</v>
      </c>
      <c r="AB79" s="25">
        <v>15000</v>
      </c>
    </row>
    <row r="80" spans="1:28" ht="15" thickBot="1" x14ac:dyDescent="0.35">
      <c r="A80" s="1" t="s">
        <v>156</v>
      </c>
      <c r="B80" s="1" t="s">
        <v>91</v>
      </c>
      <c r="C80" s="1">
        <v>1</v>
      </c>
      <c r="D80" s="1">
        <v>5</v>
      </c>
      <c r="E80" s="1">
        <v>3</v>
      </c>
      <c r="F80" s="1">
        <v>4</v>
      </c>
      <c r="G80" s="1">
        <v>1</v>
      </c>
      <c r="H80" s="1">
        <v>2</v>
      </c>
      <c r="I80" s="1">
        <v>4</v>
      </c>
      <c r="J80" s="1">
        <v>2</v>
      </c>
      <c r="K80" s="1">
        <v>1</v>
      </c>
      <c r="L80" s="1">
        <v>11000</v>
      </c>
      <c r="M80" s="1">
        <f t="shared" si="3"/>
        <v>12398.6</v>
      </c>
      <c r="N80" s="1">
        <f>konzisztencia_teszt_nyers_i!L80</f>
        <v>4</v>
      </c>
      <c r="O80">
        <f t="shared" si="4"/>
        <v>2.3986000000000005</v>
      </c>
      <c r="P80" s="12">
        <f t="shared" si="5"/>
        <v>0.40034999999999987</v>
      </c>
      <c r="R80" s="24" t="s">
        <v>249</v>
      </c>
      <c r="S80" s="25">
        <v>2</v>
      </c>
      <c r="T80" s="25">
        <v>2</v>
      </c>
      <c r="U80" s="25">
        <v>4</v>
      </c>
      <c r="V80" s="25">
        <v>4</v>
      </c>
      <c r="W80" s="25">
        <v>2</v>
      </c>
      <c r="X80" s="25">
        <v>2</v>
      </c>
      <c r="Y80" s="25">
        <v>4</v>
      </c>
      <c r="Z80" s="25">
        <v>4</v>
      </c>
      <c r="AA80" s="25">
        <v>5</v>
      </c>
      <c r="AB80" s="25">
        <v>13000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3</v>
      </c>
      <c r="E81" s="1">
        <v>3</v>
      </c>
      <c r="F81" s="1">
        <v>2</v>
      </c>
      <c r="G81" s="1">
        <v>4</v>
      </c>
      <c r="H81" s="1">
        <v>5</v>
      </c>
      <c r="I81" s="1">
        <v>2</v>
      </c>
      <c r="J81" s="1">
        <v>3</v>
      </c>
      <c r="K81" s="1">
        <v>4</v>
      </c>
      <c r="L81" s="1">
        <v>14000</v>
      </c>
      <c r="M81" s="1">
        <f t="shared" si="3"/>
        <v>13841.2</v>
      </c>
      <c r="N81" s="1">
        <f>konzisztencia_teszt_nyers_i!L81</f>
        <v>3</v>
      </c>
      <c r="O81">
        <f t="shared" si="4"/>
        <v>3.8412000000000006</v>
      </c>
      <c r="P81" s="12">
        <f t="shared" si="5"/>
        <v>0.2804000000000002</v>
      </c>
      <c r="R81" s="24" t="s">
        <v>250</v>
      </c>
      <c r="S81" s="25">
        <v>2</v>
      </c>
      <c r="T81" s="25">
        <v>5</v>
      </c>
      <c r="U81" s="25">
        <v>3</v>
      </c>
      <c r="V81" s="25">
        <v>5</v>
      </c>
      <c r="W81" s="25">
        <v>4</v>
      </c>
      <c r="X81" s="25">
        <v>5</v>
      </c>
      <c r="Y81" s="25">
        <v>1</v>
      </c>
      <c r="Z81" s="25">
        <v>2</v>
      </c>
      <c r="AA81" s="25">
        <v>5</v>
      </c>
      <c r="AB81" s="25">
        <v>15000</v>
      </c>
    </row>
    <row r="82" spans="1:28" ht="15" thickBot="1" x14ac:dyDescent="0.35">
      <c r="A82" s="1" t="s">
        <v>154</v>
      </c>
      <c r="B82" s="1" t="s">
        <v>93</v>
      </c>
      <c r="C82" s="1">
        <v>2</v>
      </c>
      <c r="D82" s="1">
        <v>2</v>
      </c>
      <c r="E82" s="1">
        <v>1</v>
      </c>
      <c r="F82" s="1">
        <v>1</v>
      </c>
      <c r="G82" s="1">
        <v>1</v>
      </c>
      <c r="H82" s="1">
        <v>4</v>
      </c>
      <c r="I82" s="1">
        <v>5</v>
      </c>
      <c r="J82" s="1">
        <v>1</v>
      </c>
      <c r="K82" s="1">
        <v>2</v>
      </c>
      <c r="L82" s="1">
        <v>13000</v>
      </c>
      <c r="M82" s="1">
        <f t="shared" si="3"/>
        <v>14224</v>
      </c>
      <c r="N82" s="1">
        <f>konzisztencia_teszt_nyers_i!L82</f>
        <v>4</v>
      </c>
      <c r="O82">
        <f t="shared" si="4"/>
        <v>4.2240000000000002</v>
      </c>
      <c r="P82" s="12">
        <f t="shared" si="5"/>
        <v>5.600000000000005E-2</v>
      </c>
      <c r="R82" s="24" t="s">
        <v>251</v>
      </c>
      <c r="S82" s="25">
        <v>5</v>
      </c>
      <c r="T82" s="25">
        <v>2</v>
      </c>
      <c r="U82" s="25">
        <v>5</v>
      </c>
      <c r="V82" s="25">
        <v>2</v>
      </c>
      <c r="W82" s="25">
        <v>5</v>
      </c>
      <c r="X82" s="25">
        <v>5</v>
      </c>
      <c r="Y82" s="25">
        <v>5</v>
      </c>
      <c r="Z82" s="25">
        <v>2</v>
      </c>
      <c r="AA82" s="25">
        <v>3</v>
      </c>
      <c r="AB82" s="25">
        <v>15000</v>
      </c>
    </row>
    <row r="83" spans="1:28" ht="15" thickBot="1" x14ac:dyDescent="0.35">
      <c r="A83" s="1" t="s">
        <v>156</v>
      </c>
      <c r="B83" s="1" t="s">
        <v>94</v>
      </c>
      <c r="C83" s="1">
        <v>5</v>
      </c>
      <c r="D83" s="1">
        <v>3</v>
      </c>
      <c r="E83" s="1">
        <v>3</v>
      </c>
      <c r="F83" s="1">
        <v>5</v>
      </c>
      <c r="G83" s="1">
        <v>2</v>
      </c>
      <c r="H83" s="1">
        <v>2</v>
      </c>
      <c r="I83" s="1">
        <v>2</v>
      </c>
      <c r="J83" s="1">
        <v>5</v>
      </c>
      <c r="K83" s="1">
        <v>4</v>
      </c>
      <c r="L83" s="1">
        <v>13000</v>
      </c>
      <c r="M83" s="1">
        <f t="shared" si="3"/>
        <v>14664.7</v>
      </c>
      <c r="N83" s="1">
        <f>konzisztencia_teszt_nyers_i!L83</f>
        <v>5</v>
      </c>
      <c r="O83">
        <f t="shared" si="4"/>
        <v>4.6647000000000007</v>
      </c>
      <c r="P83" s="12">
        <f t="shared" si="5"/>
        <v>6.7059999999999856E-2</v>
      </c>
      <c r="R83" s="24" t="s">
        <v>252</v>
      </c>
      <c r="S83" s="25">
        <v>2</v>
      </c>
      <c r="T83" s="25">
        <v>2</v>
      </c>
      <c r="U83" s="25">
        <v>3</v>
      </c>
      <c r="V83" s="25">
        <v>5</v>
      </c>
      <c r="W83" s="25">
        <v>4</v>
      </c>
      <c r="X83" s="25">
        <v>2</v>
      </c>
      <c r="Y83" s="25">
        <v>4</v>
      </c>
      <c r="Z83" s="25">
        <v>4</v>
      </c>
      <c r="AA83" s="25">
        <v>2</v>
      </c>
      <c r="AB83" s="25">
        <v>15000</v>
      </c>
    </row>
    <row r="84" spans="1:28" ht="15" thickBot="1" x14ac:dyDescent="0.35">
      <c r="A84" s="1" t="s">
        <v>156</v>
      </c>
      <c r="B84" s="1" t="s">
        <v>95</v>
      </c>
      <c r="C84" s="1">
        <v>2</v>
      </c>
      <c r="D84" s="1">
        <v>4</v>
      </c>
      <c r="E84" s="1">
        <v>4</v>
      </c>
      <c r="F84" s="1">
        <v>1</v>
      </c>
      <c r="G84" s="1">
        <v>2</v>
      </c>
      <c r="H84" s="1">
        <v>1</v>
      </c>
      <c r="I84" s="1">
        <v>3</v>
      </c>
      <c r="J84" s="1">
        <v>4</v>
      </c>
      <c r="K84" s="1">
        <v>2</v>
      </c>
      <c r="L84" s="1">
        <v>11000</v>
      </c>
      <c r="M84" s="1">
        <f t="shared" si="3"/>
        <v>12784.9</v>
      </c>
      <c r="N84" s="1">
        <f>konzisztencia_teszt_nyers_i!L84</f>
        <v>5</v>
      </c>
      <c r="O84">
        <f t="shared" si="4"/>
        <v>2.7848999999999995</v>
      </c>
      <c r="P84" s="12">
        <f t="shared" si="5"/>
        <v>0.44302000000000008</v>
      </c>
      <c r="R84" s="24" t="s">
        <v>253</v>
      </c>
      <c r="S84" s="25">
        <v>2</v>
      </c>
      <c r="T84" s="25">
        <v>2</v>
      </c>
      <c r="U84" s="25">
        <v>1</v>
      </c>
      <c r="V84" s="25">
        <v>1</v>
      </c>
      <c r="W84" s="25">
        <v>2</v>
      </c>
      <c r="X84" s="25">
        <v>1</v>
      </c>
      <c r="Y84" s="25">
        <v>3</v>
      </c>
      <c r="Z84" s="25">
        <v>2</v>
      </c>
      <c r="AA84" s="25">
        <v>4</v>
      </c>
      <c r="AB84" s="25">
        <v>12000</v>
      </c>
    </row>
    <row r="85" spans="1:28" ht="15" thickBot="1" x14ac:dyDescent="0.35">
      <c r="A85" s="1" t="s">
        <v>156</v>
      </c>
      <c r="B85" s="1" t="s">
        <v>96</v>
      </c>
      <c r="C85" s="1">
        <v>3</v>
      </c>
      <c r="D85" s="1">
        <v>1</v>
      </c>
      <c r="E85" s="1">
        <v>2</v>
      </c>
      <c r="F85" s="1">
        <v>4</v>
      </c>
      <c r="G85" s="1">
        <v>4</v>
      </c>
      <c r="H85" s="1">
        <v>5</v>
      </c>
      <c r="I85" s="1">
        <v>2</v>
      </c>
      <c r="J85" s="1">
        <v>1</v>
      </c>
      <c r="K85" s="1">
        <v>4</v>
      </c>
      <c r="L85" s="1">
        <v>14000</v>
      </c>
      <c r="M85" s="1">
        <f t="shared" si="3"/>
        <v>12817.1</v>
      </c>
      <c r="N85" s="1">
        <f>konzisztencia_teszt_nyers_i!L85</f>
        <v>3</v>
      </c>
      <c r="O85">
        <f t="shared" si="4"/>
        <v>2.8171000000000004</v>
      </c>
      <c r="P85" s="12">
        <f t="shared" si="5"/>
        <v>6.0966666666666537E-2</v>
      </c>
      <c r="R85" s="24" t="s">
        <v>254</v>
      </c>
      <c r="S85" s="25">
        <v>1</v>
      </c>
      <c r="T85" s="25">
        <v>5</v>
      </c>
      <c r="U85" s="25">
        <v>3</v>
      </c>
      <c r="V85" s="25">
        <v>4</v>
      </c>
      <c r="W85" s="25">
        <v>1</v>
      </c>
      <c r="X85" s="25">
        <v>2</v>
      </c>
      <c r="Y85" s="25">
        <v>4</v>
      </c>
      <c r="Z85" s="25">
        <v>2</v>
      </c>
      <c r="AA85" s="25">
        <v>1</v>
      </c>
      <c r="AB85" s="25">
        <v>11000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3</v>
      </c>
      <c r="E86" s="1">
        <v>1</v>
      </c>
      <c r="F86" s="1">
        <v>2</v>
      </c>
      <c r="G86" s="1">
        <v>1</v>
      </c>
      <c r="H86" s="1">
        <v>3</v>
      </c>
      <c r="I86" s="1">
        <v>3</v>
      </c>
      <c r="J86" s="1">
        <v>5</v>
      </c>
      <c r="K86" s="1">
        <v>5</v>
      </c>
      <c r="L86" s="1">
        <v>11000</v>
      </c>
      <c r="M86" s="1">
        <f t="shared" si="3"/>
        <v>12337.8</v>
      </c>
      <c r="N86" s="1">
        <f>konzisztencia_teszt_nyers_i!L86</f>
        <v>3</v>
      </c>
      <c r="O86">
        <f t="shared" si="4"/>
        <v>2.3377999999999992</v>
      </c>
      <c r="P86" s="12">
        <f t="shared" si="5"/>
        <v>0.22073333333333359</v>
      </c>
      <c r="R86" s="24" t="s">
        <v>255</v>
      </c>
      <c r="S86" s="25">
        <v>1</v>
      </c>
      <c r="T86" s="25">
        <v>3</v>
      </c>
      <c r="U86" s="25">
        <v>3</v>
      </c>
      <c r="V86" s="25">
        <v>2</v>
      </c>
      <c r="W86" s="25">
        <v>4</v>
      </c>
      <c r="X86" s="25">
        <v>5</v>
      </c>
      <c r="Y86" s="25">
        <v>2</v>
      </c>
      <c r="Z86" s="25">
        <v>3</v>
      </c>
      <c r="AA86" s="25">
        <v>4</v>
      </c>
      <c r="AB86" s="25">
        <v>14000</v>
      </c>
    </row>
    <row r="87" spans="1:28" ht="15" thickBot="1" x14ac:dyDescent="0.35">
      <c r="A87" s="1" t="s">
        <v>156</v>
      </c>
      <c r="B87" s="1" t="s">
        <v>98</v>
      </c>
      <c r="C87" s="1">
        <v>5</v>
      </c>
      <c r="D87" s="1">
        <v>2</v>
      </c>
      <c r="E87" s="1">
        <v>1</v>
      </c>
      <c r="F87" s="1">
        <v>5</v>
      </c>
      <c r="G87" s="1">
        <v>2</v>
      </c>
      <c r="H87" s="1">
        <v>4</v>
      </c>
      <c r="I87" s="1">
        <v>5</v>
      </c>
      <c r="J87" s="1">
        <v>5</v>
      </c>
      <c r="K87" s="1">
        <v>5</v>
      </c>
      <c r="L87" s="1">
        <v>15000</v>
      </c>
      <c r="M87" s="1">
        <f t="shared" si="3"/>
        <v>16348.7</v>
      </c>
      <c r="N87" s="1">
        <f>konzisztencia_teszt_nyers_i!L87</f>
        <v>4</v>
      </c>
      <c r="O87">
        <f t="shared" si="4"/>
        <v>6.3487000000000009</v>
      </c>
      <c r="P87" s="12">
        <f t="shared" si="5"/>
        <v>0.58717500000000022</v>
      </c>
      <c r="R87" s="24" t="s">
        <v>256</v>
      </c>
      <c r="S87" s="25">
        <v>2</v>
      </c>
      <c r="T87" s="25">
        <v>2</v>
      </c>
      <c r="U87" s="25">
        <v>1</v>
      </c>
      <c r="V87" s="25">
        <v>1</v>
      </c>
      <c r="W87" s="25">
        <v>1</v>
      </c>
      <c r="X87" s="25">
        <v>4</v>
      </c>
      <c r="Y87" s="25">
        <v>5</v>
      </c>
      <c r="Z87" s="25">
        <v>1</v>
      </c>
      <c r="AA87" s="25">
        <v>2</v>
      </c>
      <c r="AB87" s="25">
        <v>13000</v>
      </c>
    </row>
    <row r="88" spans="1:28" ht="15" thickBot="1" x14ac:dyDescent="0.35">
      <c r="A88" s="1" t="s">
        <v>152</v>
      </c>
      <c r="B88" s="1" t="s">
        <v>99</v>
      </c>
      <c r="C88" s="1">
        <v>4</v>
      </c>
      <c r="D88" s="1">
        <v>4</v>
      </c>
      <c r="E88" s="1">
        <v>2</v>
      </c>
      <c r="F88" s="1">
        <v>3</v>
      </c>
      <c r="G88" s="1">
        <v>4</v>
      </c>
      <c r="H88" s="1">
        <v>3</v>
      </c>
      <c r="I88" s="1">
        <v>3</v>
      </c>
      <c r="J88" s="1">
        <v>1</v>
      </c>
      <c r="K88" s="1">
        <v>4</v>
      </c>
      <c r="L88" s="1">
        <v>14000</v>
      </c>
      <c r="M88" s="1">
        <f t="shared" si="3"/>
        <v>13457.4</v>
      </c>
      <c r="N88" s="1">
        <f>konzisztencia_teszt_nyers_i!L88</f>
        <v>1</v>
      </c>
      <c r="O88">
        <f t="shared" si="4"/>
        <v>3.4573999999999998</v>
      </c>
      <c r="P88" s="12">
        <f t="shared" si="5"/>
        <v>2.4573999999999998</v>
      </c>
      <c r="R88" s="24" t="s">
        <v>257</v>
      </c>
      <c r="S88" s="25">
        <v>5</v>
      </c>
      <c r="T88" s="25">
        <v>3</v>
      </c>
      <c r="U88" s="25">
        <v>3</v>
      </c>
      <c r="V88" s="25">
        <v>5</v>
      </c>
      <c r="W88" s="25">
        <v>2</v>
      </c>
      <c r="X88" s="25">
        <v>2</v>
      </c>
      <c r="Y88" s="25">
        <v>2</v>
      </c>
      <c r="Z88" s="25">
        <v>5</v>
      </c>
      <c r="AA88" s="25">
        <v>4</v>
      </c>
      <c r="AB88" s="25">
        <v>13000</v>
      </c>
    </row>
    <row r="89" spans="1:28" ht="15" thickBot="1" x14ac:dyDescent="0.35">
      <c r="A89" s="1" t="s">
        <v>155</v>
      </c>
      <c r="B89" s="1" t="s">
        <v>100</v>
      </c>
      <c r="C89" s="1">
        <v>2</v>
      </c>
      <c r="D89" s="1">
        <v>2</v>
      </c>
      <c r="E89" s="1">
        <v>5</v>
      </c>
      <c r="F89" s="1">
        <v>2</v>
      </c>
      <c r="G89" s="1">
        <v>4</v>
      </c>
      <c r="H89" s="1">
        <v>3</v>
      </c>
      <c r="I89" s="1">
        <v>3</v>
      </c>
      <c r="J89" s="1">
        <v>1</v>
      </c>
      <c r="K89" s="1">
        <v>3</v>
      </c>
      <c r="L89" s="1">
        <v>11000</v>
      </c>
      <c r="M89" s="1">
        <f t="shared" si="3"/>
        <v>11329.2</v>
      </c>
      <c r="N89" s="1">
        <f>konzisztencia_teszt_nyers_i!L89</f>
        <v>4</v>
      </c>
      <c r="O89">
        <f t="shared" si="4"/>
        <v>1.3292000000000008</v>
      </c>
      <c r="P89" s="12">
        <f t="shared" si="5"/>
        <v>0.66769999999999974</v>
      </c>
      <c r="R89" s="24" t="s">
        <v>258</v>
      </c>
      <c r="S89" s="25">
        <v>2</v>
      </c>
      <c r="T89" s="25">
        <v>4</v>
      </c>
      <c r="U89" s="25">
        <v>4</v>
      </c>
      <c r="V89" s="25">
        <v>1</v>
      </c>
      <c r="W89" s="25">
        <v>2</v>
      </c>
      <c r="X89" s="25">
        <v>1</v>
      </c>
      <c r="Y89" s="25">
        <v>3</v>
      </c>
      <c r="Z89" s="25">
        <v>4</v>
      </c>
      <c r="AA89" s="25">
        <v>2</v>
      </c>
      <c r="AB89" s="25">
        <v>11000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3</v>
      </c>
      <c r="E90" s="1">
        <v>1</v>
      </c>
      <c r="F90" s="1">
        <v>3</v>
      </c>
      <c r="G90" s="1">
        <v>4</v>
      </c>
      <c r="H90" s="1">
        <v>5</v>
      </c>
      <c r="I90" s="1">
        <v>1</v>
      </c>
      <c r="J90" s="1">
        <v>1</v>
      </c>
      <c r="K90" s="1">
        <v>3</v>
      </c>
      <c r="L90" s="1">
        <v>11000</v>
      </c>
      <c r="M90" s="1">
        <f t="shared" si="3"/>
        <v>11466.5</v>
      </c>
      <c r="N90" s="1">
        <f>konzisztencia_teszt_nyers_i!L90</f>
        <v>5</v>
      </c>
      <c r="O90">
        <f t="shared" si="4"/>
        <v>1.4664999999999999</v>
      </c>
      <c r="P90" s="12">
        <f t="shared" si="5"/>
        <v>0.70669999999999999</v>
      </c>
      <c r="R90" s="24" t="s">
        <v>259</v>
      </c>
      <c r="S90" s="25">
        <v>3</v>
      </c>
      <c r="T90" s="25">
        <v>1</v>
      </c>
      <c r="U90" s="25">
        <v>2</v>
      </c>
      <c r="V90" s="25">
        <v>4</v>
      </c>
      <c r="W90" s="25">
        <v>4</v>
      </c>
      <c r="X90" s="25">
        <v>5</v>
      </c>
      <c r="Y90" s="25">
        <v>2</v>
      </c>
      <c r="Z90" s="25">
        <v>1</v>
      </c>
      <c r="AA90" s="25">
        <v>4</v>
      </c>
      <c r="AB90" s="25">
        <v>14000</v>
      </c>
    </row>
    <row r="91" spans="1:28" ht="15" thickBot="1" x14ac:dyDescent="0.35">
      <c r="A91" s="1" t="s">
        <v>152</v>
      </c>
      <c r="B91" s="1" t="s">
        <v>102</v>
      </c>
      <c r="C91" s="1">
        <v>3</v>
      </c>
      <c r="D91" s="1">
        <v>1</v>
      </c>
      <c r="E91" s="1">
        <v>2</v>
      </c>
      <c r="F91" s="1">
        <v>2</v>
      </c>
      <c r="G91" s="1">
        <v>3</v>
      </c>
      <c r="H91" s="1">
        <v>1</v>
      </c>
      <c r="I91" s="1">
        <v>1</v>
      </c>
      <c r="J91" s="1">
        <v>3</v>
      </c>
      <c r="K91" s="1">
        <v>5</v>
      </c>
      <c r="L91" s="1">
        <v>14000</v>
      </c>
      <c r="M91" s="1">
        <f t="shared" si="3"/>
        <v>12200.9</v>
      </c>
      <c r="N91" s="1">
        <f>konzisztencia_teszt_nyers_i!L91</f>
        <v>2</v>
      </c>
      <c r="O91">
        <f t="shared" si="4"/>
        <v>2.2008999999999999</v>
      </c>
      <c r="P91" s="12">
        <f t="shared" si="5"/>
        <v>0.10044999999999993</v>
      </c>
      <c r="R91" s="24" t="s">
        <v>260</v>
      </c>
      <c r="S91" s="25">
        <v>5</v>
      </c>
      <c r="T91" s="25">
        <v>3</v>
      </c>
      <c r="U91" s="25">
        <v>1</v>
      </c>
      <c r="V91" s="25">
        <v>2</v>
      </c>
      <c r="W91" s="25">
        <v>1</v>
      </c>
      <c r="X91" s="25">
        <v>3</v>
      </c>
      <c r="Y91" s="25">
        <v>3</v>
      </c>
      <c r="Z91" s="25">
        <v>5</v>
      </c>
      <c r="AA91" s="25">
        <v>5</v>
      </c>
      <c r="AB91" s="25">
        <v>11000</v>
      </c>
    </row>
    <row r="92" spans="1:28" ht="15" thickBot="1" x14ac:dyDescent="0.35">
      <c r="A92" s="1" t="s">
        <v>156</v>
      </c>
      <c r="B92" s="1" t="s">
        <v>103</v>
      </c>
      <c r="C92" s="1">
        <v>4</v>
      </c>
      <c r="D92" s="1">
        <v>1</v>
      </c>
      <c r="E92" s="1">
        <v>5</v>
      </c>
      <c r="F92" s="1">
        <v>2</v>
      </c>
      <c r="G92" s="1">
        <v>3</v>
      </c>
      <c r="H92" s="1">
        <v>5</v>
      </c>
      <c r="I92" s="1">
        <v>3</v>
      </c>
      <c r="J92" s="1">
        <v>5</v>
      </c>
      <c r="K92" s="1">
        <v>3</v>
      </c>
      <c r="L92" s="1">
        <v>11000</v>
      </c>
      <c r="M92" s="1">
        <f t="shared" si="3"/>
        <v>11615.4</v>
      </c>
      <c r="N92" s="1">
        <f>konzisztencia_teszt_nyers_i!L92</f>
        <v>4</v>
      </c>
      <c r="O92">
        <f t="shared" si="4"/>
        <v>1.6153999999999997</v>
      </c>
      <c r="P92" s="12">
        <f t="shared" si="5"/>
        <v>0.59615000000000007</v>
      </c>
      <c r="R92" s="24" t="s">
        <v>261</v>
      </c>
      <c r="S92" s="25">
        <v>5</v>
      </c>
      <c r="T92" s="25">
        <v>2</v>
      </c>
      <c r="U92" s="25">
        <v>1</v>
      </c>
      <c r="V92" s="25">
        <v>5</v>
      </c>
      <c r="W92" s="25">
        <v>2</v>
      </c>
      <c r="X92" s="25">
        <v>4</v>
      </c>
      <c r="Y92" s="25">
        <v>5</v>
      </c>
      <c r="Z92" s="25">
        <v>5</v>
      </c>
      <c r="AA92" s="25">
        <v>5</v>
      </c>
      <c r="AB92" s="25">
        <v>15000</v>
      </c>
    </row>
    <row r="93" spans="1:28" ht="15" thickBot="1" x14ac:dyDescent="0.35">
      <c r="A93" s="1" t="s">
        <v>152</v>
      </c>
      <c r="B93" s="1" t="s">
        <v>104</v>
      </c>
      <c r="C93" s="1">
        <v>4</v>
      </c>
      <c r="D93" s="1">
        <v>4</v>
      </c>
      <c r="E93" s="1">
        <v>2</v>
      </c>
      <c r="F93" s="1">
        <v>5</v>
      </c>
      <c r="G93" s="1">
        <v>4</v>
      </c>
      <c r="H93" s="1">
        <v>3</v>
      </c>
      <c r="I93" s="1">
        <v>3</v>
      </c>
      <c r="J93" s="1">
        <v>3</v>
      </c>
      <c r="K93" s="1">
        <v>5</v>
      </c>
      <c r="L93" s="1">
        <v>15000</v>
      </c>
      <c r="M93" s="1">
        <f t="shared" si="3"/>
        <v>13687.8</v>
      </c>
      <c r="N93" s="1">
        <f>konzisztencia_teszt_nyers_i!L93</f>
        <v>3</v>
      </c>
      <c r="O93">
        <f t="shared" si="4"/>
        <v>3.6877999999999993</v>
      </c>
      <c r="P93" s="12">
        <f t="shared" si="5"/>
        <v>0.22926666666666642</v>
      </c>
      <c r="R93" s="24" t="s">
        <v>262</v>
      </c>
      <c r="S93" s="25">
        <v>4</v>
      </c>
      <c r="T93" s="25">
        <v>4</v>
      </c>
      <c r="U93" s="25">
        <v>2</v>
      </c>
      <c r="V93" s="25">
        <v>3</v>
      </c>
      <c r="W93" s="25">
        <v>4</v>
      </c>
      <c r="X93" s="25">
        <v>3</v>
      </c>
      <c r="Y93" s="25">
        <v>3</v>
      </c>
      <c r="Z93" s="25">
        <v>1</v>
      </c>
      <c r="AA93" s="25">
        <v>4</v>
      </c>
      <c r="AB93" s="25">
        <v>14000</v>
      </c>
    </row>
    <row r="94" spans="1:28" ht="15" thickBot="1" x14ac:dyDescent="0.35">
      <c r="A94" s="1" t="s">
        <v>154</v>
      </c>
      <c r="B94" s="1" t="s">
        <v>105</v>
      </c>
      <c r="C94" s="1">
        <v>2</v>
      </c>
      <c r="D94" s="1">
        <v>4</v>
      </c>
      <c r="E94" s="1">
        <v>1</v>
      </c>
      <c r="F94" s="1">
        <v>5</v>
      </c>
      <c r="G94" s="1">
        <v>3</v>
      </c>
      <c r="H94" s="1">
        <v>1</v>
      </c>
      <c r="I94" s="1">
        <v>5</v>
      </c>
      <c r="J94" s="1">
        <v>2</v>
      </c>
      <c r="K94" s="1">
        <v>4</v>
      </c>
      <c r="L94" s="1">
        <v>15000</v>
      </c>
      <c r="M94" s="1">
        <f t="shared" si="3"/>
        <v>14765.8</v>
      </c>
      <c r="N94" s="1">
        <f>konzisztencia_teszt_nyers_i!L94</f>
        <v>4</v>
      </c>
      <c r="O94">
        <f t="shared" si="4"/>
        <v>4.7657999999999996</v>
      </c>
      <c r="P94" s="12">
        <f t="shared" si="5"/>
        <v>0.1914499999999999</v>
      </c>
      <c r="R94" s="24" t="s">
        <v>263</v>
      </c>
      <c r="S94" s="25">
        <v>2</v>
      </c>
      <c r="T94" s="25">
        <v>2</v>
      </c>
      <c r="U94" s="25">
        <v>5</v>
      </c>
      <c r="V94" s="25">
        <v>2</v>
      </c>
      <c r="W94" s="25">
        <v>4</v>
      </c>
      <c r="X94" s="25">
        <v>3</v>
      </c>
      <c r="Y94" s="25">
        <v>3</v>
      </c>
      <c r="Z94" s="25">
        <v>1</v>
      </c>
      <c r="AA94" s="25">
        <v>3</v>
      </c>
      <c r="AB94" s="25">
        <v>11000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1</v>
      </c>
      <c r="E95" s="1">
        <v>3</v>
      </c>
      <c r="F95" s="1">
        <v>4</v>
      </c>
      <c r="G95" s="1">
        <v>2</v>
      </c>
      <c r="H95" s="1">
        <v>3</v>
      </c>
      <c r="I95" s="1">
        <v>4</v>
      </c>
      <c r="J95" s="1">
        <v>3</v>
      </c>
      <c r="K95" s="1">
        <v>4</v>
      </c>
      <c r="L95" s="1">
        <v>11000</v>
      </c>
      <c r="M95" s="1">
        <f t="shared" si="3"/>
        <v>12737.1</v>
      </c>
      <c r="N95" s="1">
        <f>konzisztencia_teszt_nyers_i!L95</f>
        <v>4</v>
      </c>
      <c r="O95">
        <f t="shared" si="4"/>
        <v>2.7371000000000003</v>
      </c>
      <c r="P95" s="12">
        <f t="shared" si="5"/>
        <v>0.31572499999999992</v>
      </c>
      <c r="R95" s="24" t="s">
        <v>264</v>
      </c>
      <c r="S95" s="25">
        <v>3</v>
      </c>
      <c r="T95" s="25">
        <v>3</v>
      </c>
      <c r="U95" s="25">
        <v>1</v>
      </c>
      <c r="V95" s="25">
        <v>3</v>
      </c>
      <c r="W95" s="25">
        <v>4</v>
      </c>
      <c r="X95" s="25">
        <v>5</v>
      </c>
      <c r="Y95" s="25">
        <v>1</v>
      </c>
      <c r="Z95" s="25">
        <v>1</v>
      </c>
      <c r="AA95" s="25">
        <v>3</v>
      </c>
      <c r="AB95" s="25">
        <v>11000</v>
      </c>
    </row>
    <row r="96" spans="1:28" ht="15" thickBot="1" x14ac:dyDescent="0.35">
      <c r="A96" s="1" t="s">
        <v>152</v>
      </c>
      <c r="B96" s="1" t="s">
        <v>107</v>
      </c>
      <c r="C96" s="1">
        <v>1</v>
      </c>
      <c r="D96" s="1">
        <v>4</v>
      </c>
      <c r="E96" s="1">
        <v>2</v>
      </c>
      <c r="F96" s="1">
        <v>2</v>
      </c>
      <c r="G96" s="1">
        <v>5</v>
      </c>
      <c r="H96" s="1">
        <v>5</v>
      </c>
      <c r="I96" s="1">
        <v>5</v>
      </c>
      <c r="J96" s="1">
        <v>1</v>
      </c>
      <c r="K96" s="1">
        <v>3</v>
      </c>
      <c r="L96" s="1">
        <v>14000</v>
      </c>
      <c r="M96" s="1">
        <f t="shared" si="3"/>
        <v>13883</v>
      </c>
      <c r="N96" s="1">
        <f>konzisztencia_teszt_nyers_i!L96</f>
        <v>2</v>
      </c>
      <c r="O96">
        <f t="shared" si="4"/>
        <v>3.883</v>
      </c>
      <c r="P96" s="12">
        <f t="shared" si="5"/>
        <v>0.9415</v>
      </c>
      <c r="R96" s="24" t="s">
        <v>265</v>
      </c>
      <c r="S96" s="25">
        <v>3</v>
      </c>
      <c r="T96" s="25">
        <v>1</v>
      </c>
      <c r="U96" s="25">
        <v>2</v>
      </c>
      <c r="V96" s="25">
        <v>2</v>
      </c>
      <c r="W96" s="25">
        <v>3</v>
      </c>
      <c r="X96" s="25">
        <v>1</v>
      </c>
      <c r="Y96" s="25">
        <v>1</v>
      </c>
      <c r="Z96" s="25">
        <v>3</v>
      </c>
      <c r="AA96" s="25">
        <v>5</v>
      </c>
      <c r="AB96" s="25">
        <v>14000</v>
      </c>
    </row>
    <row r="97" spans="1:28" ht="15" thickBot="1" x14ac:dyDescent="0.35">
      <c r="A97" s="1" t="s">
        <v>154</v>
      </c>
      <c r="B97" s="1" t="s">
        <v>108</v>
      </c>
      <c r="C97" s="1">
        <v>2</v>
      </c>
      <c r="D97" s="1">
        <v>2</v>
      </c>
      <c r="E97" s="1">
        <v>4</v>
      </c>
      <c r="F97" s="1">
        <v>3</v>
      </c>
      <c r="G97" s="1">
        <v>5</v>
      </c>
      <c r="H97" s="1">
        <v>1</v>
      </c>
      <c r="I97" s="1">
        <v>2</v>
      </c>
      <c r="J97" s="1">
        <v>1</v>
      </c>
      <c r="K97" s="1">
        <v>1</v>
      </c>
      <c r="L97" s="1">
        <v>11000</v>
      </c>
      <c r="M97" s="1">
        <f t="shared" si="3"/>
        <v>11673.8</v>
      </c>
      <c r="N97" s="1">
        <f>konzisztencia_teszt_nyers_i!L97</f>
        <v>4</v>
      </c>
      <c r="O97">
        <f t="shared" si="4"/>
        <v>1.6737999999999993</v>
      </c>
      <c r="P97" s="12">
        <f t="shared" si="5"/>
        <v>0.58155000000000023</v>
      </c>
      <c r="R97" s="24" t="s">
        <v>266</v>
      </c>
      <c r="S97" s="25">
        <v>4</v>
      </c>
      <c r="T97" s="25">
        <v>1</v>
      </c>
      <c r="U97" s="25">
        <v>5</v>
      </c>
      <c r="V97" s="25">
        <v>2</v>
      </c>
      <c r="W97" s="25">
        <v>3</v>
      </c>
      <c r="X97" s="25">
        <v>5</v>
      </c>
      <c r="Y97" s="25">
        <v>3</v>
      </c>
      <c r="Z97" s="25">
        <v>5</v>
      </c>
      <c r="AA97" s="25">
        <v>3</v>
      </c>
      <c r="AB97" s="25">
        <v>11000</v>
      </c>
    </row>
    <row r="98" spans="1:28" ht="15" thickBot="1" x14ac:dyDescent="0.35">
      <c r="A98" s="1" t="s">
        <v>156</v>
      </c>
      <c r="B98" s="1" t="s">
        <v>109</v>
      </c>
      <c r="C98" s="1">
        <v>5</v>
      </c>
      <c r="D98" s="1">
        <v>4</v>
      </c>
      <c r="E98" s="1">
        <v>1</v>
      </c>
      <c r="F98" s="1">
        <v>1</v>
      </c>
      <c r="G98" s="1">
        <v>3</v>
      </c>
      <c r="H98" s="1">
        <v>2</v>
      </c>
      <c r="I98" s="1">
        <v>5</v>
      </c>
      <c r="J98" s="1">
        <v>5</v>
      </c>
      <c r="K98" s="1">
        <v>2</v>
      </c>
      <c r="L98" s="1">
        <v>15000</v>
      </c>
      <c r="M98" s="1">
        <f t="shared" si="3"/>
        <v>14309</v>
      </c>
      <c r="N98" s="1">
        <f>konzisztencia_teszt_nyers_i!L98</f>
        <v>4</v>
      </c>
      <c r="O98">
        <f t="shared" si="4"/>
        <v>4.3090000000000002</v>
      </c>
      <c r="P98" s="12">
        <f t="shared" si="5"/>
        <v>7.7250000000000041E-2</v>
      </c>
      <c r="R98" s="24" t="s">
        <v>267</v>
      </c>
      <c r="S98" s="25">
        <v>4</v>
      </c>
      <c r="T98" s="25">
        <v>4</v>
      </c>
      <c r="U98" s="25">
        <v>2</v>
      </c>
      <c r="V98" s="25">
        <v>5</v>
      </c>
      <c r="W98" s="25">
        <v>4</v>
      </c>
      <c r="X98" s="25">
        <v>3</v>
      </c>
      <c r="Y98" s="25">
        <v>3</v>
      </c>
      <c r="Z98" s="25">
        <v>3</v>
      </c>
      <c r="AA98" s="25">
        <v>5</v>
      </c>
      <c r="AB98" s="25">
        <v>15000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2</v>
      </c>
      <c r="E99" s="1">
        <v>2</v>
      </c>
      <c r="F99" s="1">
        <v>3</v>
      </c>
      <c r="G99" s="1">
        <v>3</v>
      </c>
      <c r="H99" s="1">
        <v>4</v>
      </c>
      <c r="I99" s="1">
        <v>4</v>
      </c>
      <c r="J99" s="1">
        <v>2</v>
      </c>
      <c r="K99" s="1">
        <v>5</v>
      </c>
      <c r="L99" s="1">
        <v>15000</v>
      </c>
      <c r="M99" s="1">
        <f t="shared" si="3"/>
        <v>15055</v>
      </c>
      <c r="N99" s="1">
        <f>konzisztencia_teszt_nyers_i!L99</f>
        <v>4</v>
      </c>
      <c r="O99">
        <f t="shared" si="4"/>
        <v>5.0549999999999997</v>
      </c>
      <c r="P99" s="12">
        <f t="shared" si="5"/>
        <v>0.26374999999999993</v>
      </c>
      <c r="R99" s="24" t="s">
        <v>268</v>
      </c>
      <c r="S99" s="25">
        <v>2</v>
      </c>
      <c r="T99" s="25">
        <v>4</v>
      </c>
      <c r="U99" s="25">
        <v>1</v>
      </c>
      <c r="V99" s="25">
        <v>5</v>
      </c>
      <c r="W99" s="25">
        <v>3</v>
      </c>
      <c r="X99" s="25">
        <v>1</v>
      </c>
      <c r="Y99" s="25">
        <v>5</v>
      </c>
      <c r="Z99" s="25">
        <v>2</v>
      </c>
      <c r="AA99" s="25">
        <v>4</v>
      </c>
      <c r="AB99" s="25">
        <v>15000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4</v>
      </c>
      <c r="E100" s="1">
        <v>4</v>
      </c>
      <c r="F100" s="1">
        <v>1</v>
      </c>
      <c r="G100" s="1">
        <v>2</v>
      </c>
      <c r="H100" s="1">
        <v>5</v>
      </c>
      <c r="I100" s="1">
        <v>2</v>
      </c>
      <c r="J100" s="1">
        <v>5</v>
      </c>
      <c r="K100" s="1">
        <v>5</v>
      </c>
      <c r="L100" s="1">
        <v>15000</v>
      </c>
      <c r="M100" s="1">
        <f t="shared" si="3"/>
        <v>13567.1</v>
      </c>
      <c r="N100" s="1">
        <f>konzisztencia_teszt_nyers_i!L100</f>
        <v>2</v>
      </c>
      <c r="O100">
        <f t="shared" si="4"/>
        <v>3.5671000000000004</v>
      </c>
      <c r="P100" s="12">
        <f t="shared" si="5"/>
        <v>0.78355000000000019</v>
      </c>
      <c r="R100" s="24" t="s">
        <v>269</v>
      </c>
      <c r="S100" s="25">
        <v>4</v>
      </c>
      <c r="T100" s="25">
        <v>1</v>
      </c>
      <c r="U100" s="25">
        <v>3</v>
      </c>
      <c r="V100" s="25">
        <v>4</v>
      </c>
      <c r="W100" s="25">
        <v>2</v>
      </c>
      <c r="X100" s="25">
        <v>3</v>
      </c>
      <c r="Y100" s="25">
        <v>4</v>
      </c>
      <c r="Z100" s="25">
        <v>3</v>
      </c>
      <c r="AA100" s="25">
        <v>4</v>
      </c>
      <c r="AB100" s="25">
        <v>11000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3</v>
      </c>
      <c r="F101" s="1">
        <v>4</v>
      </c>
      <c r="G101" s="1">
        <v>4</v>
      </c>
      <c r="H101" s="1">
        <v>4</v>
      </c>
      <c r="I101" s="1">
        <v>1</v>
      </c>
      <c r="J101" s="1">
        <v>4</v>
      </c>
      <c r="K101" s="1">
        <v>1</v>
      </c>
      <c r="L101" s="1">
        <v>12000</v>
      </c>
      <c r="M101" s="1">
        <f t="shared" si="3"/>
        <v>12225.1</v>
      </c>
      <c r="N101" s="1">
        <f>konzisztencia_teszt_nyers_i!L101</f>
        <v>3</v>
      </c>
      <c r="O101">
        <f t="shared" si="4"/>
        <v>2.2251000000000003</v>
      </c>
      <c r="P101" s="12">
        <f t="shared" si="5"/>
        <v>0.25829999999999992</v>
      </c>
      <c r="R101" s="24" t="s">
        <v>270</v>
      </c>
      <c r="S101" s="25">
        <v>1</v>
      </c>
      <c r="T101" s="25">
        <v>4</v>
      </c>
      <c r="U101" s="25">
        <v>2</v>
      </c>
      <c r="V101" s="25">
        <v>2</v>
      </c>
      <c r="W101" s="25">
        <v>5</v>
      </c>
      <c r="X101" s="25">
        <v>5</v>
      </c>
      <c r="Y101" s="25">
        <v>5</v>
      </c>
      <c r="Z101" s="25">
        <v>1</v>
      </c>
      <c r="AA101" s="25">
        <v>3</v>
      </c>
      <c r="AB101" s="25">
        <v>14000</v>
      </c>
    </row>
    <row r="102" spans="1:28" ht="15" thickBot="1" x14ac:dyDescent="0.35">
      <c r="A102" s="1" t="s">
        <v>154</v>
      </c>
      <c r="B102" s="1" t="s">
        <v>113</v>
      </c>
      <c r="C102" s="1">
        <v>3</v>
      </c>
      <c r="D102" s="1">
        <v>3</v>
      </c>
      <c r="E102" s="1">
        <v>5</v>
      </c>
      <c r="F102" s="1">
        <v>2</v>
      </c>
      <c r="G102" s="1">
        <v>4</v>
      </c>
      <c r="H102" s="1">
        <v>4</v>
      </c>
      <c r="I102" s="1">
        <v>3</v>
      </c>
      <c r="J102" s="1">
        <v>1</v>
      </c>
      <c r="K102" s="1">
        <v>4</v>
      </c>
      <c r="L102" s="1">
        <v>15000</v>
      </c>
      <c r="M102" s="1">
        <f t="shared" si="3"/>
        <v>11918.8</v>
      </c>
      <c r="N102" s="1">
        <f>konzisztencia_teszt_nyers_i!L102</f>
        <v>4</v>
      </c>
      <c r="O102">
        <f t="shared" si="4"/>
        <v>1.9187999999999992</v>
      </c>
      <c r="P102" s="12">
        <f t="shared" si="5"/>
        <v>0.52030000000000021</v>
      </c>
      <c r="R102" s="24" t="s">
        <v>271</v>
      </c>
      <c r="S102" s="25">
        <v>2</v>
      </c>
      <c r="T102" s="25">
        <v>2</v>
      </c>
      <c r="U102" s="25">
        <v>4</v>
      </c>
      <c r="V102" s="25">
        <v>3</v>
      </c>
      <c r="W102" s="25">
        <v>5</v>
      </c>
      <c r="X102" s="25">
        <v>1</v>
      </c>
      <c r="Y102" s="25">
        <v>2</v>
      </c>
      <c r="Z102" s="25">
        <v>1</v>
      </c>
      <c r="AA102" s="25">
        <v>1</v>
      </c>
      <c r="AB102" s="25">
        <v>11000</v>
      </c>
    </row>
    <row r="103" spans="1:28" ht="15" thickBot="1" x14ac:dyDescent="0.35">
      <c r="A103" s="1" t="s">
        <v>152</v>
      </c>
      <c r="B103" s="1" t="s">
        <v>114</v>
      </c>
      <c r="C103" s="1">
        <v>3</v>
      </c>
      <c r="D103" s="1">
        <v>1</v>
      </c>
      <c r="E103" s="1">
        <v>5</v>
      </c>
      <c r="F103" s="1">
        <v>4</v>
      </c>
      <c r="G103" s="1">
        <v>3</v>
      </c>
      <c r="H103" s="1">
        <v>5</v>
      </c>
      <c r="I103" s="1">
        <v>4</v>
      </c>
      <c r="J103" s="1">
        <v>4</v>
      </c>
      <c r="K103" s="1">
        <v>1</v>
      </c>
      <c r="L103" s="1">
        <v>11000</v>
      </c>
      <c r="M103" s="1">
        <f t="shared" si="3"/>
        <v>11185.9</v>
      </c>
      <c r="N103" s="1">
        <f>konzisztencia_teszt_nyers_i!L103</f>
        <v>3</v>
      </c>
      <c r="O103">
        <f t="shared" si="4"/>
        <v>1.1858999999999997</v>
      </c>
      <c r="P103" s="12">
        <f t="shared" si="5"/>
        <v>0.60470000000000013</v>
      </c>
      <c r="R103" s="24" t="s">
        <v>272</v>
      </c>
      <c r="S103" s="25">
        <v>5</v>
      </c>
      <c r="T103" s="25">
        <v>4</v>
      </c>
      <c r="U103" s="25">
        <v>1</v>
      </c>
      <c r="V103" s="25">
        <v>1</v>
      </c>
      <c r="W103" s="25">
        <v>3</v>
      </c>
      <c r="X103" s="25">
        <v>2</v>
      </c>
      <c r="Y103" s="25">
        <v>5</v>
      </c>
      <c r="Z103" s="25">
        <v>5</v>
      </c>
      <c r="AA103" s="25">
        <v>2</v>
      </c>
      <c r="AB103" s="25">
        <v>15000</v>
      </c>
    </row>
    <row r="104" spans="1:28" ht="15" thickBot="1" x14ac:dyDescent="0.35">
      <c r="A104" s="1" t="s">
        <v>156</v>
      </c>
      <c r="B104" s="1" t="s">
        <v>115</v>
      </c>
      <c r="C104" s="1">
        <v>5</v>
      </c>
      <c r="D104" s="1">
        <v>1</v>
      </c>
      <c r="E104" s="1">
        <v>3</v>
      </c>
      <c r="F104" s="1">
        <v>4</v>
      </c>
      <c r="G104" s="1">
        <v>1</v>
      </c>
      <c r="H104" s="1">
        <v>4</v>
      </c>
      <c r="I104" s="1">
        <v>4</v>
      </c>
      <c r="J104" s="1">
        <v>4</v>
      </c>
      <c r="K104" s="1">
        <v>3</v>
      </c>
      <c r="L104" s="1">
        <v>15000</v>
      </c>
      <c r="M104" s="1">
        <f t="shared" si="3"/>
        <v>13322.1</v>
      </c>
      <c r="N104" s="1">
        <f>konzisztencia_teszt_nyers_i!L104</f>
        <v>4</v>
      </c>
      <c r="O104">
        <f t="shared" si="4"/>
        <v>3.3221000000000003</v>
      </c>
      <c r="P104" s="12">
        <f t="shared" si="5"/>
        <v>0.16947499999999993</v>
      </c>
      <c r="R104" s="24" t="s">
        <v>273</v>
      </c>
      <c r="S104" s="25">
        <v>4</v>
      </c>
      <c r="T104" s="25">
        <v>2</v>
      </c>
      <c r="U104" s="25">
        <v>2</v>
      </c>
      <c r="V104" s="25">
        <v>3</v>
      </c>
      <c r="W104" s="25">
        <v>3</v>
      </c>
      <c r="X104" s="25">
        <v>4</v>
      </c>
      <c r="Y104" s="25">
        <v>4</v>
      </c>
      <c r="Z104" s="25">
        <v>2</v>
      </c>
      <c r="AA104" s="25">
        <v>5</v>
      </c>
      <c r="AB104" s="25">
        <v>15000</v>
      </c>
    </row>
    <row r="105" spans="1:28" ht="15" thickBot="1" x14ac:dyDescent="0.35">
      <c r="A105" s="1" t="s">
        <v>156</v>
      </c>
      <c r="B105" s="1" t="s">
        <v>116</v>
      </c>
      <c r="C105" s="1">
        <v>4</v>
      </c>
      <c r="D105" s="1">
        <v>3</v>
      </c>
      <c r="E105" s="1">
        <v>3</v>
      </c>
      <c r="F105" s="1">
        <v>5</v>
      </c>
      <c r="G105" s="1">
        <v>4</v>
      </c>
      <c r="H105" s="1">
        <v>5</v>
      </c>
      <c r="I105" s="1">
        <v>1</v>
      </c>
      <c r="J105" s="1">
        <v>3</v>
      </c>
      <c r="K105" s="1">
        <v>5</v>
      </c>
      <c r="L105" s="1">
        <v>11000</v>
      </c>
      <c r="M105" s="1">
        <f t="shared" si="3"/>
        <v>13623.4</v>
      </c>
      <c r="N105" s="1">
        <f>konzisztencia_teszt_nyers_i!L105</f>
        <v>4</v>
      </c>
      <c r="O105">
        <f t="shared" si="4"/>
        <v>3.6233999999999997</v>
      </c>
      <c r="P105" s="12">
        <f t="shared" si="5"/>
        <v>9.4150000000000067E-2</v>
      </c>
      <c r="R105" s="24" t="s">
        <v>274</v>
      </c>
      <c r="S105" s="25">
        <v>2</v>
      </c>
      <c r="T105" s="25">
        <v>4</v>
      </c>
      <c r="U105" s="25">
        <v>4</v>
      </c>
      <c r="V105" s="25">
        <v>1</v>
      </c>
      <c r="W105" s="25">
        <v>2</v>
      </c>
      <c r="X105" s="25">
        <v>5</v>
      </c>
      <c r="Y105" s="25">
        <v>2</v>
      </c>
      <c r="Z105" s="25">
        <v>5</v>
      </c>
      <c r="AA105" s="25">
        <v>5</v>
      </c>
      <c r="AB105" s="25">
        <v>15000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5</v>
      </c>
      <c r="F106" s="1">
        <v>1</v>
      </c>
      <c r="G106" s="1">
        <v>2</v>
      </c>
      <c r="H106" s="1">
        <v>3</v>
      </c>
      <c r="I106" s="1">
        <v>1</v>
      </c>
      <c r="J106" s="1">
        <v>4</v>
      </c>
      <c r="K106" s="1">
        <v>3</v>
      </c>
      <c r="L106" s="1">
        <v>11000</v>
      </c>
      <c r="M106" s="1">
        <f t="shared" si="3"/>
        <v>11794.5</v>
      </c>
      <c r="N106" s="1">
        <f>konzisztencia_teszt_nyers_i!L106</f>
        <v>5</v>
      </c>
      <c r="O106">
        <f t="shared" si="4"/>
        <v>1.7945</v>
      </c>
      <c r="P106" s="12">
        <f t="shared" si="5"/>
        <v>0.6411</v>
      </c>
      <c r="R106" s="24" t="s">
        <v>275</v>
      </c>
      <c r="S106" s="25">
        <v>5</v>
      </c>
      <c r="T106" s="25">
        <v>5</v>
      </c>
      <c r="U106" s="25">
        <v>3</v>
      </c>
      <c r="V106" s="25">
        <v>4</v>
      </c>
      <c r="W106" s="25">
        <v>4</v>
      </c>
      <c r="X106" s="25">
        <v>4</v>
      </c>
      <c r="Y106" s="25">
        <v>1</v>
      </c>
      <c r="Z106" s="25">
        <v>4</v>
      </c>
      <c r="AA106" s="25">
        <v>1</v>
      </c>
      <c r="AB106" s="25">
        <v>12000</v>
      </c>
    </row>
    <row r="107" spans="1:28" ht="15" thickBot="1" x14ac:dyDescent="0.35">
      <c r="A107" s="1" t="s">
        <v>156</v>
      </c>
      <c r="B107" s="1" t="s">
        <v>118</v>
      </c>
      <c r="C107" s="1">
        <v>5</v>
      </c>
      <c r="D107" s="1">
        <v>4</v>
      </c>
      <c r="E107" s="1">
        <v>2</v>
      </c>
      <c r="F107" s="1">
        <v>4</v>
      </c>
      <c r="G107" s="1">
        <v>4</v>
      </c>
      <c r="H107" s="1">
        <v>1</v>
      </c>
      <c r="I107" s="1">
        <v>1</v>
      </c>
      <c r="J107" s="1">
        <v>1</v>
      </c>
      <c r="K107" s="1">
        <v>3</v>
      </c>
      <c r="L107" s="1">
        <v>11000</v>
      </c>
      <c r="M107" s="1">
        <f t="shared" si="3"/>
        <v>12288</v>
      </c>
      <c r="N107" s="1">
        <f>konzisztencia_teszt_nyers_i!L107</f>
        <v>5</v>
      </c>
      <c r="O107">
        <f t="shared" si="4"/>
        <v>2.2879999999999998</v>
      </c>
      <c r="P107" s="12">
        <f t="shared" si="5"/>
        <v>0.54239999999999999</v>
      </c>
      <c r="R107" s="24" t="s">
        <v>276</v>
      </c>
      <c r="S107" s="25">
        <v>3</v>
      </c>
      <c r="T107" s="25">
        <v>3</v>
      </c>
      <c r="U107" s="25">
        <v>5</v>
      </c>
      <c r="V107" s="25">
        <v>2</v>
      </c>
      <c r="W107" s="25">
        <v>4</v>
      </c>
      <c r="X107" s="25">
        <v>4</v>
      </c>
      <c r="Y107" s="25">
        <v>3</v>
      </c>
      <c r="Z107" s="25">
        <v>1</v>
      </c>
      <c r="AA107" s="25">
        <v>4</v>
      </c>
      <c r="AB107" s="25">
        <v>15000</v>
      </c>
    </row>
    <row r="108" spans="1:28" ht="15" thickBot="1" x14ac:dyDescent="0.35">
      <c r="A108" s="1" t="s">
        <v>152</v>
      </c>
      <c r="B108" s="1" t="s">
        <v>119</v>
      </c>
      <c r="C108" s="1">
        <v>3</v>
      </c>
      <c r="D108" s="1">
        <v>2</v>
      </c>
      <c r="E108" s="1">
        <v>4</v>
      </c>
      <c r="F108" s="1">
        <v>3</v>
      </c>
      <c r="G108" s="1">
        <v>3</v>
      </c>
      <c r="H108" s="1">
        <v>1</v>
      </c>
      <c r="I108" s="1">
        <v>5</v>
      </c>
      <c r="J108" s="1">
        <v>3</v>
      </c>
      <c r="K108" s="1">
        <v>3</v>
      </c>
      <c r="L108" s="1">
        <v>12000</v>
      </c>
      <c r="M108" s="1">
        <f t="shared" si="3"/>
        <v>12168.2</v>
      </c>
      <c r="N108" s="1">
        <f>konzisztencia_teszt_nyers_i!L108</f>
        <v>1</v>
      </c>
      <c r="O108">
        <f t="shared" si="4"/>
        <v>2.1682000000000006</v>
      </c>
      <c r="P108" s="12">
        <f t="shared" si="5"/>
        <v>1.1682000000000006</v>
      </c>
      <c r="R108" s="24" t="s">
        <v>277</v>
      </c>
      <c r="S108" s="25">
        <v>3</v>
      </c>
      <c r="T108" s="25">
        <v>1</v>
      </c>
      <c r="U108" s="25">
        <v>5</v>
      </c>
      <c r="V108" s="25">
        <v>4</v>
      </c>
      <c r="W108" s="25">
        <v>3</v>
      </c>
      <c r="X108" s="25">
        <v>5</v>
      </c>
      <c r="Y108" s="25">
        <v>4</v>
      </c>
      <c r="Z108" s="25">
        <v>4</v>
      </c>
      <c r="AA108" s="25">
        <v>1</v>
      </c>
      <c r="AB108" s="25">
        <v>11000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4</v>
      </c>
      <c r="E109" s="1">
        <v>3</v>
      </c>
      <c r="F109" s="1">
        <v>2</v>
      </c>
      <c r="G109" s="1">
        <v>2</v>
      </c>
      <c r="H109" s="1">
        <v>3</v>
      </c>
      <c r="I109" s="1">
        <v>4</v>
      </c>
      <c r="J109" s="1">
        <v>3</v>
      </c>
      <c r="K109" s="1">
        <v>3</v>
      </c>
      <c r="L109" s="1">
        <v>13000</v>
      </c>
      <c r="M109" s="1">
        <f t="shared" si="3"/>
        <v>12840.8</v>
      </c>
      <c r="N109" s="1">
        <f>konzisztencia_teszt_nyers_i!L109</f>
        <v>4</v>
      </c>
      <c r="O109">
        <f t="shared" si="4"/>
        <v>2.8407999999999993</v>
      </c>
      <c r="P109" s="12">
        <f t="shared" si="5"/>
        <v>0.28980000000000017</v>
      </c>
      <c r="R109" s="24" t="s">
        <v>278</v>
      </c>
      <c r="S109" s="25">
        <v>5</v>
      </c>
      <c r="T109" s="25">
        <v>1</v>
      </c>
      <c r="U109" s="25">
        <v>3</v>
      </c>
      <c r="V109" s="25">
        <v>4</v>
      </c>
      <c r="W109" s="25">
        <v>1</v>
      </c>
      <c r="X109" s="25">
        <v>4</v>
      </c>
      <c r="Y109" s="25">
        <v>4</v>
      </c>
      <c r="Z109" s="25">
        <v>4</v>
      </c>
      <c r="AA109" s="25">
        <v>3</v>
      </c>
      <c r="AB109" s="25">
        <v>15000</v>
      </c>
    </row>
    <row r="110" spans="1:28" ht="15" thickBot="1" x14ac:dyDescent="0.35">
      <c r="A110" s="1" t="s">
        <v>156</v>
      </c>
      <c r="B110" s="1" t="s">
        <v>121</v>
      </c>
      <c r="C110" s="1">
        <v>5</v>
      </c>
      <c r="D110" s="1">
        <v>1</v>
      </c>
      <c r="E110" s="1">
        <v>4</v>
      </c>
      <c r="F110" s="1">
        <v>2</v>
      </c>
      <c r="G110" s="1">
        <v>2</v>
      </c>
      <c r="H110" s="1">
        <v>5</v>
      </c>
      <c r="I110" s="1">
        <v>2</v>
      </c>
      <c r="J110" s="1">
        <v>1</v>
      </c>
      <c r="K110" s="1">
        <v>5</v>
      </c>
      <c r="L110" s="1">
        <v>13000</v>
      </c>
      <c r="M110" s="1">
        <f t="shared" si="3"/>
        <v>12691.9</v>
      </c>
      <c r="N110" s="1">
        <f>konzisztencia_teszt_nyers_i!L110</f>
        <v>4</v>
      </c>
      <c r="O110">
        <f t="shared" si="4"/>
        <v>2.6918999999999995</v>
      </c>
      <c r="P110" s="12">
        <f t="shared" si="5"/>
        <v>0.32702500000000012</v>
      </c>
      <c r="R110" s="24" t="s">
        <v>279</v>
      </c>
      <c r="S110" s="25">
        <v>4</v>
      </c>
      <c r="T110" s="25">
        <v>3</v>
      </c>
      <c r="U110" s="25">
        <v>3</v>
      </c>
      <c r="V110" s="25">
        <v>5</v>
      </c>
      <c r="W110" s="25">
        <v>4</v>
      </c>
      <c r="X110" s="25">
        <v>5</v>
      </c>
      <c r="Y110" s="25">
        <v>1</v>
      </c>
      <c r="Z110" s="25">
        <v>3</v>
      </c>
      <c r="AA110" s="25">
        <v>5</v>
      </c>
      <c r="AB110" s="25">
        <v>11000</v>
      </c>
    </row>
    <row r="111" spans="1:28" ht="15" thickBot="1" x14ac:dyDescent="0.35">
      <c r="A111" s="1" t="s">
        <v>152</v>
      </c>
      <c r="B111" s="1" t="s">
        <v>122</v>
      </c>
      <c r="C111" s="1">
        <v>4</v>
      </c>
      <c r="D111" s="1">
        <v>4</v>
      </c>
      <c r="E111" s="1">
        <v>4</v>
      </c>
      <c r="F111" s="1">
        <v>1</v>
      </c>
      <c r="G111" s="1">
        <v>5</v>
      </c>
      <c r="H111" s="1">
        <v>1</v>
      </c>
      <c r="I111" s="1">
        <v>1</v>
      </c>
      <c r="J111" s="1">
        <v>4</v>
      </c>
      <c r="K111" s="1">
        <v>1</v>
      </c>
      <c r="L111" s="1">
        <v>14000</v>
      </c>
      <c r="M111" s="1">
        <f t="shared" si="3"/>
        <v>11623</v>
      </c>
      <c r="N111" s="1">
        <f>konzisztencia_teszt_nyers_i!L111</f>
        <v>2</v>
      </c>
      <c r="O111">
        <f t="shared" si="4"/>
        <v>1.623</v>
      </c>
      <c r="P111" s="12">
        <f t="shared" si="5"/>
        <v>0.1885</v>
      </c>
      <c r="R111" s="24" t="s">
        <v>280</v>
      </c>
      <c r="S111" s="25">
        <v>3</v>
      </c>
      <c r="T111" s="25">
        <v>2</v>
      </c>
      <c r="U111" s="25">
        <v>5</v>
      </c>
      <c r="V111" s="25">
        <v>1</v>
      </c>
      <c r="W111" s="25">
        <v>2</v>
      </c>
      <c r="X111" s="25">
        <v>3</v>
      </c>
      <c r="Y111" s="25">
        <v>1</v>
      </c>
      <c r="Z111" s="25">
        <v>4</v>
      </c>
      <c r="AA111" s="25">
        <v>3</v>
      </c>
      <c r="AB111" s="25">
        <v>11000</v>
      </c>
    </row>
    <row r="112" spans="1:28" ht="15" thickBot="1" x14ac:dyDescent="0.35">
      <c r="A112" s="1" t="s">
        <v>154</v>
      </c>
      <c r="B112" s="1" t="s">
        <v>123</v>
      </c>
      <c r="C112" s="1">
        <v>1</v>
      </c>
      <c r="D112" s="1">
        <v>1</v>
      </c>
      <c r="E112" s="1">
        <v>3</v>
      </c>
      <c r="F112" s="1">
        <v>4</v>
      </c>
      <c r="G112" s="1">
        <v>2</v>
      </c>
      <c r="H112" s="1">
        <v>2</v>
      </c>
      <c r="I112" s="1">
        <v>1</v>
      </c>
      <c r="J112" s="1">
        <v>4</v>
      </c>
      <c r="K112" s="1">
        <v>1</v>
      </c>
      <c r="L112" s="1">
        <v>11000</v>
      </c>
      <c r="M112" s="1">
        <f t="shared" si="3"/>
        <v>12783.4</v>
      </c>
      <c r="N112" s="1">
        <f>konzisztencia_teszt_nyers_i!L112</f>
        <v>4</v>
      </c>
      <c r="O112">
        <f t="shared" si="4"/>
        <v>2.7833999999999994</v>
      </c>
      <c r="P112" s="12">
        <f t="shared" si="5"/>
        <v>0.30415000000000014</v>
      </c>
      <c r="R112" s="24" t="s">
        <v>281</v>
      </c>
      <c r="S112" s="25">
        <v>5</v>
      </c>
      <c r="T112" s="25">
        <v>4</v>
      </c>
      <c r="U112" s="25">
        <v>2</v>
      </c>
      <c r="V112" s="25">
        <v>4</v>
      </c>
      <c r="W112" s="25">
        <v>4</v>
      </c>
      <c r="X112" s="25">
        <v>1</v>
      </c>
      <c r="Y112" s="25">
        <v>1</v>
      </c>
      <c r="Z112" s="25">
        <v>1</v>
      </c>
      <c r="AA112" s="25">
        <v>3</v>
      </c>
      <c r="AB112" s="25">
        <v>11000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3</v>
      </c>
      <c r="E113" s="1">
        <v>2</v>
      </c>
      <c r="F113" s="1">
        <v>2</v>
      </c>
      <c r="G113" s="1">
        <v>2</v>
      </c>
      <c r="H113" s="1">
        <v>2</v>
      </c>
      <c r="I113" s="1">
        <v>5</v>
      </c>
      <c r="J113" s="1">
        <v>5</v>
      </c>
      <c r="K113" s="1">
        <v>3</v>
      </c>
      <c r="L113" s="1">
        <v>13000</v>
      </c>
      <c r="M113" s="1">
        <f t="shared" si="3"/>
        <v>12595.8</v>
      </c>
      <c r="N113" s="1">
        <f>konzisztencia_teszt_nyers_i!L113</f>
        <v>5</v>
      </c>
      <c r="O113">
        <f t="shared" si="4"/>
        <v>2.5957999999999992</v>
      </c>
      <c r="P113" s="12">
        <f t="shared" si="5"/>
        <v>0.48084000000000016</v>
      </c>
      <c r="R113" s="24" t="s">
        <v>282</v>
      </c>
      <c r="S113" s="25">
        <v>3</v>
      </c>
      <c r="T113" s="25">
        <v>2</v>
      </c>
      <c r="U113" s="25">
        <v>4</v>
      </c>
      <c r="V113" s="25">
        <v>3</v>
      </c>
      <c r="W113" s="25">
        <v>3</v>
      </c>
      <c r="X113" s="25">
        <v>1</v>
      </c>
      <c r="Y113" s="25">
        <v>5</v>
      </c>
      <c r="Z113" s="25">
        <v>3</v>
      </c>
      <c r="AA113" s="25">
        <v>3</v>
      </c>
      <c r="AB113" s="25">
        <v>12000</v>
      </c>
    </row>
    <row r="114" spans="1:28" ht="15" thickBot="1" x14ac:dyDescent="0.35">
      <c r="A114" s="1" t="s">
        <v>154</v>
      </c>
      <c r="B114" s="1" t="s">
        <v>125</v>
      </c>
      <c r="C114" s="1">
        <v>1</v>
      </c>
      <c r="D114" s="1">
        <v>5</v>
      </c>
      <c r="E114" s="1">
        <v>4</v>
      </c>
      <c r="F114" s="1">
        <v>5</v>
      </c>
      <c r="G114" s="1">
        <v>5</v>
      </c>
      <c r="H114" s="1">
        <v>4</v>
      </c>
      <c r="I114" s="1">
        <v>4</v>
      </c>
      <c r="J114" s="1">
        <v>2</v>
      </c>
      <c r="K114" s="1">
        <v>1</v>
      </c>
      <c r="L114" s="1">
        <v>11000</v>
      </c>
      <c r="M114" s="1">
        <f t="shared" si="3"/>
        <v>12086.8</v>
      </c>
      <c r="N114" s="1">
        <f>konzisztencia_teszt_nyers_i!L114</f>
        <v>4</v>
      </c>
      <c r="O114">
        <f t="shared" si="4"/>
        <v>2.0867999999999993</v>
      </c>
      <c r="P114" s="12">
        <f t="shared" si="5"/>
        <v>0.47830000000000017</v>
      </c>
      <c r="R114" s="24" t="s">
        <v>283</v>
      </c>
      <c r="S114" s="25">
        <v>4</v>
      </c>
      <c r="T114" s="25">
        <v>4</v>
      </c>
      <c r="U114" s="25">
        <v>3</v>
      </c>
      <c r="V114" s="25">
        <v>2</v>
      </c>
      <c r="W114" s="25">
        <v>2</v>
      </c>
      <c r="X114" s="25">
        <v>3</v>
      </c>
      <c r="Y114" s="25">
        <v>4</v>
      </c>
      <c r="Z114" s="25">
        <v>3</v>
      </c>
      <c r="AA114" s="25">
        <v>3</v>
      </c>
      <c r="AB114" s="25">
        <v>13000</v>
      </c>
    </row>
    <row r="115" spans="1:28" ht="15" thickBot="1" x14ac:dyDescent="0.35">
      <c r="A115" s="1" t="s">
        <v>156</v>
      </c>
      <c r="B115" s="1" t="s">
        <v>126</v>
      </c>
      <c r="C115" s="1">
        <v>5</v>
      </c>
      <c r="D115" s="1">
        <v>3</v>
      </c>
      <c r="E115" s="1">
        <v>3</v>
      </c>
      <c r="F115" s="1">
        <v>1</v>
      </c>
      <c r="G115" s="1">
        <v>5</v>
      </c>
      <c r="H115" s="1">
        <v>5</v>
      </c>
      <c r="I115" s="1">
        <v>1</v>
      </c>
      <c r="J115" s="1">
        <v>4</v>
      </c>
      <c r="K115" s="1">
        <v>5</v>
      </c>
      <c r="L115" s="1">
        <v>13000</v>
      </c>
      <c r="M115" s="1">
        <f t="shared" si="3"/>
        <v>13623.9</v>
      </c>
      <c r="N115" s="1">
        <f>konzisztencia_teszt_nyers_i!L115</f>
        <v>3</v>
      </c>
      <c r="O115">
        <f t="shared" si="4"/>
        <v>3.6238999999999995</v>
      </c>
      <c r="P115" s="12">
        <f t="shared" si="5"/>
        <v>0.20796666666666649</v>
      </c>
      <c r="R115" s="24" t="s">
        <v>284</v>
      </c>
      <c r="S115" s="25">
        <v>5</v>
      </c>
      <c r="T115" s="25">
        <v>1</v>
      </c>
      <c r="U115" s="25">
        <v>4</v>
      </c>
      <c r="V115" s="25">
        <v>2</v>
      </c>
      <c r="W115" s="25">
        <v>2</v>
      </c>
      <c r="X115" s="25">
        <v>5</v>
      </c>
      <c r="Y115" s="25">
        <v>2</v>
      </c>
      <c r="Z115" s="25">
        <v>1</v>
      </c>
      <c r="AA115" s="25">
        <v>5</v>
      </c>
      <c r="AB115" s="25">
        <v>13000</v>
      </c>
    </row>
    <row r="116" spans="1:28" ht="15" thickBot="1" x14ac:dyDescent="0.35">
      <c r="A116" s="1" t="s">
        <v>155</v>
      </c>
      <c r="B116" s="1" t="s">
        <v>127</v>
      </c>
      <c r="C116" s="1">
        <v>1</v>
      </c>
      <c r="D116" s="1">
        <v>2</v>
      </c>
      <c r="E116" s="1">
        <v>4</v>
      </c>
      <c r="F116" s="1">
        <v>2</v>
      </c>
      <c r="G116" s="1">
        <v>3</v>
      </c>
      <c r="H116" s="1">
        <v>2</v>
      </c>
      <c r="I116" s="1">
        <v>2</v>
      </c>
      <c r="J116" s="1">
        <v>5</v>
      </c>
      <c r="K116" s="1">
        <v>4</v>
      </c>
      <c r="L116" s="1">
        <v>14000</v>
      </c>
      <c r="M116" s="1">
        <f t="shared" si="3"/>
        <v>13880</v>
      </c>
      <c r="N116" s="1">
        <f>konzisztencia_teszt_nyers_i!L116</f>
        <v>5</v>
      </c>
      <c r="O116">
        <f t="shared" si="4"/>
        <v>3.88</v>
      </c>
      <c r="P116" s="12">
        <f t="shared" si="5"/>
        <v>0.22400000000000003</v>
      </c>
      <c r="R116" s="24" t="s">
        <v>285</v>
      </c>
      <c r="S116" s="25">
        <v>4</v>
      </c>
      <c r="T116" s="25">
        <v>4</v>
      </c>
      <c r="U116" s="25">
        <v>4</v>
      </c>
      <c r="V116" s="25">
        <v>1</v>
      </c>
      <c r="W116" s="25">
        <v>5</v>
      </c>
      <c r="X116" s="25">
        <v>1</v>
      </c>
      <c r="Y116" s="25">
        <v>1</v>
      </c>
      <c r="Z116" s="25">
        <v>4</v>
      </c>
      <c r="AA116" s="25">
        <v>1</v>
      </c>
      <c r="AB116" s="25">
        <v>14000</v>
      </c>
    </row>
    <row r="117" spans="1:28" ht="15" thickBot="1" x14ac:dyDescent="0.35">
      <c r="A117" s="1" t="s">
        <v>152</v>
      </c>
      <c r="B117" s="1" t="s">
        <v>128</v>
      </c>
      <c r="C117" s="1">
        <v>3</v>
      </c>
      <c r="D117" s="1">
        <v>5</v>
      </c>
      <c r="E117" s="1">
        <v>2</v>
      </c>
      <c r="F117" s="1">
        <v>1</v>
      </c>
      <c r="G117" s="1">
        <v>4</v>
      </c>
      <c r="H117" s="1">
        <v>3</v>
      </c>
      <c r="I117" s="1">
        <v>3</v>
      </c>
      <c r="J117" s="1">
        <v>3</v>
      </c>
      <c r="K117" s="1">
        <v>1</v>
      </c>
      <c r="L117" s="1">
        <v>12000</v>
      </c>
      <c r="M117" s="1">
        <f t="shared" si="3"/>
        <v>10392.1</v>
      </c>
      <c r="N117" s="1">
        <f>konzisztencia_teszt_nyers_i!L117</f>
        <v>2</v>
      </c>
      <c r="O117">
        <f t="shared" si="4"/>
        <v>0.39210000000000034</v>
      </c>
      <c r="P117" s="12">
        <f t="shared" si="5"/>
        <v>0.80394999999999983</v>
      </c>
      <c r="R117" s="24" t="s">
        <v>286</v>
      </c>
      <c r="S117" s="25">
        <v>1</v>
      </c>
      <c r="T117" s="25">
        <v>1</v>
      </c>
      <c r="U117" s="25">
        <v>3</v>
      </c>
      <c r="V117" s="25">
        <v>4</v>
      </c>
      <c r="W117" s="25">
        <v>2</v>
      </c>
      <c r="X117" s="25">
        <v>2</v>
      </c>
      <c r="Y117" s="25">
        <v>1</v>
      </c>
      <c r="Z117" s="25">
        <v>4</v>
      </c>
      <c r="AA117" s="25">
        <v>1</v>
      </c>
      <c r="AB117" s="25">
        <v>11000</v>
      </c>
    </row>
    <row r="118" spans="1:28" ht="15" thickBot="1" x14ac:dyDescent="0.35">
      <c r="A118" s="1" t="s">
        <v>156</v>
      </c>
      <c r="B118" s="1" t="s">
        <v>129</v>
      </c>
      <c r="C118" s="1">
        <v>4</v>
      </c>
      <c r="D118" s="1">
        <v>4</v>
      </c>
      <c r="E118" s="1">
        <v>1</v>
      </c>
      <c r="F118" s="1">
        <v>2</v>
      </c>
      <c r="G118" s="1">
        <v>3</v>
      </c>
      <c r="H118" s="1">
        <v>1</v>
      </c>
      <c r="I118" s="1">
        <v>2</v>
      </c>
      <c r="J118" s="1">
        <v>4</v>
      </c>
      <c r="K118" s="1">
        <v>4</v>
      </c>
      <c r="L118" s="1">
        <v>12000</v>
      </c>
      <c r="M118" s="1">
        <f t="shared" si="3"/>
        <v>14144.1</v>
      </c>
      <c r="N118" s="1">
        <f>konzisztencia_teszt_nyers_i!L118</f>
        <v>5</v>
      </c>
      <c r="O118">
        <f t="shared" si="4"/>
        <v>4.1441000000000008</v>
      </c>
      <c r="P118" s="12">
        <f t="shared" si="5"/>
        <v>0.17117999999999983</v>
      </c>
      <c r="R118" s="24" t="s">
        <v>287</v>
      </c>
      <c r="S118" s="25">
        <v>3</v>
      </c>
      <c r="T118" s="25">
        <v>3</v>
      </c>
      <c r="U118" s="25">
        <v>2</v>
      </c>
      <c r="V118" s="25">
        <v>2</v>
      </c>
      <c r="W118" s="25">
        <v>2</v>
      </c>
      <c r="X118" s="25">
        <v>2</v>
      </c>
      <c r="Y118" s="25">
        <v>5</v>
      </c>
      <c r="Z118" s="25">
        <v>5</v>
      </c>
      <c r="AA118" s="25">
        <v>3</v>
      </c>
      <c r="AB118" s="25">
        <v>13000</v>
      </c>
    </row>
    <row r="119" spans="1:28" ht="15" thickBot="1" x14ac:dyDescent="0.35">
      <c r="A119" s="1" t="s">
        <v>156</v>
      </c>
      <c r="B119" s="1" t="s">
        <v>130</v>
      </c>
      <c r="C119" s="1">
        <v>2</v>
      </c>
      <c r="D119" s="1">
        <v>4</v>
      </c>
      <c r="E119" s="1">
        <v>2</v>
      </c>
      <c r="F119" s="1">
        <v>4</v>
      </c>
      <c r="G119" s="1">
        <v>3</v>
      </c>
      <c r="H119" s="1">
        <v>4</v>
      </c>
      <c r="I119" s="1">
        <v>2</v>
      </c>
      <c r="J119" s="1">
        <v>3</v>
      </c>
      <c r="K119" s="1">
        <v>4</v>
      </c>
      <c r="L119" s="1">
        <v>11000</v>
      </c>
      <c r="M119" s="1">
        <f t="shared" si="3"/>
        <v>13274.9</v>
      </c>
      <c r="N119" s="1">
        <f>konzisztencia_teszt_nyers_i!L119</f>
        <v>5</v>
      </c>
      <c r="O119">
        <f t="shared" si="4"/>
        <v>3.2748999999999997</v>
      </c>
      <c r="P119" s="12">
        <f t="shared" si="5"/>
        <v>0.34502000000000005</v>
      </c>
      <c r="R119" s="24" t="s">
        <v>288</v>
      </c>
      <c r="S119" s="25">
        <v>1</v>
      </c>
      <c r="T119" s="25">
        <v>5</v>
      </c>
      <c r="U119" s="25">
        <v>4</v>
      </c>
      <c r="V119" s="25">
        <v>5</v>
      </c>
      <c r="W119" s="25">
        <v>5</v>
      </c>
      <c r="X119" s="25">
        <v>4</v>
      </c>
      <c r="Y119" s="25">
        <v>4</v>
      </c>
      <c r="Z119" s="25">
        <v>2</v>
      </c>
      <c r="AA119" s="25">
        <v>1</v>
      </c>
      <c r="AB119" s="25">
        <v>11000</v>
      </c>
    </row>
    <row r="120" spans="1:28" ht="15" thickBot="1" x14ac:dyDescent="0.35">
      <c r="A120" s="1" t="s">
        <v>155</v>
      </c>
      <c r="B120" s="1" t="s">
        <v>131</v>
      </c>
      <c r="C120" s="1">
        <v>2</v>
      </c>
      <c r="D120" s="1">
        <v>4</v>
      </c>
      <c r="E120" s="1">
        <v>2</v>
      </c>
      <c r="F120" s="1">
        <v>4</v>
      </c>
      <c r="G120" s="1">
        <v>4</v>
      </c>
      <c r="H120" s="1">
        <v>1</v>
      </c>
      <c r="I120" s="1">
        <v>3</v>
      </c>
      <c r="J120" s="1">
        <v>1</v>
      </c>
      <c r="K120" s="1">
        <v>3</v>
      </c>
      <c r="L120" s="1">
        <v>13000</v>
      </c>
      <c r="M120" s="1">
        <f t="shared" si="3"/>
        <v>12111.9</v>
      </c>
      <c r="N120" s="1">
        <f>konzisztencia_teszt_nyers_i!L120</f>
        <v>4</v>
      </c>
      <c r="O120">
        <f t="shared" si="4"/>
        <v>2.1118999999999994</v>
      </c>
      <c r="P120" s="12">
        <f t="shared" si="5"/>
        <v>0.47202500000000014</v>
      </c>
      <c r="R120" s="24" t="s">
        <v>289</v>
      </c>
      <c r="S120" s="25">
        <v>5</v>
      </c>
      <c r="T120" s="25">
        <v>3</v>
      </c>
      <c r="U120" s="25">
        <v>3</v>
      </c>
      <c r="V120" s="25">
        <v>1</v>
      </c>
      <c r="W120" s="25">
        <v>5</v>
      </c>
      <c r="X120" s="25">
        <v>5</v>
      </c>
      <c r="Y120" s="25">
        <v>1</v>
      </c>
      <c r="Z120" s="25">
        <v>4</v>
      </c>
      <c r="AA120" s="25">
        <v>5</v>
      </c>
      <c r="AB120" s="25">
        <v>13000</v>
      </c>
    </row>
    <row r="121" spans="1:28" ht="15" thickBot="1" x14ac:dyDescent="0.35">
      <c r="A121" s="1" t="s">
        <v>152</v>
      </c>
      <c r="B121" s="1" t="s">
        <v>132</v>
      </c>
      <c r="C121" s="1">
        <v>5</v>
      </c>
      <c r="D121" s="1">
        <v>5</v>
      </c>
      <c r="E121" s="1">
        <v>4</v>
      </c>
      <c r="F121" s="1">
        <v>3</v>
      </c>
      <c r="G121" s="1">
        <v>1</v>
      </c>
      <c r="H121" s="1">
        <v>4</v>
      </c>
      <c r="I121" s="1">
        <v>3</v>
      </c>
      <c r="J121" s="1">
        <v>3</v>
      </c>
      <c r="K121" s="1">
        <v>1</v>
      </c>
      <c r="L121" s="1">
        <v>14000</v>
      </c>
      <c r="M121" s="1">
        <f t="shared" si="3"/>
        <v>10856.9</v>
      </c>
      <c r="N121" s="1">
        <f>konzisztencia_teszt_nyers_i!L121</f>
        <v>2</v>
      </c>
      <c r="O121">
        <f t="shared" si="4"/>
        <v>0.85689999999999966</v>
      </c>
      <c r="P121" s="12">
        <f t="shared" si="5"/>
        <v>0.57155000000000022</v>
      </c>
      <c r="R121" s="24" t="s">
        <v>290</v>
      </c>
      <c r="S121" s="25">
        <v>1</v>
      </c>
      <c r="T121" s="25">
        <v>2</v>
      </c>
      <c r="U121" s="25">
        <v>4</v>
      </c>
      <c r="V121" s="25">
        <v>2</v>
      </c>
      <c r="W121" s="25">
        <v>3</v>
      </c>
      <c r="X121" s="25">
        <v>2</v>
      </c>
      <c r="Y121" s="25">
        <v>2</v>
      </c>
      <c r="Z121" s="25">
        <v>5</v>
      </c>
      <c r="AA121" s="25">
        <v>4</v>
      </c>
      <c r="AB121" s="25">
        <v>14000</v>
      </c>
    </row>
    <row r="122" spans="1:28" ht="15" thickBot="1" x14ac:dyDescent="0.35">
      <c r="A122" s="1" t="s">
        <v>156</v>
      </c>
      <c r="B122" s="1" t="s">
        <v>133</v>
      </c>
      <c r="C122" s="1">
        <v>1</v>
      </c>
      <c r="D122" s="1">
        <v>4</v>
      </c>
      <c r="E122" s="1">
        <v>1</v>
      </c>
      <c r="F122" s="1">
        <v>1</v>
      </c>
      <c r="G122" s="1">
        <v>1</v>
      </c>
      <c r="H122" s="1">
        <v>5</v>
      </c>
      <c r="I122" s="1">
        <v>5</v>
      </c>
      <c r="J122" s="1">
        <v>1</v>
      </c>
      <c r="K122" s="1">
        <v>4</v>
      </c>
      <c r="L122" s="1">
        <v>14000</v>
      </c>
      <c r="M122" s="1">
        <f t="shared" si="3"/>
        <v>15070.1</v>
      </c>
      <c r="N122" s="1">
        <f>konzisztencia_teszt_nyers_i!L122</f>
        <v>4</v>
      </c>
      <c r="O122">
        <f t="shared" si="4"/>
        <v>5.0701000000000001</v>
      </c>
      <c r="P122" s="12">
        <f t="shared" si="5"/>
        <v>0.26752500000000001</v>
      </c>
      <c r="R122" s="24" t="s">
        <v>291</v>
      </c>
      <c r="S122" s="25">
        <v>3</v>
      </c>
      <c r="T122" s="25">
        <v>5</v>
      </c>
      <c r="U122" s="25">
        <v>2</v>
      </c>
      <c r="V122" s="25">
        <v>1</v>
      </c>
      <c r="W122" s="25">
        <v>4</v>
      </c>
      <c r="X122" s="25">
        <v>3</v>
      </c>
      <c r="Y122" s="25">
        <v>3</v>
      </c>
      <c r="Z122" s="25">
        <v>3</v>
      </c>
      <c r="AA122" s="25">
        <v>1</v>
      </c>
      <c r="AB122" s="25">
        <v>12000</v>
      </c>
    </row>
    <row r="123" spans="1:28" ht="15" thickBot="1" x14ac:dyDescent="0.35">
      <c r="A123" s="1" t="s">
        <v>156</v>
      </c>
      <c r="B123" s="1" t="s">
        <v>134</v>
      </c>
      <c r="C123" s="1">
        <v>3</v>
      </c>
      <c r="D123" s="1">
        <v>1</v>
      </c>
      <c r="E123" s="1">
        <v>4</v>
      </c>
      <c r="F123" s="1">
        <v>4</v>
      </c>
      <c r="G123" s="1">
        <v>2</v>
      </c>
      <c r="H123" s="1">
        <v>4</v>
      </c>
      <c r="I123" s="1">
        <v>5</v>
      </c>
      <c r="J123" s="1">
        <v>3</v>
      </c>
      <c r="K123" s="1">
        <v>4</v>
      </c>
      <c r="L123" s="1">
        <v>15000</v>
      </c>
      <c r="M123" s="1">
        <f t="shared" si="3"/>
        <v>12278.4</v>
      </c>
      <c r="N123" s="1">
        <f>konzisztencia_teszt_nyers_i!L123</f>
        <v>4</v>
      </c>
      <c r="O123">
        <f t="shared" si="4"/>
        <v>2.2783999999999995</v>
      </c>
      <c r="P123" s="12">
        <f t="shared" si="5"/>
        <v>0.43040000000000012</v>
      </c>
      <c r="R123" s="24" t="s">
        <v>292</v>
      </c>
      <c r="S123" s="25">
        <v>4</v>
      </c>
      <c r="T123" s="25">
        <v>4</v>
      </c>
      <c r="U123" s="25">
        <v>1</v>
      </c>
      <c r="V123" s="25">
        <v>2</v>
      </c>
      <c r="W123" s="25">
        <v>3</v>
      </c>
      <c r="X123" s="25">
        <v>1</v>
      </c>
      <c r="Y123" s="25">
        <v>2</v>
      </c>
      <c r="Z123" s="25">
        <v>4</v>
      </c>
      <c r="AA123" s="25">
        <v>4</v>
      </c>
      <c r="AB123" s="25">
        <v>12000</v>
      </c>
    </row>
    <row r="124" spans="1:28" ht="15" thickBot="1" x14ac:dyDescent="0.35">
      <c r="A124" s="1" t="s">
        <v>156</v>
      </c>
      <c r="B124" s="1" t="s">
        <v>135</v>
      </c>
      <c r="C124" s="1">
        <v>1</v>
      </c>
      <c r="D124" s="1">
        <v>1</v>
      </c>
      <c r="E124" s="1">
        <v>2</v>
      </c>
      <c r="F124" s="1">
        <v>2</v>
      </c>
      <c r="G124" s="1">
        <v>1</v>
      </c>
      <c r="H124" s="1">
        <v>2</v>
      </c>
      <c r="I124" s="1">
        <v>1</v>
      </c>
      <c r="J124" s="1">
        <v>4</v>
      </c>
      <c r="K124" s="1">
        <v>1</v>
      </c>
      <c r="L124" s="1">
        <v>14000</v>
      </c>
      <c r="M124" s="1">
        <f t="shared" si="3"/>
        <v>12648.6</v>
      </c>
      <c r="N124" s="1">
        <f>konzisztencia_teszt_nyers_i!L124</f>
        <v>4</v>
      </c>
      <c r="O124">
        <f t="shared" si="4"/>
        <v>2.6486000000000005</v>
      </c>
      <c r="P124" s="12">
        <f t="shared" si="5"/>
        <v>0.33784999999999987</v>
      </c>
      <c r="R124" s="24" t="s">
        <v>293</v>
      </c>
      <c r="S124" s="25">
        <v>2</v>
      </c>
      <c r="T124" s="25">
        <v>4</v>
      </c>
      <c r="U124" s="25">
        <v>2</v>
      </c>
      <c r="V124" s="25">
        <v>4</v>
      </c>
      <c r="W124" s="25">
        <v>3</v>
      </c>
      <c r="X124" s="25">
        <v>4</v>
      </c>
      <c r="Y124" s="25">
        <v>2</v>
      </c>
      <c r="Z124" s="25">
        <v>3</v>
      </c>
      <c r="AA124" s="25">
        <v>4</v>
      </c>
      <c r="AB124" s="25">
        <v>11000</v>
      </c>
    </row>
    <row r="125" spans="1:28" ht="15" thickBot="1" x14ac:dyDescent="0.35">
      <c r="A125" s="1" t="s">
        <v>156</v>
      </c>
      <c r="B125" s="1" t="s">
        <v>136</v>
      </c>
      <c r="C125" s="1">
        <v>5</v>
      </c>
      <c r="D125" s="1">
        <v>5</v>
      </c>
      <c r="E125" s="1">
        <v>1</v>
      </c>
      <c r="F125" s="1">
        <v>5</v>
      </c>
      <c r="G125" s="1">
        <v>4</v>
      </c>
      <c r="H125" s="1">
        <v>1</v>
      </c>
      <c r="I125" s="1">
        <v>3</v>
      </c>
      <c r="J125" s="1">
        <v>5</v>
      </c>
      <c r="K125" s="1">
        <v>4</v>
      </c>
      <c r="L125" s="1">
        <v>15000</v>
      </c>
      <c r="M125" s="1">
        <f t="shared" si="3"/>
        <v>13817.1</v>
      </c>
      <c r="N125" s="1">
        <f>konzisztencia_teszt_nyers_i!L125</f>
        <v>2</v>
      </c>
      <c r="O125">
        <f t="shared" si="4"/>
        <v>3.8171000000000004</v>
      </c>
      <c r="P125" s="12">
        <f t="shared" si="5"/>
        <v>0.90855000000000019</v>
      </c>
      <c r="R125" s="24" t="s">
        <v>294</v>
      </c>
      <c r="S125" s="25">
        <v>2</v>
      </c>
      <c r="T125" s="25">
        <v>4</v>
      </c>
      <c r="U125" s="25">
        <v>2</v>
      </c>
      <c r="V125" s="25">
        <v>4</v>
      </c>
      <c r="W125" s="25">
        <v>4</v>
      </c>
      <c r="X125" s="25">
        <v>1</v>
      </c>
      <c r="Y125" s="25">
        <v>3</v>
      </c>
      <c r="Z125" s="25">
        <v>1</v>
      </c>
      <c r="AA125" s="25">
        <v>3</v>
      </c>
      <c r="AB125" s="25">
        <v>13000</v>
      </c>
    </row>
    <row r="126" spans="1:28" ht="15" thickBot="1" x14ac:dyDescent="0.35">
      <c r="A126" s="1" t="s">
        <v>156</v>
      </c>
      <c r="B126" s="1" t="s">
        <v>137</v>
      </c>
      <c r="C126" s="1">
        <v>1</v>
      </c>
      <c r="D126" s="1">
        <v>1</v>
      </c>
      <c r="E126" s="1">
        <v>1</v>
      </c>
      <c r="F126" s="1">
        <v>5</v>
      </c>
      <c r="G126" s="1">
        <v>4</v>
      </c>
      <c r="H126" s="1">
        <v>4</v>
      </c>
      <c r="I126" s="1">
        <v>2</v>
      </c>
      <c r="J126" s="1">
        <v>5</v>
      </c>
      <c r="K126" s="1">
        <v>5</v>
      </c>
      <c r="L126" s="1">
        <v>15000</v>
      </c>
      <c r="M126" s="1">
        <f t="shared" si="3"/>
        <v>14998.7</v>
      </c>
      <c r="N126" s="1">
        <f>konzisztencia_teszt_nyers_i!L126</f>
        <v>2</v>
      </c>
      <c r="O126">
        <f t="shared" si="4"/>
        <v>4.9987000000000004</v>
      </c>
      <c r="P126" s="12">
        <f t="shared" si="5"/>
        <v>1.4993500000000002</v>
      </c>
      <c r="R126" s="24" t="s">
        <v>295</v>
      </c>
      <c r="S126" s="25">
        <v>5</v>
      </c>
      <c r="T126" s="25">
        <v>5</v>
      </c>
      <c r="U126" s="25">
        <v>4</v>
      </c>
      <c r="V126" s="25">
        <v>3</v>
      </c>
      <c r="W126" s="25">
        <v>1</v>
      </c>
      <c r="X126" s="25">
        <v>4</v>
      </c>
      <c r="Y126" s="25">
        <v>3</v>
      </c>
      <c r="Z126" s="25">
        <v>3</v>
      </c>
      <c r="AA126" s="25">
        <v>1</v>
      </c>
      <c r="AB126" s="25">
        <v>14000</v>
      </c>
    </row>
    <row r="127" spans="1:28" ht="15" thickBot="1" x14ac:dyDescent="0.35">
      <c r="A127" s="1" t="s">
        <v>156</v>
      </c>
      <c r="B127" s="1" t="s">
        <v>138</v>
      </c>
      <c r="C127" s="1">
        <v>5</v>
      </c>
      <c r="D127" s="1">
        <v>1</v>
      </c>
      <c r="E127" s="1">
        <v>2</v>
      </c>
      <c r="F127" s="1">
        <v>2</v>
      </c>
      <c r="G127" s="1">
        <v>5</v>
      </c>
      <c r="H127" s="1">
        <v>2</v>
      </c>
      <c r="I127" s="1">
        <v>2</v>
      </c>
      <c r="J127" s="1">
        <v>1</v>
      </c>
      <c r="K127" s="1">
        <v>3</v>
      </c>
      <c r="L127" s="1">
        <v>13000</v>
      </c>
      <c r="M127" s="1">
        <f t="shared" si="3"/>
        <v>12135</v>
      </c>
      <c r="N127" s="1">
        <f>konzisztencia_teszt_nyers_i!L127</f>
        <v>4</v>
      </c>
      <c r="O127">
        <f t="shared" si="4"/>
        <v>2.1349999999999998</v>
      </c>
      <c r="P127" s="12">
        <f t="shared" si="5"/>
        <v>0.46625000000000005</v>
      </c>
      <c r="R127" s="24" t="s">
        <v>296</v>
      </c>
      <c r="S127" s="25">
        <v>1</v>
      </c>
      <c r="T127" s="25">
        <v>4</v>
      </c>
      <c r="U127" s="25">
        <v>1</v>
      </c>
      <c r="V127" s="25">
        <v>1</v>
      </c>
      <c r="W127" s="25">
        <v>1</v>
      </c>
      <c r="X127" s="25">
        <v>5</v>
      </c>
      <c r="Y127" s="25">
        <v>5</v>
      </c>
      <c r="Z127" s="25">
        <v>1</v>
      </c>
      <c r="AA127" s="25">
        <v>4</v>
      </c>
      <c r="AB127" s="25">
        <v>14000</v>
      </c>
    </row>
    <row r="128" spans="1:28" ht="15" thickBot="1" x14ac:dyDescent="0.35">
      <c r="A128" s="1" t="s">
        <v>152</v>
      </c>
      <c r="B128" s="1" t="s">
        <v>139</v>
      </c>
      <c r="C128" s="1">
        <v>4</v>
      </c>
      <c r="D128" s="1">
        <v>3</v>
      </c>
      <c r="E128" s="1">
        <v>1</v>
      </c>
      <c r="F128" s="1">
        <v>1</v>
      </c>
      <c r="G128" s="1">
        <v>4</v>
      </c>
      <c r="H128" s="1">
        <v>4</v>
      </c>
      <c r="I128" s="1">
        <v>1</v>
      </c>
      <c r="J128" s="1">
        <v>3</v>
      </c>
      <c r="K128" s="1">
        <v>1</v>
      </c>
      <c r="L128" s="1">
        <v>12000</v>
      </c>
      <c r="M128" s="1">
        <f t="shared" si="3"/>
        <v>11311.1</v>
      </c>
      <c r="N128" s="1">
        <f>konzisztencia_teszt_nyers_i!L128</f>
        <v>4</v>
      </c>
      <c r="O128">
        <f t="shared" si="4"/>
        <v>1.3111000000000004</v>
      </c>
      <c r="P128" s="12">
        <f t="shared" si="5"/>
        <v>0.67222499999999985</v>
      </c>
      <c r="R128" s="24" t="s">
        <v>297</v>
      </c>
      <c r="S128" s="25">
        <v>3</v>
      </c>
      <c r="T128" s="25">
        <v>1</v>
      </c>
      <c r="U128" s="25">
        <v>4</v>
      </c>
      <c r="V128" s="25">
        <v>4</v>
      </c>
      <c r="W128" s="25">
        <v>2</v>
      </c>
      <c r="X128" s="25">
        <v>4</v>
      </c>
      <c r="Y128" s="25">
        <v>5</v>
      </c>
      <c r="Z128" s="25">
        <v>3</v>
      </c>
      <c r="AA128" s="25">
        <v>4</v>
      </c>
      <c r="AB128" s="25">
        <v>15000</v>
      </c>
    </row>
    <row r="129" spans="1:28" ht="15" thickBot="1" x14ac:dyDescent="0.35">
      <c r="A129" s="1" t="s">
        <v>156</v>
      </c>
      <c r="B129" s="1" t="s">
        <v>140</v>
      </c>
      <c r="C129" s="1">
        <v>1</v>
      </c>
      <c r="D129" s="1">
        <v>3</v>
      </c>
      <c r="E129" s="1">
        <v>5</v>
      </c>
      <c r="F129" s="1">
        <v>3</v>
      </c>
      <c r="G129" s="1">
        <v>2</v>
      </c>
      <c r="H129" s="1">
        <v>3</v>
      </c>
      <c r="I129" s="1">
        <v>4</v>
      </c>
      <c r="J129" s="1">
        <v>3</v>
      </c>
      <c r="K129" s="1">
        <v>5</v>
      </c>
      <c r="L129" s="1">
        <v>11000</v>
      </c>
      <c r="M129" s="1">
        <f t="shared" si="3"/>
        <v>12221.1</v>
      </c>
      <c r="N129" s="1">
        <f>konzisztencia_teszt_nyers_i!L129</f>
        <v>4</v>
      </c>
      <c r="O129">
        <f t="shared" si="4"/>
        <v>2.2211000000000003</v>
      </c>
      <c r="P129" s="12">
        <f t="shared" si="5"/>
        <v>0.44472499999999993</v>
      </c>
      <c r="R129" s="24" t="s">
        <v>298</v>
      </c>
      <c r="S129" s="25">
        <v>1</v>
      </c>
      <c r="T129" s="25">
        <v>1</v>
      </c>
      <c r="U129" s="25">
        <v>2</v>
      </c>
      <c r="V129" s="25">
        <v>2</v>
      </c>
      <c r="W129" s="25">
        <v>1</v>
      </c>
      <c r="X129" s="25">
        <v>2</v>
      </c>
      <c r="Y129" s="25">
        <v>1</v>
      </c>
      <c r="Z129" s="25">
        <v>4</v>
      </c>
      <c r="AA129" s="25">
        <v>1</v>
      </c>
      <c r="AB129" s="25">
        <v>14000</v>
      </c>
    </row>
    <row r="130" spans="1:28" ht="15" thickBot="1" x14ac:dyDescent="0.35">
      <c r="A130" s="1" t="s">
        <v>156</v>
      </c>
      <c r="B130" s="1" t="s">
        <v>141</v>
      </c>
      <c r="C130" s="1">
        <v>1</v>
      </c>
      <c r="D130" s="1">
        <v>4</v>
      </c>
      <c r="E130" s="1">
        <v>5</v>
      </c>
      <c r="F130" s="1">
        <v>1</v>
      </c>
      <c r="G130" s="1">
        <v>4</v>
      </c>
      <c r="H130" s="1">
        <v>5</v>
      </c>
      <c r="I130" s="1">
        <v>1</v>
      </c>
      <c r="J130" s="1">
        <v>2</v>
      </c>
      <c r="K130" s="1">
        <v>2</v>
      </c>
      <c r="L130" s="1">
        <v>12000</v>
      </c>
      <c r="M130" s="1">
        <f t="shared" si="3"/>
        <v>13371.9</v>
      </c>
      <c r="N130" s="1">
        <f>konzisztencia_teszt_nyers_i!L130</f>
        <v>4</v>
      </c>
      <c r="O130">
        <f t="shared" si="4"/>
        <v>3.3718999999999997</v>
      </c>
      <c r="P130" s="12">
        <f t="shared" si="5"/>
        <v>0.15702500000000008</v>
      </c>
      <c r="R130" s="24" t="s">
        <v>299</v>
      </c>
      <c r="S130" s="25">
        <v>5</v>
      </c>
      <c r="T130" s="25">
        <v>5</v>
      </c>
      <c r="U130" s="25">
        <v>1</v>
      </c>
      <c r="V130" s="25">
        <v>5</v>
      </c>
      <c r="W130" s="25">
        <v>4</v>
      </c>
      <c r="X130" s="25">
        <v>1</v>
      </c>
      <c r="Y130" s="25">
        <v>3</v>
      </c>
      <c r="Z130" s="25">
        <v>5</v>
      </c>
      <c r="AA130" s="25">
        <v>4</v>
      </c>
      <c r="AB130" s="25">
        <v>15000</v>
      </c>
    </row>
    <row r="131" spans="1:28" ht="15" thickBot="1" x14ac:dyDescent="0.35">
      <c r="A131" s="1" t="s">
        <v>152</v>
      </c>
      <c r="B131" s="1" t="s">
        <v>142</v>
      </c>
      <c r="C131" s="1">
        <v>3</v>
      </c>
      <c r="D131" s="1">
        <v>5</v>
      </c>
      <c r="E131" s="1">
        <v>5</v>
      </c>
      <c r="F131" s="1">
        <v>3</v>
      </c>
      <c r="G131" s="1">
        <v>4</v>
      </c>
      <c r="H131" s="1">
        <v>4</v>
      </c>
      <c r="I131" s="1">
        <v>4</v>
      </c>
      <c r="J131" s="1">
        <v>5</v>
      </c>
      <c r="K131" s="1">
        <v>1</v>
      </c>
      <c r="L131" s="1">
        <v>13000</v>
      </c>
      <c r="M131" s="1">
        <f t="shared" ref="M131:M140" si="6">AB290</f>
        <v>11734.1</v>
      </c>
      <c r="N131" s="1">
        <f>konzisztencia_teszt_nyers_i!L131</f>
        <v>4</v>
      </c>
      <c r="O131">
        <f t="shared" si="4"/>
        <v>1.7341000000000004</v>
      </c>
      <c r="P131" s="12">
        <f t="shared" si="5"/>
        <v>0.56647499999999984</v>
      </c>
      <c r="R131" s="24" t="s">
        <v>300</v>
      </c>
      <c r="S131" s="25">
        <v>1</v>
      </c>
      <c r="T131" s="25">
        <v>1</v>
      </c>
      <c r="U131" s="25">
        <v>1</v>
      </c>
      <c r="V131" s="25">
        <v>5</v>
      </c>
      <c r="W131" s="25">
        <v>4</v>
      </c>
      <c r="X131" s="25">
        <v>4</v>
      </c>
      <c r="Y131" s="25">
        <v>2</v>
      </c>
      <c r="Z131" s="25">
        <v>5</v>
      </c>
      <c r="AA131" s="25">
        <v>5</v>
      </c>
      <c r="AB131" s="25">
        <v>15000</v>
      </c>
    </row>
    <row r="132" spans="1:28" ht="15" thickBot="1" x14ac:dyDescent="0.35">
      <c r="A132" s="1" t="s">
        <v>154</v>
      </c>
      <c r="B132" s="1" t="s">
        <v>143</v>
      </c>
      <c r="C132" s="1">
        <v>5</v>
      </c>
      <c r="D132" s="1">
        <v>3</v>
      </c>
      <c r="E132" s="1">
        <v>2</v>
      </c>
      <c r="F132" s="1">
        <v>4</v>
      </c>
      <c r="G132" s="1">
        <v>3</v>
      </c>
      <c r="H132" s="1">
        <v>4</v>
      </c>
      <c r="I132" s="1">
        <v>1</v>
      </c>
      <c r="J132" s="1">
        <v>4</v>
      </c>
      <c r="K132" s="1">
        <v>1</v>
      </c>
      <c r="L132" s="1">
        <v>13000</v>
      </c>
      <c r="M132" s="1">
        <f t="shared" si="6"/>
        <v>11510.8</v>
      </c>
      <c r="N132" s="1">
        <f>konzisztencia_teszt_nyers_i!L132</f>
        <v>4</v>
      </c>
      <c r="O132">
        <f t="shared" ref="O132:O140" si="7">(M132-10000)/1000</f>
        <v>1.5107999999999993</v>
      </c>
      <c r="P132" s="12">
        <f t="shared" ref="P132:P140" si="8">ABS(N132-O132)/N132</f>
        <v>0.62230000000000019</v>
      </c>
      <c r="R132" s="24" t="s">
        <v>301</v>
      </c>
      <c r="S132" s="25">
        <v>5</v>
      </c>
      <c r="T132" s="25">
        <v>1</v>
      </c>
      <c r="U132" s="25">
        <v>2</v>
      </c>
      <c r="V132" s="25">
        <v>2</v>
      </c>
      <c r="W132" s="25">
        <v>5</v>
      </c>
      <c r="X132" s="25">
        <v>2</v>
      </c>
      <c r="Y132" s="25">
        <v>2</v>
      </c>
      <c r="Z132" s="25">
        <v>1</v>
      </c>
      <c r="AA132" s="25">
        <v>3</v>
      </c>
      <c r="AB132" s="25">
        <v>13000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2</v>
      </c>
      <c r="E133" s="1">
        <v>1</v>
      </c>
      <c r="F133" s="1">
        <v>2</v>
      </c>
      <c r="G133" s="1">
        <v>2</v>
      </c>
      <c r="H133" s="1">
        <v>2</v>
      </c>
      <c r="I133" s="1">
        <v>4</v>
      </c>
      <c r="J133" s="1">
        <v>3</v>
      </c>
      <c r="K133" s="1">
        <v>4</v>
      </c>
      <c r="L133" s="1">
        <v>15000</v>
      </c>
      <c r="M133" s="1">
        <f t="shared" si="6"/>
        <v>14157.1</v>
      </c>
      <c r="N133" s="1">
        <f>konzisztencia_teszt_nyers_i!L133</f>
        <v>5</v>
      </c>
      <c r="O133">
        <f t="shared" si="7"/>
        <v>4.1571000000000007</v>
      </c>
      <c r="P133" s="12">
        <f t="shared" si="8"/>
        <v>0.16857999999999987</v>
      </c>
      <c r="R133" s="24" t="s">
        <v>302</v>
      </c>
      <c r="S133" s="25">
        <v>4</v>
      </c>
      <c r="T133" s="25">
        <v>3</v>
      </c>
      <c r="U133" s="25">
        <v>1</v>
      </c>
      <c r="V133" s="25">
        <v>1</v>
      </c>
      <c r="W133" s="25">
        <v>4</v>
      </c>
      <c r="X133" s="25">
        <v>4</v>
      </c>
      <c r="Y133" s="25">
        <v>1</v>
      </c>
      <c r="Z133" s="25">
        <v>3</v>
      </c>
      <c r="AA133" s="25">
        <v>1</v>
      </c>
      <c r="AB133" s="25">
        <v>12000</v>
      </c>
    </row>
    <row r="134" spans="1:28" ht="15" thickBot="1" x14ac:dyDescent="0.35">
      <c r="A134" s="1" t="s">
        <v>152</v>
      </c>
      <c r="B134" s="1" t="s">
        <v>145</v>
      </c>
      <c r="C134" s="1">
        <v>1</v>
      </c>
      <c r="D134" s="1">
        <v>2</v>
      </c>
      <c r="E134" s="1">
        <v>2</v>
      </c>
      <c r="F134" s="1">
        <v>1</v>
      </c>
      <c r="G134" s="1">
        <v>2</v>
      </c>
      <c r="H134" s="1">
        <v>4</v>
      </c>
      <c r="I134" s="1">
        <v>1</v>
      </c>
      <c r="J134" s="1">
        <v>5</v>
      </c>
      <c r="K134" s="1">
        <v>1</v>
      </c>
      <c r="L134" s="1">
        <v>15000</v>
      </c>
      <c r="M134" s="1">
        <f t="shared" si="6"/>
        <v>14092.2</v>
      </c>
      <c r="N134" s="1">
        <f>konzisztencia_teszt_nyers_i!L134</f>
        <v>5</v>
      </c>
      <c r="O134">
        <f t="shared" si="7"/>
        <v>4.0922000000000009</v>
      </c>
      <c r="P134" s="12">
        <f t="shared" si="8"/>
        <v>0.1815599999999998</v>
      </c>
      <c r="R134" s="24" t="s">
        <v>303</v>
      </c>
      <c r="S134" s="25">
        <v>1</v>
      </c>
      <c r="T134" s="25">
        <v>3</v>
      </c>
      <c r="U134" s="25">
        <v>5</v>
      </c>
      <c r="V134" s="25">
        <v>3</v>
      </c>
      <c r="W134" s="25">
        <v>2</v>
      </c>
      <c r="X134" s="25">
        <v>3</v>
      </c>
      <c r="Y134" s="25">
        <v>4</v>
      </c>
      <c r="Z134" s="25">
        <v>3</v>
      </c>
      <c r="AA134" s="25">
        <v>5</v>
      </c>
      <c r="AB134" s="25">
        <v>11000</v>
      </c>
    </row>
    <row r="135" spans="1:28" ht="15" thickBot="1" x14ac:dyDescent="0.35">
      <c r="A135" s="1" t="s">
        <v>156</v>
      </c>
      <c r="B135" s="1" t="s">
        <v>146</v>
      </c>
      <c r="C135" s="1">
        <v>5</v>
      </c>
      <c r="D135" s="1">
        <v>1</v>
      </c>
      <c r="E135" s="1">
        <v>5</v>
      </c>
      <c r="F135" s="1">
        <v>5</v>
      </c>
      <c r="G135" s="1">
        <v>2</v>
      </c>
      <c r="H135" s="1">
        <v>3</v>
      </c>
      <c r="I135" s="1">
        <v>4</v>
      </c>
      <c r="J135" s="1">
        <v>5</v>
      </c>
      <c r="K135" s="1">
        <v>5</v>
      </c>
      <c r="L135" s="1">
        <v>14000</v>
      </c>
      <c r="M135" s="1">
        <f t="shared" si="6"/>
        <v>13333.7</v>
      </c>
      <c r="N135" s="1">
        <f>konzisztencia_teszt_nyers_i!L135</f>
        <v>4</v>
      </c>
      <c r="O135">
        <f t="shared" si="7"/>
        <v>3.3337000000000008</v>
      </c>
      <c r="P135" s="12">
        <f t="shared" si="8"/>
        <v>0.16657499999999981</v>
      </c>
      <c r="R135" s="24" t="s">
        <v>304</v>
      </c>
      <c r="S135" s="25">
        <v>1</v>
      </c>
      <c r="T135" s="25">
        <v>4</v>
      </c>
      <c r="U135" s="25">
        <v>5</v>
      </c>
      <c r="V135" s="25">
        <v>1</v>
      </c>
      <c r="W135" s="25">
        <v>4</v>
      </c>
      <c r="X135" s="25">
        <v>5</v>
      </c>
      <c r="Y135" s="25">
        <v>1</v>
      </c>
      <c r="Z135" s="25">
        <v>2</v>
      </c>
      <c r="AA135" s="25">
        <v>2</v>
      </c>
      <c r="AB135" s="25">
        <v>12000</v>
      </c>
    </row>
    <row r="136" spans="1:28" ht="15" thickBot="1" x14ac:dyDescent="0.35">
      <c r="A136" s="1" t="s">
        <v>152</v>
      </c>
      <c r="B136" s="1" t="s">
        <v>147</v>
      </c>
      <c r="C136" s="1">
        <v>2</v>
      </c>
      <c r="D136" s="1">
        <v>1</v>
      </c>
      <c r="E136" s="1">
        <v>1</v>
      </c>
      <c r="F136" s="1">
        <v>4</v>
      </c>
      <c r="G136" s="1">
        <v>3</v>
      </c>
      <c r="H136" s="1">
        <v>4</v>
      </c>
      <c r="I136" s="1">
        <v>2</v>
      </c>
      <c r="J136" s="1">
        <v>1</v>
      </c>
      <c r="K136" s="1">
        <v>4</v>
      </c>
      <c r="L136" s="1">
        <v>13000</v>
      </c>
      <c r="M136" s="1">
        <f t="shared" si="6"/>
        <v>12485.1</v>
      </c>
      <c r="N136" s="1">
        <f>konzisztencia_teszt_nyers_i!L136</f>
        <v>3</v>
      </c>
      <c r="O136">
        <f t="shared" si="7"/>
        <v>2.4851000000000005</v>
      </c>
      <c r="P136" s="12">
        <f t="shared" si="8"/>
        <v>0.17163333333333317</v>
      </c>
      <c r="R136" s="24" t="s">
        <v>305</v>
      </c>
      <c r="S136" s="25">
        <v>3</v>
      </c>
      <c r="T136" s="25">
        <v>5</v>
      </c>
      <c r="U136" s="25">
        <v>5</v>
      </c>
      <c r="V136" s="25">
        <v>3</v>
      </c>
      <c r="W136" s="25">
        <v>4</v>
      </c>
      <c r="X136" s="25">
        <v>4</v>
      </c>
      <c r="Y136" s="25">
        <v>4</v>
      </c>
      <c r="Z136" s="25">
        <v>5</v>
      </c>
      <c r="AA136" s="25">
        <v>1</v>
      </c>
      <c r="AB136" s="25">
        <v>13000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2</v>
      </c>
      <c r="E137" s="1">
        <v>2</v>
      </c>
      <c r="F137" s="1">
        <v>5</v>
      </c>
      <c r="G137" s="1">
        <v>1</v>
      </c>
      <c r="H137" s="1">
        <v>4</v>
      </c>
      <c r="I137" s="1">
        <v>5</v>
      </c>
      <c r="J137" s="1">
        <v>3</v>
      </c>
      <c r="K137" s="1">
        <v>1</v>
      </c>
      <c r="L137" s="1">
        <v>15000</v>
      </c>
      <c r="M137" s="1">
        <f t="shared" si="6"/>
        <v>14081.7</v>
      </c>
      <c r="N137" s="1">
        <f>konzisztencia_teszt_nyers_i!L137</f>
        <v>4</v>
      </c>
      <c r="O137">
        <f t="shared" si="7"/>
        <v>4.0817000000000005</v>
      </c>
      <c r="P137" s="12">
        <f t="shared" si="8"/>
        <v>2.0425000000000137E-2</v>
      </c>
      <c r="R137" s="24" t="s">
        <v>306</v>
      </c>
      <c r="S137" s="25">
        <v>5</v>
      </c>
      <c r="T137" s="25">
        <v>3</v>
      </c>
      <c r="U137" s="25">
        <v>2</v>
      </c>
      <c r="V137" s="25">
        <v>4</v>
      </c>
      <c r="W137" s="25">
        <v>3</v>
      </c>
      <c r="X137" s="25">
        <v>4</v>
      </c>
      <c r="Y137" s="25">
        <v>1</v>
      </c>
      <c r="Z137" s="25">
        <v>4</v>
      </c>
      <c r="AA137" s="25">
        <v>1</v>
      </c>
      <c r="AB137" s="25">
        <v>13000</v>
      </c>
    </row>
    <row r="138" spans="1:28" ht="15" thickBot="1" x14ac:dyDescent="0.35">
      <c r="A138" s="1" t="s">
        <v>156</v>
      </c>
      <c r="B138" s="1" t="s">
        <v>149</v>
      </c>
      <c r="C138" s="1">
        <v>4</v>
      </c>
      <c r="D138" s="1">
        <v>1</v>
      </c>
      <c r="E138" s="1">
        <v>3</v>
      </c>
      <c r="F138" s="1">
        <v>4</v>
      </c>
      <c r="G138" s="1">
        <v>4</v>
      </c>
      <c r="H138" s="1">
        <v>2</v>
      </c>
      <c r="I138" s="1">
        <v>2</v>
      </c>
      <c r="J138" s="1">
        <v>3</v>
      </c>
      <c r="K138" s="1">
        <v>2</v>
      </c>
      <c r="L138" s="1">
        <v>15000</v>
      </c>
      <c r="M138" s="1">
        <f t="shared" si="6"/>
        <v>12641.1</v>
      </c>
      <c r="N138" s="1">
        <f>konzisztencia_teszt_nyers_i!L138</f>
        <v>4</v>
      </c>
      <c r="O138">
        <f t="shared" si="7"/>
        <v>2.6411000000000002</v>
      </c>
      <c r="P138" s="12">
        <f t="shared" si="8"/>
        <v>0.33972499999999994</v>
      </c>
      <c r="R138" s="24" t="s">
        <v>307</v>
      </c>
      <c r="S138" s="25">
        <v>3</v>
      </c>
      <c r="T138" s="25">
        <v>2</v>
      </c>
      <c r="U138" s="25">
        <v>1</v>
      </c>
      <c r="V138" s="25">
        <v>2</v>
      </c>
      <c r="W138" s="25">
        <v>2</v>
      </c>
      <c r="X138" s="25">
        <v>2</v>
      </c>
      <c r="Y138" s="25">
        <v>4</v>
      </c>
      <c r="Z138" s="25">
        <v>3</v>
      </c>
      <c r="AA138" s="25">
        <v>4</v>
      </c>
      <c r="AB138" s="25">
        <v>15000</v>
      </c>
    </row>
    <row r="139" spans="1:28" ht="15" thickBot="1" x14ac:dyDescent="0.35">
      <c r="A139" s="1" t="s">
        <v>152</v>
      </c>
      <c r="B139" s="1" t="s">
        <v>150</v>
      </c>
      <c r="C139" s="1">
        <v>5</v>
      </c>
      <c r="D139" s="1">
        <v>4</v>
      </c>
      <c r="E139" s="1">
        <v>3</v>
      </c>
      <c r="F139" s="1">
        <v>2</v>
      </c>
      <c r="G139" s="1">
        <v>2</v>
      </c>
      <c r="H139" s="1">
        <v>3</v>
      </c>
      <c r="I139" s="1">
        <v>1</v>
      </c>
      <c r="J139" s="1">
        <v>2</v>
      </c>
      <c r="K139" s="1">
        <v>3</v>
      </c>
      <c r="L139" s="1">
        <v>15000</v>
      </c>
      <c r="M139" s="1">
        <f t="shared" si="6"/>
        <v>12813.6</v>
      </c>
      <c r="N139" s="1">
        <f>konzisztencia_teszt_nyers_i!L139</f>
        <v>4</v>
      </c>
      <c r="O139">
        <f t="shared" si="7"/>
        <v>2.8136000000000005</v>
      </c>
      <c r="P139" s="12">
        <f t="shared" si="8"/>
        <v>0.29659999999999986</v>
      </c>
      <c r="R139" s="24" t="s">
        <v>308</v>
      </c>
      <c r="S139" s="25">
        <v>1</v>
      </c>
      <c r="T139" s="25">
        <v>2</v>
      </c>
      <c r="U139" s="25">
        <v>2</v>
      </c>
      <c r="V139" s="25">
        <v>1</v>
      </c>
      <c r="W139" s="25">
        <v>2</v>
      </c>
      <c r="X139" s="25">
        <v>4</v>
      </c>
      <c r="Y139" s="25">
        <v>1</v>
      </c>
      <c r="Z139" s="25">
        <v>5</v>
      </c>
      <c r="AA139" s="25">
        <v>1</v>
      </c>
      <c r="AB139" s="25">
        <v>15000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4</v>
      </c>
      <c r="E140" s="1">
        <v>5</v>
      </c>
      <c r="F140" s="1">
        <v>5</v>
      </c>
      <c r="G140" s="1">
        <v>3</v>
      </c>
      <c r="H140" s="1">
        <v>2</v>
      </c>
      <c r="I140" s="1">
        <v>1</v>
      </c>
      <c r="J140" s="1">
        <v>3</v>
      </c>
      <c r="K140" s="1">
        <v>5</v>
      </c>
      <c r="L140" s="1">
        <v>15000</v>
      </c>
      <c r="M140" s="1">
        <f t="shared" si="6"/>
        <v>13554.5</v>
      </c>
      <c r="N140" s="1">
        <f>konzisztencia_teszt_nyers_i!L140</f>
        <v>1</v>
      </c>
      <c r="O140">
        <f t="shared" si="7"/>
        <v>3.5545</v>
      </c>
      <c r="P140" s="12">
        <f t="shared" si="8"/>
        <v>2.5545</v>
      </c>
      <c r="R140" s="24" t="s">
        <v>309</v>
      </c>
      <c r="S140" s="25">
        <v>5</v>
      </c>
      <c r="T140" s="25">
        <v>1</v>
      </c>
      <c r="U140" s="25">
        <v>5</v>
      </c>
      <c r="V140" s="25">
        <v>5</v>
      </c>
      <c r="W140" s="25">
        <v>2</v>
      </c>
      <c r="X140" s="25">
        <v>3</v>
      </c>
      <c r="Y140" s="25">
        <v>4</v>
      </c>
      <c r="Z140" s="25">
        <v>5</v>
      </c>
      <c r="AA140" s="25">
        <v>5</v>
      </c>
      <c r="AB140" s="25">
        <v>14000</v>
      </c>
    </row>
    <row r="141" spans="1:28" ht="15" thickBot="1" x14ac:dyDescent="0.35">
      <c r="R141" s="24" t="s">
        <v>310</v>
      </c>
      <c r="S141" s="25">
        <v>2</v>
      </c>
      <c r="T141" s="25">
        <v>1</v>
      </c>
      <c r="U141" s="25">
        <v>1</v>
      </c>
      <c r="V141" s="25">
        <v>4</v>
      </c>
      <c r="W141" s="25">
        <v>3</v>
      </c>
      <c r="X141" s="25">
        <v>4</v>
      </c>
      <c r="Y141" s="25">
        <v>2</v>
      </c>
      <c r="Z141" s="25">
        <v>1</v>
      </c>
      <c r="AA141" s="25">
        <v>4</v>
      </c>
      <c r="AB141" s="25">
        <v>13000</v>
      </c>
    </row>
    <row r="142" spans="1:28" ht="15" thickBot="1" x14ac:dyDescent="0.35">
      <c r="R142" s="24" t="s">
        <v>311</v>
      </c>
      <c r="S142" s="25">
        <v>2</v>
      </c>
      <c r="T142" s="25">
        <v>2</v>
      </c>
      <c r="U142" s="25">
        <v>2</v>
      </c>
      <c r="V142" s="25">
        <v>5</v>
      </c>
      <c r="W142" s="25">
        <v>1</v>
      </c>
      <c r="X142" s="25">
        <v>4</v>
      </c>
      <c r="Y142" s="25">
        <v>5</v>
      </c>
      <c r="Z142" s="25">
        <v>3</v>
      </c>
      <c r="AA142" s="25">
        <v>1</v>
      </c>
      <c r="AB142" s="25">
        <v>15000</v>
      </c>
    </row>
    <row r="143" spans="1:28" ht="15" thickBot="1" x14ac:dyDescent="0.35">
      <c r="R143" s="24" t="s">
        <v>312</v>
      </c>
      <c r="S143" s="25">
        <v>4</v>
      </c>
      <c r="T143" s="25">
        <v>1</v>
      </c>
      <c r="U143" s="25">
        <v>3</v>
      </c>
      <c r="V143" s="25">
        <v>4</v>
      </c>
      <c r="W143" s="25">
        <v>4</v>
      </c>
      <c r="X143" s="25">
        <v>2</v>
      </c>
      <c r="Y143" s="25">
        <v>2</v>
      </c>
      <c r="Z143" s="25">
        <v>3</v>
      </c>
      <c r="AA143" s="25">
        <v>2</v>
      </c>
      <c r="AB143" s="25">
        <v>15000</v>
      </c>
    </row>
    <row r="144" spans="1:28" ht="15" thickBot="1" x14ac:dyDescent="0.35">
      <c r="R144" s="24" t="s">
        <v>313</v>
      </c>
      <c r="S144" s="25">
        <v>5</v>
      </c>
      <c r="T144" s="25">
        <v>4</v>
      </c>
      <c r="U144" s="25">
        <v>3</v>
      </c>
      <c r="V144" s="25">
        <v>2</v>
      </c>
      <c r="W144" s="25">
        <v>2</v>
      </c>
      <c r="X144" s="25">
        <v>3</v>
      </c>
      <c r="Y144" s="25">
        <v>1</v>
      </c>
      <c r="Z144" s="25">
        <v>2</v>
      </c>
      <c r="AA144" s="25">
        <v>3</v>
      </c>
      <c r="AB144" s="25">
        <v>15000</v>
      </c>
    </row>
    <row r="145" spans="18:28" ht="15" thickBot="1" x14ac:dyDescent="0.35">
      <c r="R145" s="24" t="s">
        <v>314</v>
      </c>
      <c r="S145" s="25">
        <v>1</v>
      </c>
      <c r="T145" s="25">
        <v>4</v>
      </c>
      <c r="U145" s="25">
        <v>5</v>
      </c>
      <c r="V145" s="25">
        <v>5</v>
      </c>
      <c r="W145" s="25">
        <v>3</v>
      </c>
      <c r="X145" s="25">
        <v>2</v>
      </c>
      <c r="Y145" s="25">
        <v>1</v>
      </c>
      <c r="Z145" s="25">
        <v>3</v>
      </c>
      <c r="AA145" s="25">
        <v>5</v>
      </c>
      <c r="AB145" s="25">
        <v>15000</v>
      </c>
    </row>
    <row r="146" spans="18:28" ht="18.600000000000001" thickBot="1" x14ac:dyDescent="0.35">
      <c r="R146" s="21"/>
    </row>
    <row r="147" spans="18:28" ht="18.600000000000001" thickBot="1" x14ac:dyDescent="0.35">
      <c r="R147" s="24" t="s">
        <v>315</v>
      </c>
      <c r="S147" s="24" t="s">
        <v>167</v>
      </c>
      <c r="T147" s="24" t="s">
        <v>168</v>
      </c>
      <c r="U147" s="24" t="s">
        <v>169</v>
      </c>
      <c r="V147" s="24" t="s">
        <v>170</v>
      </c>
      <c r="W147" s="24" t="s">
        <v>171</v>
      </c>
      <c r="X147" s="24" t="s">
        <v>172</v>
      </c>
      <c r="Y147" s="24" t="s">
        <v>173</v>
      </c>
      <c r="Z147" s="24" t="s">
        <v>174</v>
      </c>
      <c r="AA147" s="24" t="s">
        <v>175</v>
      </c>
    </row>
    <row r="148" spans="18:28" ht="27.6" thickBot="1" x14ac:dyDescent="0.35">
      <c r="R148" s="24" t="s">
        <v>316</v>
      </c>
      <c r="S148" s="25" t="s">
        <v>482</v>
      </c>
      <c r="T148" s="25" t="s">
        <v>483</v>
      </c>
      <c r="U148" s="25" t="s">
        <v>484</v>
      </c>
      <c r="V148" s="25" t="s">
        <v>485</v>
      </c>
      <c r="W148" s="25" t="s">
        <v>486</v>
      </c>
      <c r="X148" s="25" t="s">
        <v>487</v>
      </c>
      <c r="Y148" s="25" t="s">
        <v>488</v>
      </c>
      <c r="Z148" s="25" t="s">
        <v>489</v>
      </c>
      <c r="AA148" s="25" t="s">
        <v>490</v>
      </c>
    </row>
    <row r="149" spans="18:28" ht="27.6" thickBot="1" x14ac:dyDescent="0.35">
      <c r="R149" s="24" t="s">
        <v>318</v>
      </c>
      <c r="S149" s="25" t="s">
        <v>491</v>
      </c>
      <c r="T149" s="25" t="s">
        <v>492</v>
      </c>
      <c r="U149" s="25" t="s">
        <v>493</v>
      </c>
      <c r="V149" s="25" t="s">
        <v>494</v>
      </c>
      <c r="W149" s="25" t="s">
        <v>495</v>
      </c>
      <c r="X149" s="25" t="s">
        <v>496</v>
      </c>
      <c r="Y149" s="25" t="s">
        <v>497</v>
      </c>
      <c r="Z149" s="25" t="s">
        <v>498</v>
      </c>
      <c r="AA149" s="25" t="s">
        <v>499</v>
      </c>
    </row>
    <row r="150" spans="18:28" ht="27.6" thickBot="1" x14ac:dyDescent="0.35">
      <c r="R150" s="24" t="s">
        <v>319</v>
      </c>
      <c r="S150" s="25" t="s">
        <v>500</v>
      </c>
      <c r="T150" s="25" t="s">
        <v>501</v>
      </c>
      <c r="U150" s="25" t="s">
        <v>502</v>
      </c>
      <c r="V150" s="25" t="s">
        <v>503</v>
      </c>
      <c r="W150" s="25" t="s">
        <v>504</v>
      </c>
      <c r="X150" s="25" t="s">
        <v>505</v>
      </c>
      <c r="Y150" s="25" t="s">
        <v>506</v>
      </c>
      <c r="Z150" s="25" t="s">
        <v>507</v>
      </c>
      <c r="AA150" s="25" t="s">
        <v>508</v>
      </c>
    </row>
    <row r="151" spans="18:28" ht="27.6" thickBot="1" x14ac:dyDescent="0.35">
      <c r="R151" s="24" t="s">
        <v>320</v>
      </c>
      <c r="S151" s="25" t="s">
        <v>509</v>
      </c>
      <c r="T151" s="25" t="s">
        <v>510</v>
      </c>
      <c r="U151" s="25" t="s">
        <v>511</v>
      </c>
      <c r="V151" s="25" t="s">
        <v>512</v>
      </c>
      <c r="W151" s="25" t="s">
        <v>513</v>
      </c>
      <c r="X151" s="25" t="s">
        <v>514</v>
      </c>
      <c r="Y151" s="25" t="s">
        <v>515</v>
      </c>
      <c r="Z151" s="25" t="s">
        <v>516</v>
      </c>
      <c r="AA151" s="25" t="s">
        <v>517</v>
      </c>
    </row>
    <row r="152" spans="18:28" ht="27.6" thickBot="1" x14ac:dyDescent="0.35">
      <c r="R152" s="24" t="s">
        <v>321</v>
      </c>
      <c r="S152" s="25" t="s">
        <v>518</v>
      </c>
      <c r="T152" s="25" t="s">
        <v>519</v>
      </c>
      <c r="U152" s="25" t="s">
        <v>520</v>
      </c>
      <c r="V152" s="25" t="s">
        <v>521</v>
      </c>
      <c r="W152" s="25" t="s">
        <v>522</v>
      </c>
      <c r="X152" s="25" t="s">
        <v>523</v>
      </c>
      <c r="Y152" s="25" t="s">
        <v>524</v>
      </c>
      <c r="Z152" s="25" t="s">
        <v>525</v>
      </c>
      <c r="AA152" s="25" t="s">
        <v>526</v>
      </c>
    </row>
    <row r="153" spans="18:28" ht="18.600000000000001" thickBot="1" x14ac:dyDescent="0.35">
      <c r="R153" s="21"/>
    </row>
    <row r="154" spans="18:28" ht="18.600000000000001" thickBot="1" x14ac:dyDescent="0.35">
      <c r="R154" s="24" t="s">
        <v>323</v>
      </c>
      <c r="S154" s="24" t="s">
        <v>167</v>
      </c>
      <c r="T154" s="24" t="s">
        <v>168</v>
      </c>
      <c r="U154" s="24" t="s">
        <v>169</v>
      </c>
      <c r="V154" s="24" t="s">
        <v>170</v>
      </c>
      <c r="W154" s="24" t="s">
        <v>171</v>
      </c>
      <c r="X154" s="24" t="s">
        <v>172</v>
      </c>
      <c r="Y154" s="24" t="s">
        <v>173</v>
      </c>
      <c r="Z154" s="24" t="s">
        <v>174</v>
      </c>
      <c r="AA154" s="24" t="s">
        <v>175</v>
      </c>
    </row>
    <row r="155" spans="18:28" ht="15" thickBot="1" x14ac:dyDescent="0.35">
      <c r="R155" s="24" t="s">
        <v>316</v>
      </c>
      <c r="S155" s="25">
        <v>3612.6</v>
      </c>
      <c r="T155" s="25">
        <v>750.5</v>
      </c>
      <c r="U155" s="25">
        <v>4698.6000000000004</v>
      </c>
      <c r="V155" s="25">
        <v>525.1</v>
      </c>
      <c r="W155" s="25">
        <v>573.4</v>
      </c>
      <c r="X155" s="25">
        <v>885.8</v>
      </c>
      <c r="Y155" s="25">
        <v>57.3</v>
      </c>
      <c r="Z155" s="25">
        <v>466.8</v>
      </c>
      <c r="AA155" s="25">
        <v>332.5</v>
      </c>
    </row>
    <row r="156" spans="18:28" ht="15" thickBot="1" x14ac:dyDescent="0.35">
      <c r="R156" s="24" t="s">
        <v>318</v>
      </c>
      <c r="S156" s="25">
        <v>2937.1</v>
      </c>
      <c r="T156" s="25">
        <v>1775.1</v>
      </c>
      <c r="U156" s="25">
        <v>4858</v>
      </c>
      <c r="V156" s="25">
        <v>468.3</v>
      </c>
      <c r="W156" s="25">
        <v>783.2</v>
      </c>
      <c r="X156" s="25">
        <v>949.7</v>
      </c>
      <c r="Y156" s="25">
        <v>414</v>
      </c>
      <c r="Z156" s="25">
        <v>728.4</v>
      </c>
      <c r="AA156" s="25">
        <v>1099.0999999999999</v>
      </c>
    </row>
    <row r="157" spans="18:28" ht="15" thickBot="1" x14ac:dyDescent="0.35">
      <c r="R157" s="24" t="s">
        <v>319</v>
      </c>
      <c r="S157" s="25">
        <v>2871.2</v>
      </c>
      <c r="T157" s="25">
        <v>297.8</v>
      </c>
      <c r="U157" s="25">
        <v>5245.9</v>
      </c>
      <c r="V157" s="25">
        <v>728.4</v>
      </c>
      <c r="W157" s="25">
        <v>367.7</v>
      </c>
      <c r="X157" s="25">
        <v>195.2</v>
      </c>
      <c r="Y157" s="25">
        <v>266.60000000000002</v>
      </c>
      <c r="Z157" s="25">
        <v>351.6</v>
      </c>
      <c r="AA157" s="25">
        <v>517.1</v>
      </c>
    </row>
    <row r="158" spans="18:28" ht="15" thickBot="1" x14ac:dyDescent="0.35">
      <c r="R158" s="24" t="s">
        <v>320</v>
      </c>
      <c r="S158" s="25">
        <v>3145.8</v>
      </c>
      <c r="T158" s="25">
        <v>1495.9</v>
      </c>
      <c r="U158" s="25">
        <v>3745.9</v>
      </c>
      <c r="V158" s="25">
        <v>5.5</v>
      </c>
      <c r="W158" s="25">
        <v>679.1</v>
      </c>
      <c r="X158" s="25">
        <v>1223.3</v>
      </c>
      <c r="Y158" s="25">
        <v>637.79999999999995</v>
      </c>
      <c r="Z158" s="25">
        <v>1046.3</v>
      </c>
      <c r="AA158" s="25">
        <v>1621.7</v>
      </c>
    </row>
    <row r="159" spans="18:28" ht="15" thickBot="1" x14ac:dyDescent="0.35">
      <c r="R159" s="24" t="s">
        <v>321</v>
      </c>
      <c r="S159" s="25">
        <v>3322.4</v>
      </c>
      <c r="T159" s="25">
        <v>312.89999999999998</v>
      </c>
      <c r="U159" s="25">
        <v>4024.1</v>
      </c>
      <c r="V159" s="25">
        <v>1105.0999999999999</v>
      </c>
      <c r="W159" s="25">
        <v>388.3</v>
      </c>
      <c r="X159" s="25">
        <v>1150.4000000000001</v>
      </c>
      <c r="Y159" s="25">
        <v>925.5</v>
      </c>
      <c r="Z159" s="25">
        <v>925</v>
      </c>
      <c r="AA159" s="25">
        <v>1590.5</v>
      </c>
    </row>
    <row r="160" spans="18:28" ht="18.600000000000001" thickBot="1" x14ac:dyDescent="0.35">
      <c r="R160" s="21"/>
    </row>
    <row r="161" spans="18:31" ht="18.600000000000001" thickBot="1" x14ac:dyDescent="0.35">
      <c r="R161" s="24" t="s">
        <v>324</v>
      </c>
      <c r="S161" s="24" t="s">
        <v>167</v>
      </c>
      <c r="T161" s="24" t="s">
        <v>168</v>
      </c>
      <c r="U161" s="24" t="s">
        <v>169</v>
      </c>
      <c r="V161" s="24" t="s">
        <v>170</v>
      </c>
      <c r="W161" s="24" t="s">
        <v>171</v>
      </c>
      <c r="X161" s="24" t="s">
        <v>172</v>
      </c>
      <c r="Y161" s="24" t="s">
        <v>173</v>
      </c>
      <c r="Z161" s="24" t="s">
        <v>174</v>
      </c>
      <c r="AA161" s="24" t="s">
        <v>175</v>
      </c>
      <c r="AB161" s="24" t="s">
        <v>325</v>
      </c>
      <c r="AC161" s="24" t="s">
        <v>326</v>
      </c>
      <c r="AD161" s="24" t="s">
        <v>327</v>
      </c>
      <c r="AE161" s="24" t="s">
        <v>328</v>
      </c>
    </row>
    <row r="162" spans="18:31" ht="15" thickBot="1" x14ac:dyDescent="0.35">
      <c r="R162" s="24" t="s">
        <v>177</v>
      </c>
      <c r="S162" s="25">
        <v>3612.6</v>
      </c>
      <c r="T162" s="25">
        <v>750.5</v>
      </c>
      <c r="U162" s="25">
        <v>3745.9</v>
      </c>
      <c r="V162" s="25">
        <v>728.4</v>
      </c>
      <c r="W162" s="25">
        <v>573.4</v>
      </c>
      <c r="X162" s="25">
        <v>885.8</v>
      </c>
      <c r="Y162" s="25">
        <v>637.79999999999995</v>
      </c>
      <c r="Z162" s="25">
        <v>1046.3</v>
      </c>
      <c r="AA162" s="25">
        <v>1621.7</v>
      </c>
      <c r="AB162" s="25">
        <v>13602.3</v>
      </c>
      <c r="AC162" s="25">
        <v>14000</v>
      </c>
      <c r="AD162" s="25">
        <v>397.7</v>
      </c>
      <c r="AE162" s="25">
        <v>2.84</v>
      </c>
    </row>
    <row r="163" spans="18:31" ht="15" thickBot="1" x14ac:dyDescent="0.35">
      <c r="R163" s="24" t="s">
        <v>178</v>
      </c>
      <c r="S163" s="25">
        <v>3322.4</v>
      </c>
      <c r="T163" s="25">
        <v>312.89999999999998</v>
      </c>
      <c r="U163" s="25">
        <v>5245.9</v>
      </c>
      <c r="V163" s="25">
        <v>1105.0999999999999</v>
      </c>
      <c r="W163" s="25">
        <v>388.3</v>
      </c>
      <c r="X163" s="25">
        <v>885.8</v>
      </c>
      <c r="Y163" s="25">
        <v>414</v>
      </c>
      <c r="Z163" s="25">
        <v>925</v>
      </c>
      <c r="AA163" s="25">
        <v>517.1</v>
      </c>
      <c r="AB163" s="25">
        <v>13116.4</v>
      </c>
      <c r="AC163" s="25">
        <v>14000</v>
      </c>
      <c r="AD163" s="25">
        <v>883.6</v>
      </c>
      <c r="AE163" s="25">
        <v>6.31</v>
      </c>
    </row>
    <row r="164" spans="18:31" ht="15" thickBot="1" x14ac:dyDescent="0.35">
      <c r="R164" s="24" t="s">
        <v>179</v>
      </c>
      <c r="S164" s="25">
        <v>2937.1</v>
      </c>
      <c r="T164" s="25">
        <v>750.5</v>
      </c>
      <c r="U164" s="25">
        <v>3745.9</v>
      </c>
      <c r="V164" s="25">
        <v>468.3</v>
      </c>
      <c r="W164" s="25">
        <v>367.7</v>
      </c>
      <c r="X164" s="25">
        <v>1223.3</v>
      </c>
      <c r="Y164" s="25">
        <v>414</v>
      </c>
      <c r="Z164" s="25">
        <v>1046.3</v>
      </c>
      <c r="AA164" s="25">
        <v>1621.7</v>
      </c>
      <c r="AB164" s="25">
        <v>12574.7</v>
      </c>
      <c r="AC164" s="25">
        <v>11000</v>
      </c>
      <c r="AD164" s="25">
        <v>-1574.7</v>
      </c>
      <c r="AE164" s="25">
        <v>-14.32</v>
      </c>
    </row>
    <row r="165" spans="18:31" ht="15" thickBot="1" x14ac:dyDescent="0.35">
      <c r="R165" s="24" t="s">
        <v>180</v>
      </c>
      <c r="S165" s="25">
        <v>2871.2</v>
      </c>
      <c r="T165" s="25">
        <v>750.5</v>
      </c>
      <c r="U165" s="25">
        <v>4858</v>
      </c>
      <c r="V165" s="25">
        <v>468.3</v>
      </c>
      <c r="W165" s="25">
        <v>388.3</v>
      </c>
      <c r="X165" s="25">
        <v>885.8</v>
      </c>
      <c r="Y165" s="25">
        <v>925.5</v>
      </c>
      <c r="Z165" s="25">
        <v>925</v>
      </c>
      <c r="AA165" s="25">
        <v>332.5</v>
      </c>
      <c r="AB165" s="25">
        <v>12405.2</v>
      </c>
      <c r="AC165" s="25">
        <v>12000</v>
      </c>
      <c r="AD165" s="25">
        <v>-405.2</v>
      </c>
      <c r="AE165" s="25">
        <v>-3.38</v>
      </c>
    </row>
    <row r="166" spans="18:31" ht="15" thickBot="1" x14ac:dyDescent="0.35">
      <c r="R166" s="24" t="s">
        <v>181</v>
      </c>
      <c r="S166" s="25">
        <v>3322.4</v>
      </c>
      <c r="T166" s="25">
        <v>1495.9</v>
      </c>
      <c r="U166" s="25">
        <v>4858</v>
      </c>
      <c r="V166" s="25">
        <v>5.5</v>
      </c>
      <c r="W166" s="25">
        <v>783.2</v>
      </c>
      <c r="X166" s="25">
        <v>1150.4000000000001</v>
      </c>
      <c r="Y166" s="25">
        <v>57.3</v>
      </c>
      <c r="Z166" s="25">
        <v>925</v>
      </c>
      <c r="AA166" s="25">
        <v>517.1</v>
      </c>
      <c r="AB166" s="25">
        <v>13114.9</v>
      </c>
      <c r="AC166" s="25">
        <v>12000</v>
      </c>
      <c r="AD166" s="25">
        <v>-1114.9000000000001</v>
      </c>
      <c r="AE166" s="25">
        <v>-9.2899999999999991</v>
      </c>
    </row>
    <row r="167" spans="18:31" ht="15" thickBot="1" x14ac:dyDescent="0.35">
      <c r="R167" s="24" t="s">
        <v>182</v>
      </c>
      <c r="S167" s="25">
        <v>3145.8</v>
      </c>
      <c r="T167" s="25">
        <v>312.89999999999998</v>
      </c>
      <c r="U167" s="25">
        <v>4858</v>
      </c>
      <c r="V167" s="25">
        <v>525.1</v>
      </c>
      <c r="W167" s="25">
        <v>367.7</v>
      </c>
      <c r="X167" s="25">
        <v>1223.3</v>
      </c>
      <c r="Y167" s="25">
        <v>925.5</v>
      </c>
      <c r="Z167" s="25">
        <v>351.6</v>
      </c>
      <c r="AA167" s="25">
        <v>517.1</v>
      </c>
      <c r="AB167" s="25">
        <v>12227.1</v>
      </c>
      <c r="AC167" s="25">
        <v>13000</v>
      </c>
      <c r="AD167" s="25">
        <v>772.9</v>
      </c>
      <c r="AE167" s="25">
        <v>5.95</v>
      </c>
    </row>
    <row r="168" spans="18:31" ht="15" thickBot="1" x14ac:dyDescent="0.35">
      <c r="R168" s="24" t="s">
        <v>183</v>
      </c>
      <c r="S168" s="25">
        <v>3322.4</v>
      </c>
      <c r="T168" s="25">
        <v>1775.1</v>
      </c>
      <c r="U168" s="25">
        <v>3745.9</v>
      </c>
      <c r="V168" s="25">
        <v>5.5</v>
      </c>
      <c r="W168" s="25">
        <v>388.3</v>
      </c>
      <c r="X168" s="25">
        <v>195.2</v>
      </c>
      <c r="Y168" s="25">
        <v>57.3</v>
      </c>
      <c r="Z168" s="25">
        <v>466.8</v>
      </c>
      <c r="AA168" s="25">
        <v>332.5</v>
      </c>
      <c r="AB168" s="25">
        <v>10289</v>
      </c>
      <c r="AC168" s="25">
        <v>11000</v>
      </c>
      <c r="AD168" s="25">
        <v>711</v>
      </c>
      <c r="AE168" s="25">
        <v>6.46</v>
      </c>
    </row>
    <row r="169" spans="18:31" ht="15" thickBot="1" x14ac:dyDescent="0.35">
      <c r="R169" s="24" t="s">
        <v>184</v>
      </c>
      <c r="S169" s="25">
        <v>3145.8</v>
      </c>
      <c r="T169" s="25">
        <v>1495.9</v>
      </c>
      <c r="U169" s="25">
        <v>4698.6000000000004</v>
      </c>
      <c r="V169" s="25">
        <v>525.1</v>
      </c>
      <c r="W169" s="25">
        <v>388.3</v>
      </c>
      <c r="X169" s="25">
        <v>1223.3</v>
      </c>
      <c r="Y169" s="25">
        <v>266.60000000000002</v>
      </c>
      <c r="Z169" s="25">
        <v>351.6</v>
      </c>
      <c r="AA169" s="25">
        <v>517.1</v>
      </c>
      <c r="AB169" s="25">
        <v>12612.4</v>
      </c>
      <c r="AC169" s="25">
        <v>11000</v>
      </c>
      <c r="AD169" s="25">
        <v>-1612.4</v>
      </c>
      <c r="AE169" s="25">
        <v>-14.66</v>
      </c>
    </row>
    <row r="170" spans="18:31" ht="15" thickBot="1" x14ac:dyDescent="0.35">
      <c r="R170" s="24" t="s">
        <v>185</v>
      </c>
      <c r="S170" s="25">
        <v>2937.1</v>
      </c>
      <c r="T170" s="25">
        <v>297.8</v>
      </c>
      <c r="U170" s="25">
        <v>5245.9</v>
      </c>
      <c r="V170" s="25">
        <v>1105.0999999999999</v>
      </c>
      <c r="W170" s="25">
        <v>783.2</v>
      </c>
      <c r="X170" s="25">
        <v>949.7</v>
      </c>
      <c r="Y170" s="25">
        <v>266.60000000000002</v>
      </c>
      <c r="Z170" s="25">
        <v>466.8</v>
      </c>
      <c r="AA170" s="25">
        <v>332.5</v>
      </c>
      <c r="AB170" s="25">
        <v>12384.5</v>
      </c>
      <c r="AC170" s="25">
        <v>15000</v>
      </c>
      <c r="AD170" s="25">
        <v>2615.5</v>
      </c>
      <c r="AE170" s="25">
        <v>17.440000000000001</v>
      </c>
    </row>
    <row r="171" spans="18:31" ht="15" thickBot="1" x14ac:dyDescent="0.35">
      <c r="R171" s="24" t="s">
        <v>186</v>
      </c>
      <c r="S171" s="25">
        <v>3612.6</v>
      </c>
      <c r="T171" s="25">
        <v>1495.9</v>
      </c>
      <c r="U171" s="25">
        <v>3745.9</v>
      </c>
      <c r="V171" s="25">
        <v>525.1</v>
      </c>
      <c r="W171" s="25">
        <v>573.4</v>
      </c>
      <c r="X171" s="25">
        <v>1150.4000000000001</v>
      </c>
      <c r="Y171" s="25">
        <v>266.60000000000002</v>
      </c>
      <c r="Z171" s="25">
        <v>728.4</v>
      </c>
      <c r="AA171" s="25">
        <v>1099.0999999999999</v>
      </c>
      <c r="AB171" s="25">
        <v>13197.4</v>
      </c>
      <c r="AC171" s="25">
        <v>15000</v>
      </c>
      <c r="AD171" s="25">
        <v>1802.6</v>
      </c>
      <c r="AE171" s="25">
        <v>12.02</v>
      </c>
    </row>
    <row r="172" spans="18:31" ht="15" thickBot="1" x14ac:dyDescent="0.35">
      <c r="R172" s="24" t="s">
        <v>187</v>
      </c>
      <c r="S172" s="25">
        <v>3612.6</v>
      </c>
      <c r="T172" s="25">
        <v>1495.9</v>
      </c>
      <c r="U172" s="25">
        <v>3745.9</v>
      </c>
      <c r="V172" s="25">
        <v>525.1</v>
      </c>
      <c r="W172" s="25">
        <v>388.3</v>
      </c>
      <c r="X172" s="25">
        <v>949.7</v>
      </c>
      <c r="Y172" s="25">
        <v>57.3</v>
      </c>
      <c r="Z172" s="25">
        <v>728.4</v>
      </c>
      <c r="AA172" s="25">
        <v>1099.0999999999999</v>
      </c>
      <c r="AB172" s="25">
        <v>12602.3</v>
      </c>
      <c r="AC172" s="25">
        <v>11000</v>
      </c>
      <c r="AD172" s="25">
        <v>-1602.3</v>
      </c>
      <c r="AE172" s="25">
        <v>-14.57</v>
      </c>
    </row>
    <row r="173" spans="18:31" ht="15" thickBot="1" x14ac:dyDescent="0.35">
      <c r="R173" s="24" t="s">
        <v>188</v>
      </c>
      <c r="S173" s="25">
        <v>3612.6</v>
      </c>
      <c r="T173" s="25">
        <v>312.89999999999998</v>
      </c>
      <c r="U173" s="25">
        <v>5245.9</v>
      </c>
      <c r="V173" s="25">
        <v>728.4</v>
      </c>
      <c r="W173" s="25">
        <v>367.7</v>
      </c>
      <c r="X173" s="25">
        <v>1150.4000000000001</v>
      </c>
      <c r="Y173" s="25">
        <v>414</v>
      </c>
      <c r="Z173" s="25">
        <v>466.8</v>
      </c>
      <c r="AA173" s="25">
        <v>1621.7</v>
      </c>
      <c r="AB173" s="25">
        <v>13920.2</v>
      </c>
      <c r="AC173" s="25">
        <v>15000</v>
      </c>
      <c r="AD173" s="25">
        <v>1079.8</v>
      </c>
      <c r="AE173" s="25">
        <v>7.2</v>
      </c>
    </row>
    <row r="174" spans="18:31" ht="15" thickBot="1" x14ac:dyDescent="0.35">
      <c r="R174" s="24" t="s">
        <v>189</v>
      </c>
      <c r="S174" s="25">
        <v>3145.8</v>
      </c>
      <c r="T174" s="25">
        <v>312.89999999999998</v>
      </c>
      <c r="U174" s="25">
        <v>4858</v>
      </c>
      <c r="V174" s="25">
        <v>5.5</v>
      </c>
      <c r="W174" s="25">
        <v>679.1</v>
      </c>
      <c r="X174" s="25">
        <v>1223.3</v>
      </c>
      <c r="Y174" s="25">
        <v>266.60000000000002</v>
      </c>
      <c r="Z174" s="25">
        <v>351.6</v>
      </c>
      <c r="AA174" s="25">
        <v>1590.5</v>
      </c>
      <c r="AB174" s="25">
        <v>12433.3</v>
      </c>
      <c r="AC174" s="25">
        <v>11000</v>
      </c>
      <c r="AD174" s="25">
        <v>-1433.3</v>
      </c>
      <c r="AE174" s="25">
        <v>-13.03</v>
      </c>
    </row>
    <row r="175" spans="18:31" ht="15" thickBot="1" x14ac:dyDescent="0.35">
      <c r="R175" s="24" t="s">
        <v>190</v>
      </c>
      <c r="S175" s="25">
        <v>3612.6</v>
      </c>
      <c r="T175" s="25">
        <v>297.8</v>
      </c>
      <c r="U175" s="25">
        <v>3745.9</v>
      </c>
      <c r="V175" s="25">
        <v>468.3</v>
      </c>
      <c r="W175" s="25">
        <v>783.2</v>
      </c>
      <c r="X175" s="25">
        <v>195.2</v>
      </c>
      <c r="Y175" s="25">
        <v>414</v>
      </c>
      <c r="Z175" s="25">
        <v>925</v>
      </c>
      <c r="AA175" s="25">
        <v>1099.0999999999999</v>
      </c>
      <c r="AB175" s="25">
        <v>11541</v>
      </c>
      <c r="AC175" s="25">
        <v>12000</v>
      </c>
      <c r="AD175" s="25">
        <v>459</v>
      </c>
      <c r="AE175" s="25">
        <v>3.83</v>
      </c>
    </row>
    <row r="176" spans="18:31" ht="15" thickBot="1" x14ac:dyDescent="0.35">
      <c r="R176" s="24" t="s">
        <v>191</v>
      </c>
      <c r="S176" s="25">
        <v>2871.2</v>
      </c>
      <c r="T176" s="25">
        <v>750.5</v>
      </c>
      <c r="U176" s="25">
        <v>4858</v>
      </c>
      <c r="V176" s="25">
        <v>728.4</v>
      </c>
      <c r="W176" s="25">
        <v>783.2</v>
      </c>
      <c r="X176" s="25">
        <v>949.7</v>
      </c>
      <c r="Y176" s="25">
        <v>925.5</v>
      </c>
      <c r="Z176" s="25">
        <v>351.6</v>
      </c>
      <c r="AA176" s="25">
        <v>517.1</v>
      </c>
      <c r="AB176" s="25">
        <v>12735.1</v>
      </c>
      <c r="AC176" s="25">
        <v>11000</v>
      </c>
      <c r="AD176" s="25">
        <v>-1735.1</v>
      </c>
      <c r="AE176" s="25">
        <v>-15.77</v>
      </c>
    </row>
    <row r="177" spans="18:31" ht="15" thickBot="1" x14ac:dyDescent="0.35">
      <c r="R177" s="24" t="s">
        <v>192</v>
      </c>
      <c r="S177" s="25">
        <v>3145.8</v>
      </c>
      <c r="T177" s="25">
        <v>1495.9</v>
      </c>
      <c r="U177" s="25">
        <v>5245.9</v>
      </c>
      <c r="V177" s="25">
        <v>1105.0999999999999</v>
      </c>
      <c r="W177" s="25">
        <v>679.1</v>
      </c>
      <c r="X177" s="25">
        <v>885.8</v>
      </c>
      <c r="Y177" s="25">
        <v>414</v>
      </c>
      <c r="Z177" s="25">
        <v>351.6</v>
      </c>
      <c r="AA177" s="25">
        <v>1099.0999999999999</v>
      </c>
      <c r="AB177" s="25">
        <v>14422.2</v>
      </c>
      <c r="AC177" s="25">
        <v>14000</v>
      </c>
      <c r="AD177" s="25">
        <v>-422.2</v>
      </c>
      <c r="AE177" s="25">
        <v>-3.02</v>
      </c>
    </row>
    <row r="178" spans="18:31" ht="15" thickBot="1" x14ac:dyDescent="0.35">
      <c r="R178" s="24" t="s">
        <v>193</v>
      </c>
      <c r="S178" s="25">
        <v>3145.8</v>
      </c>
      <c r="T178" s="25">
        <v>1775.1</v>
      </c>
      <c r="U178" s="25">
        <v>4024.1</v>
      </c>
      <c r="V178" s="25">
        <v>1105.0999999999999</v>
      </c>
      <c r="W178" s="25">
        <v>783.2</v>
      </c>
      <c r="X178" s="25">
        <v>1150.4000000000001</v>
      </c>
      <c r="Y178" s="25">
        <v>266.60000000000002</v>
      </c>
      <c r="Z178" s="25">
        <v>466.8</v>
      </c>
      <c r="AA178" s="25">
        <v>517.1</v>
      </c>
      <c r="AB178" s="25">
        <v>13234.1</v>
      </c>
      <c r="AC178" s="25">
        <v>13000</v>
      </c>
      <c r="AD178" s="25">
        <v>-234.1</v>
      </c>
      <c r="AE178" s="25">
        <v>-1.8</v>
      </c>
    </row>
    <row r="179" spans="18:31" ht="15" thickBot="1" x14ac:dyDescent="0.35">
      <c r="R179" s="24" t="s">
        <v>194</v>
      </c>
      <c r="S179" s="25">
        <v>2871.2</v>
      </c>
      <c r="T179" s="25">
        <v>312.89999999999998</v>
      </c>
      <c r="U179" s="25">
        <v>4698.6000000000004</v>
      </c>
      <c r="V179" s="25">
        <v>5.5</v>
      </c>
      <c r="W179" s="25">
        <v>573.4</v>
      </c>
      <c r="X179" s="25">
        <v>885.8</v>
      </c>
      <c r="Y179" s="25">
        <v>637.79999999999995</v>
      </c>
      <c r="Z179" s="25">
        <v>466.8</v>
      </c>
      <c r="AA179" s="25">
        <v>1590.5</v>
      </c>
      <c r="AB179" s="25">
        <v>12042.5</v>
      </c>
      <c r="AC179" s="25">
        <v>11000</v>
      </c>
      <c r="AD179" s="25">
        <v>-1042.5</v>
      </c>
      <c r="AE179" s="25">
        <v>-9.48</v>
      </c>
    </row>
    <row r="180" spans="18:31" ht="15" thickBot="1" x14ac:dyDescent="0.35">
      <c r="R180" s="24" t="s">
        <v>195</v>
      </c>
      <c r="S180" s="25">
        <v>2871.2</v>
      </c>
      <c r="T180" s="25">
        <v>297.8</v>
      </c>
      <c r="U180" s="25">
        <v>4858</v>
      </c>
      <c r="V180" s="25">
        <v>5.5</v>
      </c>
      <c r="W180" s="25">
        <v>783.2</v>
      </c>
      <c r="X180" s="25">
        <v>949.7</v>
      </c>
      <c r="Y180" s="25">
        <v>266.60000000000002</v>
      </c>
      <c r="Z180" s="25">
        <v>925</v>
      </c>
      <c r="AA180" s="25">
        <v>1621.7</v>
      </c>
      <c r="AB180" s="25">
        <v>12578.7</v>
      </c>
      <c r="AC180" s="25">
        <v>15000</v>
      </c>
      <c r="AD180" s="25">
        <v>2421.3000000000002</v>
      </c>
      <c r="AE180" s="25">
        <v>16.14</v>
      </c>
    </row>
    <row r="181" spans="18:31" ht="15" thickBot="1" x14ac:dyDescent="0.35">
      <c r="R181" s="24" t="s">
        <v>196</v>
      </c>
      <c r="S181" s="25">
        <v>3145.8</v>
      </c>
      <c r="T181" s="25">
        <v>1775.1</v>
      </c>
      <c r="U181" s="25">
        <v>4858</v>
      </c>
      <c r="V181" s="25">
        <v>728.4</v>
      </c>
      <c r="W181" s="25">
        <v>367.7</v>
      </c>
      <c r="X181" s="25">
        <v>195.2</v>
      </c>
      <c r="Y181" s="25">
        <v>925.5</v>
      </c>
      <c r="Z181" s="25">
        <v>466.8</v>
      </c>
      <c r="AA181" s="25">
        <v>1621.7</v>
      </c>
      <c r="AB181" s="25">
        <v>14084.2</v>
      </c>
      <c r="AC181" s="25">
        <v>14000</v>
      </c>
      <c r="AD181" s="25">
        <v>-84.2</v>
      </c>
      <c r="AE181" s="25">
        <v>-0.6</v>
      </c>
    </row>
    <row r="182" spans="18:31" ht="15" thickBot="1" x14ac:dyDescent="0.35">
      <c r="R182" s="24" t="s">
        <v>197</v>
      </c>
      <c r="S182" s="25">
        <v>3322.4</v>
      </c>
      <c r="T182" s="25">
        <v>1495.9</v>
      </c>
      <c r="U182" s="25">
        <v>4024.1</v>
      </c>
      <c r="V182" s="25">
        <v>468.3</v>
      </c>
      <c r="W182" s="25">
        <v>388.3</v>
      </c>
      <c r="X182" s="25">
        <v>885.8</v>
      </c>
      <c r="Y182" s="25">
        <v>57.3</v>
      </c>
      <c r="Z182" s="25">
        <v>466.8</v>
      </c>
      <c r="AA182" s="25">
        <v>1621.7</v>
      </c>
      <c r="AB182" s="25">
        <v>12730.6</v>
      </c>
      <c r="AC182" s="25">
        <v>13000</v>
      </c>
      <c r="AD182" s="25">
        <v>269.39999999999998</v>
      </c>
      <c r="AE182" s="25">
        <v>2.0699999999999998</v>
      </c>
    </row>
    <row r="183" spans="18:31" ht="15" thickBot="1" x14ac:dyDescent="0.35">
      <c r="R183" s="24" t="s">
        <v>198</v>
      </c>
      <c r="S183" s="25">
        <v>3322.4</v>
      </c>
      <c r="T183" s="25">
        <v>1495.9</v>
      </c>
      <c r="U183" s="25">
        <v>3745.9</v>
      </c>
      <c r="V183" s="25">
        <v>728.4</v>
      </c>
      <c r="W183" s="25">
        <v>679.1</v>
      </c>
      <c r="X183" s="25">
        <v>1223.3</v>
      </c>
      <c r="Y183" s="25">
        <v>414</v>
      </c>
      <c r="Z183" s="25">
        <v>1046.3</v>
      </c>
      <c r="AA183" s="25">
        <v>1590.5</v>
      </c>
      <c r="AB183" s="25">
        <v>14245.7</v>
      </c>
      <c r="AC183" s="25">
        <v>15000</v>
      </c>
      <c r="AD183" s="25">
        <v>754.3</v>
      </c>
      <c r="AE183" s="25">
        <v>5.03</v>
      </c>
    </row>
    <row r="184" spans="18:31" ht="15" thickBot="1" x14ac:dyDescent="0.35">
      <c r="R184" s="24" t="s">
        <v>199</v>
      </c>
      <c r="S184" s="25">
        <v>3322.4</v>
      </c>
      <c r="T184" s="25">
        <v>312.89999999999998</v>
      </c>
      <c r="U184" s="25">
        <v>4024.1</v>
      </c>
      <c r="V184" s="25">
        <v>525.1</v>
      </c>
      <c r="W184" s="25">
        <v>783.2</v>
      </c>
      <c r="X184" s="25">
        <v>1150.4000000000001</v>
      </c>
      <c r="Y184" s="25">
        <v>266.60000000000002</v>
      </c>
      <c r="Z184" s="25">
        <v>466.8</v>
      </c>
      <c r="AA184" s="25">
        <v>1590.5</v>
      </c>
      <c r="AB184" s="25">
        <v>12441.9</v>
      </c>
      <c r="AC184" s="25">
        <v>14000</v>
      </c>
      <c r="AD184" s="25">
        <v>1558.1</v>
      </c>
      <c r="AE184" s="25">
        <v>11.13</v>
      </c>
    </row>
    <row r="185" spans="18:31" ht="15" thickBot="1" x14ac:dyDescent="0.35">
      <c r="R185" s="24" t="s">
        <v>200</v>
      </c>
      <c r="S185" s="25">
        <v>3612.6</v>
      </c>
      <c r="T185" s="25">
        <v>1775.1</v>
      </c>
      <c r="U185" s="25">
        <v>4024.1</v>
      </c>
      <c r="V185" s="25">
        <v>1105.0999999999999</v>
      </c>
      <c r="W185" s="25">
        <v>573.4</v>
      </c>
      <c r="X185" s="25">
        <v>949.7</v>
      </c>
      <c r="Y185" s="25">
        <v>925.5</v>
      </c>
      <c r="Z185" s="25">
        <v>466.8</v>
      </c>
      <c r="AA185" s="25">
        <v>332.5</v>
      </c>
      <c r="AB185" s="25">
        <v>13764.8</v>
      </c>
      <c r="AC185" s="25">
        <v>12000</v>
      </c>
      <c r="AD185" s="25">
        <v>-1764.8</v>
      </c>
      <c r="AE185" s="25">
        <v>-14.71</v>
      </c>
    </row>
    <row r="186" spans="18:31" ht="15" thickBot="1" x14ac:dyDescent="0.35">
      <c r="R186" s="24" t="s">
        <v>201</v>
      </c>
      <c r="S186" s="25">
        <v>2937.1</v>
      </c>
      <c r="T186" s="25">
        <v>750.5</v>
      </c>
      <c r="U186" s="25">
        <v>4858</v>
      </c>
      <c r="V186" s="25">
        <v>728.4</v>
      </c>
      <c r="W186" s="25">
        <v>573.4</v>
      </c>
      <c r="X186" s="25">
        <v>885.8</v>
      </c>
      <c r="Y186" s="25">
        <v>57.3</v>
      </c>
      <c r="Z186" s="25">
        <v>925</v>
      </c>
      <c r="AA186" s="25">
        <v>1621.7</v>
      </c>
      <c r="AB186" s="25">
        <v>13337.2</v>
      </c>
      <c r="AC186" s="25">
        <v>15000</v>
      </c>
      <c r="AD186" s="25">
        <v>1662.8</v>
      </c>
      <c r="AE186" s="25">
        <v>11.09</v>
      </c>
    </row>
    <row r="187" spans="18:31" ht="15" thickBot="1" x14ac:dyDescent="0.35">
      <c r="R187" s="24" t="s">
        <v>202</v>
      </c>
      <c r="S187" s="25">
        <v>3612.6</v>
      </c>
      <c r="T187" s="25">
        <v>1495.9</v>
      </c>
      <c r="U187" s="25">
        <v>4858</v>
      </c>
      <c r="V187" s="25">
        <v>728.4</v>
      </c>
      <c r="W187" s="25">
        <v>783.2</v>
      </c>
      <c r="X187" s="25">
        <v>1223.3</v>
      </c>
      <c r="Y187" s="25">
        <v>57.3</v>
      </c>
      <c r="Z187" s="25">
        <v>466.8</v>
      </c>
      <c r="AA187" s="25">
        <v>1590.5</v>
      </c>
      <c r="AB187" s="25">
        <v>14816.1</v>
      </c>
      <c r="AC187" s="25">
        <v>14000</v>
      </c>
      <c r="AD187" s="25">
        <v>-816.1</v>
      </c>
      <c r="AE187" s="25">
        <v>-5.83</v>
      </c>
    </row>
    <row r="188" spans="18:31" ht="15" thickBot="1" x14ac:dyDescent="0.35">
      <c r="R188" s="24" t="s">
        <v>203</v>
      </c>
      <c r="S188" s="25">
        <v>3612.6</v>
      </c>
      <c r="T188" s="25">
        <v>750.5</v>
      </c>
      <c r="U188" s="25">
        <v>3745.9</v>
      </c>
      <c r="V188" s="25">
        <v>468.3</v>
      </c>
      <c r="W188" s="25">
        <v>388.3</v>
      </c>
      <c r="X188" s="25">
        <v>195.2</v>
      </c>
      <c r="Y188" s="25">
        <v>266.60000000000002</v>
      </c>
      <c r="Z188" s="25">
        <v>925</v>
      </c>
      <c r="AA188" s="25">
        <v>1621.7</v>
      </c>
      <c r="AB188" s="25">
        <v>11974.1</v>
      </c>
      <c r="AC188" s="25">
        <v>11000</v>
      </c>
      <c r="AD188" s="25">
        <v>-974.1</v>
      </c>
      <c r="AE188" s="25">
        <v>-8.86</v>
      </c>
    </row>
    <row r="189" spans="18:31" ht="15" thickBot="1" x14ac:dyDescent="0.35">
      <c r="R189" s="24" t="s">
        <v>204</v>
      </c>
      <c r="S189" s="25">
        <v>2937.1</v>
      </c>
      <c r="T189" s="25">
        <v>1775.1</v>
      </c>
      <c r="U189" s="25">
        <v>3745.9</v>
      </c>
      <c r="V189" s="25">
        <v>1105.0999999999999</v>
      </c>
      <c r="W189" s="25">
        <v>573.4</v>
      </c>
      <c r="X189" s="25">
        <v>1223.3</v>
      </c>
      <c r="Y189" s="25">
        <v>266.60000000000002</v>
      </c>
      <c r="Z189" s="25">
        <v>351.6</v>
      </c>
      <c r="AA189" s="25">
        <v>332.5</v>
      </c>
      <c r="AB189" s="25">
        <v>12310.6</v>
      </c>
      <c r="AC189" s="25">
        <v>15000</v>
      </c>
      <c r="AD189" s="25">
        <v>2689.4</v>
      </c>
      <c r="AE189" s="25">
        <v>17.93</v>
      </c>
    </row>
    <row r="190" spans="18:31" ht="15" thickBot="1" x14ac:dyDescent="0.35">
      <c r="R190" s="24" t="s">
        <v>205</v>
      </c>
      <c r="S190" s="25">
        <v>3612.6</v>
      </c>
      <c r="T190" s="25">
        <v>1775.1</v>
      </c>
      <c r="U190" s="25">
        <v>4024.1</v>
      </c>
      <c r="V190" s="25">
        <v>728.4</v>
      </c>
      <c r="W190" s="25">
        <v>783.2</v>
      </c>
      <c r="X190" s="25">
        <v>1150.4000000000001</v>
      </c>
      <c r="Y190" s="25">
        <v>925.5</v>
      </c>
      <c r="Z190" s="25">
        <v>728.4</v>
      </c>
      <c r="AA190" s="25">
        <v>1099.0999999999999</v>
      </c>
      <c r="AB190" s="25">
        <v>14826.6</v>
      </c>
      <c r="AC190" s="25">
        <v>15000</v>
      </c>
      <c r="AD190" s="25">
        <v>173.4</v>
      </c>
      <c r="AE190" s="25">
        <v>1.1599999999999999</v>
      </c>
    </row>
    <row r="191" spans="18:31" ht="15" thickBot="1" x14ac:dyDescent="0.35">
      <c r="R191" s="24" t="s">
        <v>206</v>
      </c>
      <c r="S191" s="25">
        <v>3322.4</v>
      </c>
      <c r="T191" s="25">
        <v>750.5</v>
      </c>
      <c r="U191" s="25">
        <v>5245.9</v>
      </c>
      <c r="V191" s="25">
        <v>5.5</v>
      </c>
      <c r="W191" s="25">
        <v>367.7</v>
      </c>
      <c r="X191" s="25">
        <v>885.8</v>
      </c>
      <c r="Y191" s="25">
        <v>57.3</v>
      </c>
      <c r="Z191" s="25">
        <v>728.4</v>
      </c>
      <c r="AA191" s="25">
        <v>1099.0999999999999</v>
      </c>
      <c r="AB191" s="25">
        <v>12462.5</v>
      </c>
      <c r="AC191" s="25">
        <v>12000</v>
      </c>
      <c r="AD191" s="25">
        <v>-462.5</v>
      </c>
      <c r="AE191" s="25">
        <v>-3.85</v>
      </c>
    </row>
    <row r="192" spans="18:31" ht="15" thickBot="1" x14ac:dyDescent="0.35">
      <c r="R192" s="24" t="s">
        <v>207</v>
      </c>
      <c r="S192" s="25">
        <v>3322.4</v>
      </c>
      <c r="T192" s="25">
        <v>1775.1</v>
      </c>
      <c r="U192" s="25">
        <v>4024.1</v>
      </c>
      <c r="V192" s="25">
        <v>5.5</v>
      </c>
      <c r="W192" s="25">
        <v>573.4</v>
      </c>
      <c r="X192" s="25">
        <v>1223.3</v>
      </c>
      <c r="Y192" s="25">
        <v>414</v>
      </c>
      <c r="Z192" s="25">
        <v>925</v>
      </c>
      <c r="AA192" s="25">
        <v>1099.0999999999999</v>
      </c>
      <c r="AB192" s="25">
        <v>13361.9</v>
      </c>
      <c r="AC192" s="25">
        <v>11000</v>
      </c>
      <c r="AD192" s="25">
        <v>-2361.9</v>
      </c>
      <c r="AE192" s="25">
        <v>-21.47</v>
      </c>
    </row>
    <row r="193" spans="18:31" ht="15" thickBot="1" x14ac:dyDescent="0.35">
      <c r="R193" s="24" t="s">
        <v>208</v>
      </c>
      <c r="S193" s="25">
        <v>2871.2</v>
      </c>
      <c r="T193" s="25">
        <v>297.8</v>
      </c>
      <c r="U193" s="25">
        <v>4858</v>
      </c>
      <c r="V193" s="25">
        <v>728.4</v>
      </c>
      <c r="W193" s="25">
        <v>783.2</v>
      </c>
      <c r="X193" s="25">
        <v>949.7</v>
      </c>
      <c r="Y193" s="25">
        <v>414</v>
      </c>
      <c r="Z193" s="25">
        <v>925</v>
      </c>
      <c r="AA193" s="25">
        <v>1621.7</v>
      </c>
      <c r="AB193" s="25">
        <v>13448.9</v>
      </c>
      <c r="AC193" s="25">
        <v>12000</v>
      </c>
      <c r="AD193" s="25">
        <v>-1448.9</v>
      </c>
      <c r="AE193" s="25">
        <v>-12.07</v>
      </c>
    </row>
    <row r="194" spans="18:31" ht="15" thickBot="1" x14ac:dyDescent="0.35">
      <c r="R194" s="24" t="s">
        <v>209</v>
      </c>
      <c r="S194" s="25">
        <v>3322.4</v>
      </c>
      <c r="T194" s="25">
        <v>312.89999999999998</v>
      </c>
      <c r="U194" s="25">
        <v>4858</v>
      </c>
      <c r="V194" s="25">
        <v>728.4</v>
      </c>
      <c r="W194" s="25">
        <v>388.3</v>
      </c>
      <c r="X194" s="25">
        <v>949.7</v>
      </c>
      <c r="Y194" s="25">
        <v>925.5</v>
      </c>
      <c r="Z194" s="25">
        <v>925</v>
      </c>
      <c r="AA194" s="25">
        <v>332.5</v>
      </c>
      <c r="AB194" s="25">
        <v>12742.7</v>
      </c>
      <c r="AC194" s="25">
        <v>11000</v>
      </c>
      <c r="AD194" s="25">
        <v>-1742.7</v>
      </c>
      <c r="AE194" s="25">
        <v>-15.84</v>
      </c>
    </row>
    <row r="195" spans="18:31" ht="15" thickBot="1" x14ac:dyDescent="0.35">
      <c r="R195" s="24" t="s">
        <v>210</v>
      </c>
      <c r="S195" s="25">
        <v>3145.8</v>
      </c>
      <c r="T195" s="25">
        <v>750.5</v>
      </c>
      <c r="U195" s="25">
        <v>4858</v>
      </c>
      <c r="V195" s="25">
        <v>5.5</v>
      </c>
      <c r="W195" s="25">
        <v>573.4</v>
      </c>
      <c r="X195" s="25">
        <v>1223.3</v>
      </c>
      <c r="Y195" s="25">
        <v>414</v>
      </c>
      <c r="Z195" s="25">
        <v>466.8</v>
      </c>
      <c r="AA195" s="25">
        <v>332.5</v>
      </c>
      <c r="AB195" s="25">
        <v>11769.9</v>
      </c>
      <c r="AC195" s="25">
        <v>11000</v>
      </c>
      <c r="AD195" s="25">
        <v>-769.9</v>
      </c>
      <c r="AE195" s="25">
        <v>-7</v>
      </c>
    </row>
    <row r="196" spans="18:31" ht="15" thickBot="1" x14ac:dyDescent="0.35">
      <c r="R196" s="24" t="s">
        <v>211</v>
      </c>
      <c r="S196" s="25">
        <v>2937.1</v>
      </c>
      <c r="T196" s="25">
        <v>750.5</v>
      </c>
      <c r="U196" s="25">
        <v>4858</v>
      </c>
      <c r="V196" s="25">
        <v>525.1</v>
      </c>
      <c r="W196" s="25">
        <v>367.7</v>
      </c>
      <c r="X196" s="25">
        <v>1150.4000000000001</v>
      </c>
      <c r="Y196" s="25">
        <v>637.79999999999995</v>
      </c>
      <c r="Z196" s="25">
        <v>351.6</v>
      </c>
      <c r="AA196" s="25">
        <v>332.5</v>
      </c>
      <c r="AB196" s="25">
        <v>11910.7</v>
      </c>
      <c r="AC196" s="25">
        <v>11000</v>
      </c>
      <c r="AD196" s="25">
        <v>-910.7</v>
      </c>
      <c r="AE196" s="25">
        <v>-8.2799999999999994</v>
      </c>
    </row>
    <row r="197" spans="18:31" ht="15" thickBot="1" x14ac:dyDescent="0.35">
      <c r="R197" s="24" t="s">
        <v>212</v>
      </c>
      <c r="S197" s="25">
        <v>3322.4</v>
      </c>
      <c r="T197" s="25">
        <v>1495.9</v>
      </c>
      <c r="U197" s="25">
        <v>3745.9</v>
      </c>
      <c r="V197" s="25">
        <v>1105.0999999999999</v>
      </c>
      <c r="W197" s="25">
        <v>783.2</v>
      </c>
      <c r="X197" s="25">
        <v>1150.4000000000001</v>
      </c>
      <c r="Y197" s="25">
        <v>637.79999999999995</v>
      </c>
      <c r="Z197" s="25">
        <v>728.4</v>
      </c>
      <c r="AA197" s="25">
        <v>517.1</v>
      </c>
      <c r="AB197" s="25">
        <v>13486.1</v>
      </c>
      <c r="AC197" s="25">
        <v>12000</v>
      </c>
      <c r="AD197" s="25">
        <v>-1486.1</v>
      </c>
      <c r="AE197" s="25">
        <v>-12.38</v>
      </c>
    </row>
    <row r="198" spans="18:31" ht="15" thickBot="1" x14ac:dyDescent="0.35">
      <c r="R198" s="24" t="s">
        <v>213</v>
      </c>
      <c r="S198" s="25">
        <v>3145.8</v>
      </c>
      <c r="T198" s="25">
        <v>750.5</v>
      </c>
      <c r="U198" s="25">
        <v>3745.9</v>
      </c>
      <c r="V198" s="25">
        <v>728.4</v>
      </c>
      <c r="W198" s="25">
        <v>783.2</v>
      </c>
      <c r="X198" s="25">
        <v>1150.4000000000001</v>
      </c>
      <c r="Y198" s="25">
        <v>266.60000000000002</v>
      </c>
      <c r="Z198" s="25">
        <v>1046.3</v>
      </c>
      <c r="AA198" s="25">
        <v>1621.7</v>
      </c>
      <c r="AB198" s="25">
        <v>13238.6</v>
      </c>
      <c r="AC198" s="25">
        <v>14000</v>
      </c>
      <c r="AD198" s="25">
        <v>761.4</v>
      </c>
      <c r="AE198" s="25">
        <v>5.44</v>
      </c>
    </row>
    <row r="199" spans="18:31" ht="15" thickBot="1" x14ac:dyDescent="0.35">
      <c r="R199" s="24" t="s">
        <v>214</v>
      </c>
      <c r="S199" s="25">
        <v>3612.6</v>
      </c>
      <c r="T199" s="25">
        <v>297.8</v>
      </c>
      <c r="U199" s="25">
        <v>5245.9</v>
      </c>
      <c r="V199" s="25">
        <v>1105.0999999999999</v>
      </c>
      <c r="W199" s="25">
        <v>573.4</v>
      </c>
      <c r="X199" s="25">
        <v>195.2</v>
      </c>
      <c r="Y199" s="25">
        <v>266.60000000000002</v>
      </c>
      <c r="Z199" s="25">
        <v>466.8</v>
      </c>
      <c r="AA199" s="25">
        <v>1590.5</v>
      </c>
      <c r="AB199" s="25">
        <v>13353.8</v>
      </c>
      <c r="AC199" s="25">
        <v>15000</v>
      </c>
      <c r="AD199" s="25">
        <v>1646.2</v>
      </c>
      <c r="AE199" s="25">
        <v>10.97</v>
      </c>
    </row>
    <row r="200" spans="18:31" ht="15" thickBot="1" x14ac:dyDescent="0.35">
      <c r="R200" s="24" t="s">
        <v>215</v>
      </c>
      <c r="S200" s="25">
        <v>3145.8</v>
      </c>
      <c r="T200" s="25">
        <v>1495.9</v>
      </c>
      <c r="U200" s="25">
        <v>4698.6000000000004</v>
      </c>
      <c r="V200" s="25">
        <v>1105.0999999999999</v>
      </c>
      <c r="W200" s="25">
        <v>679.1</v>
      </c>
      <c r="X200" s="25">
        <v>885.8</v>
      </c>
      <c r="Y200" s="25">
        <v>637.79999999999995</v>
      </c>
      <c r="Z200" s="25">
        <v>351.6</v>
      </c>
      <c r="AA200" s="25">
        <v>1099.0999999999999</v>
      </c>
      <c r="AB200" s="25">
        <v>14098.8</v>
      </c>
      <c r="AC200" s="25">
        <v>15000</v>
      </c>
      <c r="AD200" s="25">
        <v>901.2</v>
      </c>
      <c r="AE200" s="25">
        <v>6.01</v>
      </c>
    </row>
    <row r="201" spans="18:31" ht="15" thickBot="1" x14ac:dyDescent="0.35">
      <c r="R201" s="24" t="s">
        <v>216</v>
      </c>
      <c r="S201" s="25">
        <v>3612.6</v>
      </c>
      <c r="T201" s="25">
        <v>297.8</v>
      </c>
      <c r="U201" s="25">
        <v>5245.9</v>
      </c>
      <c r="V201" s="25">
        <v>1105.0999999999999</v>
      </c>
      <c r="W201" s="25">
        <v>573.4</v>
      </c>
      <c r="X201" s="25">
        <v>885.8</v>
      </c>
      <c r="Y201" s="25">
        <v>266.60000000000002</v>
      </c>
      <c r="Z201" s="25">
        <v>925</v>
      </c>
      <c r="AA201" s="25">
        <v>1099.0999999999999</v>
      </c>
      <c r="AB201" s="25">
        <v>14011.3</v>
      </c>
      <c r="AC201" s="25">
        <v>11000</v>
      </c>
      <c r="AD201" s="25">
        <v>-3011.3</v>
      </c>
      <c r="AE201" s="25">
        <v>-27.38</v>
      </c>
    </row>
    <row r="202" spans="18:31" ht="15" thickBot="1" x14ac:dyDescent="0.35">
      <c r="R202" s="24" t="s">
        <v>217</v>
      </c>
      <c r="S202" s="25">
        <v>3612.6</v>
      </c>
      <c r="T202" s="25">
        <v>312.89999999999998</v>
      </c>
      <c r="U202" s="25">
        <v>4698.6000000000004</v>
      </c>
      <c r="V202" s="25">
        <v>468.3</v>
      </c>
      <c r="W202" s="25">
        <v>367.7</v>
      </c>
      <c r="X202" s="25">
        <v>195.2</v>
      </c>
      <c r="Y202" s="25">
        <v>925.5</v>
      </c>
      <c r="Z202" s="25">
        <v>351.6</v>
      </c>
      <c r="AA202" s="25">
        <v>1621.7</v>
      </c>
      <c r="AB202" s="25">
        <v>12554</v>
      </c>
      <c r="AC202" s="25">
        <v>13000</v>
      </c>
      <c r="AD202" s="25">
        <v>446</v>
      </c>
      <c r="AE202" s="25">
        <v>3.43</v>
      </c>
    </row>
    <row r="203" spans="18:31" ht="15" thickBot="1" x14ac:dyDescent="0.35">
      <c r="R203" s="24" t="s">
        <v>218</v>
      </c>
      <c r="S203" s="25">
        <v>3612.6</v>
      </c>
      <c r="T203" s="25">
        <v>1495.9</v>
      </c>
      <c r="U203" s="25">
        <v>5245.9</v>
      </c>
      <c r="V203" s="25">
        <v>728.4</v>
      </c>
      <c r="W203" s="25">
        <v>388.3</v>
      </c>
      <c r="X203" s="25">
        <v>949.7</v>
      </c>
      <c r="Y203" s="25">
        <v>57.3</v>
      </c>
      <c r="Z203" s="25">
        <v>728.4</v>
      </c>
      <c r="AA203" s="25">
        <v>332.5</v>
      </c>
      <c r="AB203" s="25">
        <v>13538.9</v>
      </c>
      <c r="AC203" s="25">
        <v>11000</v>
      </c>
      <c r="AD203" s="25">
        <v>-2538.9</v>
      </c>
      <c r="AE203" s="25">
        <v>-23.08</v>
      </c>
    </row>
    <row r="204" spans="18:31" ht="15" thickBot="1" x14ac:dyDescent="0.35">
      <c r="R204" s="24" t="s">
        <v>219</v>
      </c>
      <c r="S204" s="25">
        <v>2871.2</v>
      </c>
      <c r="T204" s="25">
        <v>312.89999999999998</v>
      </c>
      <c r="U204" s="25">
        <v>3745.9</v>
      </c>
      <c r="V204" s="25">
        <v>468.3</v>
      </c>
      <c r="W204" s="25">
        <v>679.1</v>
      </c>
      <c r="X204" s="25">
        <v>1223.3</v>
      </c>
      <c r="Y204" s="25">
        <v>637.79999999999995</v>
      </c>
      <c r="Z204" s="25">
        <v>466.8</v>
      </c>
      <c r="AA204" s="25">
        <v>1590.5</v>
      </c>
      <c r="AB204" s="25">
        <v>11995.7</v>
      </c>
      <c r="AC204" s="25">
        <v>11000</v>
      </c>
      <c r="AD204" s="25">
        <v>-995.7</v>
      </c>
      <c r="AE204" s="25">
        <v>-9.0500000000000007</v>
      </c>
    </row>
    <row r="205" spans="18:31" ht="15" thickBot="1" x14ac:dyDescent="0.35">
      <c r="R205" s="24" t="s">
        <v>220</v>
      </c>
      <c r="S205" s="25">
        <v>3322.4</v>
      </c>
      <c r="T205" s="25">
        <v>312.89999999999998</v>
      </c>
      <c r="U205" s="25">
        <v>3745.9</v>
      </c>
      <c r="V205" s="25">
        <v>1105.0999999999999</v>
      </c>
      <c r="W205" s="25">
        <v>573.4</v>
      </c>
      <c r="X205" s="25">
        <v>885.8</v>
      </c>
      <c r="Y205" s="25">
        <v>414</v>
      </c>
      <c r="Z205" s="25">
        <v>351.6</v>
      </c>
      <c r="AA205" s="25">
        <v>1099.0999999999999</v>
      </c>
      <c r="AB205" s="25">
        <v>11810.1</v>
      </c>
      <c r="AC205" s="25">
        <v>15000</v>
      </c>
      <c r="AD205" s="25">
        <v>3189.9</v>
      </c>
      <c r="AE205" s="25">
        <v>21.27</v>
      </c>
    </row>
    <row r="206" spans="18:31" ht="15" thickBot="1" x14ac:dyDescent="0.35">
      <c r="R206" s="24" t="s">
        <v>221</v>
      </c>
      <c r="S206" s="25">
        <v>2871.2</v>
      </c>
      <c r="T206" s="25">
        <v>1775.1</v>
      </c>
      <c r="U206" s="25">
        <v>4024.1</v>
      </c>
      <c r="V206" s="25">
        <v>5.5</v>
      </c>
      <c r="W206" s="25">
        <v>679.1</v>
      </c>
      <c r="X206" s="25">
        <v>1223.3</v>
      </c>
      <c r="Y206" s="25">
        <v>266.60000000000002</v>
      </c>
      <c r="Z206" s="25">
        <v>925</v>
      </c>
      <c r="AA206" s="25">
        <v>517.1</v>
      </c>
      <c r="AB206" s="25">
        <v>12287</v>
      </c>
      <c r="AC206" s="25">
        <v>12000</v>
      </c>
      <c r="AD206" s="25">
        <v>-287</v>
      </c>
      <c r="AE206" s="25">
        <v>-2.39</v>
      </c>
    </row>
    <row r="207" spans="18:31" ht="15" thickBot="1" x14ac:dyDescent="0.35">
      <c r="R207" s="24" t="s">
        <v>222</v>
      </c>
      <c r="S207" s="25">
        <v>3612.6</v>
      </c>
      <c r="T207" s="25">
        <v>1495.9</v>
      </c>
      <c r="U207" s="25">
        <v>4698.6000000000004</v>
      </c>
      <c r="V207" s="25">
        <v>468.3</v>
      </c>
      <c r="W207" s="25">
        <v>783.2</v>
      </c>
      <c r="X207" s="25">
        <v>949.7</v>
      </c>
      <c r="Y207" s="25">
        <v>637.79999999999995</v>
      </c>
      <c r="Z207" s="25">
        <v>466.8</v>
      </c>
      <c r="AA207" s="25">
        <v>1099.0999999999999</v>
      </c>
      <c r="AB207" s="25">
        <v>14212</v>
      </c>
      <c r="AC207" s="25">
        <v>15000</v>
      </c>
      <c r="AD207" s="25">
        <v>788</v>
      </c>
      <c r="AE207" s="25">
        <v>5.25</v>
      </c>
    </row>
    <row r="208" spans="18:31" ht="15" thickBot="1" x14ac:dyDescent="0.35">
      <c r="R208" s="24" t="s">
        <v>223</v>
      </c>
      <c r="S208" s="25">
        <v>3612.6</v>
      </c>
      <c r="T208" s="25">
        <v>312.89999999999998</v>
      </c>
      <c r="U208" s="25">
        <v>4858</v>
      </c>
      <c r="V208" s="25">
        <v>525.1</v>
      </c>
      <c r="W208" s="25">
        <v>573.4</v>
      </c>
      <c r="X208" s="25">
        <v>885.8</v>
      </c>
      <c r="Y208" s="25">
        <v>57.3</v>
      </c>
      <c r="Z208" s="25">
        <v>351.6</v>
      </c>
      <c r="AA208" s="25">
        <v>517.1</v>
      </c>
      <c r="AB208" s="25">
        <v>11693.9</v>
      </c>
      <c r="AC208" s="25">
        <v>11000</v>
      </c>
      <c r="AD208" s="25">
        <v>-693.9</v>
      </c>
      <c r="AE208" s="25">
        <v>-6.31</v>
      </c>
    </row>
    <row r="209" spans="18:31" ht="15" thickBot="1" x14ac:dyDescent="0.35">
      <c r="R209" s="24" t="s">
        <v>224</v>
      </c>
      <c r="S209" s="25">
        <v>2937.1</v>
      </c>
      <c r="T209" s="25">
        <v>312.89999999999998</v>
      </c>
      <c r="U209" s="25">
        <v>4858</v>
      </c>
      <c r="V209" s="25">
        <v>468.3</v>
      </c>
      <c r="W209" s="25">
        <v>679.1</v>
      </c>
      <c r="X209" s="25">
        <v>1150.4000000000001</v>
      </c>
      <c r="Y209" s="25">
        <v>57.3</v>
      </c>
      <c r="Z209" s="25">
        <v>1046.3</v>
      </c>
      <c r="AA209" s="25">
        <v>332.5</v>
      </c>
      <c r="AB209" s="25">
        <v>11841.8</v>
      </c>
      <c r="AC209" s="25">
        <v>11000</v>
      </c>
      <c r="AD209" s="25">
        <v>-841.8</v>
      </c>
      <c r="AE209" s="25">
        <v>-7.65</v>
      </c>
    </row>
    <row r="210" spans="18:31" ht="15" thickBot="1" x14ac:dyDescent="0.35">
      <c r="R210" s="24" t="s">
        <v>225</v>
      </c>
      <c r="S210" s="25">
        <v>3145.8</v>
      </c>
      <c r="T210" s="25">
        <v>1495.9</v>
      </c>
      <c r="U210" s="25">
        <v>5245.9</v>
      </c>
      <c r="V210" s="25">
        <v>468.3</v>
      </c>
      <c r="W210" s="25">
        <v>367.7</v>
      </c>
      <c r="X210" s="25">
        <v>1223.3</v>
      </c>
      <c r="Y210" s="25">
        <v>925.5</v>
      </c>
      <c r="Z210" s="25">
        <v>728.4</v>
      </c>
      <c r="AA210" s="25">
        <v>332.5</v>
      </c>
      <c r="AB210" s="25">
        <v>13933.3</v>
      </c>
      <c r="AC210" s="25">
        <v>11000</v>
      </c>
      <c r="AD210" s="25">
        <v>-2933.3</v>
      </c>
      <c r="AE210" s="25">
        <v>-26.67</v>
      </c>
    </row>
    <row r="211" spans="18:31" ht="15" thickBot="1" x14ac:dyDescent="0.35">
      <c r="R211" s="24" t="s">
        <v>226</v>
      </c>
      <c r="S211" s="25">
        <v>2871.2</v>
      </c>
      <c r="T211" s="25">
        <v>297.8</v>
      </c>
      <c r="U211" s="25">
        <v>4698.6000000000004</v>
      </c>
      <c r="V211" s="25">
        <v>525.1</v>
      </c>
      <c r="W211" s="25">
        <v>783.2</v>
      </c>
      <c r="X211" s="25">
        <v>1223.3</v>
      </c>
      <c r="Y211" s="25">
        <v>57.3</v>
      </c>
      <c r="Z211" s="25">
        <v>466.8</v>
      </c>
      <c r="AA211" s="25">
        <v>1590.5</v>
      </c>
      <c r="AB211" s="25">
        <v>12513.8</v>
      </c>
      <c r="AC211" s="25">
        <v>13000</v>
      </c>
      <c r="AD211" s="25">
        <v>486.2</v>
      </c>
      <c r="AE211" s="25">
        <v>3.74</v>
      </c>
    </row>
    <row r="212" spans="18:31" ht="15" thickBot="1" x14ac:dyDescent="0.35">
      <c r="R212" s="24" t="s">
        <v>227</v>
      </c>
      <c r="S212" s="25">
        <v>3145.8</v>
      </c>
      <c r="T212" s="25">
        <v>297.8</v>
      </c>
      <c r="U212" s="25">
        <v>5245.9</v>
      </c>
      <c r="V212" s="25">
        <v>5.5</v>
      </c>
      <c r="W212" s="25">
        <v>783.2</v>
      </c>
      <c r="X212" s="25">
        <v>949.7</v>
      </c>
      <c r="Y212" s="25">
        <v>637.79999999999995</v>
      </c>
      <c r="Z212" s="25">
        <v>351.6</v>
      </c>
      <c r="AA212" s="25">
        <v>332.5</v>
      </c>
      <c r="AB212" s="25">
        <v>11749.7</v>
      </c>
      <c r="AC212" s="25">
        <v>12000</v>
      </c>
      <c r="AD212" s="25">
        <v>250.3</v>
      </c>
      <c r="AE212" s="25">
        <v>2.09</v>
      </c>
    </row>
    <row r="213" spans="18:31" ht="15" thickBot="1" x14ac:dyDescent="0.35">
      <c r="R213" s="24" t="s">
        <v>228</v>
      </c>
      <c r="S213" s="25">
        <v>3322.4</v>
      </c>
      <c r="T213" s="25">
        <v>750.5</v>
      </c>
      <c r="U213" s="25">
        <v>4024.1</v>
      </c>
      <c r="V213" s="25">
        <v>728.4</v>
      </c>
      <c r="W213" s="25">
        <v>367.7</v>
      </c>
      <c r="X213" s="25">
        <v>1150.4000000000001</v>
      </c>
      <c r="Y213" s="25">
        <v>925.5</v>
      </c>
      <c r="Z213" s="25">
        <v>351.6</v>
      </c>
      <c r="AA213" s="25">
        <v>1099.0999999999999</v>
      </c>
      <c r="AB213" s="25">
        <v>12719.5</v>
      </c>
      <c r="AC213" s="25">
        <v>12000</v>
      </c>
      <c r="AD213" s="25">
        <v>-719.5</v>
      </c>
      <c r="AE213" s="25">
        <v>-6</v>
      </c>
    </row>
    <row r="214" spans="18:31" ht="15" thickBot="1" x14ac:dyDescent="0.35">
      <c r="R214" s="24" t="s">
        <v>229</v>
      </c>
      <c r="S214" s="25">
        <v>3322.4</v>
      </c>
      <c r="T214" s="25">
        <v>312.89999999999998</v>
      </c>
      <c r="U214" s="25">
        <v>4858</v>
      </c>
      <c r="V214" s="25">
        <v>728.4</v>
      </c>
      <c r="W214" s="25">
        <v>388.3</v>
      </c>
      <c r="X214" s="25">
        <v>1223.3</v>
      </c>
      <c r="Y214" s="25">
        <v>266.60000000000002</v>
      </c>
      <c r="Z214" s="25">
        <v>925</v>
      </c>
      <c r="AA214" s="25">
        <v>332.5</v>
      </c>
      <c r="AB214" s="25">
        <v>12357.4</v>
      </c>
      <c r="AC214" s="25">
        <v>13000</v>
      </c>
      <c r="AD214" s="25">
        <v>642.6</v>
      </c>
      <c r="AE214" s="25">
        <v>4.9400000000000004</v>
      </c>
    </row>
    <row r="215" spans="18:31" ht="15" thickBot="1" x14ac:dyDescent="0.35">
      <c r="R215" s="24" t="s">
        <v>230</v>
      </c>
      <c r="S215" s="25">
        <v>2871.2</v>
      </c>
      <c r="T215" s="25">
        <v>1775.1</v>
      </c>
      <c r="U215" s="25">
        <v>5245.9</v>
      </c>
      <c r="V215" s="25">
        <v>1105.0999999999999</v>
      </c>
      <c r="W215" s="25">
        <v>573.4</v>
      </c>
      <c r="X215" s="25">
        <v>195.2</v>
      </c>
      <c r="Y215" s="25">
        <v>414</v>
      </c>
      <c r="Z215" s="25">
        <v>351.6</v>
      </c>
      <c r="AA215" s="25">
        <v>1590.5</v>
      </c>
      <c r="AB215" s="25">
        <v>14121.9</v>
      </c>
      <c r="AC215" s="25">
        <v>14000</v>
      </c>
      <c r="AD215" s="25">
        <v>-121.9</v>
      </c>
      <c r="AE215" s="25">
        <v>-0.87</v>
      </c>
    </row>
    <row r="216" spans="18:31" ht="15" thickBot="1" x14ac:dyDescent="0.35">
      <c r="R216" s="24" t="s">
        <v>231</v>
      </c>
      <c r="S216" s="25">
        <v>3612.6</v>
      </c>
      <c r="T216" s="25">
        <v>1495.9</v>
      </c>
      <c r="U216" s="25">
        <v>4858</v>
      </c>
      <c r="V216" s="25">
        <v>525.1</v>
      </c>
      <c r="W216" s="25">
        <v>783.2</v>
      </c>
      <c r="X216" s="25">
        <v>1150.4000000000001</v>
      </c>
      <c r="Y216" s="25">
        <v>57.3</v>
      </c>
      <c r="Z216" s="25">
        <v>925</v>
      </c>
      <c r="AA216" s="25">
        <v>1621.7</v>
      </c>
      <c r="AB216" s="25">
        <v>15029.3</v>
      </c>
      <c r="AC216" s="25">
        <v>14000</v>
      </c>
      <c r="AD216" s="25">
        <v>-1029.3</v>
      </c>
      <c r="AE216" s="25">
        <v>-7.35</v>
      </c>
    </row>
    <row r="217" spans="18:31" ht="15" thickBot="1" x14ac:dyDescent="0.35">
      <c r="R217" s="24" t="s">
        <v>232</v>
      </c>
      <c r="S217" s="25">
        <v>2871.2</v>
      </c>
      <c r="T217" s="25">
        <v>297.8</v>
      </c>
      <c r="U217" s="25">
        <v>3745.9</v>
      </c>
      <c r="V217" s="25">
        <v>468.3</v>
      </c>
      <c r="W217" s="25">
        <v>679.1</v>
      </c>
      <c r="X217" s="25">
        <v>195.2</v>
      </c>
      <c r="Y217" s="25">
        <v>925.5</v>
      </c>
      <c r="Z217" s="25">
        <v>351.6</v>
      </c>
      <c r="AA217" s="25">
        <v>1590.5</v>
      </c>
      <c r="AB217" s="25">
        <v>11125</v>
      </c>
      <c r="AC217" s="25">
        <v>13000</v>
      </c>
      <c r="AD217" s="25">
        <v>1875</v>
      </c>
      <c r="AE217" s="25">
        <v>14.42</v>
      </c>
    </row>
    <row r="218" spans="18:31" ht="15" thickBot="1" x14ac:dyDescent="0.35">
      <c r="R218" s="24" t="s">
        <v>233</v>
      </c>
      <c r="S218" s="25">
        <v>3612.6</v>
      </c>
      <c r="T218" s="25">
        <v>1775.1</v>
      </c>
      <c r="U218" s="25">
        <v>4858</v>
      </c>
      <c r="V218" s="25">
        <v>5.5</v>
      </c>
      <c r="W218" s="25">
        <v>679.1</v>
      </c>
      <c r="X218" s="25">
        <v>1223.3</v>
      </c>
      <c r="Y218" s="25">
        <v>266.60000000000002</v>
      </c>
      <c r="Z218" s="25">
        <v>351.6</v>
      </c>
      <c r="AA218" s="25">
        <v>1590.5</v>
      </c>
      <c r="AB218" s="25">
        <v>14362.4</v>
      </c>
      <c r="AC218" s="25">
        <v>14000</v>
      </c>
      <c r="AD218" s="25">
        <v>-362.4</v>
      </c>
      <c r="AE218" s="25">
        <v>-2.59</v>
      </c>
    </row>
    <row r="219" spans="18:31" ht="15" thickBot="1" x14ac:dyDescent="0.35">
      <c r="R219" s="24" t="s">
        <v>234</v>
      </c>
      <c r="S219" s="25">
        <v>3322.4</v>
      </c>
      <c r="T219" s="25">
        <v>297.8</v>
      </c>
      <c r="U219" s="25">
        <v>4698.6000000000004</v>
      </c>
      <c r="V219" s="25">
        <v>525.1</v>
      </c>
      <c r="W219" s="25">
        <v>367.7</v>
      </c>
      <c r="X219" s="25">
        <v>885.8</v>
      </c>
      <c r="Y219" s="25">
        <v>925.5</v>
      </c>
      <c r="Z219" s="25">
        <v>728.4</v>
      </c>
      <c r="AA219" s="25">
        <v>1590.5</v>
      </c>
      <c r="AB219" s="25">
        <v>13341.8</v>
      </c>
      <c r="AC219" s="25">
        <v>15000</v>
      </c>
      <c r="AD219" s="25">
        <v>1658.2</v>
      </c>
      <c r="AE219" s="25">
        <v>11.05</v>
      </c>
    </row>
    <row r="220" spans="18:31" ht="15" thickBot="1" x14ac:dyDescent="0.35">
      <c r="R220" s="24" t="s">
        <v>235</v>
      </c>
      <c r="S220" s="25">
        <v>2871.2</v>
      </c>
      <c r="T220" s="25">
        <v>297.8</v>
      </c>
      <c r="U220" s="25">
        <v>4698.6000000000004</v>
      </c>
      <c r="V220" s="25">
        <v>1105.0999999999999</v>
      </c>
      <c r="W220" s="25">
        <v>783.2</v>
      </c>
      <c r="X220" s="25">
        <v>949.7</v>
      </c>
      <c r="Y220" s="25">
        <v>57.3</v>
      </c>
      <c r="Z220" s="25">
        <v>466.8</v>
      </c>
      <c r="AA220" s="25">
        <v>1099.0999999999999</v>
      </c>
      <c r="AB220" s="25">
        <v>12328.7</v>
      </c>
      <c r="AC220" s="25">
        <v>14000</v>
      </c>
      <c r="AD220" s="25">
        <v>1671.3</v>
      </c>
      <c r="AE220" s="25">
        <v>11.94</v>
      </c>
    </row>
    <row r="221" spans="18:31" ht="15" thickBot="1" x14ac:dyDescent="0.35">
      <c r="R221" s="24" t="s">
        <v>236</v>
      </c>
      <c r="S221" s="25">
        <v>2937.1</v>
      </c>
      <c r="T221" s="25">
        <v>1775.1</v>
      </c>
      <c r="U221" s="25">
        <v>4858</v>
      </c>
      <c r="V221" s="25">
        <v>728.4</v>
      </c>
      <c r="W221" s="25">
        <v>388.3</v>
      </c>
      <c r="X221" s="25">
        <v>885.8</v>
      </c>
      <c r="Y221" s="25">
        <v>266.60000000000002</v>
      </c>
      <c r="Z221" s="25">
        <v>466.8</v>
      </c>
      <c r="AA221" s="25">
        <v>1590.5</v>
      </c>
      <c r="AB221" s="25">
        <v>13896.6</v>
      </c>
      <c r="AC221" s="25">
        <v>15000</v>
      </c>
      <c r="AD221" s="25">
        <v>1103.4000000000001</v>
      </c>
      <c r="AE221" s="25">
        <v>7.36</v>
      </c>
    </row>
    <row r="222" spans="18:31" ht="15" thickBot="1" x14ac:dyDescent="0.35">
      <c r="R222" s="24" t="s">
        <v>237</v>
      </c>
      <c r="S222" s="25">
        <v>2937.1</v>
      </c>
      <c r="T222" s="25">
        <v>312.89999999999998</v>
      </c>
      <c r="U222" s="25">
        <v>4858</v>
      </c>
      <c r="V222" s="25">
        <v>468.3</v>
      </c>
      <c r="W222" s="25">
        <v>573.4</v>
      </c>
      <c r="X222" s="25">
        <v>1223.3</v>
      </c>
      <c r="Y222" s="25">
        <v>637.79999999999995</v>
      </c>
      <c r="Z222" s="25">
        <v>728.4</v>
      </c>
      <c r="AA222" s="25">
        <v>1590.5</v>
      </c>
      <c r="AB222" s="25">
        <v>13329.7</v>
      </c>
      <c r="AC222" s="25">
        <v>12000</v>
      </c>
      <c r="AD222" s="25">
        <v>-1329.7</v>
      </c>
      <c r="AE222" s="25">
        <v>-11.08</v>
      </c>
    </row>
    <row r="223" spans="18:31" ht="15" thickBot="1" x14ac:dyDescent="0.35">
      <c r="R223" s="24" t="s">
        <v>238</v>
      </c>
      <c r="S223" s="25">
        <v>2937.1</v>
      </c>
      <c r="T223" s="25">
        <v>1775.1</v>
      </c>
      <c r="U223" s="25">
        <v>5245.9</v>
      </c>
      <c r="V223" s="25">
        <v>468.3</v>
      </c>
      <c r="W223" s="25">
        <v>679.1</v>
      </c>
      <c r="X223" s="25">
        <v>949.7</v>
      </c>
      <c r="Y223" s="25">
        <v>57.3</v>
      </c>
      <c r="Z223" s="25">
        <v>466.8</v>
      </c>
      <c r="AA223" s="25">
        <v>1621.7</v>
      </c>
      <c r="AB223" s="25">
        <v>14200.9</v>
      </c>
      <c r="AC223" s="25">
        <v>12000</v>
      </c>
      <c r="AD223" s="25">
        <v>-2200.9</v>
      </c>
      <c r="AE223" s="25">
        <v>-18.34</v>
      </c>
    </row>
    <row r="224" spans="18:31" ht="15" thickBot="1" x14ac:dyDescent="0.35">
      <c r="R224" s="24" t="s">
        <v>239</v>
      </c>
      <c r="S224" s="25">
        <v>3612.6</v>
      </c>
      <c r="T224" s="25">
        <v>312.89999999999998</v>
      </c>
      <c r="U224" s="25">
        <v>5245.9</v>
      </c>
      <c r="V224" s="25">
        <v>728.4</v>
      </c>
      <c r="W224" s="25">
        <v>388.3</v>
      </c>
      <c r="X224" s="25">
        <v>195.2</v>
      </c>
      <c r="Y224" s="25">
        <v>266.60000000000002</v>
      </c>
      <c r="Z224" s="25">
        <v>728.4</v>
      </c>
      <c r="AA224" s="25">
        <v>1590.5</v>
      </c>
      <c r="AB224" s="25">
        <v>13068.6</v>
      </c>
      <c r="AC224" s="25">
        <v>12000</v>
      </c>
      <c r="AD224" s="25">
        <v>-1068.5999999999999</v>
      </c>
      <c r="AE224" s="25">
        <v>-8.91</v>
      </c>
    </row>
    <row r="225" spans="18:31" ht="15" thickBot="1" x14ac:dyDescent="0.35">
      <c r="R225" s="24" t="s">
        <v>240</v>
      </c>
      <c r="S225" s="25">
        <v>3612.6</v>
      </c>
      <c r="T225" s="25">
        <v>750.5</v>
      </c>
      <c r="U225" s="25">
        <v>5245.9</v>
      </c>
      <c r="V225" s="25">
        <v>525.1</v>
      </c>
      <c r="W225" s="25">
        <v>388.3</v>
      </c>
      <c r="X225" s="25">
        <v>195.2</v>
      </c>
      <c r="Y225" s="25">
        <v>637.79999999999995</v>
      </c>
      <c r="Z225" s="25">
        <v>728.4</v>
      </c>
      <c r="AA225" s="25">
        <v>1099.0999999999999</v>
      </c>
      <c r="AB225" s="25">
        <v>13182.8</v>
      </c>
      <c r="AC225" s="25">
        <v>13000</v>
      </c>
      <c r="AD225" s="25">
        <v>-182.8</v>
      </c>
      <c r="AE225" s="25">
        <v>-1.41</v>
      </c>
    </row>
    <row r="226" spans="18:31" ht="15" thickBot="1" x14ac:dyDescent="0.35">
      <c r="R226" s="24" t="s">
        <v>241</v>
      </c>
      <c r="S226" s="25">
        <v>3145.8</v>
      </c>
      <c r="T226" s="25">
        <v>297.8</v>
      </c>
      <c r="U226" s="25">
        <v>4698.6000000000004</v>
      </c>
      <c r="V226" s="25">
        <v>5.5</v>
      </c>
      <c r="W226" s="25">
        <v>573.4</v>
      </c>
      <c r="X226" s="25">
        <v>1223.3</v>
      </c>
      <c r="Y226" s="25">
        <v>414</v>
      </c>
      <c r="Z226" s="25">
        <v>925</v>
      </c>
      <c r="AA226" s="25">
        <v>1099.0999999999999</v>
      </c>
      <c r="AB226" s="25">
        <v>12382.5</v>
      </c>
      <c r="AC226" s="25">
        <v>13000</v>
      </c>
      <c r="AD226" s="25">
        <v>617.5</v>
      </c>
      <c r="AE226" s="25">
        <v>4.75</v>
      </c>
    </row>
    <row r="227" spans="18:31" ht="15" thickBot="1" x14ac:dyDescent="0.35">
      <c r="R227" s="24" t="s">
        <v>242</v>
      </c>
      <c r="S227" s="25">
        <v>3322.4</v>
      </c>
      <c r="T227" s="25">
        <v>750.5</v>
      </c>
      <c r="U227" s="25">
        <v>5245.9</v>
      </c>
      <c r="V227" s="25">
        <v>728.4</v>
      </c>
      <c r="W227" s="25">
        <v>573.4</v>
      </c>
      <c r="X227" s="25">
        <v>195.2</v>
      </c>
      <c r="Y227" s="25">
        <v>925.5</v>
      </c>
      <c r="Z227" s="25">
        <v>466.8</v>
      </c>
      <c r="AA227" s="25">
        <v>1590.5</v>
      </c>
      <c r="AB227" s="25">
        <v>13798.5</v>
      </c>
      <c r="AC227" s="25">
        <v>13000</v>
      </c>
      <c r="AD227" s="25">
        <v>-798.5</v>
      </c>
      <c r="AE227" s="25">
        <v>-6.14</v>
      </c>
    </row>
    <row r="228" spans="18:31" ht="15" thickBot="1" x14ac:dyDescent="0.35">
      <c r="R228" s="24" t="s">
        <v>243</v>
      </c>
      <c r="S228" s="25">
        <v>3322.4</v>
      </c>
      <c r="T228" s="25">
        <v>1775.1</v>
      </c>
      <c r="U228" s="25">
        <v>4858</v>
      </c>
      <c r="V228" s="25">
        <v>525.1</v>
      </c>
      <c r="W228" s="25">
        <v>783.2</v>
      </c>
      <c r="X228" s="25">
        <v>195.2</v>
      </c>
      <c r="Y228" s="25">
        <v>266.60000000000002</v>
      </c>
      <c r="Z228" s="25">
        <v>466.8</v>
      </c>
      <c r="AA228" s="25">
        <v>332.5</v>
      </c>
      <c r="AB228" s="25">
        <v>12524.9</v>
      </c>
      <c r="AC228" s="25">
        <v>11000</v>
      </c>
      <c r="AD228" s="25">
        <v>-1524.9</v>
      </c>
      <c r="AE228" s="25">
        <v>-13.86</v>
      </c>
    </row>
    <row r="229" spans="18:31" ht="15" thickBot="1" x14ac:dyDescent="0.35">
      <c r="R229" s="24" t="s">
        <v>244</v>
      </c>
      <c r="S229" s="25">
        <v>2937.1</v>
      </c>
      <c r="T229" s="25">
        <v>312.89999999999998</v>
      </c>
      <c r="U229" s="25">
        <v>4698.6000000000004</v>
      </c>
      <c r="V229" s="25">
        <v>5.5</v>
      </c>
      <c r="W229" s="25">
        <v>573.4</v>
      </c>
      <c r="X229" s="25">
        <v>949.7</v>
      </c>
      <c r="Y229" s="25">
        <v>637.79999999999995</v>
      </c>
      <c r="Z229" s="25">
        <v>351.6</v>
      </c>
      <c r="AA229" s="25">
        <v>1590.5</v>
      </c>
      <c r="AB229" s="25">
        <v>12057.1</v>
      </c>
      <c r="AC229" s="25">
        <v>11000</v>
      </c>
      <c r="AD229" s="25">
        <v>-1057.0999999999999</v>
      </c>
      <c r="AE229" s="25">
        <v>-9.61</v>
      </c>
    </row>
    <row r="230" spans="18:31" ht="15" thickBot="1" x14ac:dyDescent="0.35">
      <c r="R230" s="24" t="s">
        <v>245</v>
      </c>
      <c r="S230" s="25">
        <v>3145.8</v>
      </c>
      <c r="T230" s="25">
        <v>750.5</v>
      </c>
      <c r="U230" s="25">
        <v>3745.9</v>
      </c>
      <c r="V230" s="25">
        <v>525.1</v>
      </c>
      <c r="W230" s="25">
        <v>679.1</v>
      </c>
      <c r="X230" s="25">
        <v>949.7</v>
      </c>
      <c r="Y230" s="25">
        <v>925.5</v>
      </c>
      <c r="Z230" s="25">
        <v>925</v>
      </c>
      <c r="AA230" s="25">
        <v>1099.0999999999999</v>
      </c>
      <c r="AB230" s="25">
        <v>12745.7</v>
      </c>
      <c r="AC230" s="25">
        <v>13000</v>
      </c>
      <c r="AD230" s="25">
        <v>254.3</v>
      </c>
      <c r="AE230" s="25">
        <v>1.96</v>
      </c>
    </row>
    <row r="231" spans="18:31" ht="15" thickBot="1" x14ac:dyDescent="0.35">
      <c r="R231" s="24" t="s">
        <v>246</v>
      </c>
      <c r="S231" s="25">
        <v>3322.4</v>
      </c>
      <c r="T231" s="25">
        <v>312.89999999999998</v>
      </c>
      <c r="U231" s="25">
        <v>4858</v>
      </c>
      <c r="V231" s="25">
        <v>468.3</v>
      </c>
      <c r="W231" s="25">
        <v>367.7</v>
      </c>
      <c r="X231" s="25">
        <v>949.7</v>
      </c>
      <c r="Y231" s="25">
        <v>57.3</v>
      </c>
      <c r="Z231" s="25">
        <v>466.8</v>
      </c>
      <c r="AA231" s="25">
        <v>332.5</v>
      </c>
      <c r="AB231" s="25">
        <v>11135.6</v>
      </c>
      <c r="AC231" s="25">
        <v>12000</v>
      </c>
      <c r="AD231" s="25">
        <v>864.4</v>
      </c>
      <c r="AE231" s="25">
        <v>7.2</v>
      </c>
    </row>
    <row r="232" spans="18:31" ht="15" thickBot="1" x14ac:dyDescent="0.35">
      <c r="R232" s="24" t="s">
        <v>247</v>
      </c>
      <c r="S232" s="25">
        <v>3612.6</v>
      </c>
      <c r="T232" s="25">
        <v>1495.9</v>
      </c>
      <c r="U232" s="25">
        <v>4698.6000000000004</v>
      </c>
      <c r="V232" s="25">
        <v>525.1</v>
      </c>
      <c r="W232" s="25">
        <v>679.1</v>
      </c>
      <c r="X232" s="25">
        <v>885.8</v>
      </c>
      <c r="Y232" s="25">
        <v>637.79999999999995</v>
      </c>
      <c r="Z232" s="25">
        <v>925</v>
      </c>
      <c r="AA232" s="25">
        <v>1621.7</v>
      </c>
      <c r="AB232" s="25">
        <v>15081.7</v>
      </c>
      <c r="AC232" s="25">
        <v>14000</v>
      </c>
      <c r="AD232" s="25">
        <v>-1081.7</v>
      </c>
      <c r="AE232" s="25">
        <v>-7.73</v>
      </c>
    </row>
    <row r="233" spans="18:31" ht="15" thickBot="1" x14ac:dyDescent="0.35">
      <c r="R233" s="24" t="s">
        <v>248</v>
      </c>
      <c r="S233" s="25">
        <v>2871.2</v>
      </c>
      <c r="T233" s="25">
        <v>1775.1</v>
      </c>
      <c r="U233" s="25">
        <v>4858</v>
      </c>
      <c r="V233" s="25">
        <v>468.3</v>
      </c>
      <c r="W233" s="25">
        <v>573.4</v>
      </c>
      <c r="X233" s="25">
        <v>885.8</v>
      </c>
      <c r="Y233" s="25">
        <v>925.5</v>
      </c>
      <c r="Z233" s="25">
        <v>1046.3</v>
      </c>
      <c r="AA233" s="25">
        <v>1099.0999999999999</v>
      </c>
      <c r="AB233" s="25">
        <v>14502.7</v>
      </c>
      <c r="AC233" s="25">
        <v>15000</v>
      </c>
      <c r="AD233" s="25">
        <v>497.3</v>
      </c>
      <c r="AE233" s="25">
        <v>3.32</v>
      </c>
    </row>
    <row r="234" spans="18:31" ht="15" thickBot="1" x14ac:dyDescent="0.35">
      <c r="R234" s="24" t="s">
        <v>249</v>
      </c>
      <c r="S234" s="25">
        <v>2937.1</v>
      </c>
      <c r="T234" s="25">
        <v>1775.1</v>
      </c>
      <c r="U234" s="25">
        <v>3745.9</v>
      </c>
      <c r="V234" s="25">
        <v>5.5</v>
      </c>
      <c r="W234" s="25">
        <v>783.2</v>
      </c>
      <c r="X234" s="25">
        <v>949.7</v>
      </c>
      <c r="Y234" s="25">
        <v>637.79999999999995</v>
      </c>
      <c r="Z234" s="25">
        <v>1046.3</v>
      </c>
      <c r="AA234" s="25">
        <v>1590.5</v>
      </c>
      <c r="AB234" s="25">
        <v>13471</v>
      </c>
      <c r="AC234" s="25">
        <v>13000</v>
      </c>
      <c r="AD234" s="25">
        <v>-471</v>
      </c>
      <c r="AE234" s="25">
        <v>-3.62</v>
      </c>
    </row>
    <row r="235" spans="18:31" ht="15" thickBot="1" x14ac:dyDescent="0.35">
      <c r="R235" s="24" t="s">
        <v>250</v>
      </c>
      <c r="S235" s="25">
        <v>2937.1</v>
      </c>
      <c r="T235" s="25">
        <v>312.89999999999998</v>
      </c>
      <c r="U235" s="25">
        <v>5245.9</v>
      </c>
      <c r="V235" s="25">
        <v>1105.0999999999999</v>
      </c>
      <c r="W235" s="25">
        <v>679.1</v>
      </c>
      <c r="X235" s="25">
        <v>1150.4000000000001</v>
      </c>
      <c r="Y235" s="25">
        <v>57.3</v>
      </c>
      <c r="Z235" s="25">
        <v>728.4</v>
      </c>
      <c r="AA235" s="25">
        <v>1590.5</v>
      </c>
      <c r="AB235" s="25">
        <v>13806.5</v>
      </c>
      <c r="AC235" s="25">
        <v>15000</v>
      </c>
      <c r="AD235" s="25">
        <v>1193.5</v>
      </c>
      <c r="AE235" s="25">
        <v>7.96</v>
      </c>
    </row>
    <row r="236" spans="18:31" ht="15" thickBot="1" x14ac:dyDescent="0.35">
      <c r="R236" s="24" t="s">
        <v>251</v>
      </c>
      <c r="S236" s="25">
        <v>3322.4</v>
      </c>
      <c r="T236" s="25">
        <v>1775.1</v>
      </c>
      <c r="U236" s="25">
        <v>4024.1</v>
      </c>
      <c r="V236" s="25">
        <v>468.3</v>
      </c>
      <c r="W236" s="25">
        <v>388.3</v>
      </c>
      <c r="X236" s="25">
        <v>1150.4000000000001</v>
      </c>
      <c r="Y236" s="25">
        <v>925.5</v>
      </c>
      <c r="Z236" s="25">
        <v>728.4</v>
      </c>
      <c r="AA236" s="25">
        <v>517.1</v>
      </c>
      <c r="AB236" s="25">
        <v>13299.5</v>
      </c>
      <c r="AC236" s="25">
        <v>15000</v>
      </c>
      <c r="AD236" s="25">
        <v>1700.5</v>
      </c>
      <c r="AE236" s="25">
        <v>11.34</v>
      </c>
    </row>
    <row r="237" spans="18:31" ht="15" thickBot="1" x14ac:dyDescent="0.35">
      <c r="R237" s="24" t="s">
        <v>252</v>
      </c>
      <c r="S237" s="25">
        <v>2937.1</v>
      </c>
      <c r="T237" s="25">
        <v>1775.1</v>
      </c>
      <c r="U237" s="25">
        <v>5245.9</v>
      </c>
      <c r="V237" s="25">
        <v>1105.0999999999999</v>
      </c>
      <c r="W237" s="25">
        <v>679.1</v>
      </c>
      <c r="X237" s="25">
        <v>949.7</v>
      </c>
      <c r="Y237" s="25">
        <v>637.79999999999995</v>
      </c>
      <c r="Z237" s="25">
        <v>1046.3</v>
      </c>
      <c r="AA237" s="25">
        <v>1099.0999999999999</v>
      </c>
      <c r="AB237" s="25">
        <v>15475</v>
      </c>
      <c r="AC237" s="25">
        <v>15000</v>
      </c>
      <c r="AD237" s="25">
        <v>-475</v>
      </c>
      <c r="AE237" s="25">
        <v>-3.17</v>
      </c>
    </row>
    <row r="238" spans="18:31" ht="15" thickBot="1" x14ac:dyDescent="0.35">
      <c r="R238" s="24" t="s">
        <v>253</v>
      </c>
      <c r="S238" s="25">
        <v>2937.1</v>
      </c>
      <c r="T238" s="25">
        <v>1775.1</v>
      </c>
      <c r="U238" s="25">
        <v>4698.6000000000004</v>
      </c>
      <c r="V238" s="25">
        <v>525.1</v>
      </c>
      <c r="W238" s="25">
        <v>783.2</v>
      </c>
      <c r="X238" s="25">
        <v>885.8</v>
      </c>
      <c r="Y238" s="25">
        <v>266.60000000000002</v>
      </c>
      <c r="Z238" s="25">
        <v>728.4</v>
      </c>
      <c r="AA238" s="25">
        <v>1621.7</v>
      </c>
      <c r="AB238" s="25">
        <v>14221.5</v>
      </c>
      <c r="AC238" s="25">
        <v>12000</v>
      </c>
      <c r="AD238" s="25">
        <v>-2221.5</v>
      </c>
      <c r="AE238" s="25">
        <v>-18.510000000000002</v>
      </c>
    </row>
    <row r="239" spans="18:31" ht="15" thickBot="1" x14ac:dyDescent="0.35">
      <c r="R239" s="24" t="s">
        <v>254</v>
      </c>
      <c r="S239" s="25">
        <v>3612.6</v>
      </c>
      <c r="T239" s="25">
        <v>312.89999999999998</v>
      </c>
      <c r="U239" s="25">
        <v>5245.9</v>
      </c>
      <c r="V239" s="25">
        <v>5.5</v>
      </c>
      <c r="W239" s="25">
        <v>573.4</v>
      </c>
      <c r="X239" s="25">
        <v>949.7</v>
      </c>
      <c r="Y239" s="25">
        <v>637.79999999999995</v>
      </c>
      <c r="Z239" s="25">
        <v>728.4</v>
      </c>
      <c r="AA239" s="25">
        <v>332.5</v>
      </c>
      <c r="AB239" s="25">
        <v>12398.6</v>
      </c>
      <c r="AC239" s="25">
        <v>11000</v>
      </c>
      <c r="AD239" s="25">
        <v>-1398.6</v>
      </c>
      <c r="AE239" s="25">
        <v>-12.71</v>
      </c>
    </row>
    <row r="240" spans="18:31" ht="15" thickBot="1" x14ac:dyDescent="0.35">
      <c r="R240" s="24" t="s">
        <v>255</v>
      </c>
      <c r="S240" s="25">
        <v>3612.6</v>
      </c>
      <c r="T240" s="25">
        <v>297.8</v>
      </c>
      <c r="U240" s="25">
        <v>5245.9</v>
      </c>
      <c r="V240" s="25">
        <v>468.3</v>
      </c>
      <c r="W240" s="25">
        <v>679.1</v>
      </c>
      <c r="X240" s="25">
        <v>1150.4000000000001</v>
      </c>
      <c r="Y240" s="25">
        <v>414</v>
      </c>
      <c r="Z240" s="25">
        <v>351.6</v>
      </c>
      <c r="AA240" s="25">
        <v>1621.7</v>
      </c>
      <c r="AB240" s="25">
        <v>13841.2</v>
      </c>
      <c r="AC240" s="25">
        <v>14000</v>
      </c>
      <c r="AD240" s="25">
        <v>158.80000000000001</v>
      </c>
      <c r="AE240" s="25">
        <v>1.1299999999999999</v>
      </c>
    </row>
    <row r="241" spans="18:31" ht="15" thickBot="1" x14ac:dyDescent="0.35">
      <c r="R241" s="24" t="s">
        <v>256</v>
      </c>
      <c r="S241" s="25">
        <v>2937.1</v>
      </c>
      <c r="T241" s="25">
        <v>1775.1</v>
      </c>
      <c r="U241" s="25">
        <v>4698.6000000000004</v>
      </c>
      <c r="V241" s="25">
        <v>525.1</v>
      </c>
      <c r="W241" s="25">
        <v>573.4</v>
      </c>
      <c r="X241" s="25">
        <v>1223.3</v>
      </c>
      <c r="Y241" s="25">
        <v>925.5</v>
      </c>
      <c r="Z241" s="25">
        <v>466.8</v>
      </c>
      <c r="AA241" s="25">
        <v>1099.0999999999999</v>
      </c>
      <c r="AB241" s="25">
        <v>14224</v>
      </c>
      <c r="AC241" s="25">
        <v>13000</v>
      </c>
      <c r="AD241" s="25">
        <v>-1224</v>
      </c>
      <c r="AE241" s="25">
        <v>-9.42</v>
      </c>
    </row>
    <row r="242" spans="18:31" ht="15" thickBot="1" x14ac:dyDescent="0.35">
      <c r="R242" s="24" t="s">
        <v>257</v>
      </c>
      <c r="S242" s="25">
        <v>3322.4</v>
      </c>
      <c r="T242" s="25">
        <v>297.8</v>
      </c>
      <c r="U242" s="25">
        <v>5245.9</v>
      </c>
      <c r="V242" s="25">
        <v>1105.0999999999999</v>
      </c>
      <c r="W242" s="25">
        <v>783.2</v>
      </c>
      <c r="X242" s="25">
        <v>949.7</v>
      </c>
      <c r="Y242" s="25">
        <v>414</v>
      </c>
      <c r="Z242" s="25">
        <v>925</v>
      </c>
      <c r="AA242" s="25">
        <v>1621.7</v>
      </c>
      <c r="AB242" s="25">
        <v>14664.7</v>
      </c>
      <c r="AC242" s="25">
        <v>13000</v>
      </c>
      <c r="AD242" s="25">
        <v>-1664.7</v>
      </c>
      <c r="AE242" s="25">
        <v>-12.81</v>
      </c>
    </row>
    <row r="243" spans="18:31" ht="15" thickBot="1" x14ac:dyDescent="0.35">
      <c r="R243" s="24" t="s">
        <v>258</v>
      </c>
      <c r="S243" s="25">
        <v>2937.1</v>
      </c>
      <c r="T243" s="25">
        <v>1495.9</v>
      </c>
      <c r="U243" s="25">
        <v>3745.9</v>
      </c>
      <c r="V243" s="25">
        <v>525.1</v>
      </c>
      <c r="W243" s="25">
        <v>783.2</v>
      </c>
      <c r="X243" s="25">
        <v>885.8</v>
      </c>
      <c r="Y243" s="25">
        <v>266.60000000000002</v>
      </c>
      <c r="Z243" s="25">
        <v>1046.3</v>
      </c>
      <c r="AA243" s="25">
        <v>1099.0999999999999</v>
      </c>
      <c r="AB243" s="25">
        <v>12784.9</v>
      </c>
      <c r="AC243" s="25">
        <v>11000</v>
      </c>
      <c r="AD243" s="25">
        <v>-1784.9</v>
      </c>
      <c r="AE243" s="25">
        <v>-16.23</v>
      </c>
    </row>
    <row r="244" spans="18:31" ht="15" thickBot="1" x14ac:dyDescent="0.35">
      <c r="R244" s="24" t="s">
        <v>259</v>
      </c>
      <c r="S244" s="25">
        <v>2871.2</v>
      </c>
      <c r="T244" s="25">
        <v>750.5</v>
      </c>
      <c r="U244" s="25">
        <v>4858</v>
      </c>
      <c r="V244" s="25">
        <v>5.5</v>
      </c>
      <c r="W244" s="25">
        <v>679.1</v>
      </c>
      <c r="X244" s="25">
        <v>1150.4000000000001</v>
      </c>
      <c r="Y244" s="25">
        <v>414</v>
      </c>
      <c r="Z244" s="25">
        <v>466.8</v>
      </c>
      <c r="AA244" s="25">
        <v>1621.7</v>
      </c>
      <c r="AB244" s="25">
        <v>12817.1</v>
      </c>
      <c r="AC244" s="25">
        <v>14000</v>
      </c>
      <c r="AD244" s="25">
        <v>1182.9000000000001</v>
      </c>
      <c r="AE244" s="25">
        <v>8.4499999999999993</v>
      </c>
    </row>
    <row r="245" spans="18:31" ht="15" thickBot="1" x14ac:dyDescent="0.35">
      <c r="R245" s="24" t="s">
        <v>260</v>
      </c>
      <c r="S245" s="25">
        <v>3322.4</v>
      </c>
      <c r="T245" s="25">
        <v>297.8</v>
      </c>
      <c r="U245" s="25">
        <v>4698.6000000000004</v>
      </c>
      <c r="V245" s="25">
        <v>468.3</v>
      </c>
      <c r="W245" s="25">
        <v>573.4</v>
      </c>
      <c r="X245" s="25">
        <v>195.2</v>
      </c>
      <c r="Y245" s="25">
        <v>266.60000000000002</v>
      </c>
      <c r="Z245" s="25">
        <v>925</v>
      </c>
      <c r="AA245" s="25">
        <v>1590.5</v>
      </c>
      <c r="AB245" s="25">
        <v>12337.8</v>
      </c>
      <c r="AC245" s="25">
        <v>11000</v>
      </c>
      <c r="AD245" s="25">
        <v>-1337.8</v>
      </c>
      <c r="AE245" s="25">
        <v>-12.16</v>
      </c>
    </row>
    <row r="246" spans="18:31" ht="15" thickBot="1" x14ac:dyDescent="0.35">
      <c r="R246" s="24" t="s">
        <v>261</v>
      </c>
      <c r="S246" s="25">
        <v>3322.4</v>
      </c>
      <c r="T246" s="25">
        <v>1775.1</v>
      </c>
      <c r="U246" s="25">
        <v>4698.6000000000004</v>
      </c>
      <c r="V246" s="25">
        <v>1105.0999999999999</v>
      </c>
      <c r="W246" s="25">
        <v>783.2</v>
      </c>
      <c r="X246" s="25">
        <v>1223.3</v>
      </c>
      <c r="Y246" s="25">
        <v>925.5</v>
      </c>
      <c r="Z246" s="25">
        <v>925</v>
      </c>
      <c r="AA246" s="25">
        <v>1590.5</v>
      </c>
      <c r="AB246" s="25">
        <v>16348.7</v>
      </c>
      <c r="AC246" s="25">
        <v>15000</v>
      </c>
      <c r="AD246" s="25">
        <v>-1348.7</v>
      </c>
      <c r="AE246" s="25">
        <v>-8.99</v>
      </c>
    </row>
    <row r="247" spans="18:31" ht="15" thickBot="1" x14ac:dyDescent="0.35">
      <c r="R247" s="24" t="s">
        <v>262</v>
      </c>
      <c r="S247" s="25">
        <v>3145.8</v>
      </c>
      <c r="T247" s="25">
        <v>1495.9</v>
      </c>
      <c r="U247" s="25">
        <v>4858</v>
      </c>
      <c r="V247" s="25">
        <v>728.4</v>
      </c>
      <c r="W247" s="25">
        <v>679.1</v>
      </c>
      <c r="X247" s="25">
        <v>195.2</v>
      </c>
      <c r="Y247" s="25">
        <v>266.60000000000002</v>
      </c>
      <c r="Z247" s="25">
        <v>466.8</v>
      </c>
      <c r="AA247" s="25">
        <v>1621.7</v>
      </c>
      <c r="AB247" s="25">
        <v>13457.4</v>
      </c>
      <c r="AC247" s="25">
        <v>14000</v>
      </c>
      <c r="AD247" s="25">
        <v>542.6</v>
      </c>
      <c r="AE247" s="25">
        <v>3.88</v>
      </c>
    </row>
    <row r="248" spans="18:31" ht="15" thickBot="1" x14ac:dyDescent="0.35">
      <c r="R248" s="24" t="s">
        <v>263</v>
      </c>
      <c r="S248" s="25">
        <v>2937.1</v>
      </c>
      <c r="T248" s="25">
        <v>1775.1</v>
      </c>
      <c r="U248" s="25">
        <v>4024.1</v>
      </c>
      <c r="V248" s="25">
        <v>468.3</v>
      </c>
      <c r="W248" s="25">
        <v>679.1</v>
      </c>
      <c r="X248" s="25">
        <v>195.2</v>
      </c>
      <c r="Y248" s="25">
        <v>266.60000000000002</v>
      </c>
      <c r="Z248" s="25">
        <v>466.8</v>
      </c>
      <c r="AA248" s="25">
        <v>517.1</v>
      </c>
      <c r="AB248" s="25">
        <v>11329.2</v>
      </c>
      <c r="AC248" s="25">
        <v>11000</v>
      </c>
      <c r="AD248" s="25">
        <v>-329.2</v>
      </c>
      <c r="AE248" s="25">
        <v>-2.99</v>
      </c>
    </row>
    <row r="249" spans="18:31" ht="15" thickBot="1" x14ac:dyDescent="0.35">
      <c r="R249" s="24" t="s">
        <v>264</v>
      </c>
      <c r="S249" s="25">
        <v>2871.2</v>
      </c>
      <c r="T249" s="25">
        <v>297.8</v>
      </c>
      <c r="U249" s="25">
        <v>4698.6000000000004</v>
      </c>
      <c r="V249" s="25">
        <v>728.4</v>
      </c>
      <c r="W249" s="25">
        <v>679.1</v>
      </c>
      <c r="X249" s="25">
        <v>1150.4000000000001</v>
      </c>
      <c r="Y249" s="25">
        <v>57.3</v>
      </c>
      <c r="Z249" s="25">
        <v>466.8</v>
      </c>
      <c r="AA249" s="25">
        <v>517.1</v>
      </c>
      <c r="AB249" s="25">
        <v>11466.5</v>
      </c>
      <c r="AC249" s="25">
        <v>11000</v>
      </c>
      <c r="AD249" s="25">
        <v>-466.5</v>
      </c>
      <c r="AE249" s="25">
        <v>-4.24</v>
      </c>
    </row>
    <row r="250" spans="18:31" ht="15" thickBot="1" x14ac:dyDescent="0.35">
      <c r="R250" s="24" t="s">
        <v>265</v>
      </c>
      <c r="S250" s="25">
        <v>2871.2</v>
      </c>
      <c r="T250" s="25">
        <v>750.5</v>
      </c>
      <c r="U250" s="25">
        <v>4858</v>
      </c>
      <c r="V250" s="25">
        <v>468.3</v>
      </c>
      <c r="W250" s="25">
        <v>367.7</v>
      </c>
      <c r="X250" s="25">
        <v>885.8</v>
      </c>
      <c r="Y250" s="25">
        <v>57.3</v>
      </c>
      <c r="Z250" s="25">
        <v>351.6</v>
      </c>
      <c r="AA250" s="25">
        <v>1590.5</v>
      </c>
      <c r="AB250" s="25">
        <v>12200.9</v>
      </c>
      <c r="AC250" s="25">
        <v>14000</v>
      </c>
      <c r="AD250" s="25">
        <v>1799.1</v>
      </c>
      <c r="AE250" s="25">
        <v>12.85</v>
      </c>
    </row>
    <row r="251" spans="18:31" ht="15" thickBot="1" x14ac:dyDescent="0.35">
      <c r="R251" s="24" t="s">
        <v>266</v>
      </c>
      <c r="S251" s="25">
        <v>3145.8</v>
      </c>
      <c r="T251" s="25">
        <v>750.5</v>
      </c>
      <c r="U251" s="25">
        <v>4024.1</v>
      </c>
      <c r="V251" s="25">
        <v>468.3</v>
      </c>
      <c r="W251" s="25">
        <v>367.7</v>
      </c>
      <c r="X251" s="25">
        <v>1150.4000000000001</v>
      </c>
      <c r="Y251" s="25">
        <v>266.60000000000002</v>
      </c>
      <c r="Z251" s="25">
        <v>925</v>
      </c>
      <c r="AA251" s="25">
        <v>517.1</v>
      </c>
      <c r="AB251" s="25">
        <v>11615.4</v>
      </c>
      <c r="AC251" s="25">
        <v>11000</v>
      </c>
      <c r="AD251" s="25">
        <v>-615.4</v>
      </c>
      <c r="AE251" s="25">
        <v>-5.59</v>
      </c>
    </row>
    <row r="252" spans="18:31" ht="15" thickBot="1" x14ac:dyDescent="0.35">
      <c r="R252" s="24" t="s">
        <v>267</v>
      </c>
      <c r="S252" s="25">
        <v>3145.8</v>
      </c>
      <c r="T252" s="25">
        <v>1495.9</v>
      </c>
      <c r="U252" s="25">
        <v>4858</v>
      </c>
      <c r="V252" s="25">
        <v>1105.0999999999999</v>
      </c>
      <c r="W252" s="25">
        <v>679.1</v>
      </c>
      <c r="X252" s="25">
        <v>195.2</v>
      </c>
      <c r="Y252" s="25">
        <v>266.60000000000002</v>
      </c>
      <c r="Z252" s="25">
        <v>351.6</v>
      </c>
      <c r="AA252" s="25">
        <v>1590.5</v>
      </c>
      <c r="AB252" s="25">
        <v>13687.8</v>
      </c>
      <c r="AC252" s="25">
        <v>15000</v>
      </c>
      <c r="AD252" s="25">
        <v>1312.2</v>
      </c>
      <c r="AE252" s="25">
        <v>8.75</v>
      </c>
    </row>
    <row r="253" spans="18:31" ht="15" thickBot="1" x14ac:dyDescent="0.35">
      <c r="R253" s="24" t="s">
        <v>268</v>
      </c>
      <c r="S253" s="25">
        <v>2937.1</v>
      </c>
      <c r="T253" s="25">
        <v>1495.9</v>
      </c>
      <c r="U253" s="25">
        <v>4698.6000000000004</v>
      </c>
      <c r="V253" s="25">
        <v>1105.0999999999999</v>
      </c>
      <c r="W253" s="25">
        <v>367.7</v>
      </c>
      <c r="X253" s="25">
        <v>885.8</v>
      </c>
      <c r="Y253" s="25">
        <v>925.5</v>
      </c>
      <c r="Z253" s="25">
        <v>728.4</v>
      </c>
      <c r="AA253" s="25">
        <v>1621.7</v>
      </c>
      <c r="AB253" s="25">
        <v>14765.8</v>
      </c>
      <c r="AC253" s="25">
        <v>15000</v>
      </c>
      <c r="AD253" s="25">
        <v>234.2</v>
      </c>
      <c r="AE253" s="25">
        <v>1.56</v>
      </c>
    </row>
    <row r="254" spans="18:31" ht="15" thickBot="1" x14ac:dyDescent="0.35">
      <c r="R254" s="24" t="s">
        <v>269</v>
      </c>
      <c r="S254" s="25">
        <v>3145.8</v>
      </c>
      <c r="T254" s="25">
        <v>750.5</v>
      </c>
      <c r="U254" s="25">
        <v>5245.9</v>
      </c>
      <c r="V254" s="25">
        <v>5.5</v>
      </c>
      <c r="W254" s="25">
        <v>783.2</v>
      </c>
      <c r="X254" s="25">
        <v>195.2</v>
      </c>
      <c r="Y254" s="25">
        <v>637.79999999999995</v>
      </c>
      <c r="Z254" s="25">
        <v>351.6</v>
      </c>
      <c r="AA254" s="25">
        <v>1621.7</v>
      </c>
      <c r="AB254" s="25">
        <v>12737.1</v>
      </c>
      <c r="AC254" s="25">
        <v>11000</v>
      </c>
      <c r="AD254" s="25">
        <v>-1737.1</v>
      </c>
      <c r="AE254" s="25">
        <v>-15.79</v>
      </c>
    </row>
    <row r="255" spans="18:31" ht="15" thickBot="1" x14ac:dyDescent="0.35">
      <c r="R255" s="24" t="s">
        <v>270</v>
      </c>
      <c r="S255" s="25">
        <v>3612.6</v>
      </c>
      <c r="T255" s="25">
        <v>1495.9</v>
      </c>
      <c r="U255" s="25">
        <v>4858</v>
      </c>
      <c r="V255" s="25">
        <v>468.3</v>
      </c>
      <c r="W255" s="25">
        <v>388.3</v>
      </c>
      <c r="X255" s="25">
        <v>1150.4000000000001</v>
      </c>
      <c r="Y255" s="25">
        <v>925.5</v>
      </c>
      <c r="Z255" s="25">
        <v>466.8</v>
      </c>
      <c r="AA255" s="25">
        <v>517.1</v>
      </c>
      <c r="AB255" s="25">
        <v>13883</v>
      </c>
      <c r="AC255" s="25">
        <v>14000</v>
      </c>
      <c r="AD255" s="25">
        <v>117</v>
      </c>
      <c r="AE255" s="25">
        <v>0.84</v>
      </c>
    </row>
    <row r="256" spans="18:31" ht="15" thickBot="1" x14ac:dyDescent="0.35">
      <c r="R256" s="24" t="s">
        <v>271</v>
      </c>
      <c r="S256" s="25">
        <v>2937.1</v>
      </c>
      <c r="T256" s="25">
        <v>1775.1</v>
      </c>
      <c r="U256" s="25">
        <v>3745.9</v>
      </c>
      <c r="V256" s="25">
        <v>728.4</v>
      </c>
      <c r="W256" s="25">
        <v>388.3</v>
      </c>
      <c r="X256" s="25">
        <v>885.8</v>
      </c>
      <c r="Y256" s="25">
        <v>414</v>
      </c>
      <c r="Z256" s="25">
        <v>466.8</v>
      </c>
      <c r="AA256" s="25">
        <v>332.5</v>
      </c>
      <c r="AB256" s="25">
        <v>11673.8</v>
      </c>
      <c r="AC256" s="25">
        <v>11000</v>
      </c>
      <c r="AD256" s="25">
        <v>-673.8</v>
      </c>
      <c r="AE256" s="25">
        <v>-6.13</v>
      </c>
    </row>
    <row r="257" spans="18:31" ht="15" thickBot="1" x14ac:dyDescent="0.35">
      <c r="R257" s="24" t="s">
        <v>272</v>
      </c>
      <c r="S257" s="25">
        <v>3322.4</v>
      </c>
      <c r="T257" s="25">
        <v>1495.9</v>
      </c>
      <c r="U257" s="25">
        <v>4698.6000000000004</v>
      </c>
      <c r="V257" s="25">
        <v>525.1</v>
      </c>
      <c r="W257" s="25">
        <v>367.7</v>
      </c>
      <c r="X257" s="25">
        <v>949.7</v>
      </c>
      <c r="Y257" s="25">
        <v>925.5</v>
      </c>
      <c r="Z257" s="25">
        <v>925</v>
      </c>
      <c r="AA257" s="25">
        <v>1099.0999999999999</v>
      </c>
      <c r="AB257" s="25">
        <v>14309</v>
      </c>
      <c r="AC257" s="25">
        <v>15000</v>
      </c>
      <c r="AD257" s="25">
        <v>691</v>
      </c>
      <c r="AE257" s="25">
        <v>4.6100000000000003</v>
      </c>
    </row>
    <row r="258" spans="18:31" ht="15" thickBot="1" x14ac:dyDescent="0.35">
      <c r="R258" s="24" t="s">
        <v>273</v>
      </c>
      <c r="S258" s="25">
        <v>3145.8</v>
      </c>
      <c r="T258" s="25">
        <v>1775.1</v>
      </c>
      <c r="U258" s="25">
        <v>4858</v>
      </c>
      <c r="V258" s="25">
        <v>728.4</v>
      </c>
      <c r="W258" s="25">
        <v>367.7</v>
      </c>
      <c r="X258" s="25">
        <v>1223.3</v>
      </c>
      <c r="Y258" s="25">
        <v>637.79999999999995</v>
      </c>
      <c r="Z258" s="25">
        <v>728.4</v>
      </c>
      <c r="AA258" s="25">
        <v>1590.5</v>
      </c>
      <c r="AB258" s="25">
        <v>15055</v>
      </c>
      <c r="AC258" s="25">
        <v>15000</v>
      </c>
      <c r="AD258" s="25">
        <v>-55</v>
      </c>
      <c r="AE258" s="25">
        <v>-0.37</v>
      </c>
    </row>
    <row r="259" spans="18:31" ht="15" thickBot="1" x14ac:dyDescent="0.35">
      <c r="R259" s="24" t="s">
        <v>274</v>
      </c>
      <c r="S259" s="25">
        <v>2937.1</v>
      </c>
      <c r="T259" s="25">
        <v>1495.9</v>
      </c>
      <c r="U259" s="25">
        <v>3745.9</v>
      </c>
      <c r="V259" s="25">
        <v>525.1</v>
      </c>
      <c r="W259" s="25">
        <v>783.2</v>
      </c>
      <c r="X259" s="25">
        <v>1150.4000000000001</v>
      </c>
      <c r="Y259" s="25">
        <v>414</v>
      </c>
      <c r="Z259" s="25">
        <v>925</v>
      </c>
      <c r="AA259" s="25">
        <v>1590.5</v>
      </c>
      <c r="AB259" s="25">
        <v>13567.1</v>
      </c>
      <c r="AC259" s="25">
        <v>15000</v>
      </c>
      <c r="AD259" s="25">
        <v>1432.9</v>
      </c>
      <c r="AE259" s="25">
        <v>9.5500000000000007</v>
      </c>
    </row>
    <row r="260" spans="18:31" ht="15" thickBot="1" x14ac:dyDescent="0.35">
      <c r="R260" s="24" t="s">
        <v>275</v>
      </c>
      <c r="S260" s="25">
        <v>3322.4</v>
      </c>
      <c r="T260" s="25">
        <v>312.89999999999998</v>
      </c>
      <c r="U260" s="25">
        <v>5245.9</v>
      </c>
      <c r="V260" s="25">
        <v>5.5</v>
      </c>
      <c r="W260" s="25">
        <v>679.1</v>
      </c>
      <c r="X260" s="25">
        <v>1223.3</v>
      </c>
      <c r="Y260" s="25">
        <v>57.3</v>
      </c>
      <c r="Z260" s="25">
        <v>1046.3</v>
      </c>
      <c r="AA260" s="25">
        <v>332.5</v>
      </c>
      <c r="AB260" s="25">
        <v>12225.1</v>
      </c>
      <c r="AC260" s="25">
        <v>12000</v>
      </c>
      <c r="AD260" s="25">
        <v>-225.1</v>
      </c>
      <c r="AE260" s="25">
        <v>-1.88</v>
      </c>
    </row>
    <row r="261" spans="18:31" ht="15" thickBot="1" x14ac:dyDescent="0.35">
      <c r="R261" s="24" t="s">
        <v>276</v>
      </c>
      <c r="S261" s="25">
        <v>2871.2</v>
      </c>
      <c r="T261" s="25">
        <v>297.8</v>
      </c>
      <c r="U261" s="25">
        <v>4024.1</v>
      </c>
      <c r="V261" s="25">
        <v>468.3</v>
      </c>
      <c r="W261" s="25">
        <v>679.1</v>
      </c>
      <c r="X261" s="25">
        <v>1223.3</v>
      </c>
      <c r="Y261" s="25">
        <v>266.60000000000002</v>
      </c>
      <c r="Z261" s="25">
        <v>466.8</v>
      </c>
      <c r="AA261" s="25">
        <v>1621.7</v>
      </c>
      <c r="AB261" s="25">
        <v>11918.8</v>
      </c>
      <c r="AC261" s="25">
        <v>15000</v>
      </c>
      <c r="AD261" s="25">
        <v>3081.2</v>
      </c>
      <c r="AE261" s="25">
        <v>20.54</v>
      </c>
    </row>
    <row r="262" spans="18:31" ht="15" thickBot="1" x14ac:dyDescent="0.35">
      <c r="R262" s="24" t="s">
        <v>277</v>
      </c>
      <c r="S262" s="25">
        <v>2871.2</v>
      </c>
      <c r="T262" s="25">
        <v>750.5</v>
      </c>
      <c r="U262" s="25">
        <v>4024.1</v>
      </c>
      <c r="V262" s="25">
        <v>5.5</v>
      </c>
      <c r="W262" s="25">
        <v>367.7</v>
      </c>
      <c r="X262" s="25">
        <v>1150.4000000000001</v>
      </c>
      <c r="Y262" s="25">
        <v>637.79999999999995</v>
      </c>
      <c r="Z262" s="25">
        <v>1046.3</v>
      </c>
      <c r="AA262" s="25">
        <v>332.5</v>
      </c>
      <c r="AB262" s="25">
        <v>11185.9</v>
      </c>
      <c r="AC262" s="25">
        <v>11000</v>
      </c>
      <c r="AD262" s="25">
        <v>-185.9</v>
      </c>
      <c r="AE262" s="25">
        <v>-1.69</v>
      </c>
    </row>
    <row r="263" spans="18:31" ht="15" thickBot="1" x14ac:dyDescent="0.35">
      <c r="R263" s="24" t="s">
        <v>278</v>
      </c>
      <c r="S263" s="25">
        <v>3322.4</v>
      </c>
      <c r="T263" s="25">
        <v>750.5</v>
      </c>
      <c r="U263" s="25">
        <v>5245.9</v>
      </c>
      <c r="V263" s="25">
        <v>5.5</v>
      </c>
      <c r="W263" s="25">
        <v>573.4</v>
      </c>
      <c r="X263" s="25">
        <v>1223.3</v>
      </c>
      <c r="Y263" s="25">
        <v>637.79999999999995</v>
      </c>
      <c r="Z263" s="25">
        <v>1046.3</v>
      </c>
      <c r="AA263" s="25">
        <v>517.1</v>
      </c>
      <c r="AB263" s="25">
        <v>13322.1</v>
      </c>
      <c r="AC263" s="25">
        <v>15000</v>
      </c>
      <c r="AD263" s="25">
        <v>1677.9</v>
      </c>
      <c r="AE263" s="25">
        <v>11.19</v>
      </c>
    </row>
    <row r="264" spans="18:31" ht="15" thickBot="1" x14ac:dyDescent="0.35">
      <c r="R264" s="24" t="s">
        <v>279</v>
      </c>
      <c r="S264" s="25">
        <v>3145.8</v>
      </c>
      <c r="T264" s="25">
        <v>297.8</v>
      </c>
      <c r="U264" s="25">
        <v>5245.9</v>
      </c>
      <c r="V264" s="25">
        <v>1105.0999999999999</v>
      </c>
      <c r="W264" s="25">
        <v>679.1</v>
      </c>
      <c r="X264" s="25">
        <v>1150.4000000000001</v>
      </c>
      <c r="Y264" s="25">
        <v>57.3</v>
      </c>
      <c r="Z264" s="25">
        <v>351.6</v>
      </c>
      <c r="AA264" s="25">
        <v>1590.5</v>
      </c>
      <c r="AB264" s="25">
        <v>13623.4</v>
      </c>
      <c r="AC264" s="25">
        <v>11000</v>
      </c>
      <c r="AD264" s="25">
        <v>-2623.4</v>
      </c>
      <c r="AE264" s="25">
        <v>-23.85</v>
      </c>
    </row>
    <row r="265" spans="18:31" ht="15" thickBot="1" x14ac:dyDescent="0.35">
      <c r="R265" s="24" t="s">
        <v>280</v>
      </c>
      <c r="S265" s="25">
        <v>2871.2</v>
      </c>
      <c r="T265" s="25">
        <v>1775.1</v>
      </c>
      <c r="U265" s="25">
        <v>4024.1</v>
      </c>
      <c r="V265" s="25">
        <v>525.1</v>
      </c>
      <c r="W265" s="25">
        <v>783.2</v>
      </c>
      <c r="X265" s="25">
        <v>195.2</v>
      </c>
      <c r="Y265" s="25">
        <v>57.3</v>
      </c>
      <c r="Z265" s="25">
        <v>1046.3</v>
      </c>
      <c r="AA265" s="25">
        <v>517.1</v>
      </c>
      <c r="AB265" s="25">
        <v>11794.5</v>
      </c>
      <c r="AC265" s="25">
        <v>11000</v>
      </c>
      <c r="AD265" s="25">
        <v>-794.5</v>
      </c>
      <c r="AE265" s="25">
        <v>-7.22</v>
      </c>
    </row>
    <row r="266" spans="18:31" ht="15" thickBot="1" x14ac:dyDescent="0.35">
      <c r="R266" s="24" t="s">
        <v>281</v>
      </c>
      <c r="S266" s="25">
        <v>3322.4</v>
      </c>
      <c r="T266" s="25">
        <v>1495.9</v>
      </c>
      <c r="U266" s="25">
        <v>4858</v>
      </c>
      <c r="V266" s="25">
        <v>5.5</v>
      </c>
      <c r="W266" s="25">
        <v>679.1</v>
      </c>
      <c r="X266" s="25">
        <v>885.8</v>
      </c>
      <c r="Y266" s="25">
        <v>57.3</v>
      </c>
      <c r="Z266" s="25">
        <v>466.8</v>
      </c>
      <c r="AA266" s="25">
        <v>517.1</v>
      </c>
      <c r="AB266" s="25">
        <v>12288</v>
      </c>
      <c r="AC266" s="25">
        <v>11000</v>
      </c>
      <c r="AD266" s="25">
        <v>-1288</v>
      </c>
      <c r="AE266" s="25">
        <v>-11.71</v>
      </c>
    </row>
    <row r="267" spans="18:31" ht="15" thickBot="1" x14ac:dyDescent="0.35">
      <c r="R267" s="24" t="s">
        <v>282</v>
      </c>
      <c r="S267" s="25">
        <v>2871.2</v>
      </c>
      <c r="T267" s="25">
        <v>1775.1</v>
      </c>
      <c r="U267" s="25">
        <v>3745.9</v>
      </c>
      <c r="V267" s="25">
        <v>728.4</v>
      </c>
      <c r="W267" s="25">
        <v>367.7</v>
      </c>
      <c r="X267" s="25">
        <v>885.8</v>
      </c>
      <c r="Y267" s="25">
        <v>925.5</v>
      </c>
      <c r="Z267" s="25">
        <v>351.6</v>
      </c>
      <c r="AA267" s="25">
        <v>517.1</v>
      </c>
      <c r="AB267" s="25">
        <v>12168.2</v>
      </c>
      <c r="AC267" s="25">
        <v>12000</v>
      </c>
      <c r="AD267" s="25">
        <v>-168.2</v>
      </c>
      <c r="AE267" s="25">
        <v>-1.4</v>
      </c>
    </row>
    <row r="268" spans="18:31" ht="15" thickBot="1" x14ac:dyDescent="0.35">
      <c r="R268" s="24" t="s">
        <v>283</v>
      </c>
      <c r="S268" s="25">
        <v>3145.8</v>
      </c>
      <c r="T268" s="25">
        <v>1495.9</v>
      </c>
      <c r="U268" s="25">
        <v>5245.9</v>
      </c>
      <c r="V268" s="25">
        <v>468.3</v>
      </c>
      <c r="W268" s="25">
        <v>783.2</v>
      </c>
      <c r="X268" s="25">
        <v>195.2</v>
      </c>
      <c r="Y268" s="25">
        <v>637.79999999999995</v>
      </c>
      <c r="Z268" s="25">
        <v>351.6</v>
      </c>
      <c r="AA268" s="25">
        <v>517.1</v>
      </c>
      <c r="AB268" s="25">
        <v>12840.8</v>
      </c>
      <c r="AC268" s="25">
        <v>13000</v>
      </c>
      <c r="AD268" s="25">
        <v>159.19999999999999</v>
      </c>
      <c r="AE268" s="25">
        <v>1.22</v>
      </c>
    </row>
    <row r="269" spans="18:31" ht="15" thickBot="1" x14ac:dyDescent="0.35">
      <c r="R269" s="24" t="s">
        <v>284</v>
      </c>
      <c r="S269" s="25">
        <v>3322.4</v>
      </c>
      <c r="T269" s="25">
        <v>750.5</v>
      </c>
      <c r="U269" s="25">
        <v>3745.9</v>
      </c>
      <c r="V269" s="25">
        <v>468.3</v>
      </c>
      <c r="W269" s="25">
        <v>783.2</v>
      </c>
      <c r="X269" s="25">
        <v>1150.4000000000001</v>
      </c>
      <c r="Y269" s="25">
        <v>414</v>
      </c>
      <c r="Z269" s="25">
        <v>466.8</v>
      </c>
      <c r="AA269" s="25">
        <v>1590.5</v>
      </c>
      <c r="AB269" s="25">
        <v>12691.9</v>
      </c>
      <c r="AC269" s="25">
        <v>13000</v>
      </c>
      <c r="AD269" s="25">
        <v>308.10000000000002</v>
      </c>
      <c r="AE269" s="25">
        <v>2.37</v>
      </c>
    </row>
    <row r="270" spans="18:31" ht="15" thickBot="1" x14ac:dyDescent="0.35">
      <c r="R270" s="24" t="s">
        <v>285</v>
      </c>
      <c r="S270" s="25">
        <v>3145.8</v>
      </c>
      <c r="T270" s="25">
        <v>1495.9</v>
      </c>
      <c r="U270" s="25">
        <v>3745.9</v>
      </c>
      <c r="V270" s="25">
        <v>525.1</v>
      </c>
      <c r="W270" s="25">
        <v>388.3</v>
      </c>
      <c r="X270" s="25">
        <v>885.8</v>
      </c>
      <c r="Y270" s="25">
        <v>57.3</v>
      </c>
      <c r="Z270" s="25">
        <v>1046.3</v>
      </c>
      <c r="AA270" s="25">
        <v>332.5</v>
      </c>
      <c r="AB270" s="25">
        <v>11623</v>
      </c>
      <c r="AC270" s="25">
        <v>14000</v>
      </c>
      <c r="AD270" s="25">
        <v>2377</v>
      </c>
      <c r="AE270" s="25">
        <v>16.98</v>
      </c>
    </row>
    <row r="271" spans="18:31" ht="15" thickBot="1" x14ac:dyDescent="0.35">
      <c r="R271" s="24" t="s">
        <v>286</v>
      </c>
      <c r="S271" s="25">
        <v>3612.6</v>
      </c>
      <c r="T271" s="25">
        <v>750.5</v>
      </c>
      <c r="U271" s="25">
        <v>5245.9</v>
      </c>
      <c r="V271" s="25">
        <v>5.5</v>
      </c>
      <c r="W271" s="25">
        <v>783.2</v>
      </c>
      <c r="X271" s="25">
        <v>949.7</v>
      </c>
      <c r="Y271" s="25">
        <v>57.3</v>
      </c>
      <c r="Z271" s="25">
        <v>1046.3</v>
      </c>
      <c r="AA271" s="25">
        <v>332.5</v>
      </c>
      <c r="AB271" s="25">
        <v>12783.4</v>
      </c>
      <c r="AC271" s="25">
        <v>11000</v>
      </c>
      <c r="AD271" s="25">
        <v>-1783.4</v>
      </c>
      <c r="AE271" s="25">
        <v>-16.21</v>
      </c>
    </row>
    <row r="272" spans="18:31" ht="15" thickBot="1" x14ac:dyDescent="0.35">
      <c r="R272" s="24" t="s">
        <v>287</v>
      </c>
      <c r="S272" s="25">
        <v>2871.2</v>
      </c>
      <c r="T272" s="25">
        <v>297.8</v>
      </c>
      <c r="U272" s="25">
        <v>4858</v>
      </c>
      <c r="V272" s="25">
        <v>468.3</v>
      </c>
      <c r="W272" s="25">
        <v>783.2</v>
      </c>
      <c r="X272" s="25">
        <v>949.7</v>
      </c>
      <c r="Y272" s="25">
        <v>925.5</v>
      </c>
      <c r="Z272" s="25">
        <v>925</v>
      </c>
      <c r="AA272" s="25">
        <v>517.1</v>
      </c>
      <c r="AB272" s="25">
        <v>12595.8</v>
      </c>
      <c r="AC272" s="25">
        <v>13000</v>
      </c>
      <c r="AD272" s="25">
        <v>404.2</v>
      </c>
      <c r="AE272" s="25">
        <v>3.11</v>
      </c>
    </row>
    <row r="273" spans="18:31" ht="15" thickBot="1" x14ac:dyDescent="0.35">
      <c r="R273" s="24" t="s">
        <v>288</v>
      </c>
      <c r="S273" s="25">
        <v>3612.6</v>
      </c>
      <c r="T273" s="25">
        <v>312.89999999999998</v>
      </c>
      <c r="U273" s="25">
        <v>3745.9</v>
      </c>
      <c r="V273" s="25">
        <v>1105.0999999999999</v>
      </c>
      <c r="W273" s="25">
        <v>388.3</v>
      </c>
      <c r="X273" s="25">
        <v>1223.3</v>
      </c>
      <c r="Y273" s="25">
        <v>637.79999999999995</v>
      </c>
      <c r="Z273" s="25">
        <v>728.4</v>
      </c>
      <c r="AA273" s="25">
        <v>332.5</v>
      </c>
      <c r="AB273" s="25">
        <v>12086.8</v>
      </c>
      <c r="AC273" s="25">
        <v>11000</v>
      </c>
      <c r="AD273" s="25">
        <v>-1086.8</v>
      </c>
      <c r="AE273" s="25">
        <v>-9.8800000000000008</v>
      </c>
    </row>
    <row r="274" spans="18:31" ht="15" thickBot="1" x14ac:dyDescent="0.35">
      <c r="R274" s="24" t="s">
        <v>289</v>
      </c>
      <c r="S274" s="25">
        <v>3322.4</v>
      </c>
      <c r="T274" s="25">
        <v>297.8</v>
      </c>
      <c r="U274" s="25">
        <v>5245.9</v>
      </c>
      <c r="V274" s="25">
        <v>525.1</v>
      </c>
      <c r="W274" s="25">
        <v>388.3</v>
      </c>
      <c r="X274" s="25">
        <v>1150.4000000000001</v>
      </c>
      <c r="Y274" s="25">
        <v>57.3</v>
      </c>
      <c r="Z274" s="25">
        <v>1046.3</v>
      </c>
      <c r="AA274" s="25">
        <v>1590.5</v>
      </c>
      <c r="AB274" s="25">
        <v>13623.9</v>
      </c>
      <c r="AC274" s="25">
        <v>13000</v>
      </c>
      <c r="AD274" s="25">
        <v>-623.9</v>
      </c>
      <c r="AE274" s="25">
        <v>-4.8</v>
      </c>
    </row>
    <row r="275" spans="18:31" ht="15" thickBot="1" x14ac:dyDescent="0.35">
      <c r="R275" s="24" t="s">
        <v>290</v>
      </c>
      <c r="S275" s="25">
        <v>3612.6</v>
      </c>
      <c r="T275" s="25">
        <v>1775.1</v>
      </c>
      <c r="U275" s="25">
        <v>3745.9</v>
      </c>
      <c r="V275" s="25">
        <v>468.3</v>
      </c>
      <c r="W275" s="25">
        <v>367.7</v>
      </c>
      <c r="X275" s="25">
        <v>949.7</v>
      </c>
      <c r="Y275" s="25">
        <v>414</v>
      </c>
      <c r="Z275" s="25">
        <v>925</v>
      </c>
      <c r="AA275" s="25">
        <v>1621.7</v>
      </c>
      <c r="AB275" s="25">
        <v>13880</v>
      </c>
      <c r="AC275" s="25">
        <v>14000</v>
      </c>
      <c r="AD275" s="25">
        <v>120</v>
      </c>
      <c r="AE275" s="25">
        <v>0.86</v>
      </c>
    </row>
    <row r="276" spans="18:31" ht="15" thickBot="1" x14ac:dyDescent="0.35">
      <c r="R276" s="24" t="s">
        <v>291</v>
      </c>
      <c r="S276" s="25">
        <v>2871.2</v>
      </c>
      <c r="T276" s="25">
        <v>312.89999999999998</v>
      </c>
      <c r="U276" s="25">
        <v>4858</v>
      </c>
      <c r="V276" s="25">
        <v>525.1</v>
      </c>
      <c r="W276" s="25">
        <v>679.1</v>
      </c>
      <c r="X276" s="25">
        <v>195.2</v>
      </c>
      <c r="Y276" s="25">
        <v>266.60000000000002</v>
      </c>
      <c r="Z276" s="25">
        <v>351.6</v>
      </c>
      <c r="AA276" s="25">
        <v>332.5</v>
      </c>
      <c r="AB276" s="25">
        <v>10392.1</v>
      </c>
      <c r="AC276" s="25">
        <v>12000</v>
      </c>
      <c r="AD276" s="25">
        <v>1607.9</v>
      </c>
      <c r="AE276" s="25">
        <v>13.4</v>
      </c>
    </row>
    <row r="277" spans="18:31" ht="15" thickBot="1" x14ac:dyDescent="0.35">
      <c r="R277" s="24" t="s">
        <v>292</v>
      </c>
      <c r="S277" s="25">
        <v>3145.8</v>
      </c>
      <c r="T277" s="25">
        <v>1495.9</v>
      </c>
      <c r="U277" s="25">
        <v>4698.6000000000004</v>
      </c>
      <c r="V277" s="25">
        <v>468.3</v>
      </c>
      <c r="W277" s="25">
        <v>367.7</v>
      </c>
      <c r="X277" s="25">
        <v>885.8</v>
      </c>
      <c r="Y277" s="25">
        <v>414</v>
      </c>
      <c r="Z277" s="25">
        <v>1046.3</v>
      </c>
      <c r="AA277" s="25">
        <v>1621.7</v>
      </c>
      <c r="AB277" s="25">
        <v>14144.1</v>
      </c>
      <c r="AC277" s="25">
        <v>12000</v>
      </c>
      <c r="AD277" s="25">
        <v>-2144.1</v>
      </c>
      <c r="AE277" s="25">
        <v>-17.87</v>
      </c>
    </row>
    <row r="278" spans="18:31" ht="15" thickBot="1" x14ac:dyDescent="0.35">
      <c r="R278" s="24" t="s">
        <v>293</v>
      </c>
      <c r="S278" s="25">
        <v>2937.1</v>
      </c>
      <c r="T278" s="25">
        <v>1495.9</v>
      </c>
      <c r="U278" s="25">
        <v>4858</v>
      </c>
      <c r="V278" s="25">
        <v>5.5</v>
      </c>
      <c r="W278" s="25">
        <v>367.7</v>
      </c>
      <c r="X278" s="25">
        <v>1223.3</v>
      </c>
      <c r="Y278" s="25">
        <v>414</v>
      </c>
      <c r="Z278" s="25">
        <v>351.6</v>
      </c>
      <c r="AA278" s="25">
        <v>1621.7</v>
      </c>
      <c r="AB278" s="25">
        <v>13274.9</v>
      </c>
      <c r="AC278" s="25">
        <v>11000</v>
      </c>
      <c r="AD278" s="25">
        <v>-2274.9</v>
      </c>
      <c r="AE278" s="25">
        <v>-20.68</v>
      </c>
    </row>
    <row r="279" spans="18:31" ht="15" thickBot="1" x14ac:dyDescent="0.35">
      <c r="R279" s="24" t="s">
        <v>294</v>
      </c>
      <c r="S279" s="25">
        <v>2937.1</v>
      </c>
      <c r="T279" s="25">
        <v>1495.9</v>
      </c>
      <c r="U279" s="25">
        <v>4858</v>
      </c>
      <c r="V279" s="25">
        <v>5.5</v>
      </c>
      <c r="W279" s="25">
        <v>679.1</v>
      </c>
      <c r="X279" s="25">
        <v>885.8</v>
      </c>
      <c r="Y279" s="25">
        <v>266.60000000000002</v>
      </c>
      <c r="Z279" s="25">
        <v>466.8</v>
      </c>
      <c r="AA279" s="25">
        <v>517.1</v>
      </c>
      <c r="AB279" s="25">
        <v>12111.9</v>
      </c>
      <c r="AC279" s="25">
        <v>13000</v>
      </c>
      <c r="AD279" s="25">
        <v>888.1</v>
      </c>
      <c r="AE279" s="25">
        <v>6.83</v>
      </c>
    </row>
    <row r="280" spans="18:31" ht="15" thickBot="1" x14ac:dyDescent="0.35">
      <c r="R280" s="24" t="s">
        <v>295</v>
      </c>
      <c r="S280" s="25">
        <v>3322.4</v>
      </c>
      <c r="T280" s="25">
        <v>312.89999999999998</v>
      </c>
      <c r="U280" s="25">
        <v>3745.9</v>
      </c>
      <c r="V280" s="25">
        <v>728.4</v>
      </c>
      <c r="W280" s="25">
        <v>573.4</v>
      </c>
      <c r="X280" s="25">
        <v>1223.3</v>
      </c>
      <c r="Y280" s="25">
        <v>266.60000000000002</v>
      </c>
      <c r="Z280" s="25">
        <v>351.6</v>
      </c>
      <c r="AA280" s="25">
        <v>332.5</v>
      </c>
      <c r="AB280" s="25">
        <v>10856.9</v>
      </c>
      <c r="AC280" s="25">
        <v>14000</v>
      </c>
      <c r="AD280" s="25">
        <v>3143.1</v>
      </c>
      <c r="AE280" s="25">
        <v>22.45</v>
      </c>
    </row>
    <row r="281" spans="18:31" ht="15" thickBot="1" x14ac:dyDescent="0.35">
      <c r="R281" s="24" t="s">
        <v>296</v>
      </c>
      <c r="S281" s="25">
        <v>3612.6</v>
      </c>
      <c r="T281" s="25">
        <v>1495.9</v>
      </c>
      <c r="U281" s="25">
        <v>4698.6000000000004</v>
      </c>
      <c r="V281" s="25">
        <v>525.1</v>
      </c>
      <c r="W281" s="25">
        <v>573.4</v>
      </c>
      <c r="X281" s="25">
        <v>1150.4000000000001</v>
      </c>
      <c r="Y281" s="25">
        <v>925.5</v>
      </c>
      <c r="Z281" s="25">
        <v>466.8</v>
      </c>
      <c r="AA281" s="25">
        <v>1621.7</v>
      </c>
      <c r="AB281" s="25">
        <v>15070.1</v>
      </c>
      <c r="AC281" s="25">
        <v>14000</v>
      </c>
      <c r="AD281" s="25">
        <v>-1070.0999999999999</v>
      </c>
      <c r="AE281" s="25">
        <v>-7.64</v>
      </c>
    </row>
    <row r="282" spans="18:31" ht="15" thickBot="1" x14ac:dyDescent="0.35">
      <c r="R282" s="24" t="s">
        <v>297</v>
      </c>
      <c r="S282" s="25">
        <v>2871.2</v>
      </c>
      <c r="T282" s="25">
        <v>750.5</v>
      </c>
      <c r="U282" s="25">
        <v>3745.9</v>
      </c>
      <c r="V282" s="25">
        <v>5.5</v>
      </c>
      <c r="W282" s="25">
        <v>783.2</v>
      </c>
      <c r="X282" s="25">
        <v>1223.3</v>
      </c>
      <c r="Y282" s="25">
        <v>925.5</v>
      </c>
      <c r="Z282" s="25">
        <v>351.6</v>
      </c>
      <c r="AA282" s="25">
        <v>1621.7</v>
      </c>
      <c r="AB282" s="25">
        <v>12278.4</v>
      </c>
      <c r="AC282" s="25">
        <v>15000</v>
      </c>
      <c r="AD282" s="25">
        <v>2721.6</v>
      </c>
      <c r="AE282" s="25">
        <v>18.14</v>
      </c>
    </row>
    <row r="283" spans="18:31" ht="15" thickBot="1" x14ac:dyDescent="0.35">
      <c r="R283" s="24" t="s">
        <v>298</v>
      </c>
      <c r="S283" s="25">
        <v>3612.6</v>
      </c>
      <c r="T283" s="25">
        <v>750.5</v>
      </c>
      <c r="U283" s="25">
        <v>4858</v>
      </c>
      <c r="V283" s="25">
        <v>468.3</v>
      </c>
      <c r="W283" s="25">
        <v>573.4</v>
      </c>
      <c r="X283" s="25">
        <v>949.7</v>
      </c>
      <c r="Y283" s="25">
        <v>57.3</v>
      </c>
      <c r="Z283" s="25">
        <v>1046.3</v>
      </c>
      <c r="AA283" s="25">
        <v>332.5</v>
      </c>
      <c r="AB283" s="25">
        <v>12648.6</v>
      </c>
      <c r="AC283" s="25">
        <v>14000</v>
      </c>
      <c r="AD283" s="25">
        <v>1351.4</v>
      </c>
      <c r="AE283" s="25">
        <v>9.65</v>
      </c>
    </row>
    <row r="284" spans="18:31" ht="15" thickBot="1" x14ac:dyDescent="0.35">
      <c r="R284" s="24" t="s">
        <v>299</v>
      </c>
      <c r="S284" s="25">
        <v>3322.4</v>
      </c>
      <c r="T284" s="25">
        <v>312.89999999999998</v>
      </c>
      <c r="U284" s="25">
        <v>4698.6000000000004</v>
      </c>
      <c r="V284" s="25">
        <v>1105.0999999999999</v>
      </c>
      <c r="W284" s="25">
        <v>679.1</v>
      </c>
      <c r="X284" s="25">
        <v>885.8</v>
      </c>
      <c r="Y284" s="25">
        <v>266.60000000000002</v>
      </c>
      <c r="Z284" s="25">
        <v>925</v>
      </c>
      <c r="AA284" s="25">
        <v>1621.7</v>
      </c>
      <c r="AB284" s="25">
        <v>13817.1</v>
      </c>
      <c r="AC284" s="25">
        <v>15000</v>
      </c>
      <c r="AD284" s="25">
        <v>1182.9000000000001</v>
      </c>
      <c r="AE284" s="25">
        <v>7.89</v>
      </c>
    </row>
    <row r="285" spans="18:31" ht="15" thickBot="1" x14ac:dyDescent="0.35">
      <c r="R285" s="24" t="s">
        <v>300</v>
      </c>
      <c r="S285" s="25">
        <v>3612.6</v>
      </c>
      <c r="T285" s="25">
        <v>750.5</v>
      </c>
      <c r="U285" s="25">
        <v>4698.6000000000004</v>
      </c>
      <c r="V285" s="25">
        <v>1105.0999999999999</v>
      </c>
      <c r="W285" s="25">
        <v>679.1</v>
      </c>
      <c r="X285" s="25">
        <v>1223.3</v>
      </c>
      <c r="Y285" s="25">
        <v>414</v>
      </c>
      <c r="Z285" s="25">
        <v>925</v>
      </c>
      <c r="AA285" s="25">
        <v>1590.5</v>
      </c>
      <c r="AB285" s="25">
        <v>14998.7</v>
      </c>
      <c r="AC285" s="25">
        <v>15000</v>
      </c>
      <c r="AD285" s="25">
        <v>1.3</v>
      </c>
      <c r="AE285" s="25">
        <v>0.01</v>
      </c>
    </row>
    <row r="286" spans="18:31" ht="15" thickBot="1" x14ac:dyDescent="0.35">
      <c r="R286" s="24" t="s">
        <v>301</v>
      </c>
      <c r="S286" s="25">
        <v>3322.4</v>
      </c>
      <c r="T286" s="25">
        <v>750.5</v>
      </c>
      <c r="U286" s="25">
        <v>4858</v>
      </c>
      <c r="V286" s="25">
        <v>468.3</v>
      </c>
      <c r="W286" s="25">
        <v>388.3</v>
      </c>
      <c r="X286" s="25">
        <v>949.7</v>
      </c>
      <c r="Y286" s="25">
        <v>414</v>
      </c>
      <c r="Z286" s="25">
        <v>466.8</v>
      </c>
      <c r="AA286" s="25">
        <v>517.1</v>
      </c>
      <c r="AB286" s="25">
        <v>12135</v>
      </c>
      <c r="AC286" s="25">
        <v>13000</v>
      </c>
      <c r="AD286" s="25">
        <v>865</v>
      </c>
      <c r="AE286" s="25">
        <v>6.65</v>
      </c>
    </row>
    <row r="287" spans="18:31" ht="15" thickBot="1" x14ac:dyDescent="0.35">
      <c r="R287" s="24" t="s">
        <v>302</v>
      </c>
      <c r="S287" s="25">
        <v>3145.8</v>
      </c>
      <c r="T287" s="25">
        <v>297.8</v>
      </c>
      <c r="U287" s="25">
        <v>4698.6000000000004</v>
      </c>
      <c r="V287" s="25">
        <v>525.1</v>
      </c>
      <c r="W287" s="25">
        <v>679.1</v>
      </c>
      <c r="X287" s="25">
        <v>1223.3</v>
      </c>
      <c r="Y287" s="25">
        <v>57.3</v>
      </c>
      <c r="Z287" s="25">
        <v>351.6</v>
      </c>
      <c r="AA287" s="25">
        <v>332.5</v>
      </c>
      <c r="AB287" s="25">
        <v>11311.1</v>
      </c>
      <c r="AC287" s="25">
        <v>12000</v>
      </c>
      <c r="AD287" s="25">
        <v>688.9</v>
      </c>
      <c r="AE287" s="25">
        <v>5.74</v>
      </c>
    </row>
    <row r="288" spans="18:31" ht="15" thickBot="1" x14ac:dyDescent="0.35">
      <c r="R288" s="24" t="s">
        <v>303</v>
      </c>
      <c r="S288" s="25">
        <v>3612.6</v>
      </c>
      <c r="T288" s="25">
        <v>297.8</v>
      </c>
      <c r="U288" s="25">
        <v>4024.1</v>
      </c>
      <c r="V288" s="25">
        <v>728.4</v>
      </c>
      <c r="W288" s="25">
        <v>783.2</v>
      </c>
      <c r="X288" s="25">
        <v>195.2</v>
      </c>
      <c r="Y288" s="25">
        <v>637.79999999999995</v>
      </c>
      <c r="Z288" s="25">
        <v>351.6</v>
      </c>
      <c r="AA288" s="25">
        <v>1590.5</v>
      </c>
      <c r="AB288" s="25">
        <v>12221.1</v>
      </c>
      <c r="AC288" s="25">
        <v>11000</v>
      </c>
      <c r="AD288" s="25">
        <v>-1221.0999999999999</v>
      </c>
      <c r="AE288" s="25">
        <v>-11.1</v>
      </c>
    </row>
    <row r="289" spans="18:31" ht="15" thickBot="1" x14ac:dyDescent="0.35">
      <c r="R289" s="24" t="s">
        <v>304</v>
      </c>
      <c r="S289" s="25">
        <v>3612.6</v>
      </c>
      <c r="T289" s="25">
        <v>1495.9</v>
      </c>
      <c r="U289" s="25">
        <v>4024.1</v>
      </c>
      <c r="V289" s="25">
        <v>525.1</v>
      </c>
      <c r="W289" s="25">
        <v>679.1</v>
      </c>
      <c r="X289" s="25">
        <v>1150.4000000000001</v>
      </c>
      <c r="Y289" s="25">
        <v>57.3</v>
      </c>
      <c r="Z289" s="25">
        <v>728.4</v>
      </c>
      <c r="AA289" s="25">
        <v>1099.0999999999999</v>
      </c>
      <c r="AB289" s="25">
        <v>13371.9</v>
      </c>
      <c r="AC289" s="25">
        <v>12000</v>
      </c>
      <c r="AD289" s="25">
        <v>-1371.9</v>
      </c>
      <c r="AE289" s="25">
        <v>-11.43</v>
      </c>
    </row>
    <row r="290" spans="18:31" ht="15" thickBot="1" x14ac:dyDescent="0.35">
      <c r="R290" s="24" t="s">
        <v>305</v>
      </c>
      <c r="S290" s="25">
        <v>2871.2</v>
      </c>
      <c r="T290" s="25">
        <v>312.89999999999998</v>
      </c>
      <c r="U290" s="25">
        <v>4024.1</v>
      </c>
      <c r="V290" s="25">
        <v>728.4</v>
      </c>
      <c r="W290" s="25">
        <v>679.1</v>
      </c>
      <c r="X290" s="25">
        <v>1223.3</v>
      </c>
      <c r="Y290" s="25">
        <v>637.79999999999995</v>
      </c>
      <c r="Z290" s="25">
        <v>925</v>
      </c>
      <c r="AA290" s="25">
        <v>332.5</v>
      </c>
      <c r="AB290" s="25">
        <v>11734.1</v>
      </c>
      <c r="AC290" s="25">
        <v>13000</v>
      </c>
      <c r="AD290" s="25">
        <v>1265.9000000000001</v>
      </c>
      <c r="AE290" s="25">
        <v>9.74</v>
      </c>
    </row>
    <row r="291" spans="18:31" ht="15" thickBot="1" x14ac:dyDescent="0.35">
      <c r="R291" s="24" t="s">
        <v>306</v>
      </c>
      <c r="S291" s="25">
        <v>3322.4</v>
      </c>
      <c r="T291" s="25">
        <v>297.8</v>
      </c>
      <c r="U291" s="25">
        <v>4858</v>
      </c>
      <c r="V291" s="25">
        <v>5.5</v>
      </c>
      <c r="W291" s="25">
        <v>367.7</v>
      </c>
      <c r="X291" s="25">
        <v>1223.3</v>
      </c>
      <c r="Y291" s="25">
        <v>57.3</v>
      </c>
      <c r="Z291" s="25">
        <v>1046.3</v>
      </c>
      <c r="AA291" s="25">
        <v>332.5</v>
      </c>
      <c r="AB291" s="25">
        <v>11510.8</v>
      </c>
      <c r="AC291" s="25">
        <v>13000</v>
      </c>
      <c r="AD291" s="25">
        <v>1489.2</v>
      </c>
      <c r="AE291" s="25">
        <v>11.46</v>
      </c>
    </row>
    <row r="292" spans="18:31" ht="15" thickBot="1" x14ac:dyDescent="0.35">
      <c r="R292" s="24" t="s">
        <v>307</v>
      </c>
      <c r="S292" s="25">
        <v>2871.2</v>
      </c>
      <c r="T292" s="25">
        <v>1775.1</v>
      </c>
      <c r="U292" s="25">
        <v>4698.6000000000004</v>
      </c>
      <c r="V292" s="25">
        <v>468.3</v>
      </c>
      <c r="W292" s="25">
        <v>783.2</v>
      </c>
      <c r="X292" s="25">
        <v>949.7</v>
      </c>
      <c r="Y292" s="25">
        <v>637.79999999999995</v>
      </c>
      <c r="Z292" s="25">
        <v>351.6</v>
      </c>
      <c r="AA292" s="25">
        <v>1621.7</v>
      </c>
      <c r="AB292" s="25">
        <v>14157.1</v>
      </c>
      <c r="AC292" s="25">
        <v>15000</v>
      </c>
      <c r="AD292" s="25">
        <v>842.9</v>
      </c>
      <c r="AE292" s="25">
        <v>5.62</v>
      </c>
    </row>
    <row r="293" spans="18:31" ht="15" thickBot="1" x14ac:dyDescent="0.35">
      <c r="R293" s="24" t="s">
        <v>308</v>
      </c>
      <c r="S293" s="25">
        <v>3612.6</v>
      </c>
      <c r="T293" s="25">
        <v>1775.1</v>
      </c>
      <c r="U293" s="25">
        <v>4858</v>
      </c>
      <c r="V293" s="25">
        <v>525.1</v>
      </c>
      <c r="W293" s="25">
        <v>783.2</v>
      </c>
      <c r="X293" s="25">
        <v>1223.3</v>
      </c>
      <c r="Y293" s="25">
        <v>57.3</v>
      </c>
      <c r="Z293" s="25">
        <v>925</v>
      </c>
      <c r="AA293" s="25">
        <v>332.5</v>
      </c>
      <c r="AB293" s="25">
        <v>14092.2</v>
      </c>
      <c r="AC293" s="25">
        <v>15000</v>
      </c>
      <c r="AD293" s="25">
        <v>907.8</v>
      </c>
      <c r="AE293" s="25">
        <v>6.05</v>
      </c>
    </row>
    <row r="294" spans="18:31" ht="15" thickBot="1" x14ac:dyDescent="0.35">
      <c r="R294" s="24" t="s">
        <v>309</v>
      </c>
      <c r="S294" s="25">
        <v>3322.4</v>
      </c>
      <c r="T294" s="25">
        <v>750.5</v>
      </c>
      <c r="U294" s="25">
        <v>4024.1</v>
      </c>
      <c r="V294" s="25">
        <v>1105.0999999999999</v>
      </c>
      <c r="W294" s="25">
        <v>783.2</v>
      </c>
      <c r="X294" s="25">
        <v>195.2</v>
      </c>
      <c r="Y294" s="25">
        <v>637.79999999999995</v>
      </c>
      <c r="Z294" s="25">
        <v>925</v>
      </c>
      <c r="AA294" s="25">
        <v>1590.5</v>
      </c>
      <c r="AB294" s="25">
        <v>13333.7</v>
      </c>
      <c r="AC294" s="25">
        <v>14000</v>
      </c>
      <c r="AD294" s="25">
        <v>666.3</v>
      </c>
      <c r="AE294" s="25">
        <v>4.76</v>
      </c>
    </row>
    <row r="295" spans="18:31" ht="15" thickBot="1" x14ac:dyDescent="0.35">
      <c r="R295" s="24" t="s">
        <v>310</v>
      </c>
      <c r="S295" s="25">
        <v>2937.1</v>
      </c>
      <c r="T295" s="25">
        <v>750.5</v>
      </c>
      <c r="U295" s="25">
        <v>4698.6000000000004</v>
      </c>
      <c r="V295" s="25">
        <v>5.5</v>
      </c>
      <c r="W295" s="25">
        <v>367.7</v>
      </c>
      <c r="X295" s="25">
        <v>1223.3</v>
      </c>
      <c r="Y295" s="25">
        <v>414</v>
      </c>
      <c r="Z295" s="25">
        <v>466.8</v>
      </c>
      <c r="AA295" s="25">
        <v>1621.7</v>
      </c>
      <c r="AB295" s="25">
        <v>12485.1</v>
      </c>
      <c r="AC295" s="25">
        <v>13000</v>
      </c>
      <c r="AD295" s="25">
        <v>514.9</v>
      </c>
      <c r="AE295" s="25">
        <v>3.96</v>
      </c>
    </row>
    <row r="296" spans="18:31" ht="15" thickBot="1" x14ac:dyDescent="0.35">
      <c r="R296" s="24" t="s">
        <v>311</v>
      </c>
      <c r="S296" s="25">
        <v>2937.1</v>
      </c>
      <c r="T296" s="25">
        <v>1775.1</v>
      </c>
      <c r="U296" s="25">
        <v>4858</v>
      </c>
      <c r="V296" s="25">
        <v>1105.0999999999999</v>
      </c>
      <c r="W296" s="25">
        <v>573.4</v>
      </c>
      <c r="X296" s="25">
        <v>1223.3</v>
      </c>
      <c r="Y296" s="25">
        <v>925.5</v>
      </c>
      <c r="Z296" s="25">
        <v>351.6</v>
      </c>
      <c r="AA296" s="25">
        <v>332.5</v>
      </c>
      <c r="AB296" s="25">
        <v>14081.7</v>
      </c>
      <c r="AC296" s="25">
        <v>15000</v>
      </c>
      <c r="AD296" s="25">
        <v>918.3</v>
      </c>
      <c r="AE296" s="25">
        <v>6.12</v>
      </c>
    </row>
    <row r="297" spans="18:31" ht="15" thickBot="1" x14ac:dyDescent="0.35">
      <c r="R297" s="24" t="s">
        <v>312</v>
      </c>
      <c r="S297" s="25">
        <v>3145.8</v>
      </c>
      <c r="T297" s="25">
        <v>750.5</v>
      </c>
      <c r="U297" s="25">
        <v>5245.9</v>
      </c>
      <c r="V297" s="25">
        <v>5.5</v>
      </c>
      <c r="W297" s="25">
        <v>679.1</v>
      </c>
      <c r="X297" s="25">
        <v>949.7</v>
      </c>
      <c r="Y297" s="25">
        <v>414</v>
      </c>
      <c r="Z297" s="25">
        <v>351.6</v>
      </c>
      <c r="AA297" s="25">
        <v>1099.0999999999999</v>
      </c>
      <c r="AB297" s="25">
        <v>12641.1</v>
      </c>
      <c r="AC297" s="25">
        <v>15000</v>
      </c>
      <c r="AD297" s="25">
        <v>2358.9</v>
      </c>
      <c r="AE297" s="25">
        <v>15.73</v>
      </c>
    </row>
    <row r="298" spans="18:31" ht="15" thickBot="1" x14ac:dyDescent="0.35">
      <c r="R298" s="24" t="s">
        <v>313</v>
      </c>
      <c r="S298" s="25">
        <v>3322.4</v>
      </c>
      <c r="T298" s="25">
        <v>1495.9</v>
      </c>
      <c r="U298" s="25">
        <v>5245.9</v>
      </c>
      <c r="V298" s="25">
        <v>468.3</v>
      </c>
      <c r="W298" s="25">
        <v>783.2</v>
      </c>
      <c r="X298" s="25">
        <v>195.2</v>
      </c>
      <c r="Y298" s="25">
        <v>57.3</v>
      </c>
      <c r="Z298" s="25">
        <v>728.4</v>
      </c>
      <c r="AA298" s="25">
        <v>517.1</v>
      </c>
      <c r="AB298" s="25">
        <v>12813.6</v>
      </c>
      <c r="AC298" s="25">
        <v>15000</v>
      </c>
      <c r="AD298" s="25">
        <v>2186.4</v>
      </c>
      <c r="AE298" s="25">
        <v>14.58</v>
      </c>
    </row>
    <row r="299" spans="18:31" ht="15" thickBot="1" x14ac:dyDescent="0.35">
      <c r="R299" s="24" t="s">
        <v>314</v>
      </c>
      <c r="S299" s="25">
        <v>3612.6</v>
      </c>
      <c r="T299" s="25">
        <v>1495.9</v>
      </c>
      <c r="U299" s="25">
        <v>4024.1</v>
      </c>
      <c r="V299" s="25">
        <v>1105.0999999999999</v>
      </c>
      <c r="W299" s="25">
        <v>367.7</v>
      </c>
      <c r="X299" s="25">
        <v>949.7</v>
      </c>
      <c r="Y299" s="25">
        <v>57.3</v>
      </c>
      <c r="Z299" s="25">
        <v>351.6</v>
      </c>
      <c r="AA299" s="25">
        <v>1590.5</v>
      </c>
      <c r="AB299" s="25">
        <v>13554.5</v>
      </c>
      <c r="AC299" s="25">
        <v>15000</v>
      </c>
      <c r="AD299" s="25">
        <v>1445.5</v>
      </c>
      <c r="AE299" s="25">
        <v>9.64</v>
      </c>
    </row>
    <row r="300" spans="18:31" ht="15" thickBot="1" x14ac:dyDescent="0.35"/>
    <row r="301" spans="18:31" ht="18.600000000000001" thickBot="1" x14ac:dyDescent="0.35">
      <c r="R301" s="26" t="s">
        <v>329</v>
      </c>
      <c r="S301" s="27">
        <v>11902.6</v>
      </c>
    </row>
    <row r="302" spans="18:31" ht="18.600000000000001" thickBot="1" x14ac:dyDescent="0.35">
      <c r="R302" s="26" t="s">
        <v>338</v>
      </c>
      <c r="S302" s="27">
        <v>13744.2</v>
      </c>
    </row>
    <row r="303" spans="18:31" ht="18.600000000000001" thickBot="1" x14ac:dyDescent="0.35">
      <c r="R303" s="26" t="s">
        <v>331</v>
      </c>
      <c r="S303" s="27">
        <v>1793999.7</v>
      </c>
    </row>
    <row r="304" spans="18:31" ht="18.600000000000001" thickBot="1" x14ac:dyDescent="0.35">
      <c r="R304" s="26" t="s">
        <v>332</v>
      </c>
      <c r="S304" s="27">
        <v>1794000</v>
      </c>
    </row>
    <row r="305" spans="18:19" ht="27.6" thickBot="1" x14ac:dyDescent="0.35">
      <c r="R305" s="26" t="s">
        <v>333</v>
      </c>
      <c r="S305" s="27">
        <v>-0.3</v>
      </c>
    </row>
    <row r="306" spans="18:19" ht="27.6" thickBot="1" x14ac:dyDescent="0.35">
      <c r="R306" s="26" t="s">
        <v>334</v>
      </c>
      <c r="S306" s="27"/>
    </row>
    <row r="307" spans="18:19" ht="27.6" thickBot="1" x14ac:dyDescent="0.35">
      <c r="R307" s="26" t="s">
        <v>335</v>
      </c>
      <c r="S307" s="27"/>
    </row>
    <row r="308" spans="18:19" ht="18.600000000000001" thickBot="1" x14ac:dyDescent="0.35">
      <c r="R308" s="26" t="s">
        <v>336</v>
      </c>
      <c r="S308" s="27">
        <v>0</v>
      </c>
    </row>
    <row r="311" spans="18:19" ht="18" x14ac:dyDescent="0.35">
      <c r="R311" s="20" t="s">
        <v>337</v>
      </c>
    </row>
    <row r="312" spans="18:19" ht="18" x14ac:dyDescent="0.35">
      <c r="R312" s="20" t="s">
        <v>527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"/>
  <sheetViews>
    <sheetView zoomScale="55" zoomScaleNormal="55" workbookViewId="0"/>
  </sheetViews>
  <sheetFormatPr defaultColWidth="14.88671875" defaultRowHeight="14.4" x14ac:dyDescent="0.3"/>
  <sheetData>
    <row r="2" spans="1:11" x14ac:dyDescent="0.3">
      <c r="A2" t="s">
        <v>0</v>
      </c>
      <c r="B2">
        <f>konzisztencia_teszt_nyers_i!C1</f>
        <v>1</v>
      </c>
      <c r="C2">
        <f>konzisztencia_teszt_nyers_i!D1</f>
        <v>1</v>
      </c>
      <c r="D2">
        <f>konzisztencia_teszt_nyers_i!E1</f>
        <v>1</v>
      </c>
      <c r="E2">
        <f>konzisztencia_teszt_nyers_i!F1</f>
        <v>1</v>
      </c>
      <c r="F2">
        <f>konzisztencia_teszt_nyers_i!G1</f>
        <v>1</v>
      </c>
      <c r="G2">
        <f>konzisztencia_teszt_nyers_i!H1</f>
        <v>1</v>
      </c>
      <c r="H2">
        <f>konzisztencia_teszt_nyers_i!I1</f>
        <v>1</v>
      </c>
      <c r="I2">
        <f>konzisztencia_teszt_nyers_i!J1</f>
        <v>0</v>
      </c>
      <c r="J2">
        <f>konzisztencia_teszt_nyers_i!K1</f>
        <v>0</v>
      </c>
      <c r="K2">
        <f>konzisztencia_teszt_nyers_i!L1</f>
        <v>0</v>
      </c>
    </row>
    <row r="3" spans="1:11" s="18" customFormat="1" ht="57.6" x14ac:dyDescent="0.3">
      <c r="A3" s="17" t="s">
        <v>470</v>
      </c>
      <c r="B3" s="18" t="s">
        <v>472</v>
      </c>
      <c r="C3" s="18" t="s">
        <v>473</v>
      </c>
      <c r="D3" s="18" t="s">
        <v>474</v>
      </c>
      <c r="E3" s="18" t="s">
        <v>475</v>
      </c>
      <c r="F3" s="18" t="s">
        <v>476</v>
      </c>
      <c r="G3" s="18" t="s">
        <v>477</v>
      </c>
      <c r="H3" s="18" t="s">
        <v>478</v>
      </c>
      <c r="I3" s="18" t="s">
        <v>479</v>
      </c>
      <c r="J3" s="18" t="s">
        <v>480</v>
      </c>
      <c r="K3" s="18" t="s">
        <v>481</v>
      </c>
    </row>
    <row r="4" spans="1:11" x14ac:dyDescent="0.3">
      <c r="A4" s="15" t="s">
        <v>156</v>
      </c>
      <c r="B4" s="16">
        <v>2.7755102040816326</v>
      </c>
      <c r="C4" s="16">
        <v>2.5306122448979593</v>
      </c>
      <c r="D4" s="16">
        <v>1.7346938775510203</v>
      </c>
      <c r="E4" s="16">
        <v>2.7346938775510203</v>
      </c>
      <c r="F4" s="16">
        <v>2.5510204081632653</v>
      </c>
      <c r="G4" s="16">
        <v>2.2653061224489797</v>
      </c>
      <c r="H4" s="16">
        <v>2.3265306122448979</v>
      </c>
      <c r="I4" s="16">
        <v>3.5306122448979593</v>
      </c>
      <c r="J4" s="16">
        <v>3.2653061224489797</v>
      </c>
      <c r="K4" s="16">
        <v>3.8979591836734695</v>
      </c>
    </row>
    <row r="5" spans="1:11" x14ac:dyDescent="0.3">
      <c r="A5" s="15" t="s">
        <v>154</v>
      </c>
      <c r="B5" s="16">
        <v>2.8888888888888888</v>
      </c>
      <c r="C5" s="16">
        <v>2.6666666666666665</v>
      </c>
      <c r="D5" s="16">
        <v>2.3703703703703702</v>
      </c>
      <c r="E5" s="16">
        <v>2.6666666666666665</v>
      </c>
      <c r="F5" s="16">
        <v>2.7777777777777777</v>
      </c>
      <c r="G5" s="16">
        <v>2.0370370370370372</v>
      </c>
      <c r="H5" s="16">
        <v>2.3703703703703702</v>
      </c>
      <c r="I5" s="16">
        <v>3.8518518518518516</v>
      </c>
      <c r="J5" s="16">
        <v>3.5185185185185186</v>
      </c>
      <c r="K5" s="16">
        <v>4</v>
      </c>
    </row>
    <row r="6" spans="1:11" x14ac:dyDescent="0.3">
      <c r="A6" s="15" t="s">
        <v>155</v>
      </c>
      <c r="B6" s="16">
        <v>2.85</v>
      </c>
      <c r="C6" s="16">
        <v>2.2000000000000002</v>
      </c>
      <c r="D6" s="16">
        <v>1.9</v>
      </c>
      <c r="E6" s="16">
        <v>2.4</v>
      </c>
      <c r="F6" s="16">
        <v>2.6</v>
      </c>
      <c r="G6" s="16">
        <v>1.85</v>
      </c>
      <c r="H6" s="16">
        <v>2.1</v>
      </c>
      <c r="I6" s="16">
        <v>4.1500000000000004</v>
      </c>
      <c r="J6" s="16">
        <v>3.55</v>
      </c>
      <c r="K6" s="16">
        <v>3.65</v>
      </c>
    </row>
    <row r="7" spans="1:11" x14ac:dyDescent="0.3">
      <c r="A7" s="15" t="s">
        <v>153</v>
      </c>
      <c r="B7" s="16">
        <v>2.6666666666666665</v>
      </c>
      <c r="C7" s="16">
        <v>2.6666666666666665</v>
      </c>
      <c r="D7" s="16">
        <v>2</v>
      </c>
      <c r="E7" s="16">
        <v>2.6666666666666665</v>
      </c>
      <c r="F7" s="16">
        <v>2.6666666666666665</v>
      </c>
      <c r="G7" s="16">
        <v>2.3333333333333335</v>
      </c>
      <c r="H7" s="16">
        <v>2.6666666666666665</v>
      </c>
      <c r="I7" s="16">
        <v>3.6666666666666665</v>
      </c>
      <c r="J7" s="16">
        <v>4.333333333333333</v>
      </c>
      <c r="K7" s="16">
        <v>3.3333333333333335</v>
      </c>
    </row>
    <row r="8" spans="1:11" x14ac:dyDescent="0.3">
      <c r="A8" s="15" t="s">
        <v>152</v>
      </c>
      <c r="B8" s="16">
        <v>1.3846153846153846</v>
      </c>
      <c r="C8" s="16">
        <v>2.0769230769230771</v>
      </c>
      <c r="D8" s="16">
        <v>3.3846153846153846</v>
      </c>
      <c r="E8" s="16">
        <v>3.0256410256410255</v>
      </c>
      <c r="F8" s="16">
        <v>2.7948717948717947</v>
      </c>
      <c r="G8" s="16">
        <v>2.7692307692307692</v>
      </c>
      <c r="H8" s="16">
        <v>2.358974358974359</v>
      </c>
      <c r="I8" s="16">
        <v>3.0769230769230771</v>
      </c>
      <c r="J8" s="16">
        <v>3.0769230769230771</v>
      </c>
      <c r="K8" s="16">
        <v>2.2051282051282053</v>
      </c>
    </row>
    <row r="9" spans="1:11" x14ac:dyDescent="0.3">
      <c r="A9" s="15" t="s">
        <v>471</v>
      </c>
      <c r="B9" s="16">
        <v>2.4130434782608696</v>
      </c>
      <c r="C9" s="16">
        <v>2.3840579710144927</v>
      </c>
      <c r="D9" s="16">
        <v>2.3550724637681157</v>
      </c>
      <c r="E9" s="16">
        <v>2.7536231884057969</v>
      </c>
      <c r="F9" s="16">
        <v>2.6739130434782608</v>
      </c>
      <c r="G9" s="16">
        <v>2.3043478260869565</v>
      </c>
      <c r="H9" s="16">
        <v>2.318840579710145</v>
      </c>
      <c r="I9" s="16">
        <v>3.5579710144927534</v>
      </c>
      <c r="J9" s="16">
        <v>3.3260869565217392</v>
      </c>
      <c r="K9" s="16">
        <v>3.3913043478260869</v>
      </c>
    </row>
  </sheetData>
  <conditionalFormatting pivot="1" sqref="B4:B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4:C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4:D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E4:E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F4:F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G4:G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H4:H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I4:I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J4:J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K4:K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0"/>
  <sheetViews>
    <sheetView zoomScale="55" zoomScaleNormal="55" workbookViewId="0"/>
  </sheetViews>
  <sheetFormatPr defaultColWidth="8.88671875" defaultRowHeight="14.4" x14ac:dyDescent="0.3"/>
  <cols>
    <col min="1" max="1" width="9.6640625" style="1" bestFit="1" customWidth="1"/>
    <col min="2" max="2" width="40.109375" style="1" bestFit="1" customWidth="1"/>
    <col min="3" max="4" width="19.44140625" style="1" bestFit="1" customWidth="1"/>
    <col min="5" max="5" width="25.88671875" style="1" bestFit="1" customWidth="1"/>
    <col min="6" max="6" width="11.109375" style="1" bestFit="1" customWidth="1"/>
    <col min="7" max="7" width="20.33203125" style="1" bestFit="1" customWidth="1"/>
    <col min="8" max="8" width="34.44140625" style="1" bestFit="1" customWidth="1"/>
    <col min="9" max="9" width="31.44140625" style="1" bestFit="1" customWidth="1"/>
    <col min="10" max="10" width="35.6640625" style="1" bestFit="1" customWidth="1"/>
    <col min="11" max="11" width="32.6640625" style="1" bestFit="1" customWidth="1"/>
    <col min="12" max="12" width="26.6640625" style="1" bestFit="1" customWidth="1"/>
    <col min="13" max="13" width="9" style="1" customWidth="1"/>
    <col min="14" max="16384" width="8.88671875" style="1"/>
  </cols>
  <sheetData>
    <row r="1" spans="1:13" x14ac:dyDescent="0.3">
      <c r="B1" s="1" t="s">
        <v>0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0</v>
      </c>
      <c r="K1" s="1">
        <v>0</v>
      </c>
      <c r="L1" s="1">
        <v>0</v>
      </c>
      <c r="M1" s="1" t="s">
        <v>157</v>
      </c>
    </row>
    <row r="2" spans="1:1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3">
      <c r="A3" s="1" t="s">
        <v>156</v>
      </c>
      <c r="B3" s="1" t="s">
        <v>14</v>
      </c>
      <c r="C3" s="1">
        <f>RANK(konzisztencia_teszt_nyers_i!C3,konzisztencia_teszt_nyers_i!C$3:C$140,konzisztencia_teszt_nyers_i!C$1)</f>
        <v>72</v>
      </c>
      <c r="D3" s="1">
        <f>RANK(konzisztencia_teszt_nyers_i!D3,konzisztencia_teszt_nyers_i!D$3:D$140,konzisztencia_teszt_nyers_i!D$1)</f>
        <v>22</v>
      </c>
      <c r="E3" s="1">
        <f>RANK(konzisztencia_teszt_nyers_i!E3,konzisztencia_teszt_nyers_i!E$3:E$140,konzisztencia_teszt_nyers_i!E$1)</f>
        <v>1</v>
      </c>
      <c r="F3" s="1">
        <f>RANK(konzisztencia_teszt_nyers_i!F3,konzisztencia_teszt_nyers_i!F$3:F$140,konzisztencia_teszt_nyers_i!F$1)</f>
        <v>17</v>
      </c>
      <c r="G3" s="1">
        <f>RANK(konzisztencia_teszt_nyers_i!G3,konzisztencia_teszt_nyers_i!G$3:G$140,konzisztencia_teszt_nyers_i!G$1)</f>
        <v>28</v>
      </c>
      <c r="H3" s="1">
        <f>RANK(konzisztencia_teszt_nyers_i!H3,konzisztencia_teszt_nyers_i!H$3:H$140,konzisztencia_teszt_nyers_i!H$1)</f>
        <v>42</v>
      </c>
      <c r="I3" s="1">
        <f>RANK(konzisztencia_teszt_nyers_i!I3,konzisztencia_teszt_nyers_i!I$3:I$140,konzisztencia_teszt_nyers_i!I$1)</f>
        <v>87</v>
      </c>
      <c r="J3" s="1">
        <f>RANK(konzisztencia_teszt_nyers_i!J3,konzisztencia_teszt_nyers_i!J$3:J$140,konzisztencia_teszt_nyers_i!J$1)</f>
        <v>33</v>
      </c>
      <c r="K3" s="1">
        <f>RANK(konzisztencia_teszt_nyers_i!K3,konzisztencia_teszt_nyers_i!K$3:K$140,konzisztencia_teszt_nyers_i!K$1)</f>
        <v>1</v>
      </c>
      <c r="L3" s="1">
        <f>RANK(konzisztencia_teszt_nyers_i!L3,konzisztencia_teszt_nyers_i!L$3:L$140,konzisztencia_teszt_nyers_i!L$1)</f>
        <v>77</v>
      </c>
      <c r="M3" s="1">
        <v>1000000</v>
      </c>
    </row>
    <row r="4" spans="1:13" x14ac:dyDescent="0.3">
      <c r="A4" s="1" t="s">
        <v>153</v>
      </c>
      <c r="B4" s="1" t="s">
        <v>15</v>
      </c>
      <c r="C4" s="1">
        <f>RANK(konzisztencia_teszt_nyers_i!C4,konzisztencia_teszt_nyers_i!C$3:C$140,konzisztencia_teszt_nyers_i!C$1)</f>
        <v>43</v>
      </c>
      <c r="D4" s="1">
        <f>RANK(konzisztencia_teszt_nyers_i!D4,konzisztencia_teszt_nyers_i!D$3:D$140,konzisztencia_teszt_nyers_i!D$1)</f>
        <v>22</v>
      </c>
      <c r="E4" s="1">
        <f>RANK(konzisztencia_teszt_nyers_i!E4,konzisztencia_teszt_nyers_i!E$3:E$140,konzisztencia_teszt_nyers_i!E$1)</f>
        <v>1</v>
      </c>
      <c r="F4" s="1">
        <f>RANK(konzisztencia_teszt_nyers_i!F4,konzisztencia_teszt_nyers_i!F$3:F$140,konzisztencia_teszt_nyers_i!F$1)</f>
        <v>17</v>
      </c>
      <c r="G4" s="1">
        <f>RANK(konzisztencia_teszt_nyers_i!G4,konzisztencia_teszt_nyers_i!G$3:G$140,konzisztencia_teszt_nyers_i!G$1)</f>
        <v>28</v>
      </c>
      <c r="H4" s="1">
        <f>RANK(konzisztencia_teszt_nyers_i!H4,konzisztencia_teszt_nyers_i!H$3:H$140,konzisztencia_teszt_nyers_i!H$1)</f>
        <v>42</v>
      </c>
      <c r="I4" s="1">
        <f>RANK(konzisztencia_teszt_nyers_i!I4,konzisztencia_teszt_nyers_i!I$3:I$140,konzisztencia_teszt_nyers_i!I$1)</f>
        <v>87</v>
      </c>
      <c r="J4" s="1">
        <f>RANK(konzisztencia_teszt_nyers_i!J4,konzisztencia_teszt_nyers_i!J$3:J$140,konzisztencia_teszt_nyers_i!J$1)</f>
        <v>79</v>
      </c>
      <c r="K4" s="1">
        <f>RANK(konzisztencia_teszt_nyers_i!K4,konzisztencia_teszt_nyers_i!K$3:K$140,konzisztencia_teszt_nyers_i!K$1)</f>
        <v>1</v>
      </c>
      <c r="L4" s="1">
        <f>RANK(konzisztencia_teszt_nyers_i!L4,konzisztencia_teszt_nyers_i!L$3:L$140,konzisztencia_teszt_nyers_i!L$1)</f>
        <v>77</v>
      </c>
      <c r="M4" s="1">
        <v>1000000</v>
      </c>
    </row>
    <row r="5" spans="1:13" x14ac:dyDescent="0.3">
      <c r="A5" s="1" t="s">
        <v>152</v>
      </c>
      <c r="B5" s="1" t="s">
        <v>16</v>
      </c>
      <c r="C5" s="1">
        <f>RANK(konzisztencia_teszt_nyers_i!C5,konzisztencia_teszt_nyers_i!C$3:C$140,konzisztencia_teszt_nyers_i!C$1)</f>
        <v>1</v>
      </c>
      <c r="D5" s="1">
        <f>RANK(konzisztencia_teszt_nyers_i!D5,konzisztencia_teszt_nyers_i!D$3:D$140,konzisztencia_teszt_nyers_i!D$1)</f>
        <v>22</v>
      </c>
      <c r="E5" s="1">
        <f>RANK(konzisztencia_teszt_nyers_i!E5,konzisztencia_teszt_nyers_i!E$3:E$140,konzisztencia_teszt_nyers_i!E$1)</f>
        <v>87</v>
      </c>
      <c r="F5" s="1">
        <f>RANK(konzisztencia_teszt_nyers_i!F5,konzisztencia_teszt_nyers_i!F$3:F$140,konzisztencia_teszt_nyers_i!F$1)</f>
        <v>17</v>
      </c>
      <c r="G5" s="1">
        <f>RANK(konzisztencia_teszt_nyers_i!G5,konzisztencia_teszt_nyers_i!G$3:G$140,konzisztencia_teszt_nyers_i!G$1)</f>
        <v>28</v>
      </c>
      <c r="H5" s="1">
        <f>RANK(konzisztencia_teszt_nyers_i!H5,konzisztencia_teszt_nyers_i!H$3:H$140,konzisztencia_teszt_nyers_i!H$1)</f>
        <v>90</v>
      </c>
      <c r="I5" s="1">
        <f>RANK(konzisztencia_teszt_nyers_i!I5,konzisztencia_teszt_nyers_i!I$3:I$140,konzisztencia_teszt_nyers_i!I$1)</f>
        <v>43</v>
      </c>
      <c r="J5" s="1">
        <f>RANK(konzisztencia_teszt_nyers_i!J5,konzisztencia_teszt_nyers_i!J$3:J$140,konzisztencia_teszt_nyers_i!J$1)</f>
        <v>79</v>
      </c>
      <c r="K5" s="1">
        <f>RANK(konzisztencia_teszt_nyers_i!K5,konzisztencia_teszt_nyers_i!K$3:K$140,konzisztencia_teszt_nyers_i!K$1)</f>
        <v>24</v>
      </c>
      <c r="L5" s="1">
        <f>RANK(konzisztencia_teszt_nyers_i!L5,konzisztencia_teszt_nyers_i!L$3:L$140,konzisztencia_teszt_nyers_i!L$1)</f>
        <v>128</v>
      </c>
      <c r="M5" s="1">
        <v>1000000</v>
      </c>
    </row>
    <row r="6" spans="1:13" x14ac:dyDescent="0.3">
      <c r="A6" s="1" t="s">
        <v>156</v>
      </c>
      <c r="B6" s="1" t="s">
        <v>17</v>
      </c>
      <c r="C6" s="1">
        <f>RANK(konzisztencia_teszt_nyers_i!C6,konzisztencia_teszt_nyers_i!C$3:C$140,konzisztencia_teszt_nyers_i!C$1)</f>
        <v>43</v>
      </c>
      <c r="D6" s="1">
        <f>RANK(konzisztencia_teszt_nyers_i!D6,konzisztencia_teszt_nyers_i!D$3:D$140,konzisztencia_teszt_nyers_i!D$1)</f>
        <v>1</v>
      </c>
      <c r="E6" s="1">
        <f>RANK(konzisztencia_teszt_nyers_i!E6,konzisztencia_teszt_nyers_i!E$3:E$140,konzisztencia_teszt_nyers_i!E$1)</f>
        <v>1</v>
      </c>
      <c r="F6" s="1">
        <f>RANK(konzisztencia_teszt_nyers_i!F6,konzisztencia_teszt_nyers_i!F$3:F$140,konzisztencia_teszt_nyers_i!F$1)</f>
        <v>17</v>
      </c>
      <c r="G6" s="1">
        <f>RANK(konzisztencia_teszt_nyers_i!G6,konzisztencia_teszt_nyers_i!G$3:G$140,konzisztencia_teszt_nyers_i!G$1)</f>
        <v>1</v>
      </c>
      <c r="H6" s="1">
        <f>RANK(konzisztencia_teszt_nyers_i!H6,konzisztencia_teszt_nyers_i!H$3:H$140,konzisztencia_teszt_nyers_i!H$1)</f>
        <v>1</v>
      </c>
      <c r="I6" s="1">
        <f>RANK(konzisztencia_teszt_nyers_i!I6,konzisztencia_teszt_nyers_i!I$3:I$140,konzisztencia_teszt_nyers_i!I$1)</f>
        <v>1</v>
      </c>
      <c r="J6" s="1">
        <f>RANK(konzisztencia_teszt_nyers_i!J6,konzisztencia_teszt_nyers_i!J$3:J$140,konzisztencia_teszt_nyers_i!J$1)</f>
        <v>111</v>
      </c>
      <c r="K6" s="1">
        <f>RANK(konzisztencia_teszt_nyers_i!K6,konzisztencia_teszt_nyers_i!K$3:K$140,konzisztencia_teszt_nyers_i!K$1)</f>
        <v>133</v>
      </c>
      <c r="L6" s="1">
        <f>RANK(konzisztencia_teszt_nyers_i!L6,konzisztencia_teszt_nyers_i!L$3:L$140,konzisztencia_teszt_nyers_i!L$1)</f>
        <v>20</v>
      </c>
      <c r="M6" s="1">
        <v>1000000</v>
      </c>
    </row>
    <row r="7" spans="1:13" x14ac:dyDescent="0.3">
      <c r="A7" s="1" t="s">
        <v>156</v>
      </c>
      <c r="B7" s="1" t="s">
        <v>18</v>
      </c>
      <c r="C7" s="1">
        <f>RANK(konzisztencia_teszt_nyers_i!C7,konzisztencia_teszt_nyers_i!C$3:C$140,konzisztencia_teszt_nyers_i!C$1)</f>
        <v>1</v>
      </c>
      <c r="D7" s="1">
        <f>RANK(konzisztencia_teszt_nyers_i!D7,konzisztencia_teszt_nyers_i!D$3:D$140,konzisztencia_teszt_nyers_i!D$1)</f>
        <v>1</v>
      </c>
      <c r="E7" s="1">
        <f>RANK(konzisztencia_teszt_nyers_i!E7,konzisztencia_teszt_nyers_i!E$3:E$140,konzisztencia_teszt_nyers_i!E$1)</f>
        <v>1</v>
      </c>
      <c r="F7" s="1">
        <f>RANK(konzisztencia_teszt_nyers_i!F7,konzisztencia_teszt_nyers_i!F$3:F$140,konzisztencia_teszt_nyers_i!F$1)</f>
        <v>1</v>
      </c>
      <c r="G7" s="1">
        <f>RANK(konzisztencia_teszt_nyers_i!G7,konzisztencia_teszt_nyers_i!G$3:G$140,konzisztencia_teszt_nyers_i!G$1)</f>
        <v>1</v>
      </c>
      <c r="H7" s="1">
        <f>RANK(konzisztencia_teszt_nyers_i!H7,konzisztencia_teszt_nyers_i!H$3:H$140,konzisztencia_teszt_nyers_i!H$1)</f>
        <v>1</v>
      </c>
      <c r="I7" s="1">
        <f>RANK(konzisztencia_teszt_nyers_i!I7,konzisztencia_teszt_nyers_i!I$3:I$140,konzisztencia_teszt_nyers_i!I$1)</f>
        <v>1</v>
      </c>
      <c r="J7" s="1">
        <f>RANK(konzisztencia_teszt_nyers_i!J7,konzisztencia_teszt_nyers_i!J$3:J$140,konzisztencia_teszt_nyers_i!J$1)</f>
        <v>111</v>
      </c>
      <c r="K7" s="1">
        <f>RANK(konzisztencia_teszt_nyers_i!K7,konzisztencia_teszt_nyers_i!K$3:K$140,konzisztencia_teszt_nyers_i!K$1)</f>
        <v>133</v>
      </c>
      <c r="L7" s="1">
        <f>RANK(konzisztencia_teszt_nyers_i!L7,konzisztencia_teszt_nyers_i!L$3:L$140,konzisztencia_teszt_nyers_i!L$1)</f>
        <v>20</v>
      </c>
      <c r="M7" s="1">
        <v>1000000</v>
      </c>
    </row>
    <row r="8" spans="1:13" x14ac:dyDescent="0.3">
      <c r="A8" s="1" t="s">
        <v>155</v>
      </c>
      <c r="B8" s="1" t="s">
        <v>19</v>
      </c>
      <c r="C8" s="1">
        <f>RANK(konzisztencia_teszt_nyers_i!C8,konzisztencia_teszt_nyers_i!C$3:C$140,konzisztencia_teszt_nyers_i!C$1)</f>
        <v>72</v>
      </c>
      <c r="D8" s="1">
        <f>RANK(konzisztencia_teszt_nyers_i!D8,konzisztencia_teszt_nyers_i!D$3:D$140,konzisztencia_teszt_nyers_i!D$1)</f>
        <v>22</v>
      </c>
      <c r="E8" s="1">
        <f>RANK(konzisztencia_teszt_nyers_i!E8,konzisztencia_teszt_nyers_i!E$3:E$140,konzisztencia_teszt_nyers_i!E$1)</f>
        <v>1</v>
      </c>
      <c r="F8" s="1">
        <f>RANK(konzisztencia_teszt_nyers_i!F8,konzisztencia_teszt_nyers_i!F$3:F$140,konzisztencia_teszt_nyers_i!F$1)</f>
        <v>60</v>
      </c>
      <c r="G8" s="1">
        <f>RANK(konzisztencia_teszt_nyers_i!G8,konzisztencia_teszt_nyers_i!G$3:G$140,konzisztencia_teszt_nyers_i!G$1)</f>
        <v>63</v>
      </c>
      <c r="H8" s="1">
        <f>RANK(konzisztencia_teszt_nyers_i!H8,konzisztencia_teszt_nyers_i!H$3:H$140,konzisztencia_teszt_nyers_i!H$1)</f>
        <v>90</v>
      </c>
      <c r="I8" s="1">
        <f>RANK(konzisztencia_teszt_nyers_i!I8,konzisztencia_teszt_nyers_i!I$3:I$140,konzisztencia_teszt_nyers_i!I$1)</f>
        <v>87</v>
      </c>
      <c r="J8" s="1">
        <f>RANK(konzisztencia_teszt_nyers_i!J8,konzisztencia_teszt_nyers_i!J$3:J$140,konzisztencia_teszt_nyers_i!J$1)</f>
        <v>1</v>
      </c>
      <c r="K8" s="1">
        <f>RANK(konzisztencia_teszt_nyers_i!K8,konzisztencia_teszt_nyers_i!K$3:K$140,konzisztencia_teszt_nyers_i!K$1)</f>
        <v>1</v>
      </c>
      <c r="L8" s="1">
        <f>RANK(konzisztencia_teszt_nyers_i!L8,konzisztencia_teszt_nyers_i!L$3:L$140,konzisztencia_teszt_nyers_i!L$1)</f>
        <v>77</v>
      </c>
      <c r="M8" s="1">
        <v>1000000</v>
      </c>
    </row>
    <row r="9" spans="1:13" x14ac:dyDescent="0.3">
      <c r="A9" s="1" t="s">
        <v>153</v>
      </c>
      <c r="B9" s="1" t="s">
        <v>20</v>
      </c>
      <c r="C9" s="1">
        <f>RANK(konzisztencia_teszt_nyers_i!C9,konzisztencia_teszt_nyers_i!C$3:C$140,konzisztencia_teszt_nyers_i!C$1)</f>
        <v>72</v>
      </c>
      <c r="D9" s="1">
        <f>RANK(konzisztencia_teszt_nyers_i!D9,konzisztencia_teszt_nyers_i!D$3:D$140,konzisztencia_teszt_nyers_i!D$1)</f>
        <v>85</v>
      </c>
      <c r="E9" s="1">
        <f>RANK(konzisztencia_teszt_nyers_i!E9,konzisztencia_teszt_nyers_i!E$3:E$140,konzisztencia_teszt_nyers_i!E$1)</f>
        <v>36</v>
      </c>
      <c r="F9" s="1">
        <f>RANK(konzisztencia_teszt_nyers_i!F9,konzisztencia_teszt_nyers_i!F$3:F$140,konzisztencia_teszt_nyers_i!F$1)</f>
        <v>60</v>
      </c>
      <c r="G9" s="1">
        <f>RANK(konzisztencia_teszt_nyers_i!G9,konzisztencia_teszt_nyers_i!G$3:G$140,konzisztencia_teszt_nyers_i!G$1)</f>
        <v>63</v>
      </c>
      <c r="H9" s="1">
        <f>RANK(konzisztencia_teszt_nyers_i!H9,konzisztencia_teszt_nyers_i!H$3:H$140,konzisztencia_teszt_nyers_i!H$1)</f>
        <v>90</v>
      </c>
      <c r="I9" s="1">
        <f>RANK(konzisztencia_teszt_nyers_i!I9,konzisztencia_teszt_nyers_i!I$3:I$140,konzisztencia_teszt_nyers_i!I$1)</f>
        <v>87</v>
      </c>
      <c r="J9" s="1">
        <f>RANK(konzisztencia_teszt_nyers_i!J9,konzisztencia_teszt_nyers_i!J$3:J$140,konzisztencia_teszt_nyers_i!J$1)</f>
        <v>33</v>
      </c>
      <c r="K9" s="1">
        <f>RANK(konzisztencia_teszt_nyers_i!K9,konzisztencia_teszt_nyers_i!K$3:K$140,konzisztencia_teszt_nyers_i!K$1)</f>
        <v>24</v>
      </c>
      <c r="L9" s="1">
        <f>RANK(konzisztencia_teszt_nyers_i!L9,konzisztencia_teszt_nyers_i!L$3:L$140,konzisztencia_teszt_nyers_i!L$1)</f>
        <v>77</v>
      </c>
      <c r="M9" s="1">
        <v>1000000</v>
      </c>
    </row>
    <row r="10" spans="1:13" x14ac:dyDescent="0.3">
      <c r="A10" s="1" t="s">
        <v>156</v>
      </c>
      <c r="B10" s="1" t="s">
        <v>21</v>
      </c>
      <c r="C10" s="1">
        <f>RANK(konzisztencia_teszt_nyers_i!C10,konzisztencia_teszt_nyers_i!C$3:C$140,konzisztencia_teszt_nyers_i!C$1)</f>
        <v>1</v>
      </c>
      <c r="D10" s="1">
        <f>RANK(konzisztencia_teszt_nyers_i!D10,konzisztencia_teszt_nyers_i!D$3:D$140,konzisztencia_teszt_nyers_i!D$1)</f>
        <v>1</v>
      </c>
      <c r="E10" s="1">
        <f>RANK(konzisztencia_teszt_nyers_i!E10,konzisztencia_teszt_nyers_i!E$3:E$140,konzisztencia_teszt_nyers_i!E$1)</f>
        <v>87</v>
      </c>
      <c r="F10" s="1">
        <f>RANK(konzisztencia_teszt_nyers_i!F10,konzisztencia_teszt_nyers_i!F$3:F$140,konzisztencia_teszt_nyers_i!F$1)</f>
        <v>60</v>
      </c>
      <c r="G10" s="1">
        <f>RANK(konzisztencia_teszt_nyers_i!G10,konzisztencia_teszt_nyers_i!G$3:G$140,konzisztencia_teszt_nyers_i!G$1)</f>
        <v>28</v>
      </c>
      <c r="H10" s="1">
        <f>RANK(konzisztencia_teszt_nyers_i!H10,konzisztencia_teszt_nyers_i!H$3:H$140,konzisztencia_teszt_nyers_i!H$1)</f>
        <v>1</v>
      </c>
      <c r="I10" s="1">
        <f>RANK(konzisztencia_teszt_nyers_i!I10,konzisztencia_teszt_nyers_i!I$3:I$140,konzisztencia_teszt_nyers_i!I$1)</f>
        <v>1</v>
      </c>
      <c r="J10" s="1">
        <f>RANK(konzisztencia_teszt_nyers_i!J10,konzisztencia_teszt_nyers_i!J$3:J$140,konzisztencia_teszt_nyers_i!J$1)</f>
        <v>33</v>
      </c>
      <c r="K10" s="1">
        <f>RANK(konzisztencia_teszt_nyers_i!K10,konzisztencia_teszt_nyers_i!K$3:K$140,konzisztencia_teszt_nyers_i!K$1)</f>
        <v>24</v>
      </c>
      <c r="L10" s="1">
        <f>RANK(konzisztencia_teszt_nyers_i!L10,konzisztencia_teszt_nyers_i!L$3:L$140,konzisztencia_teszt_nyers_i!L$1)</f>
        <v>20</v>
      </c>
      <c r="M10" s="1">
        <v>1000000</v>
      </c>
    </row>
    <row r="11" spans="1:13" x14ac:dyDescent="0.3">
      <c r="A11" s="1" t="s">
        <v>156</v>
      </c>
      <c r="B11" s="1" t="s">
        <v>22</v>
      </c>
      <c r="C11" s="1">
        <f>RANK(konzisztencia_teszt_nyers_i!C11,konzisztencia_teszt_nyers_i!C$3:C$140,konzisztencia_teszt_nyers_i!C$1)</f>
        <v>1</v>
      </c>
      <c r="D11" s="1">
        <f>RANK(konzisztencia_teszt_nyers_i!D11,konzisztencia_teszt_nyers_i!D$3:D$140,konzisztencia_teszt_nyers_i!D$1)</f>
        <v>1</v>
      </c>
      <c r="E11" s="1">
        <f>RANK(konzisztencia_teszt_nyers_i!E11,konzisztencia_teszt_nyers_i!E$3:E$140,konzisztencia_teszt_nyers_i!E$1)</f>
        <v>36</v>
      </c>
      <c r="F11" s="1">
        <f>RANK(konzisztencia_teszt_nyers_i!F11,konzisztencia_teszt_nyers_i!F$3:F$140,konzisztencia_teszt_nyers_i!F$1)</f>
        <v>17</v>
      </c>
      <c r="G11" s="1">
        <f>RANK(konzisztencia_teszt_nyers_i!G11,konzisztencia_teszt_nyers_i!G$3:G$140,konzisztencia_teszt_nyers_i!G$1)</f>
        <v>28</v>
      </c>
      <c r="H11" s="1">
        <f>RANK(konzisztencia_teszt_nyers_i!H11,konzisztencia_teszt_nyers_i!H$3:H$140,konzisztencia_teszt_nyers_i!H$1)</f>
        <v>1</v>
      </c>
      <c r="I11" s="1">
        <f>RANK(konzisztencia_teszt_nyers_i!I11,konzisztencia_teszt_nyers_i!I$3:I$140,konzisztencia_teszt_nyers_i!I$1)</f>
        <v>1</v>
      </c>
      <c r="J11" s="1">
        <f>RANK(konzisztencia_teszt_nyers_i!J11,konzisztencia_teszt_nyers_i!J$3:J$140,konzisztencia_teszt_nyers_i!J$1)</f>
        <v>33</v>
      </c>
      <c r="K11" s="1">
        <f>RANK(konzisztencia_teszt_nyers_i!K11,konzisztencia_teszt_nyers_i!K$3:K$140,konzisztencia_teszt_nyers_i!K$1)</f>
        <v>24</v>
      </c>
      <c r="L11" s="1">
        <f>RANK(konzisztencia_teszt_nyers_i!L11,konzisztencia_teszt_nyers_i!L$3:L$140,konzisztencia_teszt_nyers_i!L$1)</f>
        <v>1</v>
      </c>
      <c r="M11" s="1">
        <v>1000000</v>
      </c>
    </row>
    <row r="12" spans="1:13" x14ac:dyDescent="0.3">
      <c r="A12" s="1" t="s">
        <v>152</v>
      </c>
      <c r="B12" s="1" t="s">
        <v>23</v>
      </c>
      <c r="C12" s="1">
        <f>RANK(konzisztencia_teszt_nyers_i!C12,konzisztencia_teszt_nyers_i!C$3:C$140,konzisztencia_teszt_nyers_i!C$1)</f>
        <v>43</v>
      </c>
      <c r="D12" s="1">
        <f>RANK(konzisztencia_teszt_nyers_i!D12,konzisztencia_teszt_nyers_i!D$3:D$140,konzisztencia_teszt_nyers_i!D$1)</f>
        <v>22</v>
      </c>
      <c r="E12" s="1">
        <f>RANK(konzisztencia_teszt_nyers_i!E12,konzisztencia_teszt_nyers_i!E$3:E$140,konzisztencia_teszt_nyers_i!E$1)</f>
        <v>129</v>
      </c>
      <c r="F12" s="1">
        <f>RANK(konzisztencia_teszt_nyers_i!F12,konzisztencia_teszt_nyers_i!F$3:F$140,konzisztencia_teszt_nyers_i!F$1)</f>
        <v>131</v>
      </c>
      <c r="G12" s="1">
        <f>RANK(konzisztencia_teszt_nyers_i!G12,konzisztencia_teszt_nyers_i!G$3:G$140,konzisztencia_teszt_nyers_i!G$1)</f>
        <v>105</v>
      </c>
      <c r="H12" s="1">
        <f>RANK(konzisztencia_teszt_nyers_i!H12,konzisztencia_teszt_nyers_i!H$3:H$140,konzisztencia_teszt_nyers_i!H$1)</f>
        <v>129</v>
      </c>
      <c r="I12" s="1">
        <f>RANK(konzisztencia_teszt_nyers_i!I12,konzisztencia_teszt_nyers_i!I$3:I$140,konzisztencia_teszt_nyers_i!I$1)</f>
        <v>130</v>
      </c>
      <c r="J12" s="1">
        <f>RANK(konzisztencia_teszt_nyers_i!J12,konzisztencia_teszt_nyers_i!J$3:J$140,konzisztencia_teszt_nyers_i!J$1)</f>
        <v>134</v>
      </c>
      <c r="K12" s="1">
        <f>RANK(konzisztencia_teszt_nyers_i!K12,konzisztencia_teszt_nyers_i!K$3:K$140,konzisztencia_teszt_nyers_i!K$1)</f>
        <v>60</v>
      </c>
      <c r="L12" s="1">
        <f>RANK(konzisztencia_teszt_nyers_i!L12,konzisztencia_teszt_nyers_i!L$3:L$140,konzisztencia_teszt_nyers_i!L$1)</f>
        <v>128</v>
      </c>
      <c r="M12" s="1">
        <v>1000000</v>
      </c>
    </row>
    <row r="13" spans="1:13" x14ac:dyDescent="0.3">
      <c r="A13" s="1" t="s">
        <v>155</v>
      </c>
      <c r="B13" s="1" t="s">
        <v>24</v>
      </c>
      <c r="C13" s="1">
        <f>RANK(konzisztencia_teszt_nyers_i!C13,konzisztencia_teszt_nyers_i!C$3:C$140,konzisztencia_teszt_nyers_i!C$1)</f>
        <v>72</v>
      </c>
      <c r="D13" s="1">
        <f>RANK(konzisztencia_teszt_nyers_i!D13,konzisztencia_teszt_nyers_i!D$3:D$140,konzisztencia_teszt_nyers_i!D$1)</f>
        <v>85</v>
      </c>
      <c r="E13" s="1">
        <f>RANK(konzisztencia_teszt_nyers_i!E13,konzisztencia_teszt_nyers_i!E$3:E$140,konzisztencia_teszt_nyers_i!E$1)</f>
        <v>36</v>
      </c>
      <c r="F13" s="1">
        <f>RANK(konzisztencia_teszt_nyers_i!F13,konzisztencia_teszt_nyers_i!F$3:F$140,konzisztencia_teszt_nyers_i!F$1)</f>
        <v>106</v>
      </c>
      <c r="G13" s="1">
        <f>RANK(konzisztencia_teszt_nyers_i!G13,konzisztencia_teszt_nyers_i!G$3:G$140,konzisztencia_teszt_nyers_i!G$1)</f>
        <v>63</v>
      </c>
      <c r="H13" s="1">
        <f>RANK(konzisztencia_teszt_nyers_i!H13,konzisztencia_teszt_nyers_i!H$3:H$140,konzisztencia_teszt_nyers_i!H$1)</f>
        <v>90</v>
      </c>
      <c r="I13" s="1">
        <f>RANK(konzisztencia_teszt_nyers_i!I13,konzisztencia_teszt_nyers_i!I$3:I$140,konzisztencia_teszt_nyers_i!I$1)</f>
        <v>114</v>
      </c>
      <c r="J13" s="1">
        <f>RANK(konzisztencia_teszt_nyers_i!J13,konzisztencia_teszt_nyers_i!J$3:J$140,konzisztencia_teszt_nyers_i!J$1)</f>
        <v>79</v>
      </c>
      <c r="K13" s="1">
        <f>RANK(konzisztencia_teszt_nyers_i!K13,konzisztencia_teszt_nyers_i!K$3:K$140,konzisztencia_teszt_nyers_i!K$1)</f>
        <v>60</v>
      </c>
      <c r="L13" s="1">
        <f>RANK(konzisztencia_teszt_nyers_i!L13,konzisztencia_teszt_nyers_i!L$3:L$140,konzisztencia_teszt_nyers_i!L$1)</f>
        <v>77</v>
      </c>
      <c r="M13" s="1">
        <v>1000000</v>
      </c>
    </row>
    <row r="14" spans="1:13" x14ac:dyDescent="0.3">
      <c r="A14" s="1" t="s">
        <v>152</v>
      </c>
      <c r="B14" s="1" t="s">
        <v>25</v>
      </c>
      <c r="C14" s="1">
        <f>RANK(konzisztencia_teszt_nyers_i!C14,konzisztencia_teszt_nyers_i!C$3:C$140,konzisztencia_teszt_nyers_i!C$1)</f>
        <v>72</v>
      </c>
      <c r="D14" s="1">
        <f>RANK(konzisztencia_teszt_nyers_i!D14,konzisztencia_teszt_nyers_i!D$3:D$140,konzisztencia_teszt_nyers_i!D$1)</f>
        <v>85</v>
      </c>
      <c r="E14" s="1">
        <f>RANK(konzisztencia_teszt_nyers_i!E14,konzisztencia_teszt_nyers_i!E$3:E$140,konzisztencia_teszt_nyers_i!E$1)</f>
        <v>36</v>
      </c>
      <c r="F14" s="1">
        <f>RANK(konzisztencia_teszt_nyers_i!F14,konzisztencia_teszt_nyers_i!F$3:F$140,konzisztencia_teszt_nyers_i!F$1)</f>
        <v>60</v>
      </c>
      <c r="G14" s="1">
        <f>RANK(konzisztencia_teszt_nyers_i!G14,konzisztencia_teszt_nyers_i!G$3:G$140,konzisztencia_teszt_nyers_i!G$1)</f>
        <v>63</v>
      </c>
      <c r="H14" s="1">
        <f>RANK(konzisztencia_teszt_nyers_i!H14,konzisztencia_teszt_nyers_i!H$3:H$140,konzisztencia_teszt_nyers_i!H$1)</f>
        <v>90</v>
      </c>
      <c r="I14" s="1">
        <f>RANK(konzisztencia_teszt_nyers_i!I14,konzisztencia_teszt_nyers_i!I$3:I$140,konzisztencia_teszt_nyers_i!I$1)</f>
        <v>114</v>
      </c>
      <c r="J14" s="1">
        <f>RANK(konzisztencia_teszt_nyers_i!J14,konzisztencia_teszt_nyers_i!J$3:J$140,konzisztencia_teszt_nyers_i!J$1)</f>
        <v>79</v>
      </c>
      <c r="K14" s="1">
        <f>RANK(konzisztencia_teszt_nyers_i!K14,konzisztencia_teszt_nyers_i!K$3:K$140,konzisztencia_teszt_nyers_i!K$1)</f>
        <v>108</v>
      </c>
      <c r="L14" s="1">
        <f>RANK(konzisztencia_teszt_nyers_i!L14,konzisztencia_teszt_nyers_i!L$3:L$140,konzisztencia_teszt_nyers_i!L$1)</f>
        <v>77</v>
      </c>
      <c r="M14" s="1">
        <v>1000000</v>
      </c>
    </row>
    <row r="15" spans="1:13" x14ac:dyDescent="0.3">
      <c r="A15" s="1" t="s">
        <v>154</v>
      </c>
      <c r="B15" s="1" t="s">
        <v>26</v>
      </c>
      <c r="C15" s="1">
        <f>RANK(konzisztencia_teszt_nyers_i!C15,konzisztencia_teszt_nyers_i!C$3:C$140,konzisztencia_teszt_nyers_i!C$1)</f>
        <v>72</v>
      </c>
      <c r="D15" s="1">
        <f>RANK(konzisztencia_teszt_nyers_i!D15,konzisztencia_teszt_nyers_i!D$3:D$140,konzisztencia_teszt_nyers_i!D$1)</f>
        <v>85</v>
      </c>
      <c r="E15" s="1">
        <f>RANK(konzisztencia_teszt_nyers_i!E15,konzisztencia_teszt_nyers_i!E$3:E$140,konzisztencia_teszt_nyers_i!E$1)</f>
        <v>36</v>
      </c>
      <c r="F15" s="1">
        <f>RANK(konzisztencia_teszt_nyers_i!F15,konzisztencia_teszt_nyers_i!F$3:F$140,konzisztencia_teszt_nyers_i!F$1)</f>
        <v>60</v>
      </c>
      <c r="G15" s="1">
        <f>RANK(konzisztencia_teszt_nyers_i!G15,konzisztencia_teszt_nyers_i!G$3:G$140,konzisztencia_teszt_nyers_i!G$1)</f>
        <v>63</v>
      </c>
      <c r="H15" s="1">
        <f>RANK(konzisztencia_teszt_nyers_i!H15,konzisztencia_teszt_nyers_i!H$3:H$140,konzisztencia_teszt_nyers_i!H$1)</f>
        <v>90</v>
      </c>
      <c r="I15" s="1">
        <f>RANK(konzisztencia_teszt_nyers_i!I15,konzisztencia_teszt_nyers_i!I$3:I$140,konzisztencia_teszt_nyers_i!I$1)</f>
        <v>114</v>
      </c>
      <c r="J15" s="1">
        <f>RANK(konzisztencia_teszt_nyers_i!J15,konzisztencia_teszt_nyers_i!J$3:J$140,konzisztencia_teszt_nyers_i!J$1)</f>
        <v>111</v>
      </c>
      <c r="K15" s="1">
        <f>RANK(konzisztencia_teszt_nyers_i!K15,konzisztencia_teszt_nyers_i!K$3:K$140,konzisztencia_teszt_nyers_i!K$1)</f>
        <v>60</v>
      </c>
      <c r="L15" s="1">
        <f>RANK(konzisztencia_teszt_nyers_i!L15,konzisztencia_teszt_nyers_i!L$3:L$140,konzisztencia_teszt_nyers_i!L$1)</f>
        <v>77</v>
      </c>
      <c r="M15" s="1">
        <v>1000000</v>
      </c>
    </row>
    <row r="16" spans="1:13" x14ac:dyDescent="0.3">
      <c r="A16" s="1" t="s">
        <v>155</v>
      </c>
      <c r="B16" s="1" t="s">
        <v>27</v>
      </c>
      <c r="C16" s="1">
        <f>RANK(konzisztencia_teszt_nyers_i!C16,konzisztencia_teszt_nyers_i!C$3:C$140,konzisztencia_teszt_nyers_i!C$1)</f>
        <v>72</v>
      </c>
      <c r="D16" s="1">
        <f>RANK(konzisztencia_teszt_nyers_i!D16,konzisztencia_teszt_nyers_i!D$3:D$140,konzisztencia_teszt_nyers_i!D$1)</f>
        <v>22</v>
      </c>
      <c r="E16" s="1">
        <f>RANK(konzisztencia_teszt_nyers_i!E16,konzisztencia_teszt_nyers_i!E$3:E$140,konzisztencia_teszt_nyers_i!E$1)</f>
        <v>87</v>
      </c>
      <c r="F16" s="1">
        <f>RANK(konzisztencia_teszt_nyers_i!F16,konzisztencia_teszt_nyers_i!F$3:F$140,konzisztencia_teszt_nyers_i!F$1)</f>
        <v>60</v>
      </c>
      <c r="G16" s="1">
        <f>RANK(konzisztencia_teszt_nyers_i!G16,konzisztencia_teszt_nyers_i!G$3:G$140,konzisztencia_teszt_nyers_i!G$1)</f>
        <v>63</v>
      </c>
      <c r="H16" s="1">
        <f>RANK(konzisztencia_teszt_nyers_i!H16,konzisztencia_teszt_nyers_i!H$3:H$140,konzisztencia_teszt_nyers_i!H$1)</f>
        <v>42</v>
      </c>
      <c r="I16" s="1">
        <f>RANK(konzisztencia_teszt_nyers_i!I16,konzisztencia_teszt_nyers_i!I$3:I$140,konzisztencia_teszt_nyers_i!I$1)</f>
        <v>87</v>
      </c>
      <c r="J16" s="1">
        <f>RANK(konzisztencia_teszt_nyers_i!J16,konzisztencia_teszt_nyers_i!J$3:J$140,konzisztencia_teszt_nyers_i!J$1)</f>
        <v>33</v>
      </c>
      <c r="K16" s="1">
        <f>RANK(konzisztencia_teszt_nyers_i!K16,konzisztencia_teszt_nyers_i!K$3:K$140,konzisztencia_teszt_nyers_i!K$1)</f>
        <v>60</v>
      </c>
      <c r="L16" s="1">
        <f>RANK(konzisztencia_teszt_nyers_i!L16,konzisztencia_teszt_nyers_i!L$3:L$140,konzisztencia_teszt_nyers_i!L$1)</f>
        <v>77</v>
      </c>
      <c r="M16" s="1">
        <v>1000000</v>
      </c>
    </row>
    <row r="17" spans="1:13" x14ac:dyDescent="0.3">
      <c r="A17" s="1" t="s">
        <v>152</v>
      </c>
      <c r="B17" s="1" t="s">
        <v>28</v>
      </c>
      <c r="C17" s="1">
        <f>RANK(konzisztencia_teszt_nyers_i!C17,konzisztencia_teszt_nyers_i!C$3:C$140,konzisztencia_teszt_nyers_i!C$1)</f>
        <v>43</v>
      </c>
      <c r="D17" s="1">
        <f>RANK(konzisztencia_teszt_nyers_i!D17,konzisztencia_teszt_nyers_i!D$3:D$140,konzisztencia_teszt_nyers_i!D$1)</f>
        <v>22</v>
      </c>
      <c r="E17" s="1">
        <f>RANK(konzisztencia_teszt_nyers_i!E17,konzisztencia_teszt_nyers_i!E$3:E$140,konzisztencia_teszt_nyers_i!E$1)</f>
        <v>87</v>
      </c>
      <c r="F17" s="1">
        <f>RANK(konzisztencia_teszt_nyers_i!F17,konzisztencia_teszt_nyers_i!F$3:F$140,konzisztencia_teszt_nyers_i!F$1)</f>
        <v>106</v>
      </c>
      <c r="G17" s="1">
        <f>RANK(konzisztencia_teszt_nyers_i!G17,konzisztencia_teszt_nyers_i!G$3:G$140,konzisztencia_teszt_nyers_i!G$1)</f>
        <v>63</v>
      </c>
      <c r="H17" s="1">
        <f>RANK(konzisztencia_teszt_nyers_i!H17,konzisztencia_teszt_nyers_i!H$3:H$140,konzisztencia_teszt_nyers_i!H$1)</f>
        <v>42</v>
      </c>
      <c r="I17" s="1">
        <f>RANK(konzisztencia_teszt_nyers_i!I17,konzisztencia_teszt_nyers_i!I$3:I$140,konzisztencia_teszt_nyers_i!I$1)</f>
        <v>87</v>
      </c>
      <c r="J17" s="1">
        <f>RANK(konzisztencia_teszt_nyers_i!J17,konzisztencia_teszt_nyers_i!J$3:J$140,konzisztencia_teszt_nyers_i!J$1)</f>
        <v>79</v>
      </c>
      <c r="K17" s="1">
        <f>RANK(konzisztencia_teszt_nyers_i!K17,konzisztencia_teszt_nyers_i!K$3:K$140,konzisztencia_teszt_nyers_i!K$1)</f>
        <v>60</v>
      </c>
      <c r="L17" s="1">
        <f>RANK(konzisztencia_teszt_nyers_i!L17,konzisztencia_teszt_nyers_i!L$3:L$140,konzisztencia_teszt_nyers_i!L$1)</f>
        <v>109</v>
      </c>
      <c r="M17" s="1">
        <v>1000000</v>
      </c>
    </row>
    <row r="18" spans="1:13" x14ac:dyDescent="0.3">
      <c r="A18" s="1" t="s">
        <v>154</v>
      </c>
      <c r="B18" s="1" t="s">
        <v>29</v>
      </c>
      <c r="C18" s="1">
        <f>RANK(konzisztencia_teszt_nyers_i!C18,konzisztencia_teszt_nyers_i!C$3:C$140,konzisztencia_teszt_nyers_i!C$1)</f>
        <v>72</v>
      </c>
      <c r="D18" s="1">
        <f>RANK(konzisztencia_teszt_nyers_i!D18,konzisztencia_teszt_nyers_i!D$3:D$140,konzisztencia_teszt_nyers_i!D$1)</f>
        <v>22</v>
      </c>
      <c r="E18" s="1">
        <f>RANK(konzisztencia_teszt_nyers_i!E18,konzisztencia_teszt_nyers_i!E$3:E$140,konzisztencia_teszt_nyers_i!E$1)</f>
        <v>87</v>
      </c>
      <c r="F18" s="1">
        <f>RANK(konzisztencia_teszt_nyers_i!F18,konzisztencia_teszt_nyers_i!F$3:F$140,konzisztencia_teszt_nyers_i!F$1)</f>
        <v>60</v>
      </c>
      <c r="G18" s="1">
        <f>RANK(konzisztencia_teszt_nyers_i!G18,konzisztencia_teszt_nyers_i!G$3:G$140,konzisztencia_teszt_nyers_i!G$1)</f>
        <v>63</v>
      </c>
      <c r="H18" s="1">
        <f>RANK(konzisztencia_teszt_nyers_i!H18,konzisztencia_teszt_nyers_i!H$3:H$140,konzisztencia_teszt_nyers_i!H$1)</f>
        <v>42</v>
      </c>
      <c r="I18" s="1">
        <f>RANK(konzisztencia_teszt_nyers_i!I18,konzisztencia_teszt_nyers_i!I$3:I$140,konzisztencia_teszt_nyers_i!I$1)</f>
        <v>87</v>
      </c>
      <c r="J18" s="1">
        <f>RANK(konzisztencia_teszt_nyers_i!J18,konzisztencia_teszt_nyers_i!J$3:J$140,konzisztencia_teszt_nyers_i!J$1)</f>
        <v>79</v>
      </c>
      <c r="K18" s="1">
        <f>RANK(konzisztencia_teszt_nyers_i!K18,konzisztencia_teszt_nyers_i!K$3:K$140,konzisztencia_teszt_nyers_i!K$1)</f>
        <v>60</v>
      </c>
      <c r="L18" s="1">
        <f>RANK(konzisztencia_teszt_nyers_i!L18,konzisztencia_teszt_nyers_i!L$3:L$140,konzisztencia_teszt_nyers_i!L$1)</f>
        <v>77</v>
      </c>
      <c r="M18" s="1">
        <v>1000000</v>
      </c>
    </row>
    <row r="19" spans="1:13" x14ac:dyDescent="0.3">
      <c r="A19" s="1" t="s">
        <v>156</v>
      </c>
      <c r="B19" s="1" t="s">
        <v>30</v>
      </c>
      <c r="C19" s="1">
        <f>RANK(konzisztencia_teszt_nyers_i!C19,konzisztencia_teszt_nyers_i!C$3:C$140,konzisztencia_teszt_nyers_i!C$1)</f>
        <v>43</v>
      </c>
      <c r="D19" s="1">
        <f>RANK(konzisztencia_teszt_nyers_i!D19,konzisztencia_teszt_nyers_i!D$3:D$140,konzisztencia_teszt_nyers_i!D$1)</f>
        <v>85</v>
      </c>
      <c r="E19" s="1">
        <f>RANK(konzisztencia_teszt_nyers_i!E19,konzisztencia_teszt_nyers_i!E$3:E$140,konzisztencia_teszt_nyers_i!E$1)</f>
        <v>36</v>
      </c>
      <c r="F19" s="1">
        <f>RANK(konzisztencia_teszt_nyers_i!F19,konzisztencia_teszt_nyers_i!F$3:F$140,konzisztencia_teszt_nyers_i!F$1)</f>
        <v>17</v>
      </c>
      <c r="G19" s="1">
        <f>RANK(konzisztencia_teszt_nyers_i!G19,konzisztencia_teszt_nyers_i!G$3:G$140,konzisztencia_teszt_nyers_i!G$1)</f>
        <v>1</v>
      </c>
      <c r="H19" s="1">
        <f>RANK(konzisztencia_teszt_nyers_i!H19,konzisztencia_teszt_nyers_i!H$3:H$140,konzisztencia_teszt_nyers_i!H$1)</f>
        <v>1</v>
      </c>
      <c r="I19" s="1">
        <f>RANK(konzisztencia_teszt_nyers_i!I19,konzisztencia_teszt_nyers_i!I$3:I$140,konzisztencia_teszt_nyers_i!I$1)</f>
        <v>1</v>
      </c>
      <c r="J19" s="1">
        <f>RANK(konzisztencia_teszt_nyers_i!J19,konzisztencia_teszt_nyers_i!J$3:J$140,konzisztencia_teszt_nyers_i!J$1)</f>
        <v>79</v>
      </c>
      <c r="K19" s="1">
        <f>RANK(konzisztencia_teszt_nyers_i!K19,konzisztencia_teszt_nyers_i!K$3:K$140,konzisztencia_teszt_nyers_i!K$1)</f>
        <v>108</v>
      </c>
      <c r="L19" s="1">
        <f>RANK(konzisztencia_teszt_nyers_i!L19,konzisztencia_teszt_nyers_i!L$3:L$140,konzisztencia_teszt_nyers_i!L$1)</f>
        <v>77</v>
      </c>
      <c r="M19" s="1">
        <v>1000000</v>
      </c>
    </row>
    <row r="20" spans="1:13" x14ac:dyDescent="0.3">
      <c r="A20" s="1" t="s">
        <v>152</v>
      </c>
      <c r="B20" s="1" t="s">
        <v>31</v>
      </c>
      <c r="C20" s="1">
        <f>RANK(konzisztencia_teszt_nyers_i!C20,konzisztencia_teszt_nyers_i!C$3:C$140,konzisztencia_teszt_nyers_i!C$1)</f>
        <v>1</v>
      </c>
      <c r="D20" s="1">
        <f>RANK(konzisztencia_teszt_nyers_i!D20,konzisztencia_teszt_nyers_i!D$3:D$140,konzisztencia_teszt_nyers_i!D$1)</f>
        <v>22</v>
      </c>
      <c r="E20" s="1">
        <f>RANK(konzisztencia_teszt_nyers_i!E20,konzisztencia_teszt_nyers_i!E$3:E$140,konzisztencia_teszt_nyers_i!E$1)</f>
        <v>117</v>
      </c>
      <c r="F20" s="1">
        <f>RANK(konzisztencia_teszt_nyers_i!F20,konzisztencia_teszt_nyers_i!F$3:F$140,konzisztencia_teszt_nyers_i!F$1)</f>
        <v>60</v>
      </c>
      <c r="G20" s="1">
        <f>RANK(konzisztencia_teszt_nyers_i!G20,konzisztencia_teszt_nyers_i!G$3:G$140,konzisztencia_teszt_nyers_i!G$1)</f>
        <v>1</v>
      </c>
      <c r="H20" s="1">
        <f>RANK(konzisztencia_teszt_nyers_i!H20,konzisztencia_teszt_nyers_i!H$3:H$140,konzisztencia_teszt_nyers_i!H$1)</f>
        <v>42</v>
      </c>
      <c r="I20" s="1">
        <f>RANK(konzisztencia_teszt_nyers_i!I20,konzisztencia_teszt_nyers_i!I$3:I$140,konzisztencia_teszt_nyers_i!I$1)</f>
        <v>1</v>
      </c>
      <c r="J20" s="1">
        <f>RANK(konzisztencia_teszt_nyers_i!J20,konzisztencia_teszt_nyers_i!J$3:J$140,konzisztencia_teszt_nyers_i!J$1)</f>
        <v>79</v>
      </c>
      <c r="K20" s="1">
        <f>RANK(konzisztencia_teszt_nyers_i!K20,konzisztencia_teszt_nyers_i!K$3:K$140,konzisztencia_teszt_nyers_i!K$1)</f>
        <v>108</v>
      </c>
      <c r="L20" s="1">
        <f>RANK(konzisztencia_teszt_nyers_i!L20,konzisztencia_teszt_nyers_i!L$3:L$140,konzisztencia_teszt_nyers_i!L$1)</f>
        <v>109</v>
      </c>
      <c r="M20" s="1">
        <v>1000000</v>
      </c>
    </row>
    <row r="21" spans="1:13" x14ac:dyDescent="0.3">
      <c r="A21" s="1" t="s">
        <v>154</v>
      </c>
      <c r="B21" s="1" t="s">
        <v>32</v>
      </c>
      <c r="C21" s="1">
        <f>RANK(konzisztencia_teszt_nyers_i!C21,konzisztencia_teszt_nyers_i!C$3:C$140,konzisztencia_teszt_nyers_i!C$1)</f>
        <v>43</v>
      </c>
      <c r="D21" s="1">
        <f>RANK(konzisztencia_teszt_nyers_i!D21,konzisztencia_teszt_nyers_i!D$3:D$140,konzisztencia_teszt_nyers_i!D$1)</f>
        <v>85</v>
      </c>
      <c r="E21" s="1">
        <f>RANK(konzisztencia_teszt_nyers_i!E21,konzisztencia_teszt_nyers_i!E$3:E$140,konzisztencia_teszt_nyers_i!E$1)</f>
        <v>87</v>
      </c>
      <c r="F21" s="1">
        <f>RANK(konzisztencia_teszt_nyers_i!F21,konzisztencia_teszt_nyers_i!F$3:F$140,konzisztencia_teszt_nyers_i!F$1)</f>
        <v>60</v>
      </c>
      <c r="G21" s="1">
        <f>RANK(konzisztencia_teszt_nyers_i!G21,konzisztencia_teszt_nyers_i!G$3:G$140,konzisztencia_teszt_nyers_i!G$1)</f>
        <v>1</v>
      </c>
      <c r="H21" s="1">
        <f>RANK(konzisztencia_teszt_nyers_i!H21,konzisztencia_teszt_nyers_i!H$3:H$140,konzisztencia_teszt_nyers_i!H$1)</f>
        <v>1</v>
      </c>
      <c r="I21" s="1">
        <f>RANK(konzisztencia_teszt_nyers_i!I21,konzisztencia_teszt_nyers_i!I$3:I$140,konzisztencia_teszt_nyers_i!I$1)</f>
        <v>1</v>
      </c>
      <c r="J21" s="1">
        <f>RANK(konzisztencia_teszt_nyers_i!J21,konzisztencia_teszt_nyers_i!J$3:J$140,konzisztencia_teszt_nyers_i!J$1)</f>
        <v>79</v>
      </c>
      <c r="K21" s="1">
        <f>RANK(konzisztencia_teszt_nyers_i!K21,konzisztencia_teszt_nyers_i!K$3:K$140,konzisztencia_teszt_nyers_i!K$1)</f>
        <v>108</v>
      </c>
      <c r="L21" s="1">
        <f>RANK(konzisztencia_teszt_nyers_i!L21,konzisztencia_teszt_nyers_i!L$3:L$140,konzisztencia_teszt_nyers_i!L$1)</f>
        <v>20</v>
      </c>
      <c r="M21" s="1">
        <v>1000000</v>
      </c>
    </row>
    <row r="22" spans="1:13" x14ac:dyDescent="0.3">
      <c r="A22" s="1" t="s">
        <v>156</v>
      </c>
      <c r="B22" s="1" t="s">
        <v>33</v>
      </c>
      <c r="C22" s="1">
        <f>RANK(konzisztencia_teszt_nyers_i!C22,konzisztencia_teszt_nyers_i!C$3:C$140,konzisztencia_teszt_nyers_i!C$1)</f>
        <v>1</v>
      </c>
      <c r="D22" s="1">
        <f>RANK(konzisztencia_teszt_nyers_i!D22,konzisztencia_teszt_nyers_i!D$3:D$140,konzisztencia_teszt_nyers_i!D$1)</f>
        <v>85</v>
      </c>
      <c r="E22" s="1">
        <f>RANK(konzisztencia_teszt_nyers_i!E22,konzisztencia_teszt_nyers_i!E$3:E$140,konzisztencia_teszt_nyers_i!E$1)</f>
        <v>129</v>
      </c>
      <c r="F22" s="1">
        <f>RANK(konzisztencia_teszt_nyers_i!F22,konzisztencia_teszt_nyers_i!F$3:F$140,konzisztencia_teszt_nyers_i!F$1)</f>
        <v>106</v>
      </c>
      <c r="G22" s="1">
        <f>RANK(konzisztencia_teszt_nyers_i!G22,konzisztencia_teszt_nyers_i!G$3:G$140,konzisztencia_teszt_nyers_i!G$1)</f>
        <v>28</v>
      </c>
      <c r="H22" s="1">
        <f>RANK(konzisztencia_teszt_nyers_i!H22,konzisztencia_teszt_nyers_i!H$3:H$140,konzisztencia_teszt_nyers_i!H$1)</f>
        <v>115</v>
      </c>
      <c r="I22" s="1">
        <f>RANK(konzisztencia_teszt_nyers_i!I22,konzisztencia_teszt_nyers_i!I$3:I$140,konzisztencia_teszt_nyers_i!I$1)</f>
        <v>43</v>
      </c>
      <c r="J22" s="1">
        <f>RANK(konzisztencia_teszt_nyers_i!J22,konzisztencia_teszt_nyers_i!J$3:J$140,konzisztencia_teszt_nyers_i!J$1)</f>
        <v>111</v>
      </c>
      <c r="K22" s="1">
        <f>RANK(konzisztencia_teszt_nyers_i!K22,konzisztencia_teszt_nyers_i!K$3:K$140,konzisztencia_teszt_nyers_i!K$1)</f>
        <v>60</v>
      </c>
      <c r="L22" s="1">
        <f>RANK(konzisztencia_teszt_nyers_i!L22,konzisztencia_teszt_nyers_i!L$3:L$140,konzisztencia_teszt_nyers_i!L$1)</f>
        <v>128</v>
      </c>
      <c r="M22" s="1">
        <v>1000000</v>
      </c>
    </row>
    <row r="23" spans="1:13" x14ac:dyDescent="0.3">
      <c r="A23" s="1" t="s">
        <v>155</v>
      </c>
      <c r="B23" s="1" t="s">
        <v>34</v>
      </c>
      <c r="C23" s="1">
        <f>RANK(konzisztencia_teszt_nyers_i!C23,konzisztencia_teszt_nyers_i!C$3:C$140,konzisztencia_teszt_nyers_i!C$1)</f>
        <v>43</v>
      </c>
      <c r="D23" s="1">
        <f>RANK(konzisztencia_teszt_nyers_i!D23,konzisztencia_teszt_nyers_i!D$3:D$140,konzisztencia_teszt_nyers_i!D$1)</f>
        <v>22</v>
      </c>
      <c r="E23" s="1">
        <f>RANK(konzisztencia_teszt_nyers_i!E23,konzisztencia_teszt_nyers_i!E$3:E$140,konzisztencia_teszt_nyers_i!E$1)</f>
        <v>87</v>
      </c>
      <c r="F23" s="1">
        <f>RANK(konzisztencia_teszt_nyers_i!F23,konzisztencia_teszt_nyers_i!F$3:F$140,konzisztencia_teszt_nyers_i!F$1)</f>
        <v>60</v>
      </c>
      <c r="G23" s="1">
        <f>RANK(konzisztencia_teszt_nyers_i!G23,konzisztencia_teszt_nyers_i!G$3:G$140,konzisztencia_teszt_nyers_i!G$1)</f>
        <v>28</v>
      </c>
      <c r="H23" s="1">
        <f>RANK(konzisztencia_teszt_nyers_i!H23,konzisztencia_teszt_nyers_i!H$3:H$140,konzisztencia_teszt_nyers_i!H$1)</f>
        <v>42</v>
      </c>
      <c r="I23" s="1">
        <f>RANK(konzisztencia_teszt_nyers_i!I23,konzisztencia_teszt_nyers_i!I$3:I$140,konzisztencia_teszt_nyers_i!I$1)</f>
        <v>1</v>
      </c>
      <c r="J23" s="1">
        <f>RANK(konzisztencia_teszt_nyers_i!J23,konzisztencia_teszt_nyers_i!J$3:J$140,konzisztencia_teszt_nyers_i!J$1)</f>
        <v>33</v>
      </c>
      <c r="K23" s="1">
        <f>RANK(konzisztencia_teszt_nyers_i!K23,konzisztencia_teszt_nyers_i!K$3:K$140,konzisztencia_teszt_nyers_i!K$1)</f>
        <v>60</v>
      </c>
      <c r="L23" s="1">
        <f>RANK(konzisztencia_teszt_nyers_i!L23,konzisztencia_teszt_nyers_i!L$3:L$140,konzisztencia_teszt_nyers_i!L$1)</f>
        <v>77</v>
      </c>
      <c r="M23" s="1">
        <v>1000000</v>
      </c>
    </row>
    <row r="24" spans="1:13" x14ac:dyDescent="0.3">
      <c r="A24" s="1" t="s">
        <v>154</v>
      </c>
      <c r="B24" s="1" t="s">
        <v>35</v>
      </c>
      <c r="C24" s="1">
        <f>RANK(konzisztencia_teszt_nyers_i!C24,konzisztencia_teszt_nyers_i!C$3:C$140,konzisztencia_teszt_nyers_i!C$1)</f>
        <v>43</v>
      </c>
      <c r="D24" s="1">
        <f>RANK(konzisztencia_teszt_nyers_i!D24,konzisztencia_teszt_nyers_i!D$3:D$140,konzisztencia_teszt_nyers_i!D$1)</f>
        <v>85</v>
      </c>
      <c r="E24" s="1">
        <f>RANK(konzisztencia_teszt_nyers_i!E24,konzisztencia_teszt_nyers_i!E$3:E$140,konzisztencia_teszt_nyers_i!E$1)</f>
        <v>87</v>
      </c>
      <c r="F24" s="1">
        <f>RANK(konzisztencia_teszt_nyers_i!F24,konzisztencia_teszt_nyers_i!F$3:F$140,konzisztencia_teszt_nyers_i!F$1)</f>
        <v>17</v>
      </c>
      <c r="G24" s="1">
        <f>RANK(konzisztencia_teszt_nyers_i!G24,konzisztencia_teszt_nyers_i!G$3:G$140,konzisztencia_teszt_nyers_i!G$1)</f>
        <v>28</v>
      </c>
      <c r="H24" s="1">
        <f>RANK(konzisztencia_teszt_nyers_i!H24,konzisztencia_teszt_nyers_i!H$3:H$140,konzisztencia_teszt_nyers_i!H$1)</f>
        <v>1</v>
      </c>
      <c r="I24" s="1">
        <f>RANK(konzisztencia_teszt_nyers_i!I24,konzisztencia_teszt_nyers_i!I$3:I$140,konzisztencia_teszt_nyers_i!I$1)</f>
        <v>1</v>
      </c>
      <c r="J24" s="1">
        <f>RANK(konzisztencia_teszt_nyers_i!J24,konzisztencia_teszt_nyers_i!J$3:J$140,konzisztencia_teszt_nyers_i!J$1)</f>
        <v>79</v>
      </c>
      <c r="K24" s="1">
        <f>RANK(konzisztencia_teszt_nyers_i!K24,konzisztencia_teszt_nyers_i!K$3:K$140,konzisztencia_teszt_nyers_i!K$1)</f>
        <v>24</v>
      </c>
      <c r="L24" s="1">
        <f>RANK(konzisztencia_teszt_nyers_i!L24,konzisztencia_teszt_nyers_i!L$3:L$140,konzisztencia_teszt_nyers_i!L$1)</f>
        <v>20</v>
      </c>
      <c r="M24" s="1">
        <v>1000000</v>
      </c>
    </row>
    <row r="25" spans="1:13" x14ac:dyDescent="0.3">
      <c r="A25" s="1" t="s">
        <v>152</v>
      </c>
      <c r="B25" s="1" t="s">
        <v>36</v>
      </c>
      <c r="C25" s="1">
        <f>RANK(konzisztencia_teszt_nyers_i!C25,konzisztencia_teszt_nyers_i!C$3:C$140,konzisztencia_teszt_nyers_i!C$1)</f>
        <v>1</v>
      </c>
      <c r="D25" s="1">
        <f>RANK(konzisztencia_teszt_nyers_i!D25,konzisztencia_teszt_nyers_i!D$3:D$140,konzisztencia_teszt_nyers_i!D$1)</f>
        <v>22</v>
      </c>
      <c r="E25" s="1">
        <f>RANK(konzisztencia_teszt_nyers_i!E25,konzisztencia_teszt_nyers_i!E$3:E$140,konzisztencia_teszt_nyers_i!E$1)</f>
        <v>117</v>
      </c>
      <c r="F25" s="1">
        <f>RANK(konzisztencia_teszt_nyers_i!F25,konzisztencia_teszt_nyers_i!F$3:F$140,konzisztencia_teszt_nyers_i!F$1)</f>
        <v>60</v>
      </c>
      <c r="G25" s="1">
        <f>RANK(konzisztencia_teszt_nyers_i!G25,konzisztencia_teszt_nyers_i!G$3:G$140,konzisztencia_teszt_nyers_i!G$1)</f>
        <v>28</v>
      </c>
      <c r="H25" s="1">
        <f>RANK(konzisztencia_teszt_nyers_i!H25,konzisztencia_teszt_nyers_i!H$3:H$140,konzisztencia_teszt_nyers_i!H$1)</f>
        <v>42</v>
      </c>
      <c r="I25" s="1">
        <f>RANK(konzisztencia_teszt_nyers_i!I25,konzisztencia_teszt_nyers_i!I$3:I$140,konzisztencia_teszt_nyers_i!I$1)</f>
        <v>1</v>
      </c>
      <c r="J25" s="1">
        <f>RANK(konzisztencia_teszt_nyers_i!J25,konzisztencia_teszt_nyers_i!J$3:J$140,konzisztencia_teszt_nyers_i!J$1)</f>
        <v>79</v>
      </c>
      <c r="K25" s="1">
        <f>RANK(konzisztencia_teszt_nyers_i!K25,konzisztencia_teszt_nyers_i!K$3:K$140,konzisztencia_teszt_nyers_i!K$1)</f>
        <v>60</v>
      </c>
      <c r="L25" s="1">
        <f>RANK(konzisztencia_teszt_nyers_i!L25,konzisztencia_teszt_nyers_i!L$3:L$140,konzisztencia_teszt_nyers_i!L$1)</f>
        <v>109</v>
      </c>
      <c r="M25" s="1">
        <v>1000000</v>
      </c>
    </row>
    <row r="26" spans="1:13" x14ac:dyDescent="0.3">
      <c r="A26" s="1" t="s">
        <v>152</v>
      </c>
      <c r="B26" s="1" t="s">
        <v>37</v>
      </c>
      <c r="C26" s="1">
        <f>RANK(konzisztencia_teszt_nyers_i!C26,konzisztencia_teszt_nyers_i!C$3:C$140,konzisztencia_teszt_nyers_i!C$1)</f>
        <v>1</v>
      </c>
      <c r="D26" s="1">
        <f>RANK(konzisztencia_teszt_nyers_i!D26,konzisztencia_teszt_nyers_i!D$3:D$140,konzisztencia_teszt_nyers_i!D$1)</f>
        <v>1</v>
      </c>
      <c r="E26" s="1">
        <f>RANK(konzisztencia_teszt_nyers_i!E26,konzisztencia_teszt_nyers_i!E$3:E$140,konzisztencia_teszt_nyers_i!E$1)</f>
        <v>87</v>
      </c>
      <c r="F26" s="1">
        <f>RANK(konzisztencia_teszt_nyers_i!F26,konzisztencia_teszt_nyers_i!F$3:F$140,konzisztencia_teszt_nyers_i!F$1)</f>
        <v>60</v>
      </c>
      <c r="G26" s="1">
        <f>RANK(konzisztencia_teszt_nyers_i!G26,konzisztencia_teszt_nyers_i!G$3:G$140,konzisztencia_teszt_nyers_i!G$1)</f>
        <v>63</v>
      </c>
      <c r="H26" s="1">
        <f>RANK(konzisztencia_teszt_nyers_i!H26,konzisztencia_teszt_nyers_i!H$3:H$140,konzisztencia_teszt_nyers_i!H$1)</f>
        <v>42</v>
      </c>
      <c r="I26" s="1">
        <f>RANK(konzisztencia_teszt_nyers_i!I26,konzisztencia_teszt_nyers_i!I$3:I$140,konzisztencia_teszt_nyers_i!I$1)</f>
        <v>43</v>
      </c>
      <c r="J26" s="1">
        <f>RANK(konzisztencia_teszt_nyers_i!J26,konzisztencia_teszt_nyers_i!J$3:J$140,konzisztencia_teszt_nyers_i!J$1)</f>
        <v>79</v>
      </c>
      <c r="K26" s="1">
        <f>RANK(konzisztencia_teszt_nyers_i!K26,konzisztencia_teszt_nyers_i!K$3:K$140,konzisztencia_teszt_nyers_i!K$1)</f>
        <v>24</v>
      </c>
      <c r="L26" s="1">
        <f>RANK(konzisztencia_teszt_nyers_i!L26,konzisztencia_teszt_nyers_i!L$3:L$140,konzisztencia_teszt_nyers_i!L$1)</f>
        <v>109</v>
      </c>
      <c r="M26" s="1">
        <v>1000000</v>
      </c>
    </row>
    <row r="27" spans="1:13" x14ac:dyDescent="0.3">
      <c r="A27" s="1" t="s">
        <v>155</v>
      </c>
      <c r="B27" s="1" t="s">
        <v>38</v>
      </c>
      <c r="C27" s="1">
        <f>RANK(konzisztencia_teszt_nyers_i!C27,konzisztencia_teszt_nyers_i!C$3:C$140,konzisztencia_teszt_nyers_i!C$1)</f>
        <v>72</v>
      </c>
      <c r="D27" s="1">
        <f>RANK(konzisztencia_teszt_nyers_i!D27,konzisztencia_teszt_nyers_i!D$3:D$140,konzisztencia_teszt_nyers_i!D$1)</f>
        <v>85</v>
      </c>
      <c r="E27" s="1">
        <f>RANK(konzisztencia_teszt_nyers_i!E27,konzisztencia_teszt_nyers_i!E$3:E$140,konzisztencia_teszt_nyers_i!E$1)</f>
        <v>36</v>
      </c>
      <c r="F27" s="1">
        <f>RANK(konzisztencia_teszt_nyers_i!F27,konzisztencia_teszt_nyers_i!F$3:F$140,konzisztencia_teszt_nyers_i!F$1)</f>
        <v>17</v>
      </c>
      <c r="G27" s="1">
        <f>RANK(konzisztencia_teszt_nyers_i!G27,konzisztencia_teszt_nyers_i!G$3:G$140,konzisztencia_teszt_nyers_i!G$1)</f>
        <v>63</v>
      </c>
      <c r="H27" s="1">
        <f>RANK(konzisztencia_teszt_nyers_i!H27,konzisztencia_teszt_nyers_i!H$3:H$140,konzisztencia_teszt_nyers_i!H$1)</f>
        <v>42</v>
      </c>
      <c r="I27" s="1">
        <f>RANK(konzisztencia_teszt_nyers_i!I27,konzisztencia_teszt_nyers_i!I$3:I$140,konzisztencia_teszt_nyers_i!I$1)</f>
        <v>43</v>
      </c>
      <c r="J27" s="1">
        <f>RANK(konzisztencia_teszt_nyers_i!J27,konzisztencia_teszt_nyers_i!J$3:J$140,konzisztencia_teszt_nyers_i!J$1)</f>
        <v>33</v>
      </c>
      <c r="K27" s="1">
        <f>RANK(konzisztencia_teszt_nyers_i!K27,konzisztencia_teszt_nyers_i!K$3:K$140,konzisztencia_teszt_nyers_i!K$1)</f>
        <v>1</v>
      </c>
      <c r="L27" s="1">
        <f>RANK(konzisztencia_teszt_nyers_i!L27,konzisztencia_teszt_nyers_i!L$3:L$140,konzisztencia_teszt_nyers_i!L$1)</f>
        <v>20</v>
      </c>
      <c r="M27" s="1">
        <v>1000000</v>
      </c>
    </row>
    <row r="28" spans="1:13" x14ac:dyDescent="0.3">
      <c r="A28" s="1" t="s">
        <v>156</v>
      </c>
      <c r="B28" s="1" t="s">
        <v>39</v>
      </c>
      <c r="C28" s="1">
        <f>RANK(konzisztencia_teszt_nyers_i!C28,konzisztencia_teszt_nyers_i!C$3:C$140,konzisztencia_teszt_nyers_i!C$1)</f>
        <v>112</v>
      </c>
      <c r="D28" s="1">
        <f>RANK(konzisztencia_teszt_nyers_i!D28,konzisztencia_teszt_nyers_i!D$3:D$140,konzisztencia_teszt_nyers_i!D$1)</f>
        <v>22</v>
      </c>
      <c r="E28" s="1">
        <f>RANK(konzisztencia_teszt_nyers_i!E28,konzisztencia_teszt_nyers_i!E$3:E$140,konzisztencia_teszt_nyers_i!E$1)</f>
        <v>1</v>
      </c>
      <c r="F28" s="1">
        <f>RANK(konzisztencia_teszt_nyers_i!F28,konzisztencia_teszt_nyers_i!F$3:F$140,konzisztencia_teszt_nyers_i!F$1)</f>
        <v>106</v>
      </c>
      <c r="G28" s="1">
        <f>RANK(konzisztencia_teszt_nyers_i!G28,konzisztencia_teszt_nyers_i!G$3:G$140,konzisztencia_teszt_nyers_i!G$1)</f>
        <v>63</v>
      </c>
      <c r="H28" s="1">
        <f>RANK(konzisztencia_teszt_nyers_i!H28,konzisztencia_teszt_nyers_i!H$3:H$140,konzisztencia_teszt_nyers_i!H$1)</f>
        <v>115</v>
      </c>
      <c r="I28" s="1">
        <f>RANK(konzisztencia_teszt_nyers_i!I28,konzisztencia_teszt_nyers_i!I$3:I$140,konzisztencia_teszt_nyers_i!I$1)</f>
        <v>114</v>
      </c>
      <c r="J28" s="1">
        <f>RANK(konzisztencia_teszt_nyers_i!J28,konzisztencia_teszt_nyers_i!J$3:J$140,konzisztencia_teszt_nyers_i!J$1)</f>
        <v>111</v>
      </c>
      <c r="K28" s="1">
        <f>RANK(konzisztencia_teszt_nyers_i!K28,konzisztencia_teszt_nyers_i!K$3:K$140,konzisztencia_teszt_nyers_i!K$1)</f>
        <v>60</v>
      </c>
      <c r="L28" s="1">
        <f>RANK(konzisztencia_teszt_nyers_i!L28,konzisztencia_teszt_nyers_i!L$3:L$140,konzisztencia_teszt_nyers_i!L$1)</f>
        <v>77</v>
      </c>
      <c r="M28" s="1">
        <v>1000000</v>
      </c>
    </row>
    <row r="29" spans="1:13" x14ac:dyDescent="0.3">
      <c r="A29" s="1" t="s">
        <v>156</v>
      </c>
      <c r="B29" s="1" t="s">
        <v>40</v>
      </c>
      <c r="C29" s="1">
        <f>RANK(konzisztencia_teszt_nyers_i!C29,konzisztencia_teszt_nyers_i!C$3:C$140,konzisztencia_teszt_nyers_i!C$1)</f>
        <v>112</v>
      </c>
      <c r="D29" s="1">
        <f>RANK(konzisztencia_teszt_nyers_i!D29,konzisztencia_teszt_nyers_i!D$3:D$140,konzisztencia_teszt_nyers_i!D$1)</f>
        <v>121</v>
      </c>
      <c r="E29" s="1">
        <f>RANK(konzisztencia_teszt_nyers_i!E29,konzisztencia_teszt_nyers_i!E$3:E$140,konzisztencia_teszt_nyers_i!E$1)</f>
        <v>36</v>
      </c>
      <c r="F29" s="1">
        <f>RANK(konzisztencia_teszt_nyers_i!F29,konzisztencia_teszt_nyers_i!F$3:F$140,konzisztencia_teszt_nyers_i!F$1)</f>
        <v>106</v>
      </c>
      <c r="G29" s="1">
        <f>RANK(konzisztencia_teszt_nyers_i!G29,konzisztencia_teszt_nyers_i!G$3:G$140,konzisztencia_teszt_nyers_i!G$1)</f>
        <v>105</v>
      </c>
      <c r="H29" s="1">
        <f>RANK(konzisztencia_teszt_nyers_i!H29,konzisztencia_teszt_nyers_i!H$3:H$140,konzisztencia_teszt_nyers_i!H$1)</f>
        <v>115</v>
      </c>
      <c r="I29" s="1">
        <f>RANK(konzisztencia_teszt_nyers_i!I29,konzisztencia_teszt_nyers_i!I$3:I$140,konzisztencia_teszt_nyers_i!I$1)</f>
        <v>114</v>
      </c>
      <c r="J29" s="1">
        <f>RANK(konzisztencia_teszt_nyers_i!J29,konzisztencia_teszt_nyers_i!J$3:J$140,konzisztencia_teszt_nyers_i!J$1)</f>
        <v>111</v>
      </c>
      <c r="K29" s="1">
        <f>RANK(konzisztencia_teszt_nyers_i!K29,konzisztencia_teszt_nyers_i!K$3:K$140,konzisztencia_teszt_nyers_i!K$1)</f>
        <v>108</v>
      </c>
      <c r="L29" s="1">
        <f>RANK(konzisztencia_teszt_nyers_i!L29,konzisztencia_teszt_nyers_i!L$3:L$140,konzisztencia_teszt_nyers_i!L$1)</f>
        <v>77</v>
      </c>
      <c r="M29" s="1">
        <v>1000000</v>
      </c>
    </row>
    <row r="30" spans="1:13" x14ac:dyDescent="0.3">
      <c r="A30" s="1" t="s">
        <v>154</v>
      </c>
      <c r="B30" s="1" t="s">
        <v>41</v>
      </c>
      <c r="C30" s="1">
        <f>RANK(konzisztencia_teszt_nyers_i!C30,konzisztencia_teszt_nyers_i!C$3:C$140,konzisztencia_teszt_nyers_i!C$1)</f>
        <v>72</v>
      </c>
      <c r="D30" s="1">
        <f>RANK(konzisztencia_teszt_nyers_i!D30,konzisztencia_teszt_nyers_i!D$3:D$140,konzisztencia_teszt_nyers_i!D$1)</f>
        <v>85</v>
      </c>
      <c r="E30" s="1">
        <f>RANK(konzisztencia_teszt_nyers_i!E30,konzisztencia_teszt_nyers_i!E$3:E$140,konzisztencia_teszt_nyers_i!E$1)</f>
        <v>87</v>
      </c>
      <c r="F30" s="1">
        <f>RANK(konzisztencia_teszt_nyers_i!F30,konzisztencia_teszt_nyers_i!F$3:F$140,konzisztencia_teszt_nyers_i!F$1)</f>
        <v>60</v>
      </c>
      <c r="G30" s="1">
        <f>RANK(konzisztencia_teszt_nyers_i!G30,konzisztencia_teszt_nyers_i!G$3:G$140,konzisztencia_teszt_nyers_i!G$1)</f>
        <v>105</v>
      </c>
      <c r="H30" s="1">
        <f>RANK(konzisztencia_teszt_nyers_i!H30,konzisztencia_teszt_nyers_i!H$3:H$140,konzisztencia_teszt_nyers_i!H$1)</f>
        <v>42</v>
      </c>
      <c r="I30" s="1">
        <f>RANK(konzisztencia_teszt_nyers_i!I30,konzisztencia_teszt_nyers_i!I$3:I$140,konzisztencia_teszt_nyers_i!I$1)</f>
        <v>43</v>
      </c>
      <c r="J30" s="1">
        <f>RANK(konzisztencia_teszt_nyers_i!J30,konzisztencia_teszt_nyers_i!J$3:J$140,konzisztencia_teszt_nyers_i!J$1)</f>
        <v>33</v>
      </c>
      <c r="K30" s="1">
        <f>RANK(konzisztencia_teszt_nyers_i!K30,konzisztencia_teszt_nyers_i!K$3:K$140,konzisztencia_teszt_nyers_i!K$1)</f>
        <v>1</v>
      </c>
      <c r="L30" s="1">
        <f>RANK(konzisztencia_teszt_nyers_i!L30,konzisztencia_teszt_nyers_i!L$3:L$140,konzisztencia_teszt_nyers_i!L$1)</f>
        <v>20</v>
      </c>
      <c r="M30" s="1">
        <v>1000000</v>
      </c>
    </row>
    <row r="31" spans="1:13" x14ac:dyDescent="0.3">
      <c r="A31" s="1" t="s">
        <v>155</v>
      </c>
      <c r="B31" s="1" t="s">
        <v>42</v>
      </c>
      <c r="C31" s="1">
        <f>RANK(konzisztencia_teszt_nyers_i!C31,konzisztencia_teszt_nyers_i!C$3:C$140,konzisztencia_teszt_nyers_i!C$1)</f>
        <v>72</v>
      </c>
      <c r="D31" s="1">
        <f>RANK(konzisztencia_teszt_nyers_i!D31,konzisztencia_teszt_nyers_i!D$3:D$140,konzisztencia_teszt_nyers_i!D$1)</f>
        <v>22</v>
      </c>
      <c r="E31" s="1">
        <f>RANK(konzisztencia_teszt_nyers_i!E31,konzisztencia_teszt_nyers_i!E$3:E$140,konzisztencia_teszt_nyers_i!E$1)</f>
        <v>36</v>
      </c>
      <c r="F31" s="1">
        <f>RANK(konzisztencia_teszt_nyers_i!F31,konzisztencia_teszt_nyers_i!F$3:F$140,konzisztencia_teszt_nyers_i!F$1)</f>
        <v>17</v>
      </c>
      <c r="G31" s="1">
        <f>RANK(konzisztencia_teszt_nyers_i!G31,konzisztencia_teszt_nyers_i!G$3:G$140,konzisztencia_teszt_nyers_i!G$1)</f>
        <v>1</v>
      </c>
      <c r="H31" s="1">
        <f>RANK(konzisztencia_teszt_nyers_i!H31,konzisztencia_teszt_nyers_i!H$3:H$140,konzisztencia_teszt_nyers_i!H$1)</f>
        <v>1</v>
      </c>
      <c r="I31" s="1">
        <f>RANK(konzisztencia_teszt_nyers_i!I31,konzisztencia_teszt_nyers_i!I$3:I$140,konzisztencia_teszt_nyers_i!I$1)</f>
        <v>1</v>
      </c>
      <c r="J31" s="1">
        <f>RANK(konzisztencia_teszt_nyers_i!J31,konzisztencia_teszt_nyers_i!J$3:J$140,konzisztencia_teszt_nyers_i!J$1)</f>
        <v>33</v>
      </c>
      <c r="K31" s="1">
        <f>RANK(konzisztencia_teszt_nyers_i!K31,konzisztencia_teszt_nyers_i!K$3:K$140,konzisztencia_teszt_nyers_i!K$1)</f>
        <v>60</v>
      </c>
      <c r="L31" s="1">
        <f>RANK(konzisztencia_teszt_nyers_i!L31,konzisztencia_teszt_nyers_i!L$3:L$140,konzisztencia_teszt_nyers_i!L$1)</f>
        <v>77</v>
      </c>
      <c r="M31" s="1">
        <v>1000000</v>
      </c>
    </row>
    <row r="32" spans="1:13" x14ac:dyDescent="0.3">
      <c r="A32" s="1" t="s">
        <v>154</v>
      </c>
      <c r="B32" s="1" t="s">
        <v>43</v>
      </c>
      <c r="C32" s="1">
        <f>RANK(konzisztencia_teszt_nyers_i!C32,konzisztencia_teszt_nyers_i!C$3:C$140,konzisztencia_teszt_nyers_i!C$1)</f>
        <v>72</v>
      </c>
      <c r="D32" s="1">
        <f>RANK(konzisztencia_teszt_nyers_i!D32,konzisztencia_teszt_nyers_i!D$3:D$140,konzisztencia_teszt_nyers_i!D$1)</f>
        <v>22</v>
      </c>
      <c r="E32" s="1">
        <f>RANK(konzisztencia_teszt_nyers_i!E32,konzisztencia_teszt_nyers_i!E$3:E$140,konzisztencia_teszt_nyers_i!E$1)</f>
        <v>87</v>
      </c>
      <c r="F32" s="1">
        <f>RANK(konzisztencia_teszt_nyers_i!F32,konzisztencia_teszt_nyers_i!F$3:F$140,konzisztencia_teszt_nyers_i!F$1)</f>
        <v>17</v>
      </c>
      <c r="G32" s="1">
        <f>RANK(konzisztencia_teszt_nyers_i!G32,konzisztencia_teszt_nyers_i!G$3:G$140,konzisztencia_teszt_nyers_i!G$1)</f>
        <v>1</v>
      </c>
      <c r="H32" s="1">
        <f>RANK(konzisztencia_teszt_nyers_i!H32,konzisztencia_teszt_nyers_i!H$3:H$140,konzisztencia_teszt_nyers_i!H$1)</f>
        <v>1</v>
      </c>
      <c r="I32" s="1">
        <f>RANK(konzisztencia_teszt_nyers_i!I32,konzisztencia_teszt_nyers_i!I$3:I$140,konzisztencia_teszt_nyers_i!I$1)</f>
        <v>43</v>
      </c>
      <c r="J32" s="1">
        <f>RANK(konzisztencia_teszt_nyers_i!J32,konzisztencia_teszt_nyers_i!J$3:J$140,konzisztencia_teszt_nyers_i!J$1)</f>
        <v>33</v>
      </c>
      <c r="K32" s="1">
        <f>RANK(konzisztencia_teszt_nyers_i!K32,konzisztencia_teszt_nyers_i!K$3:K$140,konzisztencia_teszt_nyers_i!K$1)</f>
        <v>60</v>
      </c>
      <c r="L32" s="1">
        <f>RANK(konzisztencia_teszt_nyers_i!L32,konzisztencia_teszt_nyers_i!L$3:L$140,konzisztencia_teszt_nyers_i!L$1)</f>
        <v>20</v>
      </c>
      <c r="M32" s="1">
        <v>1000000</v>
      </c>
    </row>
    <row r="33" spans="1:13" x14ac:dyDescent="0.3">
      <c r="A33" s="1" t="s">
        <v>152</v>
      </c>
      <c r="B33" s="1" t="s">
        <v>44</v>
      </c>
      <c r="C33" s="1">
        <f>RANK(konzisztencia_teszt_nyers_i!C33,konzisztencia_teszt_nyers_i!C$3:C$140,konzisztencia_teszt_nyers_i!C$1)</f>
        <v>1</v>
      </c>
      <c r="D33" s="1">
        <f>RANK(konzisztencia_teszt_nyers_i!D33,konzisztencia_teszt_nyers_i!D$3:D$140,konzisztencia_teszt_nyers_i!D$1)</f>
        <v>85</v>
      </c>
      <c r="E33" s="1">
        <f>RANK(konzisztencia_teszt_nyers_i!E33,konzisztencia_teszt_nyers_i!E$3:E$140,konzisztencia_teszt_nyers_i!E$1)</f>
        <v>117</v>
      </c>
      <c r="F33" s="1">
        <f>RANK(konzisztencia_teszt_nyers_i!F33,konzisztencia_teszt_nyers_i!F$3:F$140,konzisztencia_teszt_nyers_i!F$1)</f>
        <v>17</v>
      </c>
      <c r="G33" s="1">
        <f>RANK(konzisztencia_teszt_nyers_i!G33,konzisztencia_teszt_nyers_i!G$3:G$140,konzisztencia_teszt_nyers_i!G$1)</f>
        <v>1</v>
      </c>
      <c r="H33" s="1">
        <f>RANK(konzisztencia_teszt_nyers_i!H33,konzisztencia_teszt_nyers_i!H$3:H$140,konzisztencia_teszt_nyers_i!H$1)</f>
        <v>1</v>
      </c>
      <c r="I33" s="1">
        <f>RANK(konzisztencia_teszt_nyers_i!I33,konzisztencia_teszt_nyers_i!I$3:I$140,konzisztencia_teszt_nyers_i!I$1)</f>
        <v>1</v>
      </c>
      <c r="J33" s="1">
        <f>RANK(konzisztencia_teszt_nyers_i!J33,konzisztencia_teszt_nyers_i!J$3:J$140,konzisztencia_teszt_nyers_i!J$1)</f>
        <v>79</v>
      </c>
      <c r="K33" s="1">
        <f>RANK(konzisztencia_teszt_nyers_i!K33,konzisztencia_teszt_nyers_i!K$3:K$140,konzisztencia_teszt_nyers_i!K$1)</f>
        <v>60</v>
      </c>
      <c r="L33" s="1">
        <f>RANK(konzisztencia_teszt_nyers_i!L33,konzisztencia_teszt_nyers_i!L$3:L$140,konzisztencia_teszt_nyers_i!L$1)</f>
        <v>109</v>
      </c>
      <c r="M33" s="1">
        <v>1000000</v>
      </c>
    </row>
    <row r="34" spans="1:13" x14ac:dyDescent="0.3">
      <c r="A34" s="1" t="s">
        <v>153</v>
      </c>
      <c r="B34" s="1" t="s">
        <v>45</v>
      </c>
      <c r="C34" s="1">
        <f>RANK(konzisztencia_teszt_nyers_i!C34,konzisztencia_teszt_nyers_i!C$3:C$140,konzisztencia_teszt_nyers_i!C$1)</f>
        <v>72</v>
      </c>
      <c r="D34" s="1">
        <f>RANK(konzisztencia_teszt_nyers_i!D34,konzisztencia_teszt_nyers_i!D$3:D$140,konzisztencia_teszt_nyers_i!D$1)</f>
        <v>85</v>
      </c>
      <c r="E34" s="1">
        <f>RANK(konzisztencia_teszt_nyers_i!E34,konzisztencia_teszt_nyers_i!E$3:E$140,konzisztencia_teszt_nyers_i!E$1)</f>
        <v>87</v>
      </c>
      <c r="F34" s="1">
        <f>RANK(konzisztencia_teszt_nyers_i!F34,konzisztencia_teszt_nyers_i!F$3:F$140,konzisztencia_teszt_nyers_i!F$1)</f>
        <v>60</v>
      </c>
      <c r="G34" s="1">
        <f>RANK(konzisztencia_teszt_nyers_i!G34,konzisztencia_teszt_nyers_i!G$3:G$140,konzisztencia_teszt_nyers_i!G$1)</f>
        <v>63</v>
      </c>
      <c r="H34" s="1">
        <f>RANK(konzisztencia_teszt_nyers_i!H34,konzisztencia_teszt_nyers_i!H$3:H$140,konzisztencia_teszt_nyers_i!H$1)</f>
        <v>42</v>
      </c>
      <c r="I34" s="1">
        <f>RANK(konzisztencia_teszt_nyers_i!I34,konzisztencia_teszt_nyers_i!I$3:I$140,konzisztencia_teszt_nyers_i!I$1)</f>
        <v>43</v>
      </c>
      <c r="J34" s="1">
        <f>RANK(konzisztencia_teszt_nyers_i!J34,konzisztencia_teszt_nyers_i!J$3:J$140,konzisztencia_teszt_nyers_i!J$1)</f>
        <v>33</v>
      </c>
      <c r="K34" s="1">
        <f>RANK(konzisztencia_teszt_nyers_i!K34,konzisztencia_teszt_nyers_i!K$3:K$140,konzisztencia_teszt_nyers_i!K$1)</f>
        <v>24</v>
      </c>
      <c r="L34" s="1">
        <f>RANK(konzisztencia_teszt_nyers_i!L34,konzisztencia_teszt_nyers_i!L$3:L$140,konzisztencia_teszt_nyers_i!L$1)</f>
        <v>20</v>
      </c>
      <c r="M34" s="1">
        <v>1000000</v>
      </c>
    </row>
    <row r="35" spans="1:13" x14ac:dyDescent="0.3">
      <c r="A35" s="1" t="s">
        <v>155</v>
      </c>
      <c r="B35" s="1" t="s">
        <v>46</v>
      </c>
      <c r="C35" s="1">
        <f>RANK(konzisztencia_teszt_nyers_i!C35,konzisztencia_teszt_nyers_i!C$3:C$140,konzisztencia_teszt_nyers_i!C$1)</f>
        <v>72</v>
      </c>
      <c r="D35" s="1">
        <f>RANK(konzisztencia_teszt_nyers_i!D35,konzisztencia_teszt_nyers_i!D$3:D$140,konzisztencia_teszt_nyers_i!D$1)</f>
        <v>22</v>
      </c>
      <c r="E35" s="1">
        <f>RANK(konzisztencia_teszt_nyers_i!E35,konzisztencia_teszt_nyers_i!E$3:E$140,konzisztencia_teszt_nyers_i!E$1)</f>
        <v>36</v>
      </c>
      <c r="F35" s="1">
        <f>RANK(konzisztencia_teszt_nyers_i!F35,konzisztencia_teszt_nyers_i!F$3:F$140,konzisztencia_teszt_nyers_i!F$1)</f>
        <v>17</v>
      </c>
      <c r="G35" s="1">
        <f>RANK(konzisztencia_teszt_nyers_i!G35,konzisztencia_teszt_nyers_i!G$3:G$140,konzisztencia_teszt_nyers_i!G$1)</f>
        <v>28</v>
      </c>
      <c r="H35" s="1">
        <f>RANK(konzisztencia_teszt_nyers_i!H35,konzisztencia_teszt_nyers_i!H$3:H$140,konzisztencia_teszt_nyers_i!H$1)</f>
        <v>1</v>
      </c>
      <c r="I35" s="1">
        <f>RANK(konzisztencia_teszt_nyers_i!I35,konzisztencia_teszt_nyers_i!I$3:I$140,konzisztencia_teszt_nyers_i!I$1)</f>
        <v>1</v>
      </c>
      <c r="J35" s="1">
        <f>RANK(konzisztencia_teszt_nyers_i!J35,konzisztencia_teszt_nyers_i!J$3:J$140,konzisztencia_teszt_nyers_i!J$1)</f>
        <v>1</v>
      </c>
      <c r="K35" s="1">
        <f>RANK(konzisztencia_teszt_nyers_i!K35,konzisztencia_teszt_nyers_i!K$3:K$140,konzisztencia_teszt_nyers_i!K$1)</f>
        <v>24</v>
      </c>
      <c r="L35" s="1">
        <f>RANK(konzisztencia_teszt_nyers_i!L35,konzisztencia_teszt_nyers_i!L$3:L$140,konzisztencia_teszt_nyers_i!L$1)</f>
        <v>20</v>
      </c>
      <c r="M35" s="1">
        <v>1000000</v>
      </c>
    </row>
    <row r="36" spans="1:13" x14ac:dyDescent="0.3">
      <c r="A36" s="1" t="s">
        <v>154</v>
      </c>
      <c r="B36" s="1" t="s">
        <v>47</v>
      </c>
      <c r="C36" s="1">
        <f>RANK(konzisztencia_teszt_nyers_i!C36,konzisztencia_teszt_nyers_i!C$3:C$140,konzisztencia_teszt_nyers_i!C$1)</f>
        <v>72</v>
      </c>
      <c r="D36" s="1">
        <f>RANK(konzisztencia_teszt_nyers_i!D36,konzisztencia_teszt_nyers_i!D$3:D$140,konzisztencia_teszt_nyers_i!D$1)</f>
        <v>22</v>
      </c>
      <c r="E36" s="1">
        <f>RANK(konzisztencia_teszt_nyers_i!E36,konzisztencia_teszt_nyers_i!E$3:E$140,konzisztencia_teszt_nyers_i!E$1)</f>
        <v>36</v>
      </c>
      <c r="F36" s="1">
        <f>RANK(konzisztencia_teszt_nyers_i!F36,konzisztencia_teszt_nyers_i!F$3:F$140,konzisztencia_teszt_nyers_i!F$1)</f>
        <v>17</v>
      </c>
      <c r="G36" s="1">
        <f>RANK(konzisztencia_teszt_nyers_i!G36,konzisztencia_teszt_nyers_i!G$3:G$140,konzisztencia_teszt_nyers_i!G$1)</f>
        <v>28</v>
      </c>
      <c r="H36" s="1">
        <f>RANK(konzisztencia_teszt_nyers_i!H36,konzisztencia_teszt_nyers_i!H$3:H$140,konzisztencia_teszt_nyers_i!H$1)</f>
        <v>1</v>
      </c>
      <c r="I36" s="1">
        <f>RANK(konzisztencia_teszt_nyers_i!I36,konzisztencia_teszt_nyers_i!I$3:I$140,konzisztencia_teszt_nyers_i!I$1)</f>
        <v>43</v>
      </c>
      <c r="J36" s="1">
        <f>RANK(konzisztencia_teszt_nyers_i!J36,konzisztencia_teszt_nyers_i!J$3:J$140,konzisztencia_teszt_nyers_i!J$1)</f>
        <v>33</v>
      </c>
      <c r="K36" s="1">
        <f>RANK(konzisztencia_teszt_nyers_i!K36,konzisztencia_teszt_nyers_i!K$3:K$140,konzisztencia_teszt_nyers_i!K$1)</f>
        <v>60</v>
      </c>
      <c r="L36" s="1">
        <f>RANK(konzisztencia_teszt_nyers_i!L36,konzisztencia_teszt_nyers_i!L$3:L$140,konzisztencia_teszt_nyers_i!L$1)</f>
        <v>1</v>
      </c>
      <c r="M36" s="1">
        <v>1000000</v>
      </c>
    </row>
    <row r="37" spans="1:13" x14ac:dyDescent="0.3">
      <c r="A37" s="1" t="s">
        <v>152</v>
      </c>
      <c r="B37" s="1" t="s">
        <v>48</v>
      </c>
      <c r="C37" s="1">
        <f>RANK(konzisztencia_teszt_nyers_i!C37,konzisztencia_teszt_nyers_i!C$3:C$140,konzisztencia_teszt_nyers_i!C$1)</f>
        <v>1</v>
      </c>
      <c r="D37" s="1">
        <f>RANK(konzisztencia_teszt_nyers_i!D37,konzisztencia_teszt_nyers_i!D$3:D$140,konzisztencia_teszt_nyers_i!D$1)</f>
        <v>1</v>
      </c>
      <c r="E37" s="1">
        <f>RANK(konzisztencia_teszt_nyers_i!E37,konzisztencia_teszt_nyers_i!E$3:E$140,konzisztencia_teszt_nyers_i!E$1)</f>
        <v>87</v>
      </c>
      <c r="F37" s="1">
        <f>RANK(konzisztencia_teszt_nyers_i!F37,konzisztencia_teszt_nyers_i!F$3:F$140,konzisztencia_teszt_nyers_i!F$1)</f>
        <v>17</v>
      </c>
      <c r="G37" s="1">
        <f>RANK(konzisztencia_teszt_nyers_i!G37,konzisztencia_teszt_nyers_i!G$3:G$140,konzisztencia_teszt_nyers_i!G$1)</f>
        <v>28</v>
      </c>
      <c r="H37" s="1">
        <f>RANK(konzisztencia_teszt_nyers_i!H37,konzisztencia_teszt_nyers_i!H$3:H$140,konzisztencia_teszt_nyers_i!H$1)</f>
        <v>1</v>
      </c>
      <c r="I37" s="1">
        <f>RANK(konzisztencia_teszt_nyers_i!I37,konzisztencia_teszt_nyers_i!I$3:I$140,konzisztencia_teszt_nyers_i!I$1)</f>
        <v>1</v>
      </c>
      <c r="J37" s="1">
        <f>RANK(konzisztencia_teszt_nyers_i!J37,konzisztencia_teszt_nyers_i!J$3:J$140,konzisztencia_teszt_nyers_i!J$1)</f>
        <v>79</v>
      </c>
      <c r="K37" s="1">
        <f>RANK(konzisztencia_teszt_nyers_i!K37,konzisztencia_teszt_nyers_i!K$3:K$140,konzisztencia_teszt_nyers_i!K$1)</f>
        <v>60</v>
      </c>
      <c r="L37" s="1">
        <f>RANK(konzisztencia_teszt_nyers_i!L37,konzisztencia_teszt_nyers_i!L$3:L$140,konzisztencia_teszt_nyers_i!L$1)</f>
        <v>109</v>
      </c>
      <c r="M37" s="1">
        <v>1000000</v>
      </c>
    </row>
    <row r="38" spans="1:13" x14ac:dyDescent="0.3">
      <c r="A38" s="1" t="s">
        <v>155</v>
      </c>
      <c r="B38" s="1" t="s">
        <v>49</v>
      </c>
      <c r="C38" s="1">
        <f>RANK(konzisztencia_teszt_nyers_i!C38,konzisztencia_teszt_nyers_i!C$3:C$140,konzisztencia_teszt_nyers_i!C$1)</f>
        <v>43</v>
      </c>
      <c r="D38" s="1">
        <f>RANK(konzisztencia_teszt_nyers_i!D38,konzisztencia_teszt_nyers_i!D$3:D$140,konzisztencia_teszt_nyers_i!D$1)</f>
        <v>1</v>
      </c>
      <c r="E38" s="1">
        <f>RANK(konzisztencia_teszt_nyers_i!E38,konzisztencia_teszt_nyers_i!E$3:E$140,konzisztencia_teszt_nyers_i!E$1)</f>
        <v>1</v>
      </c>
      <c r="F38" s="1">
        <f>RANK(konzisztencia_teszt_nyers_i!F38,konzisztencia_teszt_nyers_i!F$3:F$140,konzisztencia_teszt_nyers_i!F$1)</f>
        <v>17</v>
      </c>
      <c r="G38" s="1">
        <f>RANK(konzisztencia_teszt_nyers_i!G38,konzisztencia_teszt_nyers_i!G$3:G$140,konzisztencia_teszt_nyers_i!G$1)</f>
        <v>1</v>
      </c>
      <c r="H38" s="1">
        <f>RANK(konzisztencia_teszt_nyers_i!H38,konzisztencia_teszt_nyers_i!H$3:H$140,konzisztencia_teszt_nyers_i!H$1)</f>
        <v>1</v>
      </c>
      <c r="I38" s="1">
        <f>RANK(konzisztencia_teszt_nyers_i!I38,konzisztencia_teszt_nyers_i!I$3:I$140,konzisztencia_teszt_nyers_i!I$1)</f>
        <v>43</v>
      </c>
      <c r="J38" s="1">
        <f>RANK(konzisztencia_teszt_nyers_i!J38,konzisztencia_teszt_nyers_i!J$3:J$140,konzisztencia_teszt_nyers_i!J$1)</f>
        <v>33</v>
      </c>
      <c r="K38" s="1">
        <f>RANK(konzisztencia_teszt_nyers_i!K38,konzisztencia_teszt_nyers_i!K$3:K$140,konzisztencia_teszt_nyers_i!K$1)</f>
        <v>108</v>
      </c>
      <c r="L38" s="1">
        <f>RANK(konzisztencia_teszt_nyers_i!L38,konzisztencia_teszt_nyers_i!L$3:L$140,konzisztencia_teszt_nyers_i!L$1)</f>
        <v>20</v>
      </c>
      <c r="M38" s="1">
        <v>1000000</v>
      </c>
    </row>
    <row r="39" spans="1:13" x14ac:dyDescent="0.3">
      <c r="A39" s="1" t="s">
        <v>152</v>
      </c>
      <c r="B39" s="1" t="s">
        <v>50</v>
      </c>
      <c r="C39" s="1">
        <f>RANK(konzisztencia_teszt_nyers_i!C39,konzisztencia_teszt_nyers_i!C$3:C$140,konzisztencia_teszt_nyers_i!C$1)</f>
        <v>1</v>
      </c>
      <c r="D39" s="1">
        <f>RANK(konzisztencia_teszt_nyers_i!D39,konzisztencia_teszt_nyers_i!D$3:D$140,konzisztencia_teszt_nyers_i!D$1)</f>
        <v>1</v>
      </c>
      <c r="E39" s="1">
        <f>RANK(konzisztencia_teszt_nyers_i!E39,konzisztencia_teszt_nyers_i!E$3:E$140,konzisztencia_teszt_nyers_i!E$1)</f>
        <v>36</v>
      </c>
      <c r="F39" s="1">
        <f>RANK(konzisztencia_teszt_nyers_i!F39,konzisztencia_teszt_nyers_i!F$3:F$140,konzisztencia_teszt_nyers_i!F$1)</f>
        <v>1</v>
      </c>
      <c r="G39" s="1">
        <f>RANK(konzisztencia_teszt_nyers_i!G39,konzisztencia_teszt_nyers_i!G$3:G$140,konzisztencia_teszt_nyers_i!G$1)</f>
        <v>1</v>
      </c>
      <c r="H39" s="1">
        <f>RANK(konzisztencia_teszt_nyers_i!H39,konzisztencia_teszt_nyers_i!H$3:H$140,konzisztencia_teszt_nyers_i!H$1)</f>
        <v>1</v>
      </c>
      <c r="I39" s="1">
        <f>RANK(konzisztencia_teszt_nyers_i!I39,konzisztencia_teszt_nyers_i!I$3:I$140,konzisztencia_teszt_nyers_i!I$1)</f>
        <v>1</v>
      </c>
      <c r="J39" s="1">
        <f>RANK(konzisztencia_teszt_nyers_i!J39,konzisztencia_teszt_nyers_i!J$3:J$140,konzisztencia_teszt_nyers_i!J$1)</f>
        <v>33</v>
      </c>
      <c r="K39" s="1">
        <f>RANK(konzisztencia_teszt_nyers_i!K39,konzisztencia_teszt_nyers_i!K$3:K$140,konzisztencia_teszt_nyers_i!K$1)</f>
        <v>108</v>
      </c>
      <c r="L39" s="1">
        <f>RANK(konzisztencia_teszt_nyers_i!L39,konzisztencia_teszt_nyers_i!L$3:L$140,konzisztencia_teszt_nyers_i!L$1)</f>
        <v>109</v>
      </c>
      <c r="M39" s="1">
        <v>1000000</v>
      </c>
    </row>
    <row r="40" spans="1:13" x14ac:dyDescent="0.3">
      <c r="A40" s="1" t="s">
        <v>155</v>
      </c>
      <c r="B40" s="1" t="s">
        <v>51</v>
      </c>
      <c r="C40" s="1">
        <f>RANK(konzisztencia_teszt_nyers_i!C40,konzisztencia_teszt_nyers_i!C$3:C$140,konzisztencia_teszt_nyers_i!C$1)</f>
        <v>72</v>
      </c>
      <c r="D40" s="1">
        <f>RANK(konzisztencia_teszt_nyers_i!D40,konzisztencia_teszt_nyers_i!D$3:D$140,konzisztencia_teszt_nyers_i!D$1)</f>
        <v>22</v>
      </c>
      <c r="E40" s="1">
        <f>RANK(konzisztencia_teszt_nyers_i!E40,konzisztencia_teszt_nyers_i!E$3:E$140,konzisztencia_teszt_nyers_i!E$1)</f>
        <v>36</v>
      </c>
      <c r="F40" s="1">
        <f>RANK(konzisztencia_teszt_nyers_i!F40,konzisztencia_teszt_nyers_i!F$3:F$140,konzisztencia_teszt_nyers_i!F$1)</f>
        <v>1</v>
      </c>
      <c r="G40" s="1">
        <f>RANK(konzisztencia_teszt_nyers_i!G40,konzisztencia_teszt_nyers_i!G$3:G$140,konzisztencia_teszt_nyers_i!G$1)</f>
        <v>1</v>
      </c>
      <c r="H40" s="1">
        <f>RANK(konzisztencia_teszt_nyers_i!H40,konzisztencia_teszt_nyers_i!H$3:H$140,konzisztencia_teszt_nyers_i!H$1)</f>
        <v>1</v>
      </c>
      <c r="I40" s="1">
        <f>RANK(konzisztencia_teszt_nyers_i!I40,konzisztencia_teszt_nyers_i!I$3:I$140,konzisztencia_teszt_nyers_i!I$1)</f>
        <v>43</v>
      </c>
      <c r="J40" s="1">
        <f>RANK(konzisztencia_teszt_nyers_i!J40,konzisztencia_teszt_nyers_i!J$3:J$140,konzisztencia_teszt_nyers_i!J$1)</f>
        <v>1</v>
      </c>
      <c r="K40" s="1">
        <f>RANK(konzisztencia_teszt_nyers_i!K40,konzisztencia_teszt_nyers_i!K$3:K$140,konzisztencia_teszt_nyers_i!K$1)</f>
        <v>1</v>
      </c>
      <c r="L40" s="1">
        <f>RANK(konzisztencia_teszt_nyers_i!L40,konzisztencia_teszt_nyers_i!L$3:L$140,konzisztencia_teszt_nyers_i!L$1)</f>
        <v>1</v>
      </c>
      <c r="M40" s="1">
        <v>1000000</v>
      </c>
    </row>
    <row r="41" spans="1:13" x14ac:dyDescent="0.3">
      <c r="A41" s="1" t="s">
        <v>152</v>
      </c>
      <c r="B41" s="1" t="s">
        <v>52</v>
      </c>
      <c r="C41" s="1">
        <f>RANK(konzisztencia_teszt_nyers_i!C41,konzisztencia_teszt_nyers_i!C$3:C$140,konzisztencia_teszt_nyers_i!C$1)</f>
        <v>1</v>
      </c>
      <c r="D41" s="1">
        <f>RANK(konzisztencia_teszt_nyers_i!D41,konzisztencia_teszt_nyers_i!D$3:D$140,konzisztencia_teszt_nyers_i!D$1)</f>
        <v>22</v>
      </c>
      <c r="E41" s="1">
        <f>RANK(konzisztencia_teszt_nyers_i!E41,konzisztencia_teszt_nyers_i!E$3:E$140,konzisztencia_teszt_nyers_i!E$1)</f>
        <v>87</v>
      </c>
      <c r="F41" s="1">
        <f>RANK(konzisztencia_teszt_nyers_i!F41,konzisztencia_teszt_nyers_i!F$3:F$140,konzisztencia_teszt_nyers_i!F$1)</f>
        <v>17</v>
      </c>
      <c r="G41" s="1">
        <f>RANK(konzisztencia_teszt_nyers_i!G41,konzisztencia_teszt_nyers_i!G$3:G$140,konzisztencia_teszt_nyers_i!G$1)</f>
        <v>1</v>
      </c>
      <c r="H41" s="1">
        <f>RANK(konzisztencia_teszt_nyers_i!H41,konzisztencia_teszt_nyers_i!H$3:H$140,konzisztencia_teszt_nyers_i!H$1)</f>
        <v>90</v>
      </c>
      <c r="I41" s="1">
        <f>RANK(konzisztencia_teszt_nyers_i!I41,konzisztencia_teszt_nyers_i!I$3:I$140,konzisztencia_teszt_nyers_i!I$1)</f>
        <v>43</v>
      </c>
      <c r="J41" s="1">
        <f>RANK(konzisztencia_teszt_nyers_i!J41,konzisztencia_teszt_nyers_i!J$3:J$140,konzisztencia_teszt_nyers_i!J$1)</f>
        <v>33</v>
      </c>
      <c r="K41" s="1">
        <f>RANK(konzisztencia_teszt_nyers_i!K41,konzisztencia_teszt_nyers_i!K$3:K$140,konzisztencia_teszt_nyers_i!K$1)</f>
        <v>24</v>
      </c>
      <c r="L41" s="1">
        <f>RANK(konzisztencia_teszt_nyers_i!L41,konzisztencia_teszt_nyers_i!L$3:L$140,konzisztencia_teszt_nyers_i!L$1)</f>
        <v>128</v>
      </c>
      <c r="M41" s="1">
        <v>1000000</v>
      </c>
    </row>
    <row r="42" spans="1:13" x14ac:dyDescent="0.3">
      <c r="A42" s="1" t="s">
        <v>154</v>
      </c>
      <c r="B42" s="1" t="s">
        <v>53</v>
      </c>
      <c r="C42" s="1">
        <f>RANK(konzisztencia_teszt_nyers_i!C42,konzisztencia_teszt_nyers_i!C$3:C$140,konzisztencia_teszt_nyers_i!C$1)</f>
        <v>72</v>
      </c>
      <c r="D42" s="1">
        <f>RANK(konzisztencia_teszt_nyers_i!D42,konzisztencia_teszt_nyers_i!D$3:D$140,konzisztencia_teszt_nyers_i!D$1)</f>
        <v>22</v>
      </c>
      <c r="E42" s="1">
        <f>RANK(konzisztencia_teszt_nyers_i!E42,konzisztencia_teszt_nyers_i!E$3:E$140,konzisztencia_teszt_nyers_i!E$1)</f>
        <v>36</v>
      </c>
      <c r="F42" s="1">
        <f>RANK(konzisztencia_teszt_nyers_i!F42,konzisztencia_teszt_nyers_i!F$3:F$140,konzisztencia_teszt_nyers_i!F$1)</f>
        <v>17</v>
      </c>
      <c r="G42" s="1">
        <f>RANK(konzisztencia_teszt_nyers_i!G42,konzisztencia_teszt_nyers_i!G$3:G$140,konzisztencia_teszt_nyers_i!G$1)</f>
        <v>1</v>
      </c>
      <c r="H42" s="1">
        <f>RANK(konzisztencia_teszt_nyers_i!H42,konzisztencia_teszt_nyers_i!H$3:H$140,konzisztencia_teszt_nyers_i!H$1)</f>
        <v>1</v>
      </c>
      <c r="I42" s="1">
        <f>RANK(konzisztencia_teszt_nyers_i!I42,konzisztencia_teszt_nyers_i!I$3:I$140,konzisztencia_teszt_nyers_i!I$1)</f>
        <v>43</v>
      </c>
      <c r="J42" s="1">
        <f>RANK(konzisztencia_teszt_nyers_i!J42,konzisztencia_teszt_nyers_i!J$3:J$140,konzisztencia_teszt_nyers_i!J$1)</f>
        <v>33</v>
      </c>
      <c r="K42" s="1">
        <f>RANK(konzisztencia_teszt_nyers_i!K42,konzisztencia_teszt_nyers_i!K$3:K$140,konzisztencia_teszt_nyers_i!K$1)</f>
        <v>1</v>
      </c>
      <c r="L42" s="1">
        <f>RANK(konzisztencia_teszt_nyers_i!L42,konzisztencia_teszt_nyers_i!L$3:L$140,konzisztencia_teszt_nyers_i!L$1)</f>
        <v>20</v>
      </c>
      <c r="M42" s="1">
        <v>1000000</v>
      </c>
    </row>
    <row r="43" spans="1:13" x14ac:dyDescent="0.3">
      <c r="A43" s="1" t="s">
        <v>156</v>
      </c>
      <c r="B43" s="1" t="s">
        <v>54</v>
      </c>
      <c r="C43" s="1">
        <f>RANK(konzisztencia_teszt_nyers_i!C43,konzisztencia_teszt_nyers_i!C$3:C$140,konzisztencia_teszt_nyers_i!C$1)</f>
        <v>112</v>
      </c>
      <c r="D43" s="1">
        <f>RANK(konzisztencia_teszt_nyers_i!D43,konzisztencia_teszt_nyers_i!D$3:D$140,konzisztencia_teszt_nyers_i!D$1)</f>
        <v>22</v>
      </c>
      <c r="E43" s="1">
        <f>RANK(konzisztencia_teszt_nyers_i!E43,konzisztencia_teszt_nyers_i!E$3:E$140,konzisztencia_teszt_nyers_i!E$1)</f>
        <v>36</v>
      </c>
      <c r="F43" s="1">
        <f>RANK(konzisztencia_teszt_nyers_i!F43,konzisztencia_teszt_nyers_i!F$3:F$140,konzisztencia_teszt_nyers_i!F$1)</f>
        <v>60</v>
      </c>
      <c r="G43" s="1">
        <f>RANK(konzisztencia_teszt_nyers_i!G43,konzisztencia_teszt_nyers_i!G$3:G$140,konzisztencia_teszt_nyers_i!G$1)</f>
        <v>63</v>
      </c>
      <c r="H43" s="1">
        <f>RANK(konzisztencia_teszt_nyers_i!H43,konzisztencia_teszt_nyers_i!H$3:H$140,konzisztencia_teszt_nyers_i!H$1)</f>
        <v>129</v>
      </c>
      <c r="I43" s="1">
        <f>RANK(konzisztencia_teszt_nyers_i!I43,konzisztencia_teszt_nyers_i!I$3:I$140,konzisztencia_teszt_nyers_i!I$1)</f>
        <v>130</v>
      </c>
      <c r="J43" s="1">
        <f>RANK(konzisztencia_teszt_nyers_i!J43,konzisztencia_teszt_nyers_i!J$3:J$140,konzisztencia_teszt_nyers_i!J$1)</f>
        <v>1</v>
      </c>
      <c r="K43" s="1">
        <f>RANK(konzisztencia_teszt_nyers_i!K43,konzisztencia_teszt_nyers_i!K$3:K$140,konzisztencia_teszt_nyers_i!K$1)</f>
        <v>1</v>
      </c>
      <c r="L43" s="1">
        <f>RANK(konzisztencia_teszt_nyers_i!L43,konzisztencia_teszt_nyers_i!L$3:L$140,konzisztencia_teszt_nyers_i!L$1)</f>
        <v>109</v>
      </c>
      <c r="M43" s="1">
        <v>1000000</v>
      </c>
    </row>
    <row r="44" spans="1:13" x14ac:dyDescent="0.3">
      <c r="A44" s="1" t="s">
        <v>155</v>
      </c>
      <c r="B44" s="1" t="s">
        <v>55</v>
      </c>
      <c r="C44" s="1">
        <f>RANK(konzisztencia_teszt_nyers_i!C44,konzisztencia_teszt_nyers_i!C$3:C$140,konzisztencia_teszt_nyers_i!C$1)</f>
        <v>43</v>
      </c>
      <c r="D44" s="1">
        <f>RANK(konzisztencia_teszt_nyers_i!D44,konzisztencia_teszt_nyers_i!D$3:D$140,konzisztencia_teszt_nyers_i!D$1)</f>
        <v>22</v>
      </c>
      <c r="E44" s="1">
        <f>RANK(konzisztencia_teszt_nyers_i!E44,konzisztencia_teszt_nyers_i!E$3:E$140,konzisztencia_teszt_nyers_i!E$1)</f>
        <v>1</v>
      </c>
      <c r="F44" s="1">
        <f>RANK(konzisztencia_teszt_nyers_i!F44,konzisztencia_teszt_nyers_i!F$3:F$140,konzisztencia_teszt_nyers_i!F$1)</f>
        <v>17</v>
      </c>
      <c r="G44" s="1">
        <f>RANK(konzisztencia_teszt_nyers_i!G44,konzisztencia_teszt_nyers_i!G$3:G$140,konzisztencia_teszt_nyers_i!G$1)</f>
        <v>28</v>
      </c>
      <c r="H44" s="1">
        <f>RANK(konzisztencia_teszt_nyers_i!H44,konzisztencia_teszt_nyers_i!H$3:H$140,konzisztencia_teszt_nyers_i!H$1)</f>
        <v>1</v>
      </c>
      <c r="I44" s="1">
        <f>RANK(konzisztencia_teszt_nyers_i!I44,konzisztencia_teszt_nyers_i!I$3:I$140,konzisztencia_teszt_nyers_i!I$1)</f>
        <v>43</v>
      </c>
      <c r="J44" s="1">
        <f>RANK(konzisztencia_teszt_nyers_i!J44,konzisztencia_teszt_nyers_i!J$3:J$140,konzisztencia_teszt_nyers_i!J$1)</f>
        <v>33</v>
      </c>
      <c r="K44" s="1">
        <f>RANK(konzisztencia_teszt_nyers_i!K44,konzisztencia_teszt_nyers_i!K$3:K$140,konzisztencia_teszt_nyers_i!K$1)</f>
        <v>60</v>
      </c>
      <c r="L44" s="1">
        <f>RANK(konzisztencia_teszt_nyers_i!L44,konzisztencia_teszt_nyers_i!L$3:L$140,konzisztencia_teszt_nyers_i!L$1)</f>
        <v>20</v>
      </c>
      <c r="M44" s="1">
        <v>1000000</v>
      </c>
    </row>
    <row r="45" spans="1:13" x14ac:dyDescent="0.3">
      <c r="A45" s="1" t="s">
        <v>154</v>
      </c>
      <c r="B45" s="1" t="s">
        <v>56</v>
      </c>
      <c r="C45" s="1">
        <f>RANK(konzisztencia_teszt_nyers_i!C45,konzisztencia_teszt_nyers_i!C$3:C$140,konzisztencia_teszt_nyers_i!C$1)</f>
        <v>43</v>
      </c>
      <c r="D45" s="1">
        <f>RANK(konzisztencia_teszt_nyers_i!D45,konzisztencia_teszt_nyers_i!D$3:D$140,konzisztencia_teszt_nyers_i!D$1)</f>
        <v>22</v>
      </c>
      <c r="E45" s="1">
        <f>RANK(konzisztencia_teszt_nyers_i!E45,konzisztencia_teszt_nyers_i!E$3:E$140,konzisztencia_teszt_nyers_i!E$1)</f>
        <v>1</v>
      </c>
      <c r="F45" s="1">
        <f>RANK(konzisztencia_teszt_nyers_i!F45,konzisztencia_teszt_nyers_i!F$3:F$140,konzisztencia_teszt_nyers_i!F$1)</f>
        <v>17</v>
      </c>
      <c r="G45" s="1">
        <f>RANK(konzisztencia_teszt_nyers_i!G45,konzisztencia_teszt_nyers_i!G$3:G$140,konzisztencia_teszt_nyers_i!G$1)</f>
        <v>28</v>
      </c>
      <c r="H45" s="1">
        <f>RANK(konzisztencia_teszt_nyers_i!H45,konzisztencia_teszt_nyers_i!H$3:H$140,konzisztencia_teszt_nyers_i!H$1)</f>
        <v>1</v>
      </c>
      <c r="I45" s="1">
        <f>RANK(konzisztencia_teszt_nyers_i!I45,konzisztencia_teszt_nyers_i!I$3:I$140,konzisztencia_teszt_nyers_i!I$1)</f>
        <v>43</v>
      </c>
      <c r="J45" s="1">
        <f>RANK(konzisztencia_teszt_nyers_i!J45,konzisztencia_teszt_nyers_i!J$3:J$140,konzisztencia_teszt_nyers_i!J$1)</f>
        <v>33</v>
      </c>
      <c r="K45" s="1">
        <f>RANK(konzisztencia_teszt_nyers_i!K45,konzisztencia_teszt_nyers_i!K$3:K$140,konzisztencia_teszt_nyers_i!K$1)</f>
        <v>60</v>
      </c>
      <c r="L45" s="1">
        <f>RANK(konzisztencia_teszt_nyers_i!L45,konzisztencia_teszt_nyers_i!L$3:L$140,konzisztencia_teszt_nyers_i!L$1)</f>
        <v>77</v>
      </c>
      <c r="M45" s="1">
        <v>1000000</v>
      </c>
    </row>
    <row r="46" spans="1:13" x14ac:dyDescent="0.3">
      <c r="A46" s="1" t="s">
        <v>152</v>
      </c>
      <c r="B46" s="1" t="s">
        <v>57</v>
      </c>
      <c r="C46" s="1">
        <f>RANK(konzisztencia_teszt_nyers_i!C46,konzisztencia_teszt_nyers_i!C$3:C$140,konzisztencia_teszt_nyers_i!C$1)</f>
        <v>1</v>
      </c>
      <c r="D46" s="1">
        <f>RANK(konzisztencia_teszt_nyers_i!D46,konzisztencia_teszt_nyers_i!D$3:D$140,konzisztencia_teszt_nyers_i!D$1)</f>
        <v>1</v>
      </c>
      <c r="E46" s="1">
        <f>RANK(konzisztencia_teszt_nyers_i!E46,konzisztencia_teszt_nyers_i!E$3:E$140,konzisztencia_teszt_nyers_i!E$1)</f>
        <v>36</v>
      </c>
      <c r="F46" s="1">
        <f>RANK(konzisztencia_teszt_nyers_i!F46,konzisztencia_teszt_nyers_i!F$3:F$140,konzisztencia_teszt_nyers_i!F$1)</f>
        <v>17</v>
      </c>
      <c r="G46" s="1">
        <f>RANK(konzisztencia_teszt_nyers_i!G46,konzisztencia_teszt_nyers_i!G$3:G$140,konzisztencia_teszt_nyers_i!G$1)</f>
        <v>28</v>
      </c>
      <c r="H46" s="1">
        <f>RANK(konzisztencia_teszt_nyers_i!H46,konzisztencia_teszt_nyers_i!H$3:H$140,konzisztencia_teszt_nyers_i!H$1)</f>
        <v>42</v>
      </c>
      <c r="I46" s="1">
        <f>RANK(konzisztencia_teszt_nyers_i!I46,konzisztencia_teszt_nyers_i!I$3:I$140,konzisztencia_teszt_nyers_i!I$1)</f>
        <v>1</v>
      </c>
      <c r="J46" s="1">
        <f>RANK(konzisztencia_teszt_nyers_i!J46,konzisztencia_teszt_nyers_i!J$3:J$140,konzisztencia_teszt_nyers_i!J$1)</f>
        <v>33</v>
      </c>
      <c r="K46" s="1">
        <f>RANK(konzisztencia_teszt_nyers_i!K46,konzisztencia_teszt_nyers_i!K$3:K$140,konzisztencia_teszt_nyers_i!K$1)</f>
        <v>60</v>
      </c>
      <c r="L46" s="1">
        <f>RANK(konzisztencia_teszt_nyers_i!L46,konzisztencia_teszt_nyers_i!L$3:L$140,konzisztencia_teszt_nyers_i!L$1)</f>
        <v>77</v>
      </c>
      <c r="M46" s="1">
        <v>1000000</v>
      </c>
    </row>
    <row r="47" spans="1:13" x14ac:dyDescent="0.3">
      <c r="A47" s="1" t="s">
        <v>152</v>
      </c>
      <c r="B47" s="1" t="s">
        <v>58</v>
      </c>
      <c r="C47" s="1">
        <f>RANK(konzisztencia_teszt_nyers_i!C47,konzisztencia_teszt_nyers_i!C$3:C$140,konzisztencia_teszt_nyers_i!C$1)</f>
        <v>1</v>
      </c>
      <c r="D47" s="1">
        <f>RANK(konzisztencia_teszt_nyers_i!D47,konzisztencia_teszt_nyers_i!D$3:D$140,konzisztencia_teszt_nyers_i!D$1)</f>
        <v>85</v>
      </c>
      <c r="E47" s="1">
        <f>RANK(konzisztencia_teszt_nyers_i!E47,konzisztencia_teszt_nyers_i!E$3:E$140,konzisztencia_teszt_nyers_i!E$1)</f>
        <v>129</v>
      </c>
      <c r="F47" s="1">
        <f>RANK(konzisztencia_teszt_nyers_i!F47,konzisztencia_teszt_nyers_i!F$3:F$140,konzisztencia_teszt_nyers_i!F$1)</f>
        <v>131</v>
      </c>
      <c r="G47" s="1">
        <f>RANK(konzisztencia_teszt_nyers_i!G47,konzisztencia_teszt_nyers_i!G$3:G$140,konzisztencia_teszt_nyers_i!G$1)</f>
        <v>105</v>
      </c>
      <c r="H47" s="1">
        <f>RANK(konzisztencia_teszt_nyers_i!H47,konzisztencia_teszt_nyers_i!H$3:H$140,konzisztencia_teszt_nyers_i!H$1)</f>
        <v>129</v>
      </c>
      <c r="I47" s="1">
        <f>RANK(konzisztencia_teszt_nyers_i!I47,konzisztencia_teszt_nyers_i!I$3:I$140,konzisztencia_teszt_nyers_i!I$1)</f>
        <v>130</v>
      </c>
      <c r="J47" s="1">
        <f>RANK(konzisztencia_teszt_nyers_i!J47,konzisztencia_teszt_nyers_i!J$3:J$140,konzisztencia_teszt_nyers_i!J$1)</f>
        <v>111</v>
      </c>
      <c r="K47" s="1">
        <f>RANK(konzisztencia_teszt_nyers_i!K47,konzisztencia_teszt_nyers_i!K$3:K$140,konzisztencia_teszt_nyers_i!K$1)</f>
        <v>24</v>
      </c>
      <c r="L47" s="1">
        <f>RANK(konzisztencia_teszt_nyers_i!L47,konzisztencia_teszt_nyers_i!L$3:L$140,konzisztencia_teszt_nyers_i!L$1)</f>
        <v>128</v>
      </c>
      <c r="M47" s="1">
        <v>1000000</v>
      </c>
    </row>
    <row r="48" spans="1:13" x14ac:dyDescent="0.3">
      <c r="A48" s="1" t="s">
        <v>156</v>
      </c>
      <c r="B48" s="1" t="s">
        <v>59</v>
      </c>
      <c r="C48" s="1">
        <f>RANK(konzisztencia_teszt_nyers_i!C48,konzisztencia_teszt_nyers_i!C$3:C$140,konzisztencia_teszt_nyers_i!C$1)</f>
        <v>72</v>
      </c>
      <c r="D48" s="1">
        <f>RANK(konzisztencia_teszt_nyers_i!D48,konzisztencia_teszt_nyers_i!D$3:D$140,konzisztencia_teszt_nyers_i!D$1)</f>
        <v>22</v>
      </c>
      <c r="E48" s="1">
        <f>RANK(konzisztencia_teszt_nyers_i!E48,konzisztencia_teszt_nyers_i!E$3:E$140,konzisztencia_teszt_nyers_i!E$1)</f>
        <v>1</v>
      </c>
      <c r="F48" s="1">
        <f>RANK(konzisztencia_teszt_nyers_i!F48,konzisztencia_teszt_nyers_i!F$3:F$140,konzisztencia_teszt_nyers_i!F$1)</f>
        <v>17</v>
      </c>
      <c r="G48" s="1">
        <f>RANK(konzisztencia_teszt_nyers_i!G48,konzisztencia_teszt_nyers_i!G$3:G$140,konzisztencia_teszt_nyers_i!G$1)</f>
        <v>28</v>
      </c>
      <c r="H48" s="1">
        <f>RANK(konzisztencia_teszt_nyers_i!H48,konzisztencia_teszt_nyers_i!H$3:H$140,konzisztencia_teszt_nyers_i!H$1)</f>
        <v>42</v>
      </c>
      <c r="I48" s="1">
        <f>RANK(konzisztencia_teszt_nyers_i!I48,konzisztencia_teszt_nyers_i!I$3:I$140,konzisztencia_teszt_nyers_i!I$1)</f>
        <v>43</v>
      </c>
      <c r="J48" s="1">
        <f>RANK(konzisztencia_teszt_nyers_i!J48,konzisztencia_teszt_nyers_i!J$3:J$140,konzisztencia_teszt_nyers_i!J$1)</f>
        <v>1</v>
      </c>
      <c r="K48" s="1">
        <f>RANK(konzisztencia_teszt_nyers_i!K48,konzisztencia_teszt_nyers_i!K$3:K$140,konzisztencia_teszt_nyers_i!K$1)</f>
        <v>24</v>
      </c>
      <c r="L48" s="1">
        <f>RANK(konzisztencia_teszt_nyers_i!L48,konzisztencia_teszt_nyers_i!L$3:L$140,konzisztencia_teszt_nyers_i!L$1)</f>
        <v>20</v>
      </c>
      <c r="M48" s="1">
        <v>1000000</v>
      </c>
    </row>
    <row r="49" spans="1:13" x14ac:dyDescent="0.3">
      <c r="A49" s="1" t="s">
        <v>156</v>
      </c>
      <c r="B49" s="1" t="s">
        <v>60</v>
      </c>
      <c r="C49" s="1">
        <f>RANK(konzisztencia_teszt_nyers_i!C49,konzisztencia_teszt_nyers_i!C$3:C$140,konzisztencia_teszt_nyers_i!C$1)</f>
        <v>134</v>
      </c>
      <c r="D49" s="1">
        <f>RANK(konzisztencia_teszt_nyers_i!D49,konzisztencia_teszt_nyers_i!D$3:D$140,konzisztencia_teszt_nyers_i!D$1)</f>
        <v>121</v>
      </c>
      <c r="E49" s="1">
        <f>RANK(konzisztencia_teszt_nyers_i!E49,konzisztencia_teszt_nyers_i!E$3:E$140,konzisztencia_teszt_nyers_i!E$1)</f>
        <v>36</v>
      </c>
      <c r="F49" s="1">
        <f>RANK(konzisztencia_teszt_nyers_i!F49,konzisztencia_teszt_nyers_i!F$3:F$140,konzisztencia_teszt_nyers_i!F$1)</f>
        <v>106</v>
      </c>
      <c r="G49" s="1">
        <f>RANK(konzisztencia_teszt_nyers_i!G49,konzisztencia_teszt_nyers_i!G$3:G$140,konzisztencia_teszt_nyers_i!G$1)</f>
        <v>28</v>
      </c>
      <c r="H49" s="1">
        <f>RANK(konzisztencia_teszt_nyers_i!H49,konzisztencia_teszt_nyers_i!H$3:H$140,konzisztencia_teszt_nyers_i!H$1)</f>
        <v>115</v>
      </c>
      <c r="I49" s="1">
        <f>RANK(konzisztencia_teszt_nyers_i!I49,konzisztencia_teszt_nyers_i!I$3:I$140,konzisztencia_teszt_nyers_i!I$1)</f>
        <v>114</v>
      </c>
      <c r="J49" s="1">
        <f>RANK(konzisztencia_teszt_nyers_i!J49,konzisztencia_teszt_nyers_i!J$3:J$140,konzisztencia_teszt_nyers_i!J$1)</f>
        <v>134</v>
      </c>
      <c r="K49" s="1">
        <f>RANK(konzisztencia_teszt_nyers_i!K49,konzisztencia_teszt_nyers_i!K$3:K$140,konzisztencia_teszt_nyers_i!K$1)</f>
        <v>24</v>
      </c>
      <c r="L49" s="1">
        <f>RANK(konzisztencia_teszt_nyers_i!L49,konzisztencia_teszt_nyers_i!L$3:L$140,konzisztencia_teszt_nyers_i!L$1)</f>
        <v>20</v>
      </c>
      <c r="M49" s="1">
        <v>1000000</v>
      </c>
    </row>
    <row r="50" spans="1:13" x14ac:dyDescent="0.3">
      <c r="A50" s="1" t="s">
        <v>156</v>
      </c>
      <c r="B50" s="1" t="s">
        <v>61</v>
      </c>
      <c r="C50" s="1">
        <f>RANK(konzisztencia_teszt_nyers_i!C50,konzisztencia_teszt_nyers_i!C$3:C$140,konzisztencia_teszt_nyers_i!C$1)</f>
        <v>1</v>
      </c>
      <c r="D50" s="1">
        <f>RANK(konzisztencia_teszt_nyers_i!D50,konzisztencia_teszt_nyers_i!D$3:D$140,konzisztencia_teszt_nyers_i!D$1)</f>
        <v>22</v>
      </c>
      <c r="E50" s="1">
        <f>RANK(konzisztencia_teszt_nyers_i!E50,konzisztencia_teszt_nyers_i!E$3:E$140,konzisztencia_teszt_nyers_i!E$1)</f>
        <v>36</v>
      </c>
      <c r="F50" s="1">
        <f>RANK(konzisztencia_teszt_nyers_i!F50,konzisztencia_teszt_nyers_i!F$3:F$140,konzisztencia_teszt_nyers_i!F$1)</f>
        <v>17</v>
      </c>
      <c r="G50" s="1">
        <f>RANK(konzisztencia_teszt_nyers_i!G50,konzisztencia_teszt_nyers_i!G$3:G$140,konzisztencia_teszt_nyers_i!G$1)</f>
        <v>1</v>
      </c>
      <c r="H50" s="1">
        <f>RANK(konzisztencia_teszt_nyers_i!H50,konzisztencia_teszt_nyers_i!H$3:H$140,konzisztencia_teszt_nyers_i!H$1)</f>
        <v>1</v>
      </c>
      <c r="I50" s="1">
        <f>RANK(konzisztencia_teszt_nyers_i!I50,konzisztencia_teszt_nyers_i!I$3:I$140,konzisztencia_teszt_nyers_i!I$1)</f>
        <v>1</v>
      </c>
      <c r="J50" s="1">
        <f>RANK(konzisztencia_teszt_nyers_i!J50,konzisztencia_teszt_nyers_i!J$3:J$140,konzisztencia_teszt_nyers_i!J$1)</f>
        <v>1</v>
      </c>
      <c r="K50" s="1">
        <f>RANK(konzisztencia_teszt_nyers_i!K50,konzisztencia_teszt_nyers_i!K$3:K$140,konzisztencia_teszt_nyers_i!K$1)</f>
        <v>24</v>
      </c>
      <c r="L50" s="1">
        <f>RANK(konzisztencia_teszt_nyers_i!L50,konzisztencia_teszt_nyers_i!L$3:L$140,konzisztencia_teszt_nyers_i!L$1)</f>
        <v>20</v>
      </c>
      <c r="M50" s="1">
        <v>1000000</v>
      </c>
    </row>
    <row r="51" spans="1:13" x14ac:dyDescent="0.3">
      <c r="A51" s="1" t="s">
        <v>156</v>
      </c>
      <c r="B51" s="1" t="s">
        <v>62</v>
      </c>
      <c r="C51" s="1">
        <f>RANK(konzisztencia_teszt_nyers_i!C51,konzisztencia_teszt_nyers_i!C$3:C$140,konzisztencia_teszt_nyers_i!C$1)</f>
        <v>1</v>
      </c>
      <c r="D51" s="1">
        <f>RANK(konzisztencia_teszt_nyers_i!D51,konzisztencia_teszt_nyers_i!D$3:D$140,konzisztencia_teszt_nyers_i!D$1)</f>
        <v>1</v>
      </c>
      <c r="E51" s="1">
        <f>RANK(konzisztencia_teszt_nyers_i!E51,konzisztencia_teszt_nyers_i!E$3:E$140,konzisztencia_teszt_nyers_i!E$1)</f>
        <v>1</v>
      </c>
      <c r="F51" s="1">
        <f>RANK(konzisztencia_teszt_nyers_i!F51,konzisztencia_teszt_nyers_i!F$3:F$140,konzisztencia_teszt_nyers_i!F$1)</f>
        <v>1</v>
      </c>
      <c r="G51" s="1">
        <f>RANK(konzisztencia_teszt_nyers_i!G51,konzisztencia_teszt_nyers_i!G$3:G$140,konzisztencia_teszt_nyers_i!G$1)</f>
        <v>1</v>
      </c>
      <c r="H51" s="1">
        <f>RANK(konzisztencia_teszt_nyers_i!H51,konzisztencia_teszt_nyers_i!H$3:H$140,konzisztencia_teszt_nyers_i!H$1)</f>
        <v>1</v>
      </c>
      <c r="I51" s="1">
        <f>RANK(konzisztencia_teszt_nyers_i!I51,konzisztencia_teszt_nyers_i!I$3:I$140,konzisztencia_teszt_nyers_i!I$1)</f>
        <v>1</v>
      </c>
      <c r="J51" s="1">
        <f>RANK(konzisztencia_teszt_nyers_i!J51,konzisztencia_teszt_nyers_i!J$3:J$140,konzisztencia_teszt_nyers_i!J$1)</f>
        <v>1</v>
      </c>
      <c r="K51" s="1">
        <f>RANK(konzisztencia_teszt_nyers_i!K51,konzisztencia_teszt_nyers_i!K$3:K$140,konzisztencia_teszt_nyers_i!K$1)</f>
        <v>108</v>
      </c>
      <c r="L51" s="1">
        <f>RANK(konzisztencia_teszt_nyers_i!L51,konzisztencia_teszt_nyers_i!L$3:L$140,konzisztencia_teszt_nyers_i!L$1)</f>
        <v>1</v>
      </c>
      <c r="M51" s="1">
        <v>1000000</v>
      </c>
    </row>
    <row r="52" spans="1:13" x14ac:dyDescent="0.3">
      <c r="A52" s="1" t="s">
        <v>155</v>
      </c>
      <c r="B52" s="1" t="s">
        <v>63</v>
      </c>
      <c r="C52" s="1">
        <f>RANK(konzisztencia_teszt_nyers_i!C52,konzisztencia_teszt_nyers_i!C$3:C$140,konzisztencia_teszt_nyers_i!C$1)</f>
        <v>72</v>
      </c>
      <c r="D52" s="1">
        <f>RANK(konzisztencia_teszt_nyers_i!D52,konzisztencia_teszt_nyers_i!D$3:D$140,konzisztencia_teszt_nyers_i!D$1)</f>
        <v>85</v>
      </c>
      <c r="E52" s="1">
        <f>RANK(konzisztencia_teszt_nyers_i!E52,konzisztencia_teszt_nyers_i!E$3:E$140,konzisztencia_teszt_nyers_i!E$1)</f>
        <v>36</v>
      </c>
      <c r="F52" s="1">
        <f>RANK(konzisztencia_teszt_nyers_i!F52,konzisztencia_teszt_nyers_i!F$3:F$140,konzisztencia_teszt_nyers_i!F$1)</f>
        <v>60</v>
      </c>
      <c r="G52" s="1">
        <f>RANK(konzisztencia_teszt_nyers_i!G52,konzisztencia_teszt_nyers_i!G$3:G$140,konzisztencia_teszt_nyers_i!G$1)</f>
        <v>63</v>
      </c>
      <c r="H52" s="1">
        <f>RANK(konzisztencia_teszt_nyers_i!H52,konzisztencia_teszt_nyers_i!H$3:H$140,konzisztencia_teszt_nyers_i!H$1)</f>
        <v>42</v>
      </c>
      <c r="I52" s="1">
        <f>RANK(konzisztencia_teszt_nyers_i!I52,konzisztencia_teszt_nyers_i!I$3:I$140,konzisztencia_teszt_nyers_i!I$1)</f>
        <v>87</v>
      </c>
      <c r="J52" s="1">
        <f>RANK(konzisztencia_teszt_nyers_i!J52,konzisztencia_teszt_nyers_i!J$3:J$140,konzisztencia_teszt_nyers_i!J$1)</f>
        <v>79</v>
      </c>
      <c r="K52" s="1">
        <f>RANK(konzisztencia_teszt_nyers_i!K52,konzisztencia_teszt_nyers_i!K$3:K$140,konzisztencia_teszt_nyers_i!K$1)</f>
        <v>108</v>
      </c>
      <c r="L52" s="1">
        <f>RANK(konzisztencia_teszt_nyers_i!L52,konzisztencia_teszt_nyers_i!L$3:L$140,konzisztencia_teszt_nyers_i!L$1)</f>
        <v>77</v>
      </c>
      <c r="M52" s="1">
        <v>1000000</v>
      </c>
    </row>
    <row r="53" spans="1:13" x14ac:dyDescent="0.3">
      <c r="A53" s="1" t="s">
        <v>154</v>
      </c>
      <c r="B53" s="1" t="s">
        <v>64</v>
      </c>
      <c r="C53" s="1">
        <f>RANK(konzisztencia_teszt_nyers_i!C53,konzisztencia_teszt_nyers_i!C$3:C$140,konzisztencia_teszt_nyers_i!C$1)</f>
        <v>72</v>
      </c>
      <c r="D53" s="1">
        <f>RANK(konzisztencia_teszt_nyers_i!D53,konzisztencia_teszt_nyers_i!D$3:D$140,konzisztencia_teszt_nyers_i!D$1)</f>
        <v>85</v>
      </c>
      <c r="E53" s="1">
        <f>RANK(konzisztencia_teszt_nyers_i!E53,konzisztencia_teszt_nyers_i!E$3:E$140,konzisztencia_teszt_nyers_i!E$1)</f>
        <v>36</v>
      </c>
      <c r="F53" s="1">
        <f>RANK(konzisztencia_teszt_nyers_i!F53,konzisztencia_teszt_nyers_i!F$3:F$140,konzisztencia_teszt_nyers_i!F$1)</f>
        <v>60</v>
      </c>
      <c r="G53" s="1">
        <f>RANK(konzisztencia_teszt_nyers_i!G53,konzisztencia_teszt_nyers_i!G$3:G$140,konzisztencia_teszt_nyers_i!G$1)</f>
        <v>63</v>
      </c>
      <c r="H53" s="1">
        <f>RANK(konzisztencia_teszt_nyers_i!H53,konzisztencia_teszt_nyers_i!H$3:H$140,konzisztencia_teszt_nyers_i!H$1)</f>
        <v>42</v>
      </c>
      <c r="I53" s="1">
        <f>RANK(konzisztencia_teszt_nyers_i!I53,konzisztencia_teszt_nyers_i!I$3:I$140,konzisztencia_teszt_nyers_i!I$1)</f>
        <v>87</v>
      </c>
      <c r="J53" s="1">
        <f>RANK(konzisztencia_teszt_nyers_i!J53,konzisztencia_teszt_nyers_i!J$3:J$140,konzisztencia_teszt_nyers_i!J$1)</f>
        <v>79</v>
      </c>
      <c r="K53" s="1">
        <f>RANK(konzisztencia_teszt_nyers_i!K53,konzisztencia_teszt_nyers_i!K$3:K$140,konzisztencia_teszt_nyers_i!K$1)</f>
        <v>108</v>
      </c>
      <c r="L53" s="1">
        <f>RANK(konzisztencia_teszt_nyers_i!L53,konzisztencia_teszt_nyers_i!L$3:L$140,konzisztencia_teszt_nyers_i!L$1)</f>
        <v>20</v>
      </c>
      <c r="M53" s="1">
        <v>1000000</v>
      </c>
    </row>
    <row r="54" spans="1:13" x14ac:dyDescent="0.3">
      <c r="A54" s="1" t="s">
        <v>152</v>
      </c>
      <c r="B54" s="1" t="s">
        <v>65</v>
      </c>
      <c r="C54" s="1">
        <f>RANK(konzisztencia_teszt_nyers_i!C54,konzisztencia_teszt_nyers_i!C$3:C$140,konzisztencia_teszt_nyers_i!C$1)</f>
        <v>1</v>
      </c>
      <c r="D54" s="1">
        <f>RANK(konzisztencia_teszt_nyers_i!D54,konzisztencia_teszt_nyers_i!D$3:D$140,konzisztencia_teszt_nyers_i!D$1)</f>
        <v>22</v>
      </c>
      <c r="E54" s="1">
        <f>RANK(konzisztencia_teszt_nyers_i!E54,konzisztencia_teszt_nyers_i!E$3:E$140,konzisztencia_teszt_nyers_i!E$1)</f>
        <v>87</v>
      </c>
      <c r="F54" s="1">
        <f>RANK(konzisztencia_teszt_nyers_i!F54,konzisztencia_teszt_nyers_i!F$3:F$140,konzisztencia_teszt_nyers_i!F$1)</f>
        <v>17</v>
      </c>
      <c r="G54" s="1">
        <f>RANK(konzisztencia_teszt_nyers_i!G54,konzisztencia_teszt_nyers_i!G$3:G$140,konzisztencia_teszt_nyers_i!G$1)</f>
        <v>63</v>
      </c>
      <c r="H54" s="1">
        <f>RANK(konzisztencia_teszt_nyers_i!H54,konzisztencia_teszt_nyers_i!H$3:H$140,konzisztencia_teszt_nyers_i!H$1)</f>
        <v>42</v>
      </c>
      <c r="I54" s="1">
        <f>RANK(konzisztencia_teszt_nyers_i!I54,konzisztencia_teszt_nyers_i!I$3:I$140,konzisztencia_teszt_nyers_i!I$1)</f>
        <v>1</v>
      </c>
      <c r="J54" s="1">
        <f>RANK(konzisztencia_teszt_nyers_i!J54,konzisztencia_teszt_nyers_i!J$3:J$140,konzisztencia_teszt_nyers_i!J$1)</f>
        <v>111</v>
      </c>
      <c r="K54" s="1">
        <f>RANK(konzisztencia_teszt_nyers_i!K54,konzisztencia_teszt_nyers_i!K$3:K$140,konzisztencia_teszt_nyers_i!K$1)</f>
        <v>108</v>
      </c>
      <c r="L54" s="1">
        <f>RANK(konzisztencia_teszt_nyers_i!L54,konzisztencia_teszt_nyers_i!L$3:L$140,konzisztencia_teszt_nyers_i!L$1)</f>
        <v>109</v>
      </c>
      <c r="M54" s="1">
        <v>1000000</v>
      </c>
    </row>
    <row r="55" spans="1:13" x14ac:dyDescent="0.3">
      <c r="A55" s="1" t="s">
        <v>154</v>
      </c>
      <c r="B55" s="1" t="s">
        <v>66</v>
      </c>
      <c r="C55" s="1">
        <f>RANK(konzisztencia_teszt_nyers_i!C55,konzisztencia_teszt_nyers_i!C$3:C$140,konzisztencia_teszt_nyers_i!C$1)</f>
        <v>1</v>
      </c>
      <c r="D55" s="1">
        <f>RANK(konzisztencia_teszt_nyers_i!D55,konzisztencia_teszt_nyers_i!D$3:D$140,konzisztencia_teszt_nyers_i!D$1)</f>
        <v>22</v>
      </c>
      <c r="E55" s="1">
        <f>RANK(konzisztencia_teszt_nyers_i!E55,konzisztencia_teszt_nyers_i!E$3:E$140,konzisztencia_teszt_nyers_i!E$1)</f>
        <v>1</v>
      </c>
      <c r="F55" s="1">
        <f>RANK(konzisztencia_teszt_nyers_i!F55,konzisztencia_teszt_nyers_i!F$3:F$140,konzisztencia_teszt_nyers_i!F$1)</f>
        <v>1</v>
      </c>
      <c r="G55" s="1">
        <f>RANK(konzisztencia_teszt_nyers_i!G55,konzisztencia_teszt_nyers_i!G$3:G$140,konzisztencia_teszt_nyers_i!G$1)</f>
        <v>1</v>
      </c>
      <c r="H55" s="1">
        <f>RANK(konzisztencia_teszt_nyers_i!H55,konzisztencia_teszt_nyers_i!H$3:H$140,konzisztencia_teszt_nyers_i!H$1)</f>
        <v>1</v>
      </c>
      <c r="I55" s="1">
        <f>RANK(konzisztencia_teszt_nyers_i!I55,konzisztencia_teszt_nyers_i!I$3:I$140,konzisztencia_teszt_nyers_i!I$1)</f>
        <v>1</v>
      </c>
      <c r="J55" s="1">
        <f>RANK(konzisztencia_teszt_nyers_i!J55,konzisztencia_teszt_nyers_i!J$3:J$140,konzisztencia_teszt_nyers_i!J$1)</f>
        <v>1</v>
      </c>
      <c r="K55" s="1">
        <f>RANK(konzisztencia_teszt_nyers_i!K55,konzisztencia_teszt_nyers_i!K$3:K$140,konzisztencia_teszt_nyers_i!K$1)</f>
        <v>108</v>
      </c>
      <c r="L55" s="1">
        <f>RANK(konzisztencia_teszt_nyers_i!L55,konzisztencia_teszt_nyers_i!L$3:L$140,konzisztencia_teszt_nyers_i!L$1)</f>
        <v>1</v>
      </c>
      <c r="M55" s="1">
        <v>1000000</v>
      </c>
    </row>
    <row r="56" spans="1:13" x14ac:dyDescent="0.3">
      <c r="A56" s="1" t="s">
        <v>154</v>
      </c>
      <c r="B56" s="1" t="s">
        <v>67</v>
      </c>
      <c r="C56" s="1">
        <f>RANK(konzisztencia_teszt_nyers_i!C56,konzisztencia_teszt_nyers_i!C$3:C$140,konzisztencia_teszt_nyers_i!C$1)</f>
        <v>1</v>
      </c>
      <c r="D56" s="1">
        <f>RANK(konzisztencia_teszt_nyers_i!D56,konzisztencia_teszt_nyers_i!D$3:D$140,konzisztencia_teszt_nyers_i!D$1)</f>
        <v>22</v>
      </c>
      <c r="E56" s="1">
        <f>RANK(konzisztencia_teszt_nyers_i!E56,konzisztencia_teszt_nyers_i!E$3:E$140,konzisztencia_teszt_nyers_i!E$1)</f>
        <v>87</v>
      </c>
      <c r="F56" s="1">
        <f>RANK(konzisztencia_teszt_nyers_i!F56,konzisztencia_teszt_nyers_i!F$3:F$140,konzisztencia_teszt_nyers_i!F$1)</f>
        <v>17</v>
      </c>
      <c r="G56" s="1">
        <f>RANK(konzisztencia_teszt_nyers_i!G56,konzisztencia_teszt_nyers_i!G$3:G$140,konzisztencia_teszt_nyers_i!G$1)</f>
        <v>28</v>
      </c>
      <c r="H56" s="1">
        <f>RANK(konzisztencia_teszt_nyers_i!H56,konzisztencia_teszt_nyers_i!H$3:H$140,konzisztencia_teszt_nyers_i!H$1)</f>
        <v>1</v>
      </c>
      <c r="I56" s="1">
        <f>RANK(konzisztencia_teszt_nyers_i!I56,konzisztencia_teszt_nyers_i!I$3:I$140,konzisztencia_teszt_nyers_i!I$1)</f>
        <v>1</v>
      </c>
      <c r="J56" s="1">
        <f>RANK(konzisztencia_teszt_nyers_i!J56,konzisztencia_teszt_nyers_i!J$3:J$140,konzisztencia_teszt_nyers_i!J$1)</f>
        <v>33</v>
      </c>
      <c r="K56" s="1">
        <f>RANK(konzisztencia_teszt_nyers_i!K56,konzisztencia_teszt_nyers_i!K$3:K$140,konzisztencia_teszt_nyers_i!K$1)</f>
        <v>60</v>
      </c>
      <c r="L56" s="1">
        <f>RANK(konzisztencia_teszt_nyers_i!L56,konzisztencia_teszt_nyers_i!L$3:L$140,konzisztencia_teszt_nyers_i!L$1)</f>
        <v>1</v>
      </c>
      <c r="M56" s="1">
        <v>1000000</v>
      </c>
    </row>
    <row r="57" spans="1:13" x14ac:dyDescent="0.3">
      <c r="A57" s="1" t="s">
        <v>154</v>
      </c>
      <c r="B57" s="1" t="s">
        <v>68</v>
      </c>
      <c r="C57" s="1">
        <f>RANK(konzisztencia_teszt_nyers_i!C57,konzisztencia_teszt_nyers_i!C$3:C$140,konzisztencia_teszt_nyers_i!C$1)</f>
        <v>43</v>
      </c>
      <c r="D57" s="1">
        <f>RANK(konzisztencia_teszt_nyers_i!D57,konzisztencia_teszt_nyers_i!D$3:D$140,konzisztencia_teszt_nyers_i!D$1)</f>
        <v>85</v>
      </c>
      <c r="E57" s="1">
        <f>RANK(konzisztencia_teszt_nyers_i!E57,konzisztencia_teszt_nyers_i!E$3:E$140,konzisztencia_teszt_nyers_i!E$1)</f>
        <v>87</v>
      </c>
      <c r="F57" s="1">
        <f>RANK(konzisztencia_teszt_nyers_i!F57,konzisztencia_teszt_nyers_i!F$3:F$140,konzisztencia_teszt_nyers_i!F$1)</f>
        <v>60</v>
      </c>
      <c r="G57" s="1">
        <f>RANK(konzisztencia_teszt_nyers_i!G57,konzisztencia_teszt_nyers_i!G$3:G$140,konzisztencia_teszt_nyers_i!G$1)</f>
        <v>28</v>
      </c>
      <c r="H57" s="1">
        <f>RANK(konzisztencia_teszt_nyers_i!H57,konzisztencia_teszt_nyers_i!H$3:H$140,konzisztencia_teszt_nyers_i!H$1)</f>
        <v>42</v>
      </c>
      <c r="I57" s="1">
        <f>RANK(konzisztencia_teszt_nyers_i!I57,konzisztencia_teszt_nyers_i!I$3:I$140,konzisztencia_teszt_nyers_i!I$1)</f>
        <v>43</v>
      </c>
      <c r="J57" s="1">
        <f>RANK(konzisztencia_teszt_nyers_i!J57,konzisztencia_teszt_nyers_i!J$3:J$140,konzisztencia_teszt_nyers_i!J$1)</f>
        <v>79</v>
      </c>
      <c r="K57" s="1">
        <f>RANK(konzisztencia_teszt_nyers_i!K57,konzisztencia_teszt_nyers_i!K$3:K$140,konzisztencia_teszt_nyers_i!K$1)</f>
        <v>108</v>
      </c>
      <c r="L57" s="1">
        <f>RANK(konzisztencia_teszt_nyers_i!L57,konzisztencia_teszt_nyers_i!L$3:L$140,konzisztencia_teszt_nyers_i!L$1)</f>
        <v>20</v>
      </c>
      <c r="M57" s="1">
        <v>1000000</v>
      </c>
    </row>
    <row r="58" spans="1:13" x14ac:dyDescent="0.3">
      <c r="A58" s="1" t="s">
        <v>155</v>
      </c>
      <c r="B58" s="1" t="s">
        <v>69</v>
      </c>
      <c r="C58" s="1">
        <f>RANK(konzisztencia_teszt_nyers_i!C58,konzisztencia_teszt_nyers_i!C$3:C$140,konzisztencia_teszt_nyers_i!C$1)</f>
        <v>72</v>
      </c>
      <c r="D58" s="1">
        <f>RANK(konzisztencia_teszt_nyers_i!D58,konzisztencia_teszt_nyers_i!D$3:D$140,konzisztencia_teszt_nyers_i!D$1)</f>
        <v>22</v>
      </c>
      <c r="E58" s="1">
        <f>RANK(konzisztencia_teszt_nyers_i!E58,konzisztencia_teszt_nyers_i!E$3:E$140,konzisztencia_teszt_nyers_i!E$1)</f>
        <v>87</v>
      </c>
      <c r="F58" s="1">
        <f>RANK(konzisztencia_teszt_nyers_i!F58,konzisztencia_teszt_nyers_i!F$3:F$140,konzisztencia_teszt_nyers_i!F$1)</f>
        <v>17</v>
      </c>
      <c r="G58" s="1">
        <f>RANK(konzisztencia_teszt_nyers_i!G58,konzisztencia_teszt_nyers_i!G$3:G$140,konzisztencia_teszt_nyers_i!G$1)</f>
        <v>63</v>
      </c>
      <c r="H58" s="1">
        <f>RANK(konzisztencia_teszt_nyers_i!H58,konzisztencia_teszt_nyers_i!H$3:H$140,konzisztencia_teszt_nyers_i!H$1)</f>
        <v>42</v>
      </c>
      <c r="I58" s="1">
        <f>RANK(konzisztencia_teszt_nyers_i!I58,konzisztencia_teszt_nyers_i!I$3:I$140,konzisztencia_teszt_nyers_i!I$1)</f>
        <v>43</v>
      </c>
      <c r="J58" s="1">
        <f>RANK(konzisztencia_teszt_nyers_i!J58,konzisztencia_teszt_nyers_i!J$3:J$140,konzisztencia_teszt_nyers_i!J$1)</f>
        <v>79</v>
      </c>
      <c r="K58" s="1">
        <f>RANK(konzisztencia_teszt_nyers_i!K58,konzisztencia_teszt_nyers_i!K$3:K$140,konzisztencia_teszt_nyers_i!K$1)</f>
        <v>108</v>
      </c>
      <c r="L58" s="1">
        <f>RANK(konzisztencia_teszt_nyers_i!L58,konzisztencia_teszt_nyers_i!L$3:L$140,konzisztencia_teszt_nyers_i!L$1)</f>
        <v>20</v>
      </c>
      <c r="M58" s="1">
        <v>1000000</v>
      </c>
    </row>
    <row r="59" spans="1:13" x14ac:dyDescent="0.3">
      <c r="A59" s="1" t="s">
        <v>152</v>
      </c>
      <c r="B59" s="1" t="s">
        <v>70</v>
      </c>
      <c r="C59" s="1">
        <f>RANK(konzisztencia_teszt_nyers_i!C59,konzisztencia_teszt_nyers_i!C$3:C$140,konzisztencia_teszt_nyers_i!C$1)</f>
        <v>1</v>
      </c>
      <c r="D59" s="1">
        <f>RANK(konzisztencia_teszt_nyers_i!D59,konzisztencia_teszt_nyers_i!D$3:D$140,konzisztencia_teszt_nyers_i!D$1)</f>
        <v>22</v>
      </c>
      <c r="E59" s="1">
        <f>RANK(konzisztencia_teszt_nyers_i!E59,konzisztencia_teszt_nyers_i!E$3:E$140,konzisztencia_teszt_nyers_i!E$1)</f>
        <v>36</v>
      </c>
      <c r="F59" s="1">
        <f>RANK(konzisztencia_teszt_nyers_i!F59,konzisztencia_teszt_nyers_i!F$3:F$140,konzisztencia_teszt_nyers_i!F$1)</f>
        <v>17</v>
      </c>
      <c r="G59" s="1">
        <f>RANK(konzisztencia_teszt_nyers_i!G59,konzisztencia_teszt_nyers_i!G$3:G$140,konzisztencia_teszt_nyers_i!G$1)</f>
        <v>63</v>
      </c>
      <c r="H59" s="1">
        <f>RANK(konzisztencia_teszt_nyers_i!H59,konzisztencia_teszt_nyers_i!H$3:H$140,konzisztencia_teszt_nyers_i!H$1)</f>
        <v>42</v>
      </c>
      <c r="I59" s="1">
        <f>RANK(konzisztencia_teszt_nyers_i!I59,konzisztencia_teszt_nyers_i!I$3:I$140,konzisztencia_teszt_nyers_i!I$1)</f>
        <v>43</v>
      </c>
      <c r="J59" s="1">
        <f>RANK(konzisztencia_teszt_nyers_i!J59,konzisztencia_teszt_nyers_i!J$3:J$140,konzisztencia_teszt_nyers_i!J$1)</f>
        <v>79</v>
      </c>
      <c r="K59" s="1">
        <f>RANK(konzisztencia_teszt_nyers_i!K59,konzisztencia_teszt_nyers_i!K$3:K$140,konzisztencia_teszt_nyers_i!K$1)</f>
        <v>108</v>
      </c>
      <c r="L59" s="1">
        <f>RANK(konzisztencia_teszt_nyers_i!L59,konzisztencia_teszt_nyers_i!L$3:L$140,konzisztencia_teszt_nyers_i!L$1)</f>
        <v>109</v>
      </c>
      <c r="M59" s="1">
        <v>1000000</v>
      </c>
    </row>
    <row r="60" spans="1:13" x14ac:dyDescent="0.3">
      <c r="A60" s="1" t="s">
        <v>155</v>
      </c>
      <c r="B60" s="1" t="s">
        <v>71</v>
      </c>
      <c r="C60" s="1">
        <f>RANK(konzisztencia_teszt_nyers_i!C60,konzisztencia_teszt_nyers_i!C$3:C$140,konzisztencia_teszt_nyers_i!C$1)</f>
        <v>1</v>
      </c>
      <c r="D60" s="1">
        <f>RANK(konzisztencia_teszt_nyers_i!D60,konzisztencia_teszt_nyers_i!D$3:D$140,konzisztencia_teszt_nyers_i!D$1)</f>
        <v>1</v>
      </c>
      <c r="E60" s="1">
        <f>RANK(konzisztencia_teszt_nyers_i!E60,konzisztencia_teszt_nyers_i!E$3:E$140,konzisztencia_teszt_nyers_i!E$1)</f>
        <v>1</v>
      </c>
      <c r="F60" s="1">
        <f>RANK(konzisztencia_teszt_nyers_i!F60,konzisztencia_teszt_nyers_i!F$3:F$140,konzisztencia_teszt_nyers_i!F$1)</f>
        <v>1</v>
      </c>
      <c r="G60" s="1">
        <f>RANK(konzisztencia_teszt_nyers_i!G60,konzisztencia_teszt_nyers_i!G$3:G$140,konzisztencia_teszt_nyers_i!G$1)</f>
        <v>1</v>
      </c>
      <c r="H60" s="1">
        <f>RANK(konzisztencia_teszt_nyers_i!H60,konzisztencia_teszt_nyers_i!H$3:H$140,konzisztencia_teszt_nyers_i!H$1)</f>
        <v>1</v>
      </c>
      <c r="I60" s="1">
        <f>RANK(konzisztencia_teszt_nyers_i!I60,konzisztencia_teszt_nyers_i!I$3:I$140,konzisztencia_teszt_nyers_i!I$1)</f>
        <v>1</v>
      </c>
      <c r="J60" s="1">
        <f>RANK(konzisztencia_teszt_nyers_i!J60,konzisztencia_teszt_nyers_i!J$3:J$140,konzisztencia_teszt_nyers_i!J$1)</f>
        <v>1</v>
      </c>
      <c r="K60" s="1">
        <f>RANK(konzisztencia_teszt_nyers_i!K60,konzisztencia_teszt_nyers_i!K$3:K$140,konzisztencia_teszt_nyers_i!K$1)</f>
        <v>24</v>
      </c>
      <c r="L60" s="1">
        <f>RANK(konzisztencia_teszt_nyers_i!L60,konzisztencia_teszt_nyers_i!L$3:L$140,konzisztencia_teszt_nyers_i!L$1)</f>
        <v>20</v>
      </c>
      <c r="M60" s="1">
        <v>1000000</v>
      </c>
    </row>
    <row r="61" spans="1:13" x14ac:dyDescent="0.3">
      <c r="A61" s="1" t="s">
        <v>152</v>
      </c>
      <c r="B61" s="1" t="s">
        <v>72</v>
      </c>
      <c r="C61" s="1">
        <f>RANK(konzisztencia_teszt_nyers_i!C61,konzisztencia_teszt_nyers_i!C$3:C$140,konzisztencia_teszt_nyers_i!C$1)</f>
        <v>1</v>
      </c>
      <c r="D61" s="1">
        <f>RANK(konzisztencia_teszt_nyers_i!D61,konzisztencia_teszt_nyers_i!D$3:D$140,konzisztencia_teszt_nyers_i!D$1)</f>
        <v>1</v>
      </c>
      <c r="E61" s="1">
        <f>RANK(konzisztencia_teszt_nyers_i!E61,konzisztencia_teszt_nyers_i!E$3:E$140,konzisztencia_teszt_nyers_i!E$1)</f>
        <v>1</v>
      </c>
      <c r="F61" s="1">
        <f>RANK(konzisztencia_teszt_nyers_i!F61,konzisztencia_teszt_nyers_i!F$3:F$140,konzisztencia_teszt_nyers_i!F$1)</f>
        <v>1</v>
      </c>
      <c r="G61" s="1">
        <f>RANK(konzisztencia_teszt_nyers_i!G61,konzisztencia_teszt_nyers_i!G$3:G$140,konzisztencia_teszt_nyers_i!G$1)</f>
        <v>1</v>
      </c>
      <c r="H61" s="1">
        <f>RANK(konzisztencia_teszt_nyers_i!H61,konzisztencia_teszt_nyers_i!H$3:H$140,konzisztencia_teszt_nyers_i!H$1)</f>
        <v>1</v>
      </c>
      <c r="I61" s="1">
        <f>RANK(konzisztencia_teszt_nyers_i!I61,konzisztencia_teszt_nyers_i!I$3:I$140,konzisztencia_teszt_nyers_i!I$1)</f>
        <v>1</v>
      </c>
      <c r="J61" s="1">
        <f>RANK(konzisztencia_teszt_nyers_i!J61,konzisztencia_teszt_nyers_i!J$3:J$140,konzisztencia_teszt_nyers_i!J$1)</f>
        <v>1</v>
      </c>
      <c r="K61" s="1">
        <f>RANK(konzisztencia_teszt_nyers_i!K61,konzisztencia_teszt_nyers_i!K$3:K$140,konzisztencia_teszt_nyers_i!K$1)</f>
        <v>24</v>
      </c>
      <c r="L61" s="1">
        <f>RANK(konzisztencia_teszt_nyers_i!L61,konzisztencia_teszt_nyers_i!L$3:L$140,konzisztencia_teszt_nyers_i!L$1)</f>
        <v>77</v>
      </c>
      <c r="M61" s="1">
        <v>1000000</v>
      </c>
    </row>
    <row r="62" spans="1:13" x14ac:dyDescent="0.3">
      <c r="A62" s="1" t="s">
        <v>155</v>
      </c>
      <c r="B62" s="1" t="s">
        <v>73</v>
      </c>
      <c r="C62" s="1">
        <f>RANK(konzisztencia_teszt_nyers_i!C62,konzisztencia_teszt_nyers_i!C$3:C$140,konzisztencia_teszt_nyers_i!C$1)</f>
        <v>72</v>
      </c>
      <c r="D62" s="1">
        <f>RANK(konzisztencia_teszt_nyers_i!D62,konzisztencia_teszt_nyers_i!D$3:D$140,konzisztencia_teszt_nyers_i!D$1)</f>
        <v>22</v>
      </c>
      <c r="E62" s="1">
        <f>RANK(konzisztencia_teszt_nyers_i!E62,konzisztencia_teszt_nyers_i!E$3:E$140,konzisztencia_teszt_nyers_i!E$1)</f>
        <v>36</v>
      </c>
      <c r="F62" s="1">
        <f>RANK(konzisztencia_teszt_nyers_i!F62,konzisztencia_teszt_nyers_i!F$3:F$140,konzisztencia_teszt_nyers_i!F$1)</f>
        <v>17</v>
      </c>
      <c r="G62" s="1">
        <f>RANK(konzisztencia_teszt_nyers_i!G62,konzisztencia_teszt_nyers_i!G$3:G$140,konzisztencia_teszt_nyers_i!G$1)</f>
        <v>63</v>
      </c>
      <c r="H62" s="1">
        <f>RANK(konzisztencia_teszt_nyers_i!H62,konzisztencia_teszt_nyers_i!H$3:H$140,konzisztencia_teszt_nyers_i!H$1)</f>
        <v>42</v>
      </c>
      <c r="I62" s="1">
        <f>RANK(konzisztencia_teszt_nyers_i!I62,konzisztencia_teszt_nyers_i!I$3:I$140,konzisztencia_teszt_nyers_i!I$1)</f>
        <v>43</v>
      </c>
      <c r="J62" s="1">
        <f>RANK(konzisztencia_teszt_nyers_i!J62,konzisztencia_teszt_nyers_i!J$3:J$140,konzisztencia_teszt_nyers_i!J$1)</f>
        <v>33</v>
      </c>
      <c r="K62" s="1">
        <f>RANK(konzisztencia_teszt_nyers_i!K62,konzisztencia_teszt_nyers_i!K$3:K$140,konzisztencia_teszt_nyers_i!K$1)</f>
        <v>1</v>
      </c>
      <c r="L62" s="1">
        <f>RANK(konzisztencia_teszt_nyers_i!L62,konzisztencia_teszt_nyers_i!L$3:L$140,konzisztencia_teszt_nyers_i!L$1)</f>
        <v>77</v>
      </c>
      <c r="M62" s="1">
        <v>1000000</v>
      </c>
    </row>
    <row r="63" spans="1:13" x14ac:dyDescent="0.3">
      <c r="A63" s="1" t="s">
        <v>152</v>
      </c>
      <c r="B63" s="1" t="s">
        <v>74</v>
      </c>
      <c r="C63" s="1">
        <f>RANK(konzisztencia_teszt_nyers_i!C63,konzisztencia_teszt_nyers_i!C$3:C$140,konzisztencia_teszt_nyers_i!C$1)</f>
        <v>1</v>
      </c>
      <c r="D63" s="1">
        <f>RANK(konzisztencia_teszt_nyers_i!D63,konzisztencia_teszt_nyers_i!D$3:D$140,konzisztencia_teszt_nyers_i!D$1)</f>
        <v>22</v>
      </c>
      <c r="E63" s="1">
        <f>RANK(konzisztencia_teszt_nyers_i!E63,konzisztencia_teszt_nyers_i!E$3:E$140,konzisztencia_teszt_nyers_i!E$1)</f>
        <v>36</v>
      </c>
      <c r="F63" s="1">
        <f>RANK(konzisztencia_teszt_nyers_i!F63,konzisztencia_teszt_nyers_i!F$3:F$140,konzisztencia_teszt_nyers_i!F$1)</f>
        <v>17</v>
      </c>
      <c r="G63" s="1">
        <f>RANK(konzisztencia_teszt_nyers_i!G63,konzisztencia_teszt_nyers_i!G$3:G$140,konzisztencia_teszt_nyers_i!G$1)</f>
        <v>63</v>
      </c>
      <c r="H63" s="1">
        <f>RANK(konzisztencia_teszt_nyers_i!H63,konzisztencia_teszt_nyers_i!H$3:H$140,konzisztencia_teszt_nyers_i!H$1)</f>
        <v>1</v>
      </c>
      <c r="I63" s="1">
        <f>RANK(konzisztencia_teszt_nyers_i!I63,konzisztencia_teszt_nyers_i!I$3:I$140,konzisztencia_teszt_nyers_i!I$1)</f>
        <v>1</v>
      </c>
      <c r="J63" s="1">
        <f>RANK(konzisztencia_teszt_nyers_i!J63,konzisztencia_teszt_nyers_i!J$3:J$140,konzisztencia_teszt_nyers_i!J$1)</f>
        <v>79</v>
      </c>
      <c r="K63" s="1">
        <f>RANK(konzisztencia_teszt_nyers_i!K63,konzisztencia_teszt_nyers_i!K$3:K$140,konzisztencia_teszt_nyers_i!K$1)</f>
        <v>1</v>
      </c>
      <c r="L63" s="1">
        <f>RANK(konzisztencia_teszt_nyers_i!L63,konzisztencia_teszt_nyers_i!L$3:L$140,konzisztencia_teszt_nyers_i!L$1)</f>
        <v>77</v>
      </c>
      <c r="M63" s="1">
        <v>1000000</v>
      </c>
    </row>
    <row r="64" spans="1:13" x14ac:dyDescent="0.3">
      <c r="A64" s="1" t="s">
        <v>154</v>
      </c>
      <c r="B64" s="1" t="s">
        <v>75</v>
      </c>
      <c r="C64" s="1">
        <f>RANK(konzisztencia_teszt_nyers_i!C64,konzisztencia_teszt_nyers_i!C$3:C$140,konzisztencia_teszt_nyers_i!C$1)</f>
        <v>72</v>
      </c>
      <c r="D64" s="1">
        <f>RANK(konzisztencia_teszt_nyers_i!D64,konzisztencia_teszt_nyers_i!D$3:D$140,konzisztencia_teszt_nyers_i!D$1)</f>
        <v>22</v>
      </c>
      <c r="E64" s="1">
        <f>RANK(konzisztencia_teszt_nyers_i!E64,konzisztencia_teszt_nyers_i!E$3:E$140,konzisztencia_teszt_nyers_i!E$1)</f>
        <v>36</v>
      </c>
      <c r="F64" s="1">
        <f>RANK(konzisztencia_teszt_nyers_i!F64,konzisztencia_teszt_nyers_i!F$3:F$140,konzisztencia_teszt_nyers_i!F$1)</f>
        <v>17</v>
      </c>
      <c r="G64" s="1">
        <f>RANK(konzisztencia_teszt_nyers_i!G64,konzisztencia_teszt_nyers_i!G$3:G$140,konzisztencia_teszt_nyers_i!G$1)</f>
        <v>63</v>
      </c>
      <c r="H64" s="1">
        <f>RANK(konzisztencia_teszt_nyers_i!H64,konzisztencia_teszt_nyers_i!H$3:H$140,konzisztencia_teszt_nyers_i!H$1)</f>
        <v>42</v>
      </c>
      <c r="I64" s="1">
        <f>RANK(konzisztencia_teszt_nyers_i!I64,konzisztencia_teszt_nyers_i!I$3:I$140,konzisztencia_teszt_nyers_i!I$1)</f>
        <v>43</v>
      </c>
      <c r="J64" s="1">
        <f>RANK(konzisztencia_teszt_nyers_i!J64,konzisztencia_teszt_nyers_i!J$3:J$140,konzisztencia_teszt_nyers_i!J$1)</f>
        <v>33</v>
      </c>
      <c r="K64" s="1">
        <f>RANK(konzisztencia_teszt_nyers_i!K64,konzisztencia_teszt_nyers_i!K$3:K$140,konzisztencia_teszt_nyers_i!K$1)</f>
        <v>1</v>
      </c>
      <c r="L64" s="1">
        <f>RANK(konzisztencia_teszt_nyers_i!L64,konzisztencia_teszt_nyers_i!L$3:L$140,konzisztencia_teszt_nyers_i!L$1)</f>
        <v>20</v>
      </c>
      <c r="M64" s="1">
        <v>1000000</v>
      </c>
    </row>
    <row r="65" spans="1:13" x14ac:dyDescent="0.3">
      <c r="A65" s="1" t="s">
        <v>156</v>
      </c>
      <c r="B65" s="1" t="s">
        <v>76</v>
      </c>
      <c r="C65" s="1">
        <f>RANK(konzisztencia_teszt_nyers_i!C65,konzisztencia_teszt_nyers_i!C$3:C$140,konzisztencia_teszt_nyers_i!C$1)</f>
        <v>1</v>
      </c>
      <c r="D65" s="1">
        <f>RANK(konzisztencia_teszt_nyers_i!D65,konzisztencia_teszt_nyers_i!D$3:D$140,konzisztencia_teszt_nyers_i!D$1)</f>
        <v>1</v>
      </c>
      <c r="E65" s="1">
        <f>RANK(konzisztencia_teszt_nyers_i!E65,konzisztencia_teszt_nyers_i!E$3:E$140,konzisztencia_teszt_nyers_i!E$1)</f>
        <v>1</v>
      </c>
      <c r="F65" s="1">
        <f>RANK(konzisztencia_teszt_nyers_i!F65,konzisztencia_teszt_nyers_i!F$3:F$140,konzisztencia_teszt_nyers_i!F$1)</f>
        <v>1</v>
      </c>
      <c r="G65" s="1">
        <f>RANK(konzisztencia_teszt_nyers_i!G65,konzisztencia_teszt_nyers_i!G$3:G$140,konzisztencia_teszt_nyers_i!G$1)</f>
        <v>63</v>
      </c>
      <c r="H65" s="1">
        <f>RANK(konzisztencia_teszt_nyers_i!H65,konzisztencia_teszt_nyers_i!H$3:H$140,konzisztencia_teszt_nyers_i!H$1)</f>
        <v>1</v>
      </c>
      <c r="I65" s="1">
        <f>RANK(konzisztencia_teszt_nyers_i!I65,konzisztencia_teszt_nyers_i!I$3:I$140,konzisztencia_teszt_nyers_i!I$1)</f>
        <v>1</v>
      </c>
      <c r="J65" s="1">
        <f>RANK(konzisztencia_teszt_nyers_i!J65,konzisztencia_teszt_nyers_i!J$3:J$140,konzisztencia_teszt_nyers_i!J$1)</f>
        <v>33</v>
      </c>
      <c r="K65" s="1">
        <f>RANK(konzisztencia_teszt_nyers_i!K65,konzisztencia_teszt_nyers_i!K$3:K$140,konzisztencia_teszt_nyers_i!K$1)</f>
        <v>60</v>
      </c>
      <c r="L65" s="1">
        <f>RANK(konzisztencia_teszt_nyers_i!L65,konzisztencia_teszt_nyers_i!L$3:L$140,konzisztencia_teszt_nyers_i!L$1)</f>
        <v>1</v>
      </c>
      <c r="M65" s="1">
        <v>1000000</v>
      </c>
    </row>
    <row r="66" spans="1:13" x14ac:dyDescent="0.3">
      <c r="A66" s="1" t="s">
        <v>152</v>
      </c>
      <c r="B66" s="1" t="s">
        <v>77</v>
      </c>
      <c r="C66" s="1">
        <f>RANK(konzisztencia_teszt_nyers_i!C66,konzisztencia_teszt_nyers_i!C$3:C$140,konzisztencia_teszt_nyers_i!C$1)</f>
        <v>1</v>
      </c>
      <c r="D66" s="1">
        <f>RANK(konzisztencia_teszt_nyers_i!D66,konzisztencia_teszt_nyers_i!D$3:D$140,konzisztencia_teszt_nyers_i!D$1)</f>
        <v>85</v>
      </c>
      <c r="E66" s="1">
        <f>RANK(konzisztencia_teszt_nyers_i!E66,konzisztencia_teszt_nyers_i!E$3:E$140,konzisztencia_teszt_nyers_i!E$1)</f>
        <v>87</v>
      </c>
      <c r="F66" s="1">
        <f>RANK(konzisztencia_teszt_nyers_i!F66,konzisztencia_teszt_nyers_i!F$3:F$140,konzisztencia_teszt_nyers_i!F$1)</f>
        <v>106</v>
      </c>
      <c r="G66" s="1">
        <f>RANK(konzisztencia_teszt_nyers_i!G66,konzisztencia_teszt_nyers_i!G$3:G$140,konzisztencia_teszt_nyers_i!G$1)</f>
        <v>28</v>
      </c>
      <c r="H66" s="1">
        <f>RANK(konzisztencia_teszt_nyers_i!H66,konzisztencia_teszt_nyers_i!H$3:H$140,konzisztencia_teszt_nyers_i!H$1)</f>
        <v>115</v>
      </c>
      <c r="I66" s="1">
        <f>RANK(konzisztencia_teszt_nyers_i!I66,konzisztencia_teszt_nyers_i!I$3:I$140,konzisztencia_teszt_nyers_i!I$1)</f>
        <v>87</v>
      </c>
      <c r="J66" s="1">
        <f>RANK(konzisztencia_teszt_nyers_i!J66,konzisztencia_teszt_nyers_i!J$3:J$140,konzisztencia_teszt_nyers_i!J$1)</f>
        <v>111</v>
      </c>
      <c r="K66" s="1">
        <f>RANK(konzisztencia_teszt_nyers_i!K66,konzisztencia_teszt_nyers_i!K$3:K$140,konzisztencia_teszt_nyers_i!K$1)</f>
        <v>133</v>
      </c>
      <c r="L66" s="1">
        <f>RANK(konzisztencia_teszt_nyers_i!L66,konzisztencia_teszt_nyers_i!L$3:L$140,konzisztencia_teszt_nyers_i!L$1)</f>
        <v>128</v>
      </c>
      <c r="M66" s="1">
        <v>1000000</v>
      </c>
    </row>
    <row r="67" spans="1:13" x14ac:dyDescent="0.3">
      <c r="A67" s="1" t="s">
        <v>156</v>
      </c>
      <c r="B67" s="1" t="s">
        <v>78</v>
      </c>
      <c r="C67" s="1">
        <f>RANK(konzisztencia_teszt_nyers_i!C67,konzisztencia_teszt_nyers_i!C$3:C$140,konzisztencia_teszt_nyers_i!C$1)</f>
        <v>1</v>
      </c>
      <c r="D67" s="1">
        <f>RANK(konzisztencia_teszt_nyers_i!D67,konzisztencia_teszt_nyers_i!D$3:D$140,konzisztencia_teszt_nyers_i!D$1)</f>
        <v>22</v>
      </c>
      <c r="E67" s="1">
        <f>RANK(konzisztencia_teszt_nyers_i!E67,konzisztencia_teszt_nyers_i!E$3:E$140,konzisztencia_teszt_nyers_i!E$1)</f>
        <v>1</v>
      </c>
      <c r="F67" s="1">
        <f>RANK(konzisztencia_teszt_nyers_i!F67,konzisztencia_teszt_nyers_i!F$3:F$140,konzisztencia_teszt_nyers_i!F$1)</f>
        <v>1</v>
      </c>
      <c r="G67" s="1">
        <f>RANK(konzisztencia_teszt_nyers_i!G67,konzisztencia_teszt_nyers_i!G$3:G$140,konzisztencia_teszt_nyers_i!G$1)</f>
        <v>28</v>
      </c>
      <c r="H67" s="1">
        <f>RANK(konzisztencia_teszt_nyers_i!H67,konzisztencia_teszt_nyers_i!H$3:H$140,konzisztencia_teszt_nyers_i!H$1)</f>
        <v>1</v>
      </c>
      <c r="I67" s="1">
        <f>RANK(konzisztencia_teszt_nyers_i!I67,konzisztencia_teszt_nyers_i!I$3:I$140,konzisztencia_teszt_nyers_i!I$1)</f>
        <v>1</v>
      </c>
      <c r="J67" s="1">
        <f>RANK(konzisztencia_teszt_nyers_i!J67,konzisztencia_teszt_nyers_i!J$3:J$140,konzisztencia_teszt_nyers_i!J$1)</f>
        <v>33</v>
      </c>
      <c r="K67" s="1">
        <f>RANK(konzisztencia_teszt_nyers_i!K67,konzisztencia_teszt_nyers_i!K$3:K$140,konzisztencia_teszt_nyers_i!K$1)</f>
        <v>133</v>
      </c>
      <c r="L67" s="1">
        <f>RANK(konzisztencia_teszt_nyers_i!L67,konzisztencia_teszt_nyers_i!L$3:L$140,konzisztencia_teszt_nyers_i!L$1)</f>
        <v>20</v>
      </c>
      <c r="M67" s="1">
        <v>1000000</v>
      </c>
    </row>
    <row r="68" spans="1:13" x14ac:dyDescent="0.3">
      <c r="A68" s="1" t="s">
        <v>156</v>
      </c>
      <c r="B68" s="1" t="s">
        <v>79</v>
      </c>
      <c r="C68" s="1">
        <f>RANK(konzisztencia_teszt_nyers_i!C68,konzisztencia_teszt_nyers_i!C$3:C$140,konzisztencia_teszt_nyers_i!C$1)</f>
        <v>1</v>
      </c>
      <c r="D68" s="1">
        <f>RANK(konzisztencia_teszt_nyers_i!D68,konzisztencia_teszt_nyers_i!D$3:D$140,konzisztencia_teszt_nyers_i!D$1)</f>
        <v>22</v>
      </c>
      <c r="E68" s="1">
        <f>RANK(konzisztencia_teszt_nyers_i!E68,konzisztencia_teszt_nyers_i!E$3:E$140,konzisztencia_teszt_nyers_i!E$1)</f>
        <v>1</v>
      </c>
      <c r="F68" s="1">
        <f>RANK(konzisztencia_teszt_nyers_i!F68,konzisztencia_teszt_nyers_i!F$3:F$140,konzisztencia_teszt_nyers_i!F$1)</f>
        <v>1</v>
      </c>
      <c r="G68" s="1">
        <f>RANK(konzisztencia_teszt_nyers_i!G68,konzisztencia_teszt_nyers_i!G$3:G$140,konzisztencia_teszt_nyers_i!G$1)</f>
        <v>28</v>
      </c>
      <c r="H68" s="1">
        <f>RANK(konzisztencia_teszt_nyers_i!H68,konzisztencia_teszt_nyers_i!H$3:H$140,konzisztencia_teszt_nyers_i!H$1)</f>
        <v>1</v>
      </c>
      <c r="I68" s="1">
        <f>RANK(konzisztencia_teszt_nyers_i!I68,konzisztencia_teszt_nyers_i!I$3:I$140,konzisztencia_teszt_nyers_i!I$1)</f>
        <v>1</v>
      </c>
      <c r="J68" s="1">
        <f>RANK(konzisztencia_teszt_nyers_i!J68,konzisztencia_teszt_nyers_i!J$3:J$140,konzisztencia_teszt_nyers_i!J$1)</f>
        <v>33</v>
      </c>
      <c r="K68" s="1">
        <f>RANK(konzisztencia_teszt_nyers_i!K68,konzisztencia_teszt_nyers_i!K$3:K$140,konzisztencia_teszt_nyers_i!K$1)</f>
        <v>133</v>
      </c>
      <c r="L68" s="1">
        <f>RANK(konzisztencia_teszt_nyers_i!L68,konzisztencia_teszt_nyers_i!L$3:L$140,konzisztencia_teszt_nyers_i!L$1)</f>
        <v>1</v>
      </c>
      <c r="M68" s="1">
        <v>1000000</v>
      </c>
    </row>
    <row r="69" spans="1:13" x14ac:dyDescent="0.3">
      <c r="A69" s="1" t="s">
        <v>155</v>
      </c>
      <c r="B69" s="1" t="s">
        <v>80</v>
      </c>
      <c r="C69" s="1">
        <f>RANK(konzisztencia_teszt_nyers_i!C69,konzisztencia_teszt_nyers_i!C$3:C$140,konzisztencia_teszt_nyers_i!C$1)</f>
        <v>112</v>
      </c>
      <c r="D69" s="1">
        <f>RANK(konzisztencia_teszt_nyers_i!D69,konzisztencia_teszt_nyers_i!D$3:D$140,konzisztencia_teszt_nyers_i!D$1)</f>
        <v>85</v>
      </c>
      <c r="E69" s="1">
        <f>RANK(konzisztencia_teszt_nyers_i!E69,konzisztencia_teszt_nyers_i!E$3:E$140,konzisztencia_teszt_nyers_i!E$1)</f>
        <v>36</v>
      </c>
      <c r="F69" s="1">
        <f>RANK(konzisztencia_teszt_nyers_i!F69,konzisztencia_teszt_nyers_i!F$3:F$140,konzisztencia_teszt_nyers_i!F$1)</f>
        <v>106</v>
      </c>
      <c r="G69" s="1">
        <f>RANK(konzisztencia_teszt_nyers_i!G69,konzisztencia_teszt_nyers_i!G$3:G$140,konzisztencia_teszt_nyers_i!G$1)</f>
        <v>105</v>
      </c>
      <c r="H69" s="1">
        <f>RANK(konzisztencia_teszt_nyers_i!H69,konzisztencia_teszt_nyers_i!H$3:H$140,konzisztencia_teszt_nyers_i!H$1)</f>
        <v>90</v>
      </c>
      <c r="I69" s="1">
        <f>RANK(konzisztencia_teszt_nyers_i!I69,konzisztencia_teszt_nyers_i!I$3:I$140,konzisztencia_teszt_nyers_i!I$1)</f>
        <v>43</v>
      </c>
      <c r="J69" s="1">
        <f>RANK(konzisztencia_teszt_nyers_i!J69,konzisztencia_teszt_nyers_i!J$3:J$140,konzisztencia_teszt_nyers_i!J$1)</f>
        <v>1</v>
      </c>
      <c r="K69" s="1">
        <f>RANK(konzisztencia_teszt_nyers_i!K69,konzisztencia_teszt_nyers_i!K$3:K$140,konzisztencia_teszt_nyers_i!K$1)</f>
        <v>24</v>
      </c>
      <c r="L69" s="1">
        <f>RANK(konzisztencia_teszt_nyers_i!L69,konzisztencia_teszt_nyers_i!L$3:L$140,konzisztencia_teszt_nyers_i!L$1)</f>
        <v>77</v>
      </c>
      <c r="M69" s="1">
        <v>1000000</v>
      </c>
    </row>
    <row r="70" spans="1:13" x14ac:dyDescent="0.3">
      <c r="A70" s="1" t="s">
        <v>152</v>
      </c>
      <c r="B70" s="1" t="s">
        <v>81</v>
      </c>
      <c r="C70" s="1">
        <f>RANK(konzisztencia_teszt_nyers_i!C70,konzisztencia_teszt_nyers_i!C$3:C$140,konzisztencia_teszt_nyers_i!C$1)</f>
        <v>43</v>
      </c>
      <c r="D70" s="1">
        <f>RANK(konzisztencia_teszt_nyers_i!D70,konzisztencia_teszt_nyers_i!D$3:D$140,konzisztencia_teszt_nyers_i!D$1)</f>
        <v>85</v>
      </c>
      <c r="E70" s="1">
        <f>RANK(konzisztencia_teszt_nyers_i!E70,konzisztencia_teszt_nyers_i!E$3:E$140,konzisztencia_teszt_nyers_i!E$1)</f>
        <v>129</v>
      </c>
      <c r="F70" s="1">
        <f>RANK(konzisztencia_teszt_nyers_i!F70,konzisztencia_teszt_nyers_i!F$3:F$140,konzisztencia_teszt_nyers_i!F$1)</f>
        <v>131</v>
      </c>
      <c r="G70" s="1">
        <f>RANK(konzisztencia_teszt_nyers_i!G70,konzisztencia_teszt_nyers_i!G$3:G$140,konzisztencia_teszt_nyers_i!G$1)</f>
        <v>105</v>
      </c>
      <c r="H70" s="1">
        <f>RANK(konzisztencia_teszt_nyers_i!H70,konzisztencia_teszt_nyers_i!H$3:H$140,konzisztencia_teszt_nyers_i!H$1)</f>
        <v>129</v>
      </c>
      <c r="I70" s="1">
        <f>RANK(konzisztencia_teszt_nyers_i!I70,konzisztencia_teszt_nyers_i!I$3:I$140,konzisztencia_teszt_nyers_i!I$1)</f>
        <v>130</v>
      </c>
      <c r="J70" s="1">
        <f>RANK(konzisztencia_teszt_nyers_i!J70,konzisztencia_teszt_nyers_i!J$3:J$140,konzisztencia_teszt_nyers_i!J$1)</f>
        <v>111</v>
      </c>
      <c r="K70" s="1">
        <f>RANK(konzisztencia_teszt_nyers_i!K70,konzisztencia_teszt_nyers_i!K$3:K$140,konzisztencia_teszt_nyers_i!K$1)</f>
        <v>24</v>
      </c>
      <c r="L70" s="1">
        <f>RANK(konzisztencia_teszt_nyers_i!L70,konzisztencia_teszt_nyers_i!L$3:L$140,konzisztencia_teszt_nyers_i!L$1)</f>
        <v>128</v>
      </c>
      <c r="M70" s="1">
        <v>1000000</v>
      </c>
    </row>
    <row r="71" spans="1:13" x14ac:dyDescent="0.3">
      <c r="A71" s="1" t="s">
        <v>154</v>
      </c>
      <c r="B71" s="1" t="s">
        <v>82</v>
      </c>
      <c r="C71" s="1">
        <f>RANK(konzisztencia_teszt_nyers_i!C71,konzisztencia_teszt_nyers_i!C$3:C$140,konzisztencia_teszt_nyers_i!C$1)</f>
        <v>112</v>
      </c>
      <c r="D71" s="1">
        <f>RANK(konzisztencia_teszt_nyers_i!D71,konzisztencia_teszt_nyers_i!D$3:D$140,konzisztencia_teszt_nyers_i!D$1)</f>
        <v>85</v>
      </c>
      <c r="E71" s="1">
        <f>RANK(konzisztencia_teszt_nyers_i!E71,konzisztencia_teszt_nyers_i!E$3:E$140,konzisztencia_teszt_nyers_i!E$1)</f>
        <v>87</v>
      </c>
      <c r="F71" s="1">
        <f>RANK(konzisztencia_teszt_nyers_i!F71,konzisztencia_teszt_nyers_i!F$3:F$140,konzisztencia_teszt_nyers_i!F$1)</f>
        <v>106</v>
      </c>
      <c r="G71" s="1">
        <f>RANK(konzisztencia_teszt_nyers_i!G71,konzisztencia_teszt_nyers_i!G$3:G$140,konzisztencia_teszt_nyers_i!G$1)</f>
        <v>105</v>
      </c>
      <c r="H71" s="1">
        <f>RANK(konzisztencia_teszt_nyers_i!H71,konzisztencia_teszt_nyers_i!H$3:H$140,konzisztencia_teszt_nyers_i!H$1)</f>
        <v>90</v>
      </c>
      <c r="I71" s="1">
        <f>RANK(konzisztencia_teszt_nyers_i!I71,konzisztencia_teszt_nyers_i!I$3:I$140,konzisztencia_teszt_nyers_i!I$1)</f>
        <v>87</v>
      </c>
      <c r="J71" s="1">
        <f>RANK(konzisztencia_teszt_nyers_i!J71,konzisztencia_teszt_nyers_i!J$3:J$140,konzisztencia_teszt_nyers_i!J$1)</f>
        <v>33</v>
      </c>
      <c r="K71" s="1">
        <f>RANK(konzisztencia_teszt_nyers_i!K71,konzisztencia_teszt_nyers_i!K$3:K$140,konzisztencia_teszt_nyers_i!K$1)</f>
        <v>24</v>
      </c>
      <c r="L71" s="1">
        <f>RANK(konzisztencia_teszt_nyers_i!L71,konzisztencia_teszt_nyers_i!L$3:L$140,konzisztencia_teszt_nyers_i!L$1)</f>
        <v>77</v>
      </c>
      <c r="M71" s="1">
        <v>1000000</v>
      </c>
    </row>
    <row r="72" spans="1:13" x14ac:dyDescent="0.3">
      <c r="A72" s="1" t="s">
        <v>155</v>
      </c>
      <c r="B72" s="1" t="s">
        <v>83</v>
      </c>
      <c r="C72" s="1">
        <f>RANK(konzisztencia_teszt_nyers_i!C72,konzisztencia_teszt_nyers_i!C$3:C$140,konzisztencia_teszt_nyers_i!C$1)</f>
        <v>112</v>
      </c>
      <c r="D72" s="1">
        <f>RANK(konzisztencia_teszt_nyers_i!D72,konzisztencia_teszt_nyers_i!D$3:D$140,konzisztencia_teszt_nyers_i!D$1)</f>
        <v>121</v>
      </c>
      <c r="E72" s="1">
        <f>RANK(konzisztencia_teszt_nyers_i!E72,konzisztencia_teszt_nyers_i!E$3:E$140,konzisztencia_teszt_nyers_i!E$1)</f>
        <v>87</v>
      </c>
      <c r="F72" s="1">
        <f>RANK(konzisztencia_teszt_nyers_i!F72,konzisztencia_teszt_nyers_i!F$3:F$140,konzisztencia_teszt_nyers_i!F$1)</f>
        <v>106</v>
      </c>
      <c r="G72" s="1">
        <f>RANK(konzisztencia_teszt_nyers_i!G72,konzisztencia_teszt_nyers_i!G$3:G$140,konzisztencia_teszt_nyers_i!G$1)</f>
        <v>129</v>
      </c>
      <c r="H72" s="1">
        <f>RANK(konzisztencia_teszt_nyers_i!H72,konzisztencia_teszt_nyers_i!H$3:H$140,konzisztencia_teszt_nyers_i!H$1)</f>
        <v>90</v>
      </c>
      <c r="I72" s="1">
        <f>RANK(konzisztencia_teszt_nyers_i!I72,konzisztencia_teszt_nyers_i!I$3:I$140,konzisztencia_teszt_nyers_i!I$1)</f>
        <v>114</v>
      </c>
      <c r="J72" s="1">
        <f>RANK(konzisztencia_teszt_nyers_i!J72,konzisztencia_teszt_nyers_i!J$3:J$140,konzisztencia_teszt_nyers_i!J$1)</f>
        <v>33</v>
      </c>
      <c r="K72" s="1">
        <f>RANK(konzisztencia_teszt_nyers_i!K72,konzisztencia_teszt_nyers_i!K$3:K$140,konzisztencia_teszt_nyers_i!K$1)</f>
        <v>60</v>
      </c>
      <c r="L72" s="1">
        <f>RANK(konzisztencia_teszt_nyers_i!L72,konzisztencia_teszt_nyers_i!L$3:L$140,konzisztencia_teszt_nyers_i!L$1)</f>
        <v>77</v>
      </c>
      <c r="M72" s="1">
        <v>1000000</v>
      </c>
    </row>
    <row r="73" spans="1:13" x14ac:dyDescent="0.3">
      <c r="A73" s="1" t="s">
        <v>152</v>
      </c>
      <c r="B73" s="1" t="s">
        <v>84</v>
      </c>
      <c r="C73" s="1">
        <f>RANK(konzisztencia_teszt_nyers_i!C73,konzisztencia_teszt_nyers_i!C$3:C$140,konzisztencia_teszt_nyers_i!C$1)</f>
        <v>43</v>
      </c>
      <c r="D73" s="1">
        <f>RANK(konzisztencia_teszt_nyers_i!D73,konzisztencia_teszt_nyers_i!D$3:D$140,konzisztencia_teszt_nyers_i!D$1)</f>
        <v>85</v>
      </c>
      <c r="E73" s="1">
        <f>RANK(konzisztencia_teszt_nyers_i!E73,konzisztencia_teszt_nyers_i!E$3:E$140,konzisztencia_teszt_nyers_i!E$1)</f>
        <v>129</v>
      </c>
      <c r="F73" s="1">
        <f>RANK(konzisztencia_teszt_nyers_i!F73,konzisztencia_teszt_nyers_i!F$3:F$140,konzisztencia_teszt_nyers_i!F$1)</f>
        <v>106</v>
      </c>
      <c r="G73" s="1">
        <f>RANK(konzisztencia_teszt_nyers_i!G73,konzisztencia_teszt_nyers_i!G$3:G$140,konzisztencia_teszt_nyers_i!G$1)</f>
        <v>129</v>
      </c>
      <c r="H73" s="1">
        <f>RANK(konzisztencia_teszt_nyers_i!H73,konzisztencia_teszt_nyers_i!H$3:H$140,konzisztencia_teszt_nyers_i!H$1)</f>
        <v>115</v>
      </c>
      <c r="I73" s="1">
        <f>RANK(konzisztencia_teszt_nyers_i!I73,konzisztencia_teszt_nyers_i!I$3:I$140,konzisztencia_teszt_nyers_i!I$1)</f>
        <v>114</v>
      </c>
      <c r="J73" s="1">
        <f>RANK(konzisztencia_teszt_nyers_i!J73,konzisztencia_teszt_nyers_i!J$3:J$140,konzisztencia_teszt_nyers_i!J$1)</f>
        <v>111</v>
      </c>
      <c r="K73" s="1">
        <f>RANK(konzisztencia_teszt_nyers_i!K73,konzisztencia_teszt_nyers_i!K$3:K$140,konzisztencia_teszt_nyers_i!K$1)</f>
        <v>60</v>
      </c>
      <c r="L73" s="1">
        <f>RANK(konzisztencia_teszt_nyers_i!L73,konzisztencia_teszt_nyers_i!L$3:L$140,konzisztencia_teszt_nyers_i!L$1)</f>
        <v>77</v>
      </c>
      <c r="M73" s="1">
        <v>1000000</v>
      </c>
    </row>
    <row r="74" spans="1:13" x14ac:dyDescent="0.3">
      <c r="A74" s="1" t="s">
        <v>156</v>
      </c>
      <c r="B74" s="1" t="s">
        <v>85</v>
      </c>
      <c r="C74" s="1">
        <f>RANK(konzisztencia_teszt_nyers_i!C74,konzisztencia_teszt_nyers_i!C$3:C$140,konzisztencia_teszt_nyers_i!C$1)</f>
        <v>112</v>
      </c>
      <c r="D74" s="1">
        <f>RANK(konzisztencia_teszt_nyers_i!D74,konzisztencia_teszt_nyers_i!D$3:D$140,konzisztencia_teszt_nyers_i!D$1)</f>
        <v>121</v>
      </c>
      <c r="E74" s="1">
        <f>RANK(konzisztencia_teszt_nyers_i!E74,konzisztencia_teszt_nyers_i!E$3:E$140,konzisztencia_teszt_nyers_i!E$1)</f>
        <v>36</v>
      </c>
      <c r="F74" s="1">
        <f>RANK(konzisztencia_teszt_nyers_i!F74,konzisztencia_teszt_nyers_i!F$3:F$140,konzisztencia_teszt_nyers_i!F$1)</f>
        <v>60</v>
      </c>
      <c r="G74" s="1">
        <f>RANK(konzisztencia_teszt_nyers_i!G74,konzisztencia_teszt_nyers_i!G$3:G$140,konzisztencia_teszt_nyers_i!G$1)</f>
        <v>28</v>
      </c>
      <c r="H74" s="1">
        <f>RANK(konzisztencia_teszt_nyers_i!H74,konzisztencia_teszt_nyers_i!H$3:H$140,konzisztencia_teszt_nyers_i!H$1)</f>
        <v>90</v>
      </c>
      <c r="I74" s="1">
        <f>RANK(konzisztencia_teszt_nyers_i!I74,konzisztencia_teszt_nyers_i!I$3:I$140,konzisztencia_teszt_nyers_i!I$1)</f>
        <v>87</v>
      </c>
      <c r="J74" s="1">
        <f>RANK(konzisztencia_teszt_nyers_i!J74,konzisztencia_teszt_nyers_i!J$3:J$140,konzisztencia_teszt_nyers_i!J$1)</f>
        <v>1</v>
      </c>
      <c r="K74" s="1">
        <f>RANK(konzisztencia_teszt_nyers_i!K74,konzisztencia_teszt_nyers_i!K$3:K$140,konzisztencia_teszt_nyers_i!K$1)</f>
        <v>60</v>
      </c>
      <c r="L74" s="1">
        <f>RANK(konzisztencia_teszt_nyers_i!L74,konzisztencia_teszt_nyers_i!L$3:L$140,konzisztencia_teszt_nyers_i!L$1)</f>
        <v>20</v>
      </c>
      <c r="M74" s="1">
        <v>1000000</v>
      </c>
    </row>
    <row r="75" spans="1:13" x14ac:dyDescent="0.3">
      <c r="A75" s="1" t="s">
        <v>154</v>
      </c>
      <c r="B75" s="1" t="s">
        <v>86</v>
      </c>
      <c r="C75" s="1">
        <f>RANK(konzisztencia_teszt_nyers_i!C75,konzisztencia_teszt_nyers_i!C$3:C$140,konzisztencia_teszt_nyers_i!C$1)</f>
        <v>112</v>
      </c>
      <c r="D75" s="1">
        <f>RANK(konzisztencia_teszt_nyers_i!D75,konzisztencia_teszt_nyers_i!D$3:D$140,konzisztencia_teszt_nyers_i!D$1)</f>
        <v>121</v>
      </c>
      <c r="E75" s="1">
        <f>RANK(konzisztencia_teszt_nyers_i!E75,konzisztencia_teszt_nyers_i!E$3:E$140,konzisztencia_teszt_nyers_i!E$1)</f>
        <v>36</v>
      </c>
      <c r="F75" s="1">
        <f>RANK(konzisztencia_teszt_nyers_i!F75,konzisztencia_teszt_nyers_i!F$3:F$140,konzisztencia_teszt_nyers_i!F$1)</f>
        <v>60</v>
      </c>
      <c r="G75" s="1">
        <f>RANK(konzisztencia_teszt_nyers_i!G75,konzisztencia_teszt_nyers_i!G$3:G$140,konzisztencia_teszt_nyers_i!G$1)</f>
        <v>28</v>
      </c>
      <c r="H75" s="1">
        <f>RANK(konzisztencia_teszt_nyers_i!H75,konzisztencia_teszt_nyers_i!H$3:H$140,konzisztencia_teszt_nyers_i!H$1)</f>
        <v>90</v>
      </c>
      <c r="I75" s="1">
        <f>RANK(konzisztencia_teszt_nyers_i!I75,konzisztencia_teszt_nyers_i!I$3:I$140,konzisztencia_teszt_nyers_i!I$1)</f>
        <v>87</v>
      </c>
      <c r="J75" s="1">
        <f>RANK(konzisztencia_teszt_nyers_i!J75,konzisztencia_teszt_nyers_i!J$3:J$140,konzisztencia_teszt_nyers_i!J$1)</f>
        <v>33</v>
      </c>
      <c r="K75" s="1">
        <f>RANK(konzisztencia_teszt_nyers_i!K75,konzisztencia_teszt_nyers_i!K$3:K$140,konzisztencia_teszt_nyers_i!K$1)</f>
        <v>60</v>
      </c>
      <c r="L75" s="1">
        <f>RANK(konzisztencia_teszt_nyers_i!L75,konzisztencia_teszt_nyers_i!L$3:L$140,konzisztencia_teszt_nyers_i!L$1)</f>
        <v>20</v>
      </c>
      <c r="M75" s="1">
        <v>1000000</v>
      </c>
    </row>
    <row r="76" spans="1:13" x14ac:dyDescent="0.3">
      <c r="A76" s="1" t="s">
        <v>152</v>
      </c>
      <c r="B76" s="1" t="s">
        <v>87</v>
      </c>
      <c r="C76" s="1">
        <f>RANK(konzisztencia_teszt_nyers_i!C76,konzisztencia_teszt_nyers_i!C$3:C$140,konzisztencia_teszt_nyers_i!C$1)</f>
        <v>43</v>
      </c>
      <c r="D76" s="1">
        <f>RANK(konzisztencia_teszt_nyers_i!D76,konzisztencia_teszt_nyers_i!D$3:D$140,konzisztencia_teszt_nyers_i!D$1)</f>
        <v>85</v>
      </c>
      <c r="E76" s="1">
        <f>RANK(konzisztencia_teszt_nyers_i!E76,konzisztencia_teszt_nyers_i!E$3:E$140,konzisztencia_teszt_nyers_i!E$1)</f>
        <v>117</v>
      </c>
      <c r="F76" s="1">
        <f>RANK(konzisztencia_teszt_nyers_i!F76,konzisztencia_teszt_nyers_i!F$3:F$140,konzisztencia_teszt_nyers_i!F$1)</f>
        <v>60</v>
      </c>
      <c r="G76" s="1">
        <f>RANK(konzisztencia_teszt_nyers_i!G76,konzisztencia_teszt_nyers_i!G$3:G$140,konzisztencia_teszt_nyers_i!G$1)</f>
        <v>28</v>
      </c>
      <c r="H76" s="1">
        <f>RANK(konzisztencia_teszt_nyers_i!H76,konzisztencia_teszt_nyers_i!H$3:H$140,konzisztencia_teszt_nyers_i!H$1)</f>
        <v>115</v>
      </c>
      <c r="I76" s="1">
        <f>RANK(konzisztencia_teszt_nyers_i!I76,konzisztencia_teszt_nyers_i!I$3:I$140,konzisztencia_teszt_nyers_i!I$1)</f>
        <v>43</v>
      </c>
      <c r="J76" s="1">
        <f>RANK(konzisztencia_teszt_nyers_i!J76,konzisztencia_teszt_nyers_i!J$3:J$140,konzisztencia_teszt_nyers_i!J$1)</f>
        <v>79</v>
      </c>
      <c r="K76" s="1">
        <f>RANK(konzisztencia_teszt_nyers_i!K76,konzisztencia_teszt_nyers_i!K$3:K$140,konzisztencia_teszt_nyers_i!K$1)</f>
        <v>60</v>
      </c>
      <c r="L76" s="1">
        <f>RANK(konzisztencia_teszt_nyers_i!L76,konzisztencia_teszt_nyers_i!L$3:L$140,konzisztencia_teszt_nyers_i!L$1)</f>
        <v>109</v>
      </c>
      <c r="M76" s="1">
        <v>1000000</v>
      </c>
    </row>
    <row r="77" spans="1:13" x14ac:dyDescent="0.3">
      <c r="A77" s="1" t="s">
        <v>155</v>
      </c>
      <c r="B77" s="1" t="s">
        <v>88</v>
      </c>
      <c r="C77" s="1">
        <f>RANK(konzisztencia_teszt_nyers_i!C77,konzisztencia_teszt_nyers_i!C$3:C$140,konzisztencia_teszt_nyers_i!C$1)</f>
        <v>72</v>
      </c>
      <c r="D77" s="1">
        <f>RANK(konzisztencia_teszt_nyers_i!D77,konzisztencia_teszt_nyers_i!D$3:D$140,konzisztencia_teszt_nyers_i!D$1)</f>
        <v>22</v>
      </c>
      <c r="E77" s="1">
        <f>RANK(konzisztencia_teszt_nyers_i!E77,konzisztencia_teszt_nyers_i!E$3:E$140,konzisztencia_teszt_nyers_i!E$1)</f>
        <v>36</v>
      </c>
      <c r="F77" s="1">
        <f>RANK(konzisztencia_teszt_nyers_i!F77,konzisztencia_teszt_nyers_i!F$3:F$140,konzisztencia_teszt_nyers_i!F$1)</f>
        <v>17</v>
      </c>
      <c r="G77" s="1">
        <f>RANK(konzisztencia_teszt_nyers_i!G77,konzisztencia_teszt_nyers_i!G$3:G$140,konzisztencia_teszt_nyers_i!G$1)</f>
        <v>105</v>
      </c>
      <c r="H77" s="1">
        <f>RANK(konzisztencia_teszt_nyers_i!H77,konzisztencia_teszt_nyers_i!H$3:H$140,konzisztencia_teszt_nyers_i!H$1)</f>
        <v>42</v>
      </c>
      <c r="I77" s="1">
        <f>RANK(konzisztencia_teszt_nyers_i!I77,konzisztencia_teszt_nyers_i!I$3:I$140,konzisztencia_teszt_nyers_i!I$1)</f>
        <v>43</v>
      </c>
      <c r="J77" s="1">
        <f>RANK(konzisztencia_teszt_nyers_i!J77,konzisztencia_teszt_nyers_i!J$3:J$140,konzisztencia_teszt_nyers_i!J$1)</f>
        <v>1</v>
      </c>
      <c r="K77" s="1">
        <f>RANK(konzisztencia_teszt_nyers_i!K77,konzisztencia_teszt_nyers_i!K$3:K$140,konzisztencia_teszt_nyers_i!K$1)</f>
        <v>24</v>
      </c>
      <c r="L77" s="1">
        <f>RANK(konzisztencia_teszt_nyers_i!L77,konzisztencia_teszt_nyers_i!L$3:L$140,konzisztencia_teszt_nyers_i!L$1)</f>
        <v>20</v>
      </c>
      <c r="M77" s="1">
        <v>1000000</v>
      </c>
    </row>
    <row r="78" spans="1:13" x14ac:dyDescent="0.3">
      <c r="A78" s="1" t="s">
        <v>154</v>
      </c>
      <c r="B78" s="1" t="s">
        <v>89</v>
      </c>
      <c r="C78" s="1">
        <f>RANK(konzisztencia_teszt_nyers_i!C78,konzisztencia_teszt_nyers_i!C$3:C$140,konzisztencia_teszt_nyers_i!C$1)</f>
        <v>72</v>
      </c>
      <c r="D78" s="1">
        <f>RANK(konzisztencia_teszt_nyers_i!D78,konzisztencia_teszt_nyers_i!D$3:D$140,konzisztencia_teszt_nyers_i!D$1)</f>
        <v>22</v>
      </c>
      <c r="E78" s="1">
        <f>RANK(konzisztencia_teszt_nyers_i!E78,konzisztencia_teszt_nyers_i!E$3:E$140,konzisztencia_teszt_nyers_i!E$1)</f>
        <v>36</v>
      </c>
      <c r="F78" s="1">
        <f>RANK(konzisztencia_teszt_nyers_i!F78,konzisztencia_teszt_nyers_i!F$3:F$140,konzisztencia_teszt_nyers_i!F$1)</f>
        <v>17</v>
      </c>
      <c r="G78" s="1">
        <f>RANK(konzisztencia_teszt_nyers_i!G78,konzisztencia_teszt_nyers_i!G$3:G$140,konzisztencia_teszt_nyers_i!G$1)</f>
        <v>105</v>
      </c>
      <c r="H78" s="1">
        <f>RANK(konzisztencia_teszt_nyers_i!H78,konzisztencia_teszt_nyers_i!H$3:H$140,konzisztencia_teszt_nyers_i!H$1)</f>
        <v>42</v>
      </c>
      <c r="I78" s="1">
        <f>RANK(konzisztencia_teszt_nyers_i!I78,konzisztencia_teszt_nyers_i!I$3:I$140,konzisztencia_teszt_nyers_i!I$1)</f>
        <v>43</v>
      </c>
      <c r="J78" s="1">
        <f>RANK(konzisztencia_teszt_nyers_i!J78,konzisztencia_teszt_nyers_i!J$3:J$140,konzisztencia_teszt_nyers_i!J$1)</f>
        <v>1</v>
      </c>
      <c r="K78" s="1">
        <f>RANK(konzisztencia_teszt_nyers_i!K78,konzisztencia_teszt_nyers_i!K$3:K$140,konzisztencia_teszt_nyers_i!K$1)</f>
        <v>24</v>
      </c>
      <c r="L78" s="1">
        <f>RANK(konzisztencia_teszt_nyers_i!L78,konzisztencia_teszt_nyers_i!L$3:L$140,konzisztencia_teszt_nyers_i!L$1)</f>
        <v>20</v>
      </c>
      <c r="M78" s="1">
        <v>1000000</v>
      </c>
    </row>
    <row r="79" spans="1:13" x14ac:dyDescent="0.3">
      <c r="A79" s="1" t="s">
        <v>152</v>
      </c>
      <c r="B79" s="1" t="s">
        <v>90</v>
      </c>
      <c r="C79" s="1">
        <f>RANK(konzisztencia_teszt_nyers_i!C79,konzisztencia_teszt_nyers_i!C$3:C$140,konzisztencia_teszt_nyers_i!C$1)</f>
        <v>1</v>
      </c>
      <c r="D79" s="1">
        <f>RANK(konzisztencia_teszt_nyers_i!D79,konzisztencia_teszt_nyers_i!D$3:D$140,konzisztencia_teszt_nyers_i!D$1)</f>
        <v>1</v>
      </c>
      <c r="E79" s="1">
        <f>RANK(konzisztencia_teszt_nyers_i!E79,konzisztencia_teszt_nyers_i!E$3:E$140,konzisztencia_teszt_nyers_i!E$1)</f>
        <v>129</v>
      </c>
      <c r="F79" s="1">
        <f>RANK(konzisztencia_teszt_nyers_i!F79,konzisztencia_teszt_nyers_i!F$3:F$140,konzisztencia_teszt_nyers_i!F$1)</f>
        <v>106</v>
      </c>
      <c r="G79" s="1">
        <f>RANK(konzisztencia_teszt_nyers_i!G79,konzisztencia_teszt_nyers_i!G$3:G$140,konzisztencia_teszt_nyers_i!G$1)</f>
        <v>105</v>
      </c>
      <c r="H79" s="1">
        <f>RANK(konzisztencia_teszt_nyers_i!H79,konzisztencia_teszt_nyers_i!H$3:H$140,konzisztencia_teszt_nyers_i!H$1)</f>
        <v>90</v>
      </c>
      <c r="I79" s="1">
        <f>RANK(konzisztencia_teszt_nyers_i!I79,konzisztencia_teszt_nyers_i!I$3:I$140,konzisztencia_teszt_nyers_i!I$1)</f>
        <v>87</v>
      </c>
      <c r="J79" s="1">
        <f>RANK(konzisztencia_teszt_nyers_i!J79,konzisztencia_teszt_nyers_i!J$3:J$140,konzisztencia_teszt_nyers_i!J$1)</f>
        <v>79</v>
      </c>
      <c r="K79" s="1">
        <f>RANK(konzisztencia_teszt_nyers_i!K79,konzisztencia_teszt_nyers_i!K$3:K$140,konzisztencia_teszt_nyers_i!K$1)</f>
        <v>24</v>
      </c>
      <c r="L79" s="1">
        <f>RANK(konzisztencia_teszt_nyers_i!L79,konzisztencia_teszt_nyers_i!L$3:L$140,konzisztencia_teszt_nyers_i!L$1)</f>
        <v>128</v>
      </c>
      <c r="M79" s="1">
        <v>1000000</v>
      </c>
    </row>
    <row r="80" spans="1:13" x14ac:dyDescent="0.3">
      <c r="A80" s="1" t="s">
        <v>156</v>
      </c>
      <c r="B80" s="1" t="s">
        <v>91</v>
      </c>
      <c r="C80" s="1">
        <f>RANK(konzisztencia_teszt_nyers_i!C80,konzisztencia_teszt_nyers_i!C$3:C$140,konzisztencia_teszt_nyers_i!C$1)</f>
        <v>72</v>
      </c>
      <c r="D80" s="1">
        <f>RANK(konzisztencia_teszt_nyers_i!D80,konzisztencia_teszt_nyers_i!D$3:D$140,konzisztencia_teszt_nyers_i!D$1)</f>
        <v>85</v>
      </c>
      <c r="E80" s="1">
        <f>RANK(konzisztencia_teszt_nyers_i!E80,konzisztencia_teszt_nyers_i!E$3:E$140,konzisztencia_teszt_nyers_i!E$1)</f>
        <v>1</v>
      </c>
      <c r="F80" s="1">
        <f>RANK(konzisztencia_teszt_nyers_i!F80,konzisztencia_teszt_nyers_i!F$3:F$140,konzisztencia_teszt_nyers_i!F$1)</f>
        <v>60</v>
      </c>
      <c r="G80" s="1">
        <f>RANK(konzisztencia_teszt_nyers_i!G80,konzisztencia_teszt_nyers_i!G$3:G$140,konzisztencia_teszt_nyers_i!G$1)</f>
        <v>129</v>
      </c>
      <c r="H80" s="1">
        <f>RANK(konzisztencia_teszt_nyers_i!H80,konzisztencia_teszt_nyers_i!H$3:H$140,konzisztencia_teszt_nyers_i!H$1)</f>
        <v>42</v>
      </c>
      <c r="I80" s="1">
        <f>RANK(konzisztencia_teszt_nyers_i!I80,konzisztencia_teszt_nyers_i!I$3:I$140,konzisztencia_teszt_nyers_i!I$1)</f>
        <v>87</v>
      </c>
      <c r="J80" s="1">
        <f>RANK(konzisztencia_teszt_nyers_i!J80,konzisztencia_teszt_nyers_i!J$3:J$140,konzisztencia_teszt_nyers_i!J$1)</f>
        <v>1</v>
      </c>
      <c r="K80" s="1">
        <f>RANK(konzisztencia_teszt_nyers_i!K80,konzisztencia_teszt_nyers_i!K$3:K$140,konzisztencia_teszt_nyers_i!K$1)</f>
        <v>1</v>
      </c>
      <c r="L80" s="1">
        <f>RANK(konzisztencia_teszt_nyers_i!L80,konzisztencia_teszt_nyers_i!L$3:L$140,konzisztencia_teszt_nyers_i!L$1)</f>
        <v>20</v>
      </c>
      <c r="M80" s="1">
        <v>1000000</v>
      </c>
    </row>
    <row r="81" spans="1:13" x14ac:dyDescent="0.3">
      <c r="A81" s="1" t="s">
        <v>152</v>
      </c>
      <c r="B81" s="1" t="s">
        <v>92</v>
      </c>
      <c r="C81" s="1">
        <f>RANK(konzisztencia_teszt_nyers_i!C81,konzisztencia_teszt_nyers_i!C$3:C$140,konzisztencia_teszt_nyers_i!C$1)</f>
        <v>1</v>
      </c>
      <c r="D81" s="1">
        <f>RANK(konzisztencia_teszt_nyers_i!D81,konzisztencia_teszt_nyers_i!D$3:D$140,konzisztencia_teszt_nyers_i!D$1)</f>
        <v>22</v>
      </c>
      <c r="E81" s="1">
        <f>RANK(konzisztencia_teszt_nyers_i!E81,konzisztencia_teszt_nyers_i!E$3:E$140,konzisztencia_teszt_nyers_i!E$1)</f>
        <v>87</v>
      </c>
      <c r="F81" s="1">
        <f>RANK(konzisztencia_teszt_nyers_i!F81,konzisztencia_teszt_nyers_i!F$3:F$140,konzisztencia_teszt_nyers_i!F$1)</f>
        <v>17</v>
      </c>
      <c r="G81" s="1">
        <f>RANK(konzisztencia_teszt_nyers_i!G81,konzisztencia_teszt_nyers_i!G$3:G$140,konzisztencia_teszt_nyers_i!G$1)</f>
        <v>129</v>
      </c>
      <c r="H81" s="1">
        <f>RANK(konzisztencia_teszt_nyers_i!H81,konzisztencia_teszt_nyers_i!H$3:H$140,konzisztencia_teszt_nyers_i!H$1)</f>
        <v>42</v>
      </c>
      <c r="I81" s="1">
        <f>RANK(konzisztencia_teszt_nyers_i!I81,konzisztencia_teszt_nyers_i!I$3:I$140,konzisztencia_teszt_nyers_i!I$1)</f>
        <v>43</v>
      </c>
      <c r="J81" s="1">
        <f>RANK(konzisztencia_teszt_nyers_i!J81,konzisztencia_teszt_nyers_i!J$3:J$140,konzisztencia_teszt_nyers_i!J$1)</f>
        <v>33</v>
      </c>
      <c r="K81" s="1">
        <f>RANK(konzisztencia_teszt_nyers_i!K81,konzisztencia_teszt_nyers_i!K$3:K$140,konzisztencia_teszt_nyers_i!K$1)</f>
        <v>1</v>
      </c>
      <c r="L81" s="1">
        <f>RANK(konzisztencia_teszt_nyers_i!L81,konzisztencia_teszt_nyers_i!L$3:L$140,konzisztencia_teszt_nyers_i!L$1)</f>
        <v>77</v>
      </c>
      <c r="M81" s="1">
        <v>1000000</v>
      </c>
    </row>
    <row r="82" spans="1:13" x14ac:dyDescent="0.3">
      <c r="A82" s="1" t="s">
        <v>154</v>
      </c>
      <c r="B82" s="1" t="s">
        <v>93</v>
      </c>
      <c r="C82" s="1">
        <f>RANK(konzisztencia_teszt_nyers_i!C82,konzisztencia_teszt_nyers_i!C$3:C$140,konzisztencia_teszt_nyers_i!C$1)</f>
        <v>72</v>
      </c>
      <c r="D82" s="1">
        <f>RANK(konzisztencia_teszt_nyers_i!D82,konzisztencia_teszt_nyers_i!D$3:D$140,konzisztencia_teszt_nyers_i!D$1)</f>
        <v>85</v>
      </c>
      <c r="E82" s="1">
        <f>RANK(konzisztencia_teszt_nyers_i!E82,konzisztencia_teszt_nyers_i!E$3:E$140,konzisztencia_teszt_nyers_i!E$1)</f>
        <v>36</v>
      </c>
      <c r="F82" s="1">
        <f>RANK(konzisztencia_teszt_nyers_i!F82,konzisztencia_teszt_nyers_i!F$3:F$140,konzisztencia_teszt_nyers_i!F$1)</f>
        <v>17</v>
      </c>
      <c r="G82" s="1">
        <f>RANK(konzisztencia_teszt_nyers_i!G82,konzisztencia_teszt_nyers_i!G$3:G$140,konzisztencia_teszt_nyers_i!G$1)</f>
        <v>129</v>
      </c>
      <c r="H82" s="1">
        <f>RANK(konzisztencia_teszt_nyers_i!H82,konzisztencia_teszt_nyers_i!H$3:H$140,konzisztencia_teszt_nyers_i!H$1)</f>
        <v>42</v>
      </c>
      <c r="I82" s="1">
        <f>RANK(konzisztencia_teszt_nyers_i!I82,konzisztencia_teszt_nyers_i!I$3:I$140,konzisztencia_teszt_nyers_i!I$1)</f>
        <v>87</v>
      </c>
      <c r="J82" s="1">
        <f>RANK(konzisztencia_teszt_nyers_i!J82,konzisztencia_teszt_nyers_i!J$3:J$140,konzisztencia_teszt_nyers_i!J$1)</f>
        <v>33</v>
      </c>
      <c r="K82" s="1">
        <f>RANK(konzisztencia_teszt_nyers_i!K82,konzisztencia_teszt_nyers_i!K$3:K$140,konzisztencia_teszt_nyers_i!K$1)</f>
        <v>1</v>
      </c>
      <c r="L82" s="1">
        <f>RANK(konzisztencia_teszt_nyers_i!L82,konzisztencia_teszt_nyers_i!L$3:L$140,konzisztencia_teszt_nyers_i!L$1)</f>
        <v>20</v>
      </c>
      <c r="M82" s="1">
        <v>1000000</v>
      </c>
    </row>
    <row r="83" spans="1:13" x14ac:dyDescent="0.3">
      <c r="A83" s="1" t="s">
        <v>156</v>
      </c>
      <c r="B83" s="1" t="s">
        <v>94</v>
      </c>
      <c r="C83" s="1">
        <f>RANK(konzisztencia_teszt_nyers_i!C83,konzisztencia_teszt_nyers_i!C$3:C$140,konzisztencia_teszt_nyers_i!C$1)</f>
        <v>1</v>
      </c>
      <c r="D83" s="1">
        <f>RANK(konzisztencia_teszt_nyers_i!D83,konzisztencia_teszt_nyers_i!D$3:D$140,konzisztencia_teszt_nyers_i!D$1)</f>
        <v>1</v>
      </c>
      <c r="E83" s="1">
        <f>RANK(konzisztencia_teszt_nyers_i!E83,konzisztencia_teszt_nyers_i!E$3:E$140,konzisztencia_teszt_nyers_i!E$1)</f>
        <v>36</v>
      </c>
      <c r="F83" s="1">
        <f>RANK(konzisztencia_teszt_nyers_i!F83,konzisztencia_teszt_nyers_i!F$3:F$140,konzisztencia_teszt_nyers_i!F$1)</f>
        <v>1</v>
      </c>
      <c r="G83" s="1">
        <f>RANK(konzisztencia_teszt_nyers_i!G83,konzisztencia_teszt_nyers_i!G$3:G$140,konzisztencia_teszt_nyers_i!G$1)</f>
        <v>63</v>
      </c>
      <c r="H83" s="1">
        <f>RANK(konzisztencia_teszt_nyers_i!H83,konzisztencia_teszt_nyers_i!H$3:H$140,konzisztencia_teszt_nyers_i!H$1)</f>
        <v>1</v>
      </c>
      <c r="I83" s="1">
        <f>RANK(konzisztencia_teszt_nyers_i!I83,konzisztencia_teszt_nyers_i!I$3:I$140,konzisztencia_teszt_nyers_i!I$1)</f>
        <v>1</v>
      </c>
      <c r="J83" s="1">
        <f>RANK(konzisztencia_teszt_nyers_i!J83,konzisztencia_teszt_nyers_i!J$3:J$140,konzisztencia_teszt_nyers_i!J$1)</f>
        <v>1</v>
      </c>
      <c r="K83" s="1">
        <f>RANK(konzisztencia_teszt_nyers_i!K83,konzisztencia_teszt_nyers_i!K$3:K$140,konzisztencia_teszt_nyers_i!K$1)</f>
        <v>60</v>
      </c>
      <c r="L83" s="1">
        <f>RANK(konzisztencia_teszt_nyers_i!L83,konzisztencia_teszt_nyers_i!L$3:L$140,konzisztencia_teszt_nyers_i!L$1)</f>
        <v>1</v>
      </c>
      <c r="M83" s="1">
        <v>1000000</v>
      </c>
    </row>
    <row r="84" spans="1:13" x14ac:dyDescent="0.3">
      <c r="A84" s="1" t="s">
        <v>156</v>
      </c>
      <c r="B84" s="1" t="s">
        <v>95</v>
      </c>
      <c r="C84" s="1">
        <f>RANK(konzisztencia_teszt_nyers_i!C84,konzisztencia_teszt_nyers_i!C$3:C$140,konzisztencia_teszt_nyers_i!C$1)</f>
        <v>1</v>
      </c>
      <c r="D84" s="1">
        <f>RANK(konzisztencia_teszt_nyers_i!D84,konzisztencia_teszt_nyers_i!D$3:D$140,konzisztencia_teszt_nyers_i!D$1)</f>
        <v>22</v>
      </c>
      <c r="E84" s="1">
        <f>RANK(konzisztencia_teszt_nyers_i!E84,konzisztencia_teszt_nyers_i!E$3:E$140,konzisztencia_teszt_nyers_i!E$1)</f>
        <v>1</v>
      </c>
      <c r="F84" s="1">
        <f>RANK(konzisztencia_teszt_nyers_i!F84,konzisztencia_teszt_nyers_i!F$3:F$140,konzisztencia_teszt_nyers_i!F$1)</f>
        <v>1</v>
      </c>
      <c r="G84" s="1">
        <f>RANK(konzisztencia_teszt_nyers_i!G84,konzisztencia_teszt_nyers_i!G$3:G$140,konzisztencia_teszt_nyers_i!G$1)</f>
        <v>63</v>
      </c>
      <c r="H84" s="1">
        <f>RANK(konzisztencia_teszt_nyers_i!H84,konzisztencia_teszt_nyers_i!H$3:H$140,konzisztencia_teszt_nyers_i!H$1)</f>
        <v>1</v>
      </c>
      <c r="I84" s="1">
        <f>RANK(konzisztencia_teszt_nyers_i!I84,konzisztencia_teszt_nyers_i!I$3:I$140,konzisztencia_teszt_nyers_i!I$1)</f>
        <v>1</v>
      </c>
      <c r="J84" s="1">
        <f>RANK(konzisztencia_teszt_nyers_i!J84,konzisztencia_teszt_nyers_i!J$3:J$140,konzisztencia_teszt_nyers_i!J$1)</f>
        <v>1</v>
      </c>
      <c r="K84" s="1">
        <f>RANK(konzisztencia_teszt_nyers_i!K84,konzisztencia_teszt_nyers_i!K$3:K$140,konzisztencia_teszt_nyers_i!K$1)</f>
        <v>60</v>
      </c>
      <c r="L84" s="1">
        <f>RANK(konzisztencia_teszt_nyers_i!L84,konzisztencia_teszt_nyers_i!L$3:L$140,konzisztencia_teszt_nyers_i!L$1)</f>
        <v>1</v>
      </c>
      <c r="M84" s="1">
        <v>1000000</v>
      </c>
    </row>
    <row r="85" spans="1:13" x14ac:dyDescent="0.3">
      <c r="A85" s="1" t="s">
        <v>156</v>
      </c>
      <c r="B85" s="1" t="s">
        <v>96</v>
      </c>
      <c r="C85" s="1">
        <f>RANK(konzisztencia_teszt_nyers_i!C85,konzisztencia_teszt_nyers_i!C$3:C$140,konzisztencia_teszt_nyers_i!C$1)</f>
        <v>112</v>
      </c>
      <c r="D85" s="1">
        <f>RANK(konzisztencia_teszt_nyers_i!D85,konzisztencia_teszt_nyers_i!D$3:D$140,konzisztencia_teszt_nyers_i!D$1)</f>
        <v>121</v>
      </c>
      <c r="E85" s="1">
        <f>RANK(konzisztencia_teszt_nyers_i!E85,konzisztencia_teszt_nyers_i!E$3:E$140,konzisztencia_teszt_nyers_i!E$1)</f>
        <v>36</v>
      </c>
      <c r="F85" s="1">
        <f>RANK(konzisztencia_teszt_nyers_i!F85,konzisztencia_teszt_nyers_i!F$3:F$140,konzisztencia_teszt_nyers_i!F$1)</f>
        <v>106</v>
      </c>
      <c r="G85" s="1">
        <f>RANK(konzisztencia_teszt_nyers_i!G85,konzisztencia_teszt_nyers_i!G$3:G$140,konzisztencia_teszt_nyers_i!G$1)</f>
        <v>105</v>
      </c>
      <c r="H85" s="1">
        <f>RANK(konzisztencia_teszt_nyers_i!H85,konzisztencia_teszt_nyers_i!H$3:H$140,konzisztencia_teszt_nyers_i!H$1)</f>
        <v>115</v>
      </c>
      <c r="I85" s="1">
        <f>RANK(konzisztencia_teszt_nyers_i!I85,konzisztencia_teszt_nyers_i!I$3:I$140,konzisztencia_teszt_nyers_i!I$1)</f>
        <v>114</v>
      </c>
      <c r="J85" s="1">
        <f>RANK(konzisztencia_teszt_nyers_i!J85,konzisztencia_teszt_nyers_i!J$3:J$140,konzisztencia_teszt_nyers_i!J$1)</f>
        <v>79</v>
      </c>
      <c r="K85" s="1">
        <f>RANK(konzisztencia_teszt_nyers_i!K85,konzisztencia_teszt_nyers_i!K$3:K$140,konzisztencia_teszt_nyers_i!K$1)</f>
        <v>108</v>
      </c>
      <c r="L85" s="1">
        <f>RANK(konzisztencia_teszt_nyers_i!L85,konzisztencia_teszt_nyers_i!L$3:L$140,konzisztencia_teszt_nyers_i!L$1)</f>
        <v>77</v>
      </c>
      <c r="M85" s="1">
        <v>1000000</v>
      </c>
    </row>
    <row r="86" spans="1:13" x14ac:dyDescent="0.3">
      <c r="A86" s="1" t="s">
        <v>156</v>
      </c>
      <c r="B86" s="1" t="s">
        <v>97</v>
      </c>
      <c r="C86" s="1">
        <f>RANK(konzisztencia_teszt_nyers_i!C86,konzisztencia_teszt_nyers_i!C$3:C$140,konzisztencia_teszt_nyers_i!C$1)</f>
        <v>134</v>
      </c>
      <c r="D86" s="1">
        <f>RANK(konzisztencia_teszt_nyers_i!D86,konzisztencia_teszt_nyers_i!D$3:D$140,konzisztencia_teszt_nyers_i!D$1)</f>
        <v>121</v>
      </c>
      <c r="E86" s="1">
        <f>RANK(konzisztencia_teszt_nyers_i!E86,konzisztencia_teszt_nyers_i!E$3:E$140,konzisztencia_teszt_nyers_i!E$1)</f>
        <v>36</v>
      </c>
      <c r="F86" s="1">
        <f>RANK(konzisztencia_teszt_nyers_i!F86,konzisztencia_teszt_nyers_i!F$3:F$140,konzisztencia_teszt_nyers_i!F$1)</f>
        <v>131</v>
      </c>
      <c r="G86" s="1">
        <f>RANK(konzisztencia_teszt_nyers_i!G86,konzisztencia_teszt_nyers_i!G$3:G$140,konzisztencia_teszt_nyers_i!G$1)</f>
        <v>129</v>
      </c>
      <c r="H86" s="1">
        <f>RANK(konzisztencia_teszt_nyers_i!H86,konzisztencia_teszt_nyers_i!H$3:H$140,konzisztencia_teszt_nyers_i!H$1)</f>
        <v>115</v>
      </c>
      <c r="I86" s="1">
        <f>RANK(konzisztencia_teszt_nyers_i!I86,konzisztencia_teszt_nyers_i!I$3:I$140,konzisztencia_teszt_nyers_i!I$1)</f>
        <v>130</v>
      </c>
      <c r="J86" s="1">
        <f>RANK(konzisztencia_teszt_nyers_i!J86,konzisztencia_teszt_nyers_i!J$3:J$140,konzisztencia_teszt_nyers_i!J$1)</f>
        <v>111</v>
      </c>
      <c r="K86" s="1">
        <f>RANK(konzisztencia_teszt_nyers_i!K86,konzisztencia_teszt_nyers_i!K$3:K$140,konzisztencia_teszt_nyers_i!K$1)</f>
        <v>60</v>
      </c>
      <c r="L86" s="1">
        <f>RANK(konzisztencia_teszt_nyers_i!L86,konzisztencia_teszt_nyers_i!L$3:L$140,konzisztencia_teszt_nyers_i!L$1)</f>
        <v>77</v>
      </c>
      <c r="M86" s="1">
        <v>1000000</v>
      </c>
    </row>
    <row r="87" spans="1:13" x14ac:dyDescent="0.3">
      <c r="A87" s="1" t="s">
        <v>156</v>
      </c>
      <c r="B87" s="1" t="s">
        <v>98</v>
      </c>
      <c r="C87" s="1">
        <f>RANK(konzisztencia_teszt_nyers_i!C87,konzisztencia_teszt_nyers_i!C$3:C$140,konzisztencia_teszt_nyers_i!C$1)</f>
        <v>72</v>
      </c>
      <c r="D87" s="1">
        <f>RANK(konzisztencia_teszt_nyers_i!D87,konzisztencia_teszt_nyers_i!D$3:D$140,konzisztencia_teszt_nyers_i!D$1)</f>
        <v>121</v>
      </c>
      <c r="E87" s="1">
        <f>RANK(konzisztencia_teszt_nyers_i!E87,konzisztencia_teszt_nyers_i!E$3:E$140,konzisztencia_teszt_nyers_i!E$1)</f>
        <v>36</v>
      </c>
      <c r="F87" s="1">
        <f>RANK(konzisztencia_teszt_nyers_i!F87,konzisztencia_teszt_nyers_i!F$3:F$140,konzisztencia_teszt_nyers_i!F$1)</f>
        <v>60</v>
      </c>
      <c r="G87" s="1">
        <f>RANK(konzisztencia_teszt_nyers_i!G87,konzisztencia_teszt_nyers_i!G$3:G$140,konzisztencia_teszt_nyers_i!G$1)</f>
        <v>105</v>
      </c>
      <c r="H87" s="1">
        <f>RANK(konzisztencia_teszt_nyers_i!H87,konzisztencia_teszt_nyers_i!H$3:H$140,konzisztencia_teszt_nyers_i!H$1)</f>
        <v>115</v>
      </c>
      <c r="I87" s="1">
        <f>RANK(konzisztencia_teszt_nyers_i!I87,konzisztencia_teszt_nyers_i!I$3:I$140,konzisztencia_teszt_nyers_i!I$1)</f>
        <v>87</v>
      </c>
      <c r="J87" s="1">
        <f>RANK(konzisztencia_teszt_nyers_i!J87,konzisztencia_teszt_nyers_i!J$3:J$140,konzisztencia_teszt_nyers_i!J$1)</f>
        <v>33</v>
      </c>
      <c r="K87" s="1">
        <f>RANK(konzisztencia_teszt_nyers_i!K87,konzisztencia_teszt_nyers_i!K$3:K$140,konzisztencia_teszt_nyers_i!K$1)</f>
        <v>24</v>
      </c>
      <c r="L87" s="1">
        <f>RANK(konzisztencia_teszt_nyers_i!L87,konzisztencia_teszt_nyers_i!L$3:L$140,konzisztencia_teszt_nyers_i!L$1)</f>
        <v>20</v>
      </c>
      <c r="M87" s="1">
        <v>1000000</v>
      </c>
    </row>
    <row r="88" spans="1:13" x14ac:dyDescent="0.3">
      <c r="A88" s="1" t="s">
        <v>152</v>
      </c>
      <c r="B88" s="1" t="s">
        <v>99</v>
      </c>
      <c r="C88" s="1">
        <f>RANK(konzisztencia_teszt_nyers_i!C88,konzisztencia_teszt_nyers_i!C$3:C$140,konzisztencia_teszt_nyers_i!C$1)</f>
        <v>43</v>
      </c>
      <c r="D88" s="1">
        <f>RANK(konzisztencia_teszt_nyers_i!D88,konzisztencia_teszt_nyers_i!D$3:D$140,konzisztencia_teszt_nyers_i!D$1)</f>
        <v>85</v>
      </c>
      <c r="E88" s="1">
        <f>RANK(konzisztencia_teszt_nyers_i!E88,konzisztencia_teszt_nyers_i!E$3:E$140,konzisztencia_teszt_nyers_i!E$1)</f>
        <v>129</v>
      </c>
      <c r="F88" s="1">
        <f>RANK(konzisztencia_teszt_nyers_i!F88,konzisztencia_teszt_nyers_i!F$3:F$140,konzisztencia_teszt_nyers_i!F$1)</f>
        <v>131</v>
      </c>
      <c r="G88" s="1">
        <f>RANK(konzisztencia_teszt_nyers_i!G88,konzisztencia_teszt_nyers_i!G$3:G$140,konzisztencia_teszt_nyers_i!G$1)</f>
        <v>129</v>
      </c>
      <c r="H88" s="1">
        <f>RANK(konzisztencia_teszt_nyers_i!H88,konzisztencia_teszt_nyers_i!H$3:H$140,konzisztencia_teszt_nyers_i!H$1)</f>
        <v>129</v>
      </c>
      <c r="I88" s="1">
        <f>RANK(konzisztencia_teszt_nyers_i!I88,konzisztencia_teszt_nyers_i!I$3:I$140,konzisztencia_teszt_nyers_i!I$1)</f>
        <v>130</v>
      </c>
      <c r="J88" s="1">
        <f>RANK(konzisztencia_teszt_nyers_i!J88,konzisztencia_teszt_nyers_i!J$3:J$140,konzisztencia_teszt_nyers_i!J$1)</f>
        <v>134</v>
      </c>
      <c r="K88" s="1">
        <f>RANK(konzisztencia_teszt_nyers_i!K88,konzisztencia_teszt_nyers_i!K$3:K$140,konzisztencia_teszt_nyers_i!K$1)</f>
        <v>108</v>
      </c>
      <c r="L88" s="1">
        <f>RANK(konzisztencia_teszt_nyers_i!L88,konzisztencia_teszt_nyers_i!L$3:L$140,konzisztencia_teszt_nyers_i!L$1)</f>
        <v>128</v>
      </c>
      <c r="M88" s="1">
        <v>1000000</v>
      </c>
    </row>
    <row r="89" spans="1:13" x14ac:dyDescent="0.3">
      <c r="A89" s="1" t="s">
        <v>155</v>
      </c>
      <c r="B89" s="1" t="s">
        <v>100</v>
      </c>
      <c r="C89" s="1">
        <f>RANK(konzisztencia_teszt_nyers_i!C89,konzisztencia_teszt_nyers_i!C$3:C$140,konzisztencia_teszt_nyers_i!C$1)</f>
        <v>72</v>
      </c>
      <c r="D89" s="1">
        <f>RANK(konzisztencia_teszt_nyers_i!D89,konzisztencia_teszt_nyers_i!D$3:D$140,konzisztencia_teszt_nyers_i!D$1)</f>
        <v>22</v>
      </c>
      <c r="E89" s="1">
        <f>RANK(konzisztencia_teszt_nyers_i!E89,konzisztencia_teszt_nyers_i!E$3:E$140,konzisztencia_teszt_nyers_i!E$1)</f>
        <v>1</v>
      </c>
      <c r="F89" s="1">
        <f>RANK(konzisztencia_teszt_nyers_i!F89,konzisztencia_teszt_nyers_i!F$3:F$140,konzisztencia_teszt_nyers_i!F$1)</f>
        <v>17</v>
      </c>
      <c r="G89" s="1">
        <f>RANK(konzisztencia_teszt_nyers_i!G89,konzisztencia_teszt_nyers_i!G$3:G$140,konzisztencia_teszt_nyers_i!G$1)</f>
        <v>63</v>
      </c>
      <c r="H89" s="1">
        <f>RANK(konzisztencia_teszt_nyers_i!H89,konzisztencia_teszt_nyers_i!H$3:H$140,konzisztencia_teszt_nyers_i!H$1)</f>
        <v>90</v>
      </c>
      <c r="I89" s="1">
        <f>RANK(konzisztencia_teszt_nyers_i!I89,konzisztencia_teszt_nyers_i!I$3:I$140,konzisztencia_teszt_nyers_i!I$1)</f>
        <v>43</v>
      </c>
      <c r="J89" s="1">
        <f>RANK(konzisztencia_teszt_nyers_i!J89,konzisztencia_teszt_nyers_i!J$3:J$140,konzisztencia_teszt_nyers_i!J$1)</f>
        <v>1</v>
      </c>
      <c r="K89" s="1">
        <f>RANK(konzisztencia_teszt_nyers_i!K89,konzisztencia_teszt_nyers_i!K$3:K$140,konzisztencia_teszt_nyers_i!K$1)</f>
        <v>1</v>
      </c>
      <c r="L89" s="1">
        <f>RANK(konzisztencia_teszt_nyers_i!L89,konzisztencia_teszt_nyers_i!L$3:L$140,konzisztencia_teszt_nyers_i!L$1)</f>
        <v>20</v>
      </c>
      <c r="M89" s="1">
        <v>1000000</v>
      </c>
    </row>
    <row r="90" spans="1:13" x14ac:dyDescent="0.3">
      <c r="A90" s="1" t="s">
        <v>154</v>
      </c>
      <c r="B90" s="1" t="s">
        <v>101</v>
      </c>
      <c r="C90" s="1">
        <f>RANK(konzisztencia_teszt_nyers_i!C90,konzisztencia_teszt_nyers_i!C$3:C$140,konzisztencia_teszt_nyers_i!C$1)</f>
        <v>72</v>
      </c>
      <c r="D90" s="1">
        <f>RANK(konzisztencia_teszt_nyers_i!D90,konzisztencia_teszt_nyers_i!D$3:D$140,konzisztencia_teszt_nyers_i!D$1)</f>
        <v>22</v>
      </c>
      <c r="E90" s="1">
        <f>RANK(konzisztencia_teszt_nyers_i!E90,konzisztencia_teszt_nyers_i!E$3:E$140,konzisztencia_teszt_nyers_i!E$1)</f>
        <v>1</v>
      </c>
      <c r="F90" s="1">
        <f>RANK(konzisztencia_teszt_nyers_i!F90,konzisztencia_teszt_nyers_i!F$3:F$140,konzisztencia_teszt_nyers_i!F$1)</f>
        <v>17</v>
      </c>
      <c r="G90" s="1">
        <f>RANK(konzisztencia_teszt_nyers_i!G90,konzisztencia_teszt_nyers_i!G$3:G$140,konzisztencia_teszt_nyers_i!G$1)</f>
        <v>63</v>
      </c>
      <c r="H90" s="1">
        <f>RANK(konzisztencia_teszt_nyers_i!H90,konzisztencia_teszt_nyers_i!H$3:H$140,konzisztencia_teszt_nyers_i!H$1)</f>
        <v>42</v>
      </c>
      <c r="I90" s="1">
        <f>RANK(konzisztencia_teszt_nyers_i!I90,konzisztencia_teszt_nyers_i!I$3:I$140,konzisztencia_teszt_nyers_i!I$1)</f>
        <v>43</v>
      </c>
      <c r="J90" s="1">
        <f>RANK(konzisztencia_teszt_nyers_i!J90,konzisztencia_teszt_nyers_i!J$3:J$140,konzisztencia_teszt_nyers_i!J$1)</f>
        <v>1</v>
      </c>
      <c r="K90" s="1">
        <f>RANK(konzisztencia_teszt_nyers_i!K90,konzisztencia_teszt_nyers_i!K$3:K$140,konzisztencia_teszt_nyers_i!K$1)</f>
        <v>1</v>
      </c>
      <c r="L90" s="1">
        <f>RANK(konzisztencia_teszt_nyers_i!L90,konzisztencia_teszt_nyers_i!L$3:L$140,konzisztencia_teszt_nyers_i!L$1)</f>
        <v>1</v>
      </c>
      <c r="M90" s="1">
        <v>1000000</v>
      </c>
    </row>
    <row r="91" spans="1:13" x14ac:dyDescent="0.3">
      <c r="A91" s="1" t="s">
        <v>152</v>
      </c>
      <c r="B91" s="1" t="s">
        <v>102</v>
      </c>
      <c r="C91" s="1">
        <f>RANK(konzisztencia_teszt_nyers_i!C91,konzisztencia_teszt_nyers_i!C$3:C$140,konzisztencia_teszt_nyers_i!C$1)</f>
        <v>1</v>
      </c>
      <c r="D91" s="1">
        <f>RANK(konzisztencia_teszt_nyers_i!D91,konzisztencia_teszt_nyers_i!D$3:D$140,konzisztencia_teszt_nyers_i!D$1)</f>
        <v>1</v>
      </c>
      <c r="E91" s="1">
        <f>RANK(konzisztencia_teszt_nyers_i!E91,konzisztencia_teszt_nyers_i!E$3:E$140,konzisztencia_teszt_nyers_i!E$1)</f>
        <v>36</v>
      </c>
      <c r="F91" s="1">
        <f>RANK(konzisztencia_teszt_nyers_i!F91,konzisztencia_teszt_nyers_i!F$3:F$140,konzisztencia_teszt_nyers_i!F$1)</f>
        <v>60</v>
      </c>
      <c r="G91" s="1">
        <f>RANK(konzisztencia_teszt_nyers_i!G91,konzisztencia_teszt_nyers_i!G$3:G$140,konzisztencia_teszt_nyers_i!G$1)</f>
        <v>63</v>
      </c>
      <c r="H91" s="1">
        <f>RANK(konzisztencia_teszt_nyers_i!H91,konzisztencia_teszt_nyers_i!H$3:H$140,konzisztencia_teszt_nyers_i!H$1)</f>
        <v>42</v>
      </c>
      <c r="I91" s="1">
        <f>RANK(konzisztencia_teszt_nyers_i!I91,konzisztencia_teszt_nyers_i!I$3:I$140,konzisztencia_teszt_nyers_i!I$1)</f>
        <v>1</v>
      </c>
      <c r="J91" s="1">
        <f>RANK(konzisztencia_teszt_nyers_i!J91,konzisztencia_teszt_nyers_i!J$3:J$140,konzisztencia_teszt_nyers_i!J$1)</f>
        <v>79</v>
      </c>
      <c r="K91" s="1">
        <f>RANK(konzisztencia_teszt_nyers_i!K91,konzisztencia_teszt_nyers_i!K$3:K$140,konzisztencia_teszt_nyers_i!K$1)</f>
        <v>60</v>
      </c>
      <c r="L91" s="1">
        <f>RANK(konzisztencia_teszt_nyers_i!L91,konzisztencia_teszt_nyers_i!L$3:L$140,konzisztencia_teszt_nyers_i!L$1)</f>
        <v>109</v>
      </c>
      <c r="M91" s="1">
        <v>1000000</v>
      </c>
    </row>
    <row r="92" spans="1:13" x14ac:dyDescent="0.3">
      <c r="A92" s="1" t="s">
        <v>156</v>
      </c>
      <c r="B92" s="1" t="s">
        <v>103</v>
      </c>
      <c r="C92" s="1">
        <f>RANK(konzisztencia_teszt_nyers_i!C92,konzisztencia_teszt_nyers_i!C$3:C$140,konzisztencia_teszt_nyers_i!C$1)</f>
        <v>72</v>
      </c>
      <c r="D92" s="1">
        <f>RANK(konzisztencia_teszt_nyers_i!D92,konzisztencia_teszt_nyers_i!D$3:D$140,konzisztencia_teszt_nyers_i!D$1)</f>
        <v>22</v>
      </c>
      <c r="E92" s="1">
        <f>RANK(konzisztencia_teszt_nyers_i!E92,konzisztencia_teszt_nyers_i!E$3:E$140,konzisztencia_teszt_nyers_i!E$1)</f>
        <v>1</v>
      </c>
      <c r="F92" s="1">
        <f>RANK(konzisztencia_teszt_nyers_i!F92,konzisztencia_teszt_nyers_i!F$3:F$140,konzisztencia_teszt_nyers_i!F$1)</f>
        <v>60</v>
      </c>
      <c r="G92" s="1">
        <f>RANK(konzisztencia_teszt_nyers_i!G92,konzisztencia_teszt_nyers_i!G$3:G$140,konzisztencia_teszt_nyers_i!G$1)</f>
        <v>63</v>
      </c>
      <c r="H92" s="1">
        <f>RANK(konzisztencia_teszt_nyers_i!H92,konzisztencia_teszt_nyers_i!H$3:H$140,konzisztencia_teszt_nyers_i!H$1)</f>
        <v>90</v>
      </c>
      <c r="I92" s="1">
        <f>RANK(konzisztencia_teszt_nyers_i!I92,konzisztencia_teszt_nyers_i!I$3:I$140,konzisztencia_teszt_nyers_i!I$1)</f>
        <v>43</v>
      </c>
      <c r="J92" s="1">
        <f>RANK(konzisztencia_teszt_nyers_i!J92,konzisztencia_teszt_nyers_i!J$3:J$140,konzisztencia_teszt_nyers_i!J$1)</f>
        <v>33</v>
      </c>
      <c r="K92" s="1">
        <f>RANK(konzisztencia_teszt_nyers_i!K92,konzisztencia_teszt_nyers_i!K$3:K$140,konzisztencia_teszt_nyers_i!K$1)</f>
        <v>60</v>
      </c>
      <c r="L92" s="1">
        <f>RANK(konzisztencia_teszt_nyers_i!L92,konzisztencia_teszt_nyers_i!L$3:L$140,konzisztencia_teszt_nyers_i!L$1)</f>
        <v>20</v>
      </c>
      <c r="M92" s="1">
        <v>1000000</v>
      </c>
    </row>
    <row r="93" spans="1:13" x14ac:dyDescent="0.3">
      <c r="A93" s="1" t="s">
        <v>152</v>
      </c>
      <c r="B93" s="1" t="s">
        <v>104</v>
      </c>
      <c r="C93" s="1">
        <f>RANK(konzisztencia_teszt_nyers_i!C93,konzisztencia_teszt_nyers_i!C$3:C$140,konzisztencia_teszt_nyers_i!C$1)</f>
        <v>1</v>
      </c>
      <c r="D93" s="1">
        <f>RANK(konzisztencia_teszt_nyers_i!D93,konzisztencia_teszt_nyers_i!D$3:D$140,konzisztencia_teszt_nyers_i!D$1)</f>
        <v>1</v>
      </c>
      <c r="E93" s="1">
        <f>RANK(konzisztencia_teszt_nyers_i!E93,konzisztencia_teszt_nyers_i!E$3:E$140,konzisztencia_teszt_nyers_i!E$1)</f>
        <v>36</v>
      </c>
      <c r="F93" s="1">
        <f>RANK(konzisztencia_teszt_nyers_i!F93,konzisztencia_teszt_nyers_i!F$3:F$140,konzisztencia_teszt_nyers_i!F$1)</f>
        <v>60</v>
      </c>
      <c r="G93" s="1">
        <f>RANK(konzisztencia_teszt_nyers_i!G93,konzisztencia_teszt_nyers_i!G$3:G$140,konzisztencia_teszt_nyers_i!G$1)</f>
        <v>63</v>
      </c>
      <c r="H93" s="1">
        <f>RANK(konzisztencia_teszt_nyers_i!H93,konzisztencia_teszt_nyers_i!H$3:H$140,konzisztencia_teszt_nyers_i!H$1)</f>
        <v>42</v>
      </c>
      <c r="I93" s="1">
        <f>RANK(konzisztencia_teszt_nyers_i!I93,konzisztencia_teszt_nyers_i!I$3:I$140,konzisztencia_teszt_nyers_i!I$1)</f>
        <v>43</v>
      </c>
      <c r="J93" s="1">
        <f>RANK(konzisztencia_teszt_nyers_i!J93,konzisztencia_teszt_nyers_i!J$3:J$140,konzisztencia_teszt_nyers_i!J$1)</f>
        <v>33</v>
      </c>
      <c r="K93" s="1">
        <f>RANK(konzisztencia_teszt_nyers_i!K93,konzisztencia_teszt_nyers_i!K$3:K$140,konzisztencia_teszt_nyers_i!K$1)</f>
        <v>60</v>
      </c>
      <c r="L93" s="1">
        <f>RANK(konzisztencia_teszt_nyers_i!L93,konzisztencia_teszt_nyers_i!L$3:L$140,konzisztencia_teszt_nyers_i!L$1)</f>
        <v>77</v>
      </c>
      <c r="M93" s="1">
        <v>1000000</v>
      </c>
    </row>
    <row r="94" spans="1:13" x14ac:dyDescent="0.3">
      <c r="A94" s="1" t="s">
        <v>154</v>
      </c>
      <c r="B94" s="1" t="s">
        <v>105</v>
      </c>
      <c r="C94" s="1">
        <f>RANK(konzisztencia_teszt_nyers_i!C94,konzisztencia_teszt_nyers_i!C$3:C$140,konzisztencia_teszt_nyers_i!C$1)</f>
        <v>72</v>
      </c>
      <c r="D94" s="1">
        <f>RANK(konzisztencia_teszt_nyers_i!D94,konzisztencia_teszt_nyers_i!D$3:D$140,konzisztencia_teszt_nyers_i!D$1)</f>
        <v>22</v>
      </c>
      <c r="E94" s="1">
        <f>RANK(konzisztencia_teszt_nyers_i!E94,konzisztencia_teszt_nyers_i!E$3:E$140,konzisztencia_teszt_nyers_i!E$1)</f>
        <v>36</v>
      </c>
      <c r="F94" s="1">
        <f>RANK(konzisztencia_teszt_nyers_i!F94,konzisztencia_teszt_nyers_i!F$3:F$140,konzisztencia_teszt_nyers_i!F$1)</f>
        <v>60</v>
      </c>
      <c r="G94" s="1">
        <f>RANK(konzisztencia_teszt_nyers_i!G94,konzisztencia_teszt_nyers_i!G$3:G$140,konzisztencia_teszt_nyers_i!G$1)</f>
        <v>63</v>
      </c>
      <c r="H94" s="1">
        <f>RANK(konzisztencia_teszt_nyers_i!H94,konzisztencia_teszt_nyers_i!H$3:H$140,konzisztencia_teszt_nyers_i!H$1)</f>
        <v>90</v>
      </c>
      <c r="I94" s="1">
        <f>RANK(konzisztencia_teszt_nyers_i!I94,konzisztencia_teszt_nyers_i!I$3:I$140,konzisztencia_teszt_nyers_i!I$1)</f>
        <v>43</v>
      </c>
      <c r="J94" s="1">
        <f>RANK(konzisztencia_teszt_nyers_i!J94,konzisztencia_teszt_nyers_i!J$3:J$140,konzisztencia_teszt_nyers_i!J$1)</f>
        <v>33</v>
      </c>
      <c r="K94" s="1">
        <f>RANK(konzisztencia_teszt_nyers_i!K94,konzisztencia_teszt_nyers_i!K$3:K$140,konzisztencia_teszt_nyers_i!K$1)</f>
        <v>60</v>
      </c>
      <c r="L94" s="1">
        <f>RANK(konzisztencia_teszt_nyers_i!L94,konzisztencia_teszt_nyers_i!L$3:L$140,konzisztencia_teszt_nyers_i!L$1)</f>
        <v>20</v>
      </c>
      <c r="M94" s="1">
        <v>1000000</v>
      </c>
    </row>
    <row r="95" spans="1:13" x14ac:dyDescent="0.3">
      <c r="A95" s="1" t="s">
        <v>156</v>
      </c>
      <c r="B95" s="1" t="s">
        <v>106</v>
      </c>
      <c r="C95" s="1">
        <f>RANK(konzisztencia_teszt_nyers_i!C95,konzisztencia_teszt_nyers_i!C$3:C$140,konzisztencia_teszt_nyers_i!C$1)</f>
        <v>112</v>
      </c>
      <c r="D95" s="1">
        <f>RANK(konzisztencia_teszt_nyers_i!D95,konzisztencia_teszt_nyers_i!D$3:D$140,konzisztencia_teszt_nyers_i!D$1)</f>
        <v>121</v>
      </c>
      <c r="E95" s="1">
        <f>RANK(konzisztencia_teszt_nyers_i!E95,konzisztencia_teszt_nyers_i!E$3:E$140,konzisztencia_teszt_nyers_i!E$1)</f>
        <v>36</v>
      </c>
      <c r="F95" s="1">
        <f>RANK(konzisztencia_teszt_nyers_i!F95,konzisztencia_teszt_nyers_i!F$3:F$140,konzisztencia_teszt_nyers_i!F$1)</f>
        <v>106</v>
      </c>
      <c r="G95" s="1">
        <f>RANK(konzisztencia_teszt_nyers_i!G95,konzisztencia_teszt_nyers_i!G$3:G$140,konzisztencia_teszt_nyers_i!G$1)</f>
        <v>105</v>
      </c>
      <c r="H95" s="1">
        <f>RANK(konzisztencia_teszt_nyers_i!H95,konzisztencia_teszt_nyers_i!H$3:H$140,konzisztencia_teszt_nyers_i!H$1)</f>
        <v>42</v>
      </c>
      <c r="I95" s="1">
        <f>RANK(konzisztencia_teszt_nyers_i!I95,konzisztencia_teszt_nyers_i!I$3:I$140,konzisztencia_teszt_nyers_i!I$1)</f>
        <v>114</v>
      </c>
      <c r="J95" s="1">
        <f>RANK(konzisztencia_teszt_nyers_i!J95,konzisztencia_teszt_nyers_i!J$3:J$140,konzisztencia_teszt_nyers_i!J$1)</f>
        <v>1</v>
      </c>
      <c r="K95" s="1">
        <f>RANK(konzisztencia_teszt_nyers_i!K95,konzisztencia_teszt_nyers_i!K$3:K$140,konzisztencia_teszt_nyers_i!K$1)</f>
        <v>24</v>
      </c>
      <c r="L95" s="1">
        <f>RANK(konzisztencia_teszt_nyers_i!L95,konzisztencia_teszt_nyers_i!L$3:L$140,konzisztencia_teszt_nyers_i!L$1)</f>
        <v>20</v>
      </c>
      <c r="M95" s="1">
        <v>1000000</v>
      </c>
    </row>
    <row r="96" spans="1:13" x14ac:dyDescent="0.3">
      <c r="A96" s="1" t="s">
        <v>152</v>
      </c>
      <c r="B96" s="1" t="s">
        <v>107</v>
      </c>
      <c r="C96" s="1">
        <f>RANK(konzisztencia_teszt_nyers_i!C96,konzisztencia_teszt_nyers_i!C$3:C$140,konzisztencia_teszt_nyers_i!C$1)</f>
        <v>43</v>
      </c>
      <c r="D96" s="1">
        <f>RANK(konzisztencia_teszt_nyers_i!D96,konzisztencia_teszt_nyers_i!D$3:D$140,konzisztencia_teszt_nyers_i!D$1)</f>
        <v>85</v>
      </c>
      <c r="E96" s="1">
        <f>RANK(konzisztencia_teszt_nyers_i!E96,konzisztencia_teszt_nyers_i!E$3:E$140,konzisztencia_teszt_nyers_i!E$1)</f>
        <v>117</v>
      </c>
      <c r="F96" s="1">
        <f>RANK(konzisztencia_teszt_nyers_i!F96,konzisztencia_teszt_nyers_i!F$3:F$140,konzisztencia_teszt_nyers_i!F$1)</f>
        <v>106</v>
      </c>
      <c r="G96" s="1">
        <f>RANK(konzisztencia_teszt_nyers_i!G96,konzisztencia_teszt_nyers_i!G$3:G$140,konzisztencia_teszt_nyers_i!G$1)</f>
        <v>105</v>
      </c>
      <c r="H96" s="1">
        <f>RANK(konzisztencia_teszt_nyers_i!H96,konzisztencia_teszt_nyers_i!H$3:H$140,konzisztencia_teszt_nyers_i!H$1)</f>
        <v>115</v>
      </c>
      <c r="I96" s="1">
        <f>RANK(konzisztencia_teszt_nyers_i!I96,konzisztencia_teszt_nyers_i!I$3:I$140,konzisztencia_teszt_nyers_i!I$1)</f>
        <v>87</v>
      </c>
      <c r="J96" s="1">
        <f>RANK(konzisztencia_teszt_nyers_i!J96,konzisztencia_teszt_nyers_i!J$3:J$140,konzisztencia_teszt_nyers_i!J$1)</f>
        <v>1</v>
      </c>
      <c r="K96" s="1">
        <f>RANK(konzisztencia_teszt_nyers_i!K96,konzisztencia_teszt_nyers_i!K$3:K$140,konzisztencia_teszt_nyers_i!K$1)</f>
        <v>24</v>
      </c>
      <c r="L96" s="1">
        <f>RANK(konzisztencia_teszt_nyers_i!L96,konzisztencia_teszt_nyers_i!L$3:L$140,konzisztencia_teszt_nyers_i!L$1)</f>
        <v>109</v>
      </c>
      <c r="M96" s="1">
        <v>1000000</v>
      </c>
    </row>
    <row r="97" spans="1:13" x14ac:dyDescent="0.3">
      <c r="A97" s="1" t="s">
        <v>154</v>
      </c>
      <c r="B97" s="1" t="s">
        <v>108</v>
      </c>
      <c r="C97" s="1">
        <f>RANK(konzisztencia_teszt_nyers_i!C97,konzisztencia_teszt_nyers_i!C$3:C$140,konzisztencia_teszt_nyers_i!C$1)</f>
        <v>112</v>
      </c>
      <c r="D97" s="1">
        <f>RANK(konzisztencia_teszt_nyers_i!D97,konzisztencia_teszt_nyers_i!D$3:D$140,konzisztencia_teszt_nyers_i!D$1)</f>
        <v>121</v>
      </c>
      <c r="E97" s="1">
        <f>RANK(konzisztencia_teszt_nyers_i!E97,konzisztencia_teszt_nyers_i!E$3:E$140,konzisztencia_teszt_nyers_i!E$1)</f>
        <v>87</v>
      </c>
      <c r="F97" s="1">
        <f>RANK(konzisztencia_teszt_nyers_i!F97,konzisztencia_teszt_nyers_i!F$3:F$140,konzisztencia_teszt_nyers_i!F$1)</f>
        <v>106</v>
      </c>
      <c r="G97" s="1">
        <f>RANK(konzisztencia_teszt_nyers_i!G97,konzisztencia_teszt_nyers_i!G$3:G$140,konzisztencia_teszt_nyers_i!G$1)</f>
        <v>105</v>
      </c>
      <c r="H97" s="1">
        <f>RANK(konzisztencia_teszt_nyers_i!H97,konzisztencia_teszt_nyers_i!H$3:H$140,konzisztencia_teszt_nyers_i!H$1)</f>
        <v>42</v>
      </c>
      <c r="I97" s="1">
        <f>RANK(konzisztencia_teszt_nyers_i!I97,konzisztencia_teszt_nyers_i!I$3:I$140,konzisztencia_teszt_nyers_i!I$1)</f>
        <v>114</v>
      </c>
      <c r="J97" s="1">
        <f>RANK(konzisztencia_teszt_nyers_i!J97,konzisztencia_teszt_nyers_i!J$3:J$140,konzisztencia_teszt_nyers_i!J$1)</f>
        <v>1</v>
      </c>
      <c r="K97" s="1">
        <f>RANK(konzisztencia_teszt_nyers_i!K97,konzisztencia_teszt_nyers_i!K$3:K$140,konzisztencia_teszt_nyers_i!K$1)</f>
        <v>24</v>
      </c>
      <c r="L97" s="1">
        <f>RANK(konzisztencia_teszt_nyers_i!L97,konzisztencia_teszt_nyers_i!L$3:L$140,konzisztencia_teszt_nyers_i!L$1)</f>
        <v>20</v>
      </c>
      <c r="M97" s="1">
        <v>1000000</v>
      </c>
    </row>
    <row r="98" spans="1:13" x14ac:dyDescent="0.3">
      <c r="A98" s="1" t="s">
        <v>156</v>
      </c>
      <c r="B98" s="1" t="s">
        <v>109</v>
      </c>
      <c r="C98" s="1">
        <f>RANK(konzisztencia_teszt_nyers_i!C98,konzisztencia_teszt_nyers_i!C$3:C$140,konzisztencia_teszt_nyers_i!C$1)</f>
        <v>112</v>
      </c>
      <c r="D98" s="1">
        <f>RANK(konzisztencia_teszt_nyers_i!D98,konzisztencia_teszt_nyers_i!D$3:D$140,konzisztencia_teszt_nyers_i!D$1)</f>
        <v>121</v>
      </c>
      <c r="E98" s="1">
        <f>RANK(konzisztencia_teszt_nyers_i!E98,konzisztencia_teszt_nyers_i!E$3:E$140,konzisztencia_teszt_nyers_i!E$1)</f>
        <v>36</v>
      </c>
      <c r="F98" s="1">
        <f>RANK(konzisztencia_teszt_nyers_i!F98,konzisztencia_teszt_nyers_i!F$3:F$140,konzisztencia_teszt_nyers_i!F$1)</f>
        <v>60</v>
      </c>
      <c r="G98" s="1">
        <f>RANK(konzisztencia_teszt_nyers_i!G98,konzisztencia_teszt_nyers_i!G$3:G$140,konzisztencia_teszt_nyers_i!G$1)</f>
        <v>63</v>
      </c>
      <c r="H98" s="1">
        <f>RANK(konzisztencia_teszt_nyers_i!H98,konzisztencia_teszt_nyers_i!H$3:H$140,konzisztencia_teszt_nyers_i!H$1)</f>
        <v>90</v>
      </c>
      <c r="I98" s="1">
        <f>RANK(konzisztencia_teszt_nyers_i!I98,konzisztencia_teszt_nyers_i!I$3:I$140,konzisztencia_teszt_nyers_i!I$1)</f>
        <v>87</v>
      </c>
      <c r="J98" s="1">
        <f>RANK(konzisztencia_teszt_nyers_i!J98,konzisztencia_teszt_nyers_i!J$3:J$140,konzisztencia_teszt_nyers_i!J$1)</f>
        <v>1</v>
      </c>
      <c r="K98" s="1">
        <f>RANK(konzisztencia_teszt_nyers_i!K98,konzisztencia_teszt_nyers_i!K$3:K$140,konzisztencia_teszt_nyers_i!K$1)</f>
        <v>60</v>
      </c>
      <c r="L98" s="1">
        <f>RANK(konzisztencia_teszt_nyers_i!L98,konzisztencia_teszt_nyers_i!L$3:L$140,konzisztencia_teszt_nyers_i!L$1)</f>
        <v>20</v>
      </c>
      <c r="M98" s="1">
        <v>1000000</v>
      </c>
    </row>
    <row r="99" spans="1:13" x14ac:dyDescent="0.3">
      <c r="A99" s="1" t="s">
        <v>154</v>
      </c>
      <c r="B99" s="1" t="s">
        <v>110</v>
      </c>
      <c r="C99" s="1">
        <f>RANK(konzisztencia_teszt_nyers_i!C99,konzisztencia_teszt_nyers_i!C$3:C$140,konzisztencia_teszt_nyers_i!C$1)</f>
        <v>112</v>
      </c>
      <c r="D99" s="1">
        <f>RANK(konzisztencia_teszt_nyers_i!D99,konzisztencia_teszt_nyers_i!D$3:D$140,konzisztencia_teszt_nyers_i!D$1)</f>
        <v>121</v>
      </c>
      <c r="E99" s="1">
        <f>RANK(konzisztencia_teszt_nyers_i!E99,konzisztencia_teszt_nyers_i!E$3:E$140,konzisztencia_teszt_nyers_i!E$1)</f>
        <v>87</v>
      </c>
      <c r="F99" s="1">
        <f>RANK(konzisztencia_teszt_nyers_i!F99,konzisztencia_teszt_nyers_i!F$3:F$140,konzisztencia_teszt_nyers_i!F$1)</f>
        <v>60</v>
      </c>
      <c r="G99" s="1">
        <f>RANK(konzisztencia_teszt_nyers_i!G99,konzisztencia_teszt_nyers_i!G$3:G$140,konzisztencia_teszt_nyers_i!G$1)</f>
        <v>63</v>
      </c>
      <c r="H99" s="1">
        <f>RANK(konzisztencia_teszt_nyers_i!H99,konzisztencia_teszt_nyers_i!H$3:H$140,konzisztencia_teszt_nyers_i!H$1)</f>
        <v>90</v>
      </c>
      <c r="I99" s="1">
        <f>RANK(konzisztencia_teszt_nyers_i!I99,konzisztencia_teszt_nyers_i!I$3:I$140,konzisztencia_teszt_nyers_i!I$1)</f>
        <v>87</v>
      </c>
      <c r="J99" s="1">
        <f>RANK(konzisztencia_teszt_nyers_i!J99,konzisztencia_teszt_nyers_i!J$3:J$140,konzisztencia_teszt_nyers_i!J$1)</f>
        <v>1</v>
      </c>
      <c r="K99" s="1">
        <f>RANK(konzisztencia_teszt_nyers_i!K99,konzisztencia_teszt_nyers_i!K$3:K$140,konzisztencia_teszt_nyers_i!K$1)</f>
        <v>60</v>
      </c>
      <c r="L99" s="1">
        <f>RANK(konzisztencia_teszt_nyers_i!L99,konzisztencia_teszt_nyers_i!L$3:L$140,konzisztencia_teszt_nyers_i!L$1)</f>
        <v>20</v>
      </c>
      <c r="M99" s="1">
        <v>1000000</v>
      </c>
    </row>
    <row r="100" spans="1:13" x14ac:dyDescent="0.3">
      <c r="A100" s="1" t="s">
        <v>152</v>
      </c>
      <c r="B100" s="1" t="s">
        <v>111</v>
      </c>
      <c r="C100" s="1">
        <f>RANK(konzisztencia_teszt_nyers_i!C100,konzisztencia_teszt_nyers_i!C$3:C$140,konzisztencia_teszt_nyers_i!C$1)</f>
        <v>43</v>
      </c>
      <c r="D100" s="1">
        <f>RANK(konzisztencia_teszt_nyers_i!D100,konzisztencia_teszt_nyers_i!D$3:D$140,konzisztencia_teszt_nyers_i!D$1)</f>
        <v>85</v>
      </c>
      <c r="E100" s="1">
        <f>RANK(konzisztencia_teszt_nyers_i!E100,konzisztencia_teszt_nyers_i!E$3:E$140,konzisztencia_teszt_nyers_i!E$1)</f>
        <v>117</v>
      </c>
      <c r="F100" s="1">
        <f>RANK(konzisztencia_teszt_nyers_i!F100,konzisztencia_teszt_nyers_i!F$3:F$140,konzisztencia_teszt_nyers_i!F$1)</f>
        <v>60</v>
      </c>
      <c r="G100" s="1">
        <f>RANK(konzisztencia_teszt_nyers_i!G100,konzisztencia_teszt_nyers_i!G$3:G$140,konzisztencia_teszt_nyers_i!G$1)</f>
        <v>63</v>
      </c>
      <c r="H100" s="1">
        <f>RANK(konzisztencia_teszt_nyers_i!H100,konzisztencia_teszt_nyers_i!H$3:H$140,konzisztencia_teszt_nyers_i!H$1)</f>
        <v>115</v>
      </c>
      <c r="I100" s="1">
        <f>RANK(konzisztencia_teszt_nyers_i!I100,konzisztencia_teszt_nyers_i!I$3:I$140,konzisztencia_teszt_nyers_i!I$1)</f>
        <v>43</v>
      </c>
      <c r="J100" s="1">
        <f>RANK(konzisztencia_teszt_nyers_i!J100,konzisztencia_teszt_nyers_i!J$3:J$140,konzisztencia_teszt_nyers_i!J$1)</f>
        <v>1</v>
      </c>
      <c r="K100" s="1">
        <f>RANK(konzisztencia_teszt_nyers_i!K100,konzisztencia_teszt_nyers_i!K$3:K$140,konzisztencia_teszt_nyers_i!K$1)</f>
        <v>108</v>
      </c>
      <c r="L100" s="1">
        <f>RANK(konzisztencia_teszt_nyers_i!L100,konzisztencia_teszt_nyers_i!L$3:L$140,konzisztencia_teszt_nyers_i!L$1)</f>
        <v>109</v>
      </c>
      <c r="M100" s="1">
        <v>1000000</v>
      </c>
    </row>
    <row r="101" spans="1:13" x14ac:dyDescent="0.3">
      <c r="A101" s="1" t="s">
        <v>156</v>
      </c>
      <c r="B101" s="1" t="s">
        <v>112</v>
      </c>
      <c r="C101" s="1">
        <f>RANK(konzisztencia_teszt_nyers_i!C101,konzisztencia_teszt_nyers_i!C$3:C$140,konzisztencia_teszt_nyers_i!C$1)</f>
        <v>134</v>
      </c>
      <c r="D101" s="1">
        <f>RANK(konzisztencia_teszt_nyers_i!D101,konzisztencia_teszt_nyers_i!D$3:D$140,konzisztencia_teszt_nyers_i!D$1)</f>
        <v>137</v>
      </c>
      <c r="E101" s="1">
        <f>RANK(konzisztencia_teszt_nyers_i!E101,konzisztencia_teszt_nyers_i!E$3:E$140,konzisztencia_teszt_nyers_i!E$1)</f>
        <v>36</v>
      </c>
      <c r="F101" s="1">
        <f>RANK(konzisztencia_teszt_nyers_i!F101,konzisztencia_teszt_nyers_i!F$3:F$140,konzisztencia_teszt_nyers_i!F$1)</f>
        <v>131</v>
      </c>
      <c r="G101" s="1">
        <f>RANK(konzisztencia_teszt_nyers_i!G101,konzisztencia_teszt_nyers_i!G$3:G$140,konzisztencia_teszt_nyers_i!G$1)</f>
        <v>129</v>
      </c>
      <c r="H101" s="1">
        <f>RANK(konzisztencia_teszt_nyers_i!H101,konzisztencia_teszt_nyers_i!H$3:H$140,konzisztencia_teszt_nyers_i!H$1)</f>
        <v>129</v>
      </c>
      <c r="I101" s="1">
        <f>RANK(konzisztencia_teszt_nyers_i!I101,konzisztencia_teszt_nyers_i!I$3:I$140,konzisztencia_teszt_nyers_i!I$1)</f>
        <v>130</v>
      </c>
      <c r="J101" s="1">
        <f>RANK(konzisztencia_teszt_nyers_i!J101,konzisztencia_teszt_nyers_i!J$3:J$140,konzisztencia_teszt_nyers_i!J$1)</f>
        <v>134</v>
      </c>
      <c r="K101" s="1">
        <f>RANK(konzisztencia_teszt_nyers_i!K101,konzisztencia_teszt_nyers_i!K$3:K$140,konzisztencia_teszt_nyers_i!K$1)</f>
        <v>108</v>
      </c>
      <c r="L101" s="1">
        <f>RANK(konzisztencia_teszt_nyers_i!L101,konzisztencia_teszt_nyers_i!L$3:L$140,konzisztencia_teszt_nyers_i!L$1)</f>
        <v>77</v>
      </c>
      <c r="M101" s="1">
        <v>1000000</v>
      </c>
    </row>
    <row r="102" spans="1:13" x14ac:dyDescent="0.3">
      <c r="A102" s="1" t="s">
        <v>154</v>
      </c>
      <c r="B102" s="1" t="s">
        <v>113</v>
      </c>
      <c r="C102" s="1">
        <f>RANK(konzisztencia_teszt_nyers_i!C102,konzisztencia_teszt_nyers_i!C$3:C$140,konzisztencia_teszt_nyers_i!C$1)</f>
        <v>134</v>
      </c>
      <c r="D102" s="1">
        <f>RANK(konzisztencia_teszt_nyers_i!D102,konzisztencia_teszt_nyers_i!D$3:D$140,konzisztencia_teszt_nyers_i!D$1)</f>
        <v>137</v>
      </c>
      <c r="E102" s="1">
        <f>RANK(konzisztencia_teszt_nyers_i!E102,konzisztencia_teszt_nyers_i!E$3:E$140,konzisztencia_teszt_nyers_i!E$1)</f>
        <v>117</v>
      </c>
      <c r="F102" s="1">
        <f>RANK(konzisztencia_teszt_nyers_i!F102,konzisztencia_teszt_nyers_i!F$3:F$140,konzisztencia_teszt_nyers_i!F$1)</f>
        <v>131</v>
      </c>
      <c r="G102" s="1">
        <f>RANK(konzisztencia_teszt_nyers_i!G102,konzisztencia_teszt_nyers_i!G$3:G$140,konzisztencia_teszt_nyers_i!G$1)</f>
        <v>129</v>
      </c>
      <c r="H102" s="1">
        <f>RANK(konzisztencia_teszt_nyers_i!H102,konzisztencia_teszt_nyers_i!H$3:H$140,konzisztencia_teszt_nyers_i!H$1)</f>
        <v>129</v>
      </c>
      <c r="I102" s="1">
        <f>RANK(konzisztencia_teszt_nyers_i!I102,konzisztencia_teszt_nyers_i!I$3:I$140,konzisztencia_teszt_nyers_i!I$1)</f>
        <v>130</v>
      </c>
      <c r="J102" s="1">
        <f>RANK(konzisztencia_teszt_nyers_i!J102,konzisztencia_teszt_nyers_i!J$3:J$140,konzisztencia_teszt_nyers_i!J$1)</f>
        <v>134</v>
      </c>
      <c r="K102" s="1">
        <f>RANK(konzisztencia_teszt_nyers_i!K102,konzisztencia_teszt_nyers_i!K$3:K$140,konzisztencia_teszt_nyers_i!K$1)</f>
        <v>108</v>
      </c>
      <c r="L102" s="1">
        <f>RANK(konzisztencia_teszt_nyers_i!L102,konzisztencia_teszt_nyers_i!L$3:L$140,konzisztencia_teszt_nyers_i!L$1)</f>
        <v>20</v>
      </c>
      <c r="M102" s="1">
        <v>1000000</v>
      </c>
    </row>
    <row r="103" spans="1:13" x14ac:dyDescent="0.3">
      <c r="A103" s="1" t="s">
        <v>152</v>
      </c>
      <c r="B103" s="1" t="s">
        <v>114</v>
      </c>
      <c r="C103" s="1">
        <f>RANK(konzisztencia_teszt_nyers_i!C103,konzisztencia_teszt_nyers_i!C$3:C$140,konzisztencia_teszt_nyers_i!C$1)</f>
        <v>43</v>
      </c>
      <c r="D103" s="1">
        <f>RANK(konzisztencia_teszt_nyers_i!D103,konzisztencia_teszt_nyers_i!D$3:D$140,konzisztencia_teszt_nyers_i!D$1)</f>
        <v>121</v>
      </c>
      <c r="E103" s="1">
        <f>RANK(konzisztencia_teszt_nyers_i!E103,konzisztencia_teszt_nyers_i!E$3:E$140,konzisztencia_teszt_nyers_i!E$1)</f>
        <v>129</v>
      </c>
      <c r="F103" s="1">
        <f>RANK(konzisztencia_teszt_nyers_i!F103,konzisztencia_teszt_nyers_i!F$3:F$140,konzisztencia_teszt_nyers_i!F$1)</f>
        <v>60</v>
      </c>
      <c r="G103" s="1">
        <f>RANK(konzisztencia_teszt_nyers_i!G103,konzisztencia_teszt_nyers_i!G$3:G$140,konzisztencia_teszt_nyers_i!G$1)</f>
        <v>129</v>
      </c>
      <c r="H103" s="1">
        <f>RANK(konzisztencia_teszt_nyers_i!H103,konzisztencia_teszt_nyers_i!H$3:H$140,konzisztencia_teszt_nyers_i!H$1)</f>
        <v>129</v>
      </c>
      <c r="I103" s="1">
        <f>RANK(konzisztencia_teszt_nyers_i!I103,konzisztencia_teszt_nyers_i!I$3:I$140,konzisztencia_teszt_nyers_i!I$1)</f>
        <v>43</v>
      </c>
      <c r="J103" s="1">
        <f>RANK(konzisztencia_teszt_nyers_i!J103,konzisztencia_teszt_nyers_i!J$3:J$140,konzisztencia_teszt_nyers_i!J$1)</f>
        <v>111</v>
      </c>
      <c r="K103" s="1">
        <f>RANK(konzisztencia_teszt_nyers_i!K103,konzisztencia_teszt_nyers_i!K$3:K$140,konzisztencia_teszt_nyers_i!K$1)</f>
        <v>108</v>
      </c>
      <c r="L103" s="1">
        <f>RANK(konzisztencia_teszt_nyers_i!L103,konzisztencia_teszt_nyers_i!L$3:L$140,konzisztencia_teszt_nyers_i!L$1)</f>
        <v>77</v>
      </c>
      <c r="M103" s="1">
        <v>1000000</v>
      </c>
    </row>
    <row r="104" spans="1:13" x14ac:dyDescent="0.3">
      <c r="A104" s="1" t="s">
        <v>156</v>
      </c>
      <c r="B104" s="1" t="s">
        <v>115</v>
      </c>
      <c r="C104" s="1">
        <f>RANK(konzisztencia_teszt_nyers_i!C104,konzisztencia_teszt_nyers_i!C$3:C$140,konzisztencia_teszt_nyers_i!C$1)</f>
        <v>112</v>
      </c>
      <c r="D104" s="1">
        <f>RANK(konzisztencia_teszt_nyers_i!D104,konzisztencia_teszt_nyers_i!D$3:D$140,konzisztencia_teszt_nyers_i!D$1)</f>
        <v>85</v>
      </c>
      <c r="E104" s="1">
        <f>RANK(konzisztencia_teszt_nyers_i!E104,konzisztencia_teszt_nyers_i!E$3:E$140,konzisztencia_teszt_nyers_i!E$1)</f>
        <v>117</v>
      </c>
      <c r="F104" s="1">
        <f>RANK(konzisztencia_teszt_nyers_i!F104,konzisztencia_teszt_nyers_i!F$3:F$140,konzisztencia_teszt_nyers_i!F$1)</f>
        <v>106</v>
      </c>
      <c r="G104" s="1">
        <f>RANK(konzisztencia_teszt_nyers_i!G104,konzisztencia_teszt_nyers_i!G$3:G$140,konzisztencia_teszt_nyers_i!G$1)</f>
        <v>63</v>
      </c>
      <c r="H104" s="1">
        <f>RANK(konzisztencia_teszt_nyers_i!H104,konzisztencia_teszt_nyers_i!H$3:H$140,konzisztencia_teszt_nyers_i!H$1)</f>
        <v>42</v>
      </c>
      <c r="I104" s="1">
        <f>RANK(konzisztencia_teszt_nyers_i!I104,konzisztencia_teszt_nyers_i!I$3:I$140,konzisztencia_teszt_nyers_i!I$1)</f>
        <v>114</v>
      </c>
      <c r="J104" s="1">
        <f>RANK(konzisztencia_teszt_nyers_i!J104,konzisztencia_teszt_nyers_i!J$3:J$140,konzisztencia_teszt_nyers_i!J$1)</f>
        <v>111</v>
      </c>
      <c r="K104" s="1">
        <f>RANK(konzisztencia_teszt_nyers_i!K104,konzisztencia_teszt_nyers_i!K$3:K$140,konzisztencia_teszt_nyers_i!K$1)</f>
        <v>108</v>
      </c>
      <c r="L104" s="1">
        <f>RANK(konzisztencia_teszt_nyers_i!L104,konzisztencia_teszt_nyers_i!L$3:L$140,konzisztencia_teszt_nyers_i!L$1)</f>
        <v>20</v>
      </c>
      <c r="M104" s="1">
        <v>1000000</v>
      </c>
    </row>
    <row r="105" spans="1:13" x14ac:dyDescent="0.3">
      <c r="A105" s="1" t="s">
        <v>156</v>
      </c>
      <c r="B105" s="1" t="s">
        <v>116</v>
      </c>
      <c r="C105" s="1">
        <f>RANK(konzisztencia_teszt_nyers_i!C105,konzisztencia_teszt_nyers_i!C$3:C$140,konzisztencia_teszt_nyers_i!C$1)</f>
        <v>134</v>
      </c>
      <c r="D105" s="1">
        <f>RANK(konzisztencia_teszt_nyers_i!D105,konzisztencia_teszt_nyers_i!D$3:D$140,konzisztencia_teszt_nyers_i!D$1)</f>
        <v>121</v>
      </c>
      <c r="E105" s="1">
        <f>RANK(konzisztencia_teszt_nyers_i!E105,konzisztencia_teszt_nyers_i!E$3:E$140,konzisztencia_teszt_nyers_i!E$1)</f>
        <v>117</v>
      </c>
      <c r="F105" s="1">
        <f>RANK(konzisztencia_teszt_nyers_i!F105,konzisztencia_teszt_nyers_i!F$3:F$140,konzisztencia_teszt_nyers_i!F$1)</f>
        <v>131</v>
      </c>
      <c r="G105" s="1">
        <f>RANK(konzisztencia_teszt_nyers_i!G105,konzisztencia_teszt_nyers_i!G$3:G$140,konzisztencia_teszt_nyers_i!G$1)</f>
        <v>63</v>
      </c>
      <c r="H105" s="1">
        <f>RANK(konzisztencia_teszt_nyers_i!H105,konzisztencia_teszt_nyers_i!H$3:H$140,konzisztencia_teszt_nyers_i!H$1)</f>
        <v>90</v>
      </c>
      <c r="I105" s="1">
        <f>RANK(konzisztencia_teszt_nyers_i!I105,konzisztencia_teszt_nyers_i!I$3:I$140,konzisztencia_teszt_nyers_i!I$1)</f>
        <v>130</v>
      </c>
      <c r="J105" s="1">
        <f>RANK(konzisztencia_teszt_nyers_i!J105,konzisztencia_teszt_nyers_i!J$3:J$140,konzisztencia_teszt_nyers_i!J$1)</f>
        <v>111</v>
      </c>
      <c r="K105" s="1">
        <f>RANK(konzisztencia_teszt_nyers_i!K105,konzisztencia_teszt_nyers_i!K$3:K$140,konzisztencia_teszt_nyers_i!K$1)</f>
        <v>108</v>
      </c>
      <c r="L105" s="1">
        <f>RANK(konzisztencia_teszt_nyers_i!L105,konzisztencia_teszt_nyers_i!L$3:L$140,konzisztencia_teszt_nyers_i!L$1)</f>
        <v>20</v>
      </c>
      <c r="M105" s="1">
        <v>1000000</v>
      </c>
    </row>
    <row r="106" spans="1:13" x14ac:dyDescent="0.3">
      <c r="A106" s="1" t="s">
        <v>156</v>
      </c>
      <c r="B106" s="1" t="s">
        <v>117</v>
      </c>
      <c r="C106" s="1">
        <f>RANK(konzisztencia_teszt_nyers_i!C106,konzisztencia_teszt_nyers_i!C$3:C$140,konzisztencia_teszt_nyers_i!C$1)</f>
        <v>72</v>
      </c>
      <c r="D106" s="1">
        <f>RANK(konzisztencia_teszt_nyers_i!D106,konzisztencia_teszt_nyers_i!D$3:D$140,konzisztencia_teszt_nyers_i!D$1)</f>
        <v>22</v>
      </c>
      <c r="E106" s="1">
        <f>RANK(konzisztencia_teszt_nyers_i!E106,konzisztencia_teszt_nyers_i!E$3:E$140,konzisztencia_teszt_nyers_i!E$1)</f>
        <v>1</v>
      </c>
      <c r="F106" s="1">
        <f>RANK(konzisztencia_teszt_nyers_i!F106,konzisztencia_teszt_nyers_i!F$3:F$140,konzisztencia_teszt_nyers_i!F$1)</f>
        <v>17</v>
      </c>
      <c r="G106" s="1">
        <f>RANK(konzisztencia_teszt_nyers_i!G106,konzisztencia_teszt_nyers_i!G$3:G$140,konzisztencia_teszt_nyers_i!G$1)</f>
        <v>28</v>
      </c>
      <c r="H106" s="1">
        <f>RANK(konzisztencia_teszt_nyers_i!H106,konzisztencia_teszt_nyers_i!H$3:H$140,konzisztencia_teszt_nyers_i!H$1)</f>
        <v>1</v>
      </c>
      <c r="I106" s="1">
        <f>RANK(konzisztencia_teszt_nyers_i!I106,konzisztencia_teszt_nyers_i!I$3:I$140,konzisztencia_teszt_nyers_i!I$1)</f>
        <v>43</v>
      </c>
      <c r="J106" s="1">
        <f>RANK(konzisztencia_teszt_nyers_i!J106,konzisztencia_teszt_nyers_i!J$3:J$140,konzisztencia_teszt_nyers_i!J$1)</f>
        <v>33</v>
      </c>
      <c r="K106" s="1">
        <f>RANK(konzisztencia_teszt_nyers_i!K106,konzisztencia_teszt_nyers_i!K$3:K$140,konzisztencia_teszt_nyers_i!K$1)</f>
        <v>24</v>
      </c>
      <c r="L106" s="1">
        <f>RANK(konzisztencia_teszt_nyers_i!L106,konzisztencia_teszt_nyers_i!L$3:L$140,konzisztencia_teszt_nyers_i!L$1)</f>
        <v>1</v>
      </c>
      <c r="M106" s="1">
        <v>1000000</v>
      </c>
    </row>
    <row r="107" spans="1:13" x14ac:dyDescent="0.3">
      <c r="A107" s="1" t="s">
        <v>156</v>
      </c>
      <c r="B107" s="1" t="s">
        <v>118</v>
      </c>
      <c r="C107" s="1">
        <f>RANK(konzisztencia_teszt_nyers_i!C107,konzisztencia_teszt_nyers_i!C$3:C$140,konzisztencia_teszt_nyers_i!C$1)</f>
        <v>1</v>
      </c>
      <c r="D107" s="1">
        <f>RANK(konzisztencia_teszt_nyers_i!D107,konzisztencia_teszt_nyers_i!D$3:D$140,konzisztencia_teszt_nyers_i!D$1)</f>
        <v>22</v>
      </c>
      <c r="E107" s="1">
        <f>RANK(konzisztencia_teszt_nyers_i!E107,konzisztencia_teszt_nyers_i!E$3:E$140,konzisztencia_teszt_nyers_i!E$1)</f>
        <v>1</v>
      </c>
      <c r="F107" s="1">
        <f>RANK(konzisztencia_teszt_nyers_i!F107,konzisztencia_teszt_nyers_i!F$3:F$140,konzisztencia_teszt_nyers_i!F$1)</f>
        <v>1</v>
      </c>
      <c r="G107" s="1">
        <f>RANK(konzisztencia_teszt_nyers_i!G107,konzisztencia_teszt_nyers_i!G$3:G$140,konzisztencia_teszt_nyers_i!G$1)</f>
        <v>28</v>
      </c>
      <c r="H107" s="1">
        <f>RANK(konzisztencia_teszt_nyers_i!H107,konzisztencia_teszt_nyers_i!H$3:H$140,konzisztencia_teszt_nyers_i!H$1)</f>
        <v>1</v>
      </c>
      <c r="I107" s="1">
        <f>RANK(konzisztencia_teszt_nyers_i!I107,konzisztencia_teszt_nyers_i!I$3:I$140,konzisztencia_teszt_nyers_i!I$1)</f>
        <v>1</v>
      </c>
      <c r="J107" s="1">
        <f>RANK(konzisztencia_teszt_nyers_i!J107,konzisztencia_teszt_nyers_i!J$3:J$140,konzisztencia_teszt_nyers_i!J$1)</f>
        <v>33</v>
      </c>
      <c r="K107" s="1">
        <f>RANK(konzisztencia_teszt_nyers_i!K107,konzisztencia_teszt_nyers_i!K$3:K$140,konzisztencia_teszt_nyers_i!K$1)</f>
        <v>24</v>
      </c>
      <c r="L107" s="1">
        <f>RANK(konzisztencia_teszt_nyers_i!L107,konzisztencia_teszt_nyers_i!L$3:L$140,konzisztencia_teszt_nyers_i!L$1)</f>
        <v>1</v>
      </c>
      <c r="M107" s="1">
        <v>1000000</v>
      </c>
    </row>
    <row r="108" spans="1:13" x14ac:dyDescent="0.3">
      <c r="A108" s="1" t="s">
        <v>152</v>
      </c>
      <c r="B108" s="1" t="s">
        <v>119</v>
      </c>
      <c r="C108" s="1">
        <f>RANK(konzisztencia_teszt_nyers_i!C108,konzisztencia_teszt_nyers_i!C$3:C$140,konzisztencia_teszt_nyers_i!C$1)</f>
        <v>1</v>
      </c>
      <c r="D108" s="1">
        <f>RANK(konzisztencia_teszt_nyers_i!D108,konzisztencia_teszt_nyers_i!D$3:D$140,konzisztencia_teszt_nyers_i!D$1)</f>
        <v>22</v>
      </c>
      <c r="E108" s="1">
        <f>RANK(konzisztencia_teszt_nyers_i!E108,konzisztencia_teszt_nyers_i!E$3:E$140,konzisztencia_teszt_nyers_i!E$1)</f>
        <v>129</v>
      </c>
      <c r="F108" s="1">
        <f>RANK(konzisztencia_teszt_nyers_i!F108,konzisztencia_teszt_nyers_i!F$3:F$140,konzisztencia_teszt_nyers_i!F$1)</f>
        <v>106</v>
      </c>
      <c r="G108" s="1">
        <f>RANK(konzisztencia_teszt_nyers_i!G108,konzisztencia_teszt_nyers_i!G$3:G$140,konzisztencia_teszt_nyers_i!G$1)</f>
        <v>105</v>
      </c>
      <c r="H108" s="1">
        <f>RANK(konzisztencia_teszt_nyers_i!H108,konzisztencia_teszt_nyers_i!H$3:H$140,konzisztencia_teszt_nyers_i!H$1)</f>
        <v>129</v>
      </c>
      <c r="I108" s="1">
        <f>RANK(konzisztencia_teszt_nyers_i!I108,konzisztencia_teszt_nyers_i!I$3:I$140,konzisztencia_teszt_nyers_i!I$1)</f>
        <v>114</v>
      </c>
      <c r="J108" s="1">
        <f>RANK(konzisztencia_teszt_nyers_i!J108,konzisztencia_teszt_nyers_i!J$3:J$140,konzisztencia_teszt_nyers_i!J$1)</f>
        <v>111</v>
      </c>
      <c r="K108" s="1">
        <f>RANK(konzisztencia_teszt_nyers_i!K108,konzisztencia_teszt_nyers_i!K$3:K$140,konzisztencia_teszt_nyers_i!K$1)</f>
        <v>60</v>
      </c>
      <c r="L108" s="1">
        <f>RANK(konzisztencia_teszt_nyers_i!L108,konzisztencia_teszt_nyers_i!L$3:L$140,konzisztencia_teszt_nyers_i!L$1)</f>
        <v>128</v>
      </c>
      <c r="M108" s="1">
        <v>1000000</v>
      </c>
    </row>
    <row r="109" spans="1:13" x14ac:dyDescent="0.3">
      <c r="A109" s="1" t="s">
        <v>156</v>
      </c>
      <c r="B109" s="1" t="s">
        <v>120</v>
      </c>
      <c r="C109" s="1">
        <f>RANK(konzisztencia_teszt_nyers_i!C109,konzisztencia_teszt_nyers_i!C$3:C$140,konzisztencia_teszt_nyers_i!C$1)</f>
        <v>112</v>
      </c>
      <c r="D109" s="1">
        <f>RANK(konzisztencia_teszt_nyers_i!D109,konzisztencia_teszt_nyers_i!D$3:D$140,konzisztencia_teszt_nyers_i!D$1)</f>
        <v>85</v>
      </c>
      <c r="E109" s="1">
        <f>RANK(konzisztencia_teszt_nyers_i!E109,konzisztencia_teszt_nyers_i!E$3:E$140,konzisztencia_teszt_nyers_i!E$1)</f>
        <v>36</v>
      </c>
      <c r="F109" s="1">
        <f>RANK(konzisztencia_teszt_nyers_i!F109,konzisztencia_teszt_nyers_i!F$3:F$140,konzisztencia_teszt_nyers_i!F$1)</f>
        <v>60</v>
      </c>
      <c r="G109" s="1">
        <f>RANK(konzisztencia_teszt_nyers_i!G109,konzisztencia_teszt_nyers_i!G$3:G$140,konzisztencia_teszt_nyers_i!G$1)</f>
        <v>63</v>
      </c>
      <c r="H109" s="1">
        <f>RANK(konzisztencia_teszt_nyers_i!H109,konzisztencia_teszt_nyers_i!H$3:H$140,konzisztencia_teszt_nyers_i!H$1)</f>
        <v>42</v>
      </c>
      <c r="I109" s="1">
        <f>RANK(konzisztencia_teszt_nyers_i!I109,konzisztencia_teszt_nyers_i!I$3:I$140,konzisztencia_teszt_nyers_i!I$1)</f>
        <v>87</v>
      </c>
      <c r="J109" s="1">
        <f>RANK(konzisztencia_teszt_nyers_i!J109,konzisztencia_teszt_nyers_i!J$3:J$140,konzisztencia_teszt_nyers_i!J$1)</f>
        <v>33</v>
      </c>
      <c r="K109" s="1">
        <f>RANK(konzisztencia_teszt_nyers_i!K109,konzisztencia_teszt_nyers_i!K$3:K$140,konzisztencia_teszt_nyers_i!K$1)</f>
        <v>60</v>
      </c>
      <c r="L109" s="1">
        <f>RANK(konzisztencia_teszt_nyers_i!L109,konzisztencia_teszt_nyers_i!L$3:L$140,konzisztencia_teszt_nyers_i!L$1)</f>
        <v>20</v>
      </c>
      <c r="M109" s="1">
        <v>1000000</v>
      </c>
    </row>
    <row r="110" spans="1:13" x14ac:dyDescent="0.3">
      <c r="A110" s="1" t="s">
        <v>156</v>
      </c>
      <c r="B110" s="1" t="s">
        <v>121</v>
      </c>
      <c r="C110" s="1">
        <f>RANK(konzisztencia_teszt_nyers_i!C110,konzisztencia_teszt_nyers_i!C$3:C$140,konzisztencia_teszt_nyers_i!C$1)</f>
        <v>43</v>
      </c>
      <c r="D110" s="1">
        <f>RANK(konzisztencia_teszt_nyers_i!D110,konzisztencia_teszt_nyers_i!D$3:D$140,konzisztencia_teszt_nyers_i!D$1)</f>
        <v>22</v>
      </c>
      <c r="E110" s="1">
        <f>RANK(konzisztencia_teszt_nyers_i!E110,konzisztencia_teszt_nyers_i!E$3:E$140,konzisztencia_teszt_nyers_i!E$1)</f>
        <v>1</v>
      </c>
      <c r="F110" s="1">
        <f>RANK(konzisztencia_teszt_nyers_i!F110,konzisztencia_teszt_nyers_i!F$3:F$140,konzisztencia_teszt_nyers_i!F$1)</f>
        <v>17</v>
      </c>
      <c r="G110" s="1">
        <f>RANK(konzisztencia_teszt_nyers_i!G110,konzisztencia_teszt_nyers_i!G$3:G$140,konzisztencia_teszt_nyers_i!G$1)</f>
        <v>105</v>
      </c>
      <c r="H110" s="1">
        <f>RANK(konzisztencia_teszt_nyers_i!H110,konzisztencia_teszt_nyers_i!H$3:H$140,konzisztencia_teszt_nyers_i!H$1)</f>
        <v>42</v>
      </c>
      <c r="I110" s="1">
        <f>RANK(konzisztencia_teszt_nyers_i!I110,konzisztencia_teszt_nyers_i!I$3:I$140,konzisztencia_teszt_nyers_i!I$1)</f>
        <v>1</v>
      </c>
      <c r="J110" s="1">
        <f>RANK(konzisztencia_teszt_nyers_i!J110,konzisztencia_teszt_nyers_i!J$3:J$140,konzisztencia_teszt_nyers_i!J$1)</f>
        <v>1</v>
      </c>
      <c r="K110" s="1">
        <f>RANK(konzisztencia_teszt_nyers_i!K110,konzisztencia_teszt_nyers_i!K$3:K$140,konzisztencia_teszt_nyers_i!K$1)</f>
        <v>1</v>
      </c>
      <c r="L110" s="1">
        <f>RANK(konzisztencia_teszt_nyers_i!L110,konzisztencia_teszt_nyers_i!L$3:L$140,konzisztencia_teszt_nyers_i!L$1)</f>
        <v>20</v>
      </c>
      <c r="M110" s="1">
        <v>1000000</v>
      </c>
    </row>
    <row r="111" spans="1:13" x14ac:dyDescent="0.3">
      <c r="A111" s="1" t="s">
        <v>152</v>
      </c>
      <c r="B111" s="1" t="s">
        <v>122</v>
      </c>
      <c r="C111" s="1">
        <f>RANK(konzisztencia_teszt_nyers_i!C111,konzisztencia_teszt_nyers_i!C$3:C$140,konzisztencia_teszt_nyers_i!C$1)</f>
        <v>1</v>
      </c>
      <c r="D111" s="1">
        <f>RANK(konzisztencia_teszt_nyers_i!D111,konzisztencia_teszt_nyers_i!D$3:D$140,konzisztencia_teszt_nyers_i!D$1)</f>
        <v>22</v>
      </c>
      <c r="E111" s="1">
        <f>RANK(konzisztencia_teszt_nyers_i!E111,konzisztencia_teszt_nyers_i!E$3:E$140,konzisztencia_teszt_nyers_i!E$1)</f>
        <v>36</v>
      </c>
      <c r="F111" s="1">
        <f>RANK(konzisztencia_teszt_nyers_i!F111,konzisztencia_teszt_nyers_i!F$3:F$140,konzisztencia_teszt_nyers_i!F$1)</f>
        <v>17</v>
      </c>
      <c r="G111" s="1">
        <f>RANK(konzisztencia_teszt_nyers_i!G111,konzisztencia_teszt_nyers_i!G$3:G$140,konzisztencia_teszt_nyers_i!G$1)</f>
        <v>105</v>
      </c>
      <c r="H111" s="1">
        <f>RANK(konzisztencia_teszt_nyers_i!H111,konzisztencia_teszt_nyers_i!H$3:H$140,konzisztencia_teszt_nyers_i!H$1)</f>
        <v>42</v>
      </c>
      <c r="I111" s="1">
        <f>RANK(konzisztencia_teszt_nyers_i!I111,konzisztencia_teszt_nyers_i!I$3:I$140,konzisztencia_teszt_nyers_i!I$1)</f>
        <v>43</v>
      </c>
      <c r="J111" s="1">
        <f>RANK(konzisztencia_teszt_nyers_i!J111,konzisztencia_teszt_nyers_i!J$3:J$140,konzisztencia_teszt_nyers_i!J$1)</f>
        <v>1</v>
      </c>
      <c r="K111" s="1">
        <f>RANK(konzisztencia_teszt_nyers_i!K111,konzisztencia_teszt_nyers_i!K$3:K$140,konzisztencia_teszt_nyers_i!K$1)</f>
        <v>1</v>
      </c>
      <c r="L111" s="1">
        <f>RANK(konzisztencia_teszt_nyers_i!L111,konzisztencia_teszt_nyers_i!L$3:L$140,konzisztencia_teszt_nyers_i!L$1)</f>
        <v>109</v>
      </c>
      <c r="M111" s="1">
        <v>1000000</v>
      </c>
    </row>
    <row r="112" spans="1:13" x14ac:dyDescent="0.3">
      <c r="A112" s="1" t="s">
        <v>154</v>
      </c>
      <c r="B112" s="1" t="s">
        <v>123</v>
      </c>
      <c r="C112" s="1">
        <f>RANK(konzisztencia_teszt_nyers_i!C112,konzisztencia_teszt_nyers_i!C$3:C$140,konzisztencia_teszt_nyers_i!C$1)</f>
        <v>43</v>
      </c>
      <c r="D112" s="1">
        <f>RANK(konzisztencia_teszt_nyers_i!D112,konzisztencia_teszt_nyers_i!D$3:D$140,konzisztencia_teszt_nyers_i!D$1)</f>
        <v>22</v>
      </c>
      <c r="E112" s="1">
        <f>RANK(konzisztencia_teszt_nyers_i!E112,konzisztencia_teszt_nyers_i!E$3:E$140,konzisztencia_teszt_nyers_i!E$1)</f>
        <v>36</v>
      </c>
      <c r="F112" s="1">
        <f>RANK(konzisztencia_teszt_nyers_i!F112,konzisztencia_teszt_nyers_i!F$3:F$140,konzisztencia_teszt_nyers_i!F$1)</f>
        <v>17</v>
      </c>
      <c r="G112" s="1">
        <f>RANK(konzisztencia_teszt_nyers_i!G112,konzisztencia_teszt_nyers_i!G$3:G$140,konzisztencia_teszt_nyers_i!G$1)</f>
        <v>105</v>
      </c>
      <c r="H112" s="1">
        <f>RANK(konzisztencia_teszt_nyers_i!H112,konzisztencia_teszt_nyers_i!H$3:H$140,konzisztencia_teszt_nyers_i!H$1)</f>
        <v>42</v>
      </c>
      <c r="I112" s="1">
        <f>RANK(konzisztencia_teszt_nyers_i!I112,konzisztencia_teszt_nyers_i!I$3:I$140,konzisztencia_teszt_nyers_i!I$1)</f>
        <v>1</v>
      </c>
      <c r="J112" s="1">
        <f>RANK(konzisztencia_teszt_nyers_i!J112,konzisztencia_teszt_nyers_i!J$3:J$140,konzisztencia_teszt_nyers_i!J$1)</f>
        <v>1</v>
      </c>
      <c r="K112" s="1">
        <f>RANK(konzisztencia_teszt_nyers_i!K112,konzisztencia_teszt_nyers_i!K$3:K$140,konzisztencia_teszt_nyers_i!K$1)</f>
        <v>1</v>
      </c>
      <c r="L112" s="1">
        <f>RANK(konzisztencia_teszt_nyers_i!L112,konzisztencia_teszt_nyers_i!L$3:L$140,konzisztencia_teszt_nyers_i!L$1)</f>
        <v>20</v>
      </c>
      <c r="M112" s="1">
        <v>1000000</v>
      </c>
    </row>
    <row r="113" spans="1:13" x14ac:dyDescent="0.3">
      <c r="A113" s="1" t="s">
        <v>156</v>
      </c>
      <c r="B113" s="1" t="s">
        <v>124</v>
      </c>
      <c r="C113" s="1">
        <f>RANK(konzisztencia_teszt_nyers_i!C113,konzisztencia_teszt_nyers_i!C$3:C$140,konzisztencia_teszt_nyers_i!C$1)</f>
        <v>72</v>
      </c>
      <c r="D113" s="1">
        <f>RANK(konzisztencia_teszt_nyers_i!D113,konzisztencia_teszt_nyers_i!D$3:D$140,konzisztencia_teszt_nyers_i!D$1)</f>
        <v>22</v>
      </c>
      <c r="E113" s="1">
        <f>RANK(konzisztencia_teszt_nyers_i!E113,konzisztencia_teszt_nyers_i!E$3:E$140,konzisztencia_teszt_nyers_i!E$1)</f>
        <v>1</v>
      </c>
      <c r="F113" s="1">
        <f>RANK(konzisztencia_teszt_nyers_i!F113,konzisztencia_teszt_nyers_i!F$3:F$140,konzisztencia_teszt_nyers_i!F$1)</f>
        <v>1</v>
      </c>
      <c r="G113" s="1">
        <f>RANK(konzisztencia_teszt_nyers_i!G113,konzisztencia_teszt_nyers_i!G$3:G$140,konzisztencia_teszt_nyers_i!G$1)</f>
        <v>28</v>
      </c>
      <c r="H113" s="1">
        <f>RANK(konzisztencia_teszt_nyers_i!H113,konzisztencia_teszt_nyers_i!H$3:H$140,konzisztencia_teszt_nyers_i!H$1)</f>
        <v>1</v>
      </c>
      <c r="I113" s="1">
        <f>RANK(konzisztencia_teszt_nyers_i!I113,konzisztencia_teszt_nyers_i!I$3:I$140,konzisztencia_teszt_nyers_i!I$1)</f>
        <v>1</v>
      </c>
      <c r="J113" s="1">
        <f>RANK(konzisztencia_teszt_nyers_i!J113,konzisztencia_teszt_nyers_i!J$3:J$140,konzisztencia_teszt_nyers_i!J$1)</f>
        <v>1</v>
      </c>
      <c r="K113" s="1">
        <f>RANK(konzisztencia_teszt_nyers_i!K113,konzisztencia_teszt_nyers_i!K$3:K$140,konzisztencia_teszt_nyers_i!K$1)</f>
        <v>1</v>
      </c>
      <c r="L113" s="1">
        <f>RANK(konzisztencia_teszt_nyers_i!L113,konzisztencia_teszt_nyers_i!L$3:L$140,konzisztencia_teszt_nyers_i!L$1)</f>
        <v>1</v>
      </c>
      <c r="M113" s="1">
        <v>1000000</v>
      </c>
    </row>
    <row r="114" spans="1:13" x14ac:dyDescent="0.3">
      <c r="A114" s="1" t="s">
        <v>154</v>
      </c>
      <c r="B114" s="1" t="s">
        <v>125</v>
      </c>
      <c r="C114" s="1">
        <f>RANK(konzisztencia_teszt_nyers_i!C114,konzisztencia_teszt_nyers_i!C$3:C$140,konzisztencia_teszt_nyers_i!C$1)</f>
        <v>72</v>
      </c>
      <c r="D114" s="1">
        <f>RANK(konzisztencia_teszt_nyers_i!D114,konzisztencia_teszt_nyers_i!D$3:D$140,konzisztencia_teszt_nyers_i!D$1)</f>
        <v>22</v>
      </c>
      <c r="E114" s="1">
        <f>RANK(konzisztencia_teszt_nyers_i!E114,konzisztencia_teszt_nyers_i!E$3:E$140,konzisztencia_teszt_nyers_i!E$1)</f>
        <v>87</v>
      </c>
      <c r="F114" s="1">
        <f>RANK(konzisztencia_teszt_nyers_i!F114,konzisztencia_teszt_nyers_i!F$3:F$140,konzisztencia_teszt_nyers_i!F$1)</f>
        <v>17</v>
      </c>
      <c r="G114" s="1">
        <f>RANK(konzisztencia_teszt_nyers_i!G114,konzisztencia_teszt_nyers_i!G$3:G$140,konzisztencia_teszt_nyers_i!G$1)</f>
        <v>105</v>
      </c>
      <c r="H114" s="1">
        <f>RANK(konzisztencia_teszt_nyers_i!H114,konzisztencia_teszt_nyers_i!H$3:H$140,konzisztencia_teszt_nyers_i!H$1)</f>
        <v>42</v>
      </c>
      <c r="I114" s="1">
        <f>RANK(konzisztencia_teszt_nyers_i!I114,konzisztencia_teszt_nyers_i!I$3:I$140,konzisztencia_teszt_nyers_i!I$1)</f>
        <v>43</v>
      </c>
      <c r="J114" s="1">
        <f>RANK(konzisztencia_teszt_nyers_i!J114,konzisztencia_teszt_nyers_i!J$3:J$140,konzisztencia_teszt_nyers_i!J$1)</f>
        <v>1</v>
      </c>
      <c r="K114" s="1">
        <f>RANK(konzisztencia_teszt_nyers_i!K114,konzisztencia_teszt_nyers_i!K$3:K$140,konzisztencia_teszt_nyers_i!K$1)</f>
        <v>1</v>
      </c>
      <c r="L114" s="1">
        <f>RANK(konzisztencia_teszt_nyers_i!L114,konzisztencia_teszt_nyers_i!L$3:L$140,konzisztencia_teszt_nyers_i!L$1)</f>
        <v>20</v>
      </c>
      <c r="M114" s="1">
        <v>1000000</v>
      </c>
    </row>
    <row r="115" spans="1:13" x14ac:dyDescent="0.3">
      <c r="A115" s="1" t="s">
        <v>156</v>
      </c>
      <c r="B115" s="1" t="s">
        <v>126</v>
      </c>
      <c r="C115" s="1">
        <f>RANK(konzisztencia_teszt_nyers_i!C115,konzisztencia_teszt_nyers_i!C$3:C$140,konzisztencia_teszt_nyers_i!C$1)</f>
        <v>72</v>
      </c>
      <c r="D115" s="1">
        <f>RANK(konzisztencia_teszt_nyers_i!D115,konzisztencia_teszt_nyers_i!D$3:D$140,konzisztencia_teszt_nyers_i!D$1)</f>
        <v>1</v>
      </c>
      <c r="E115" s="1">
        <f>RANK(konzisztencia_teszt_nyers_i!E115,konzisztencia_teszt_nyers_i!E$3:E$140,konzisztencia_teszt_nyers_i!E$1)</f>
        <v>36</v>
      </c>
      <c r="F115" s="1">
        <f>RANK(konzisztencia_teszt_nyers_i!F115,konzisztencia_teszt_nyers_i!F$3:F$140,konzisztencia_teszt_nyers_i!F$1)</f>
        <v>60</v>
      </c>
      <c r="G115" s="1">
        <f>RANK(konzisztencia_teszt_nyers_i!G115,konzisztencia_teszt_nyers_i!G$3:G$140,konzisztencia_teszt_nyers_i!G$1)</f>
        <v>63</v>
      </c>
      <c r="H115" s="1">
        <f>RANK(konzisztencia_teszt_nyers_i!H115,konzisztencia_teszt_nyers_i!H$3:H$140,konzisztencia_teszt_nyers_i!H$1)</f>
        <v>90</v>
      </c>
      <c r="I115" s="1">
        <f>RANK(konzisztencia_teszt_nyers_i!I115,konzisztencia_teszt_nyers_i!I$3:I$140,konzisztencia_teszt_nyers_i!I$1)</f>
        <v>43</v>
      </c>
      <c r="J115" s="1">
        <f>RANK(konzisztencia_teszt_nyers_i!J115,konzisztencia_teszt_nyers_i!J$3:J$140,konzisztencia_teszt_nyers_i!J$1)</f>
        <v>33</v>
      </c>
      <c r="K115" s="1">
        <f>RANK(konzisztencia_teszt_nyers_i!K115,konzisztencia_teszt_nyers_i!K$3:K$140,konzisztencia_teszt_nyers_i!K$1)</f>
        <v>24</v>
      </c>
      <c r="L115" s="1">
        <f>RANK(konzisztencia_teszt_nyers_i!L115,konzisztencia_teszt_nyers_i!L$3:L$140,konzisztencia_teszt_nyers_i!L$1)</f>
        <v>77</v>
      </c>
      <c r="M115" s="1">
        <v>1000000</v>
      </c>
    </row>
    <row r="116" spans="1:13" x14ac:dyDescent="0.3">
      <c r="A116" s="1" t="s">
        <v>155</v>
      </c>
      <c r="B116" s="1" t="s">
        <v>127</v>
      </c>
      <c r="C116" s="1">
        <f>RANK(konzisztencia_teszt_nyers_i!C116,konzisztencia_teszt_nyers_i!C$3:C$140,konzisztencia_teszt_nyers_i!C$1)</f>
        <v>43</v>
      </c>
      <c r="D116" s="1">
        <f>RANK(konzisztencia_teszt_nyers_i!D116,konzisztencia_teszt_nyers_i!D$3:D$140,konzisztencia_teszt_nyers_i!D$1)</f>
        <v>1</v>
      </c>
      <c r="E116" s="1">
        <f>RANK(konzisztencia_teszt_nyers_i!E116,konzisztencia_teszt_nyers_i!E$3:E$140,konzisztencia_teszt_nyers_i!E$1)</f>
        <v>1</v>
      </c>
      <c r="F116" s="1">
        <f>RANK(konzisztencia_teszt_nyers_i!F116,konzisztencia_teszt_nyers_i!F$3:F$140,konzisztencia_teszt_nyers_i!F$1)</f>
        <v>17</v>
      </c>
      <c r="G116" s="1">
        <f>RANK(konzisztencia_teszt_nyers_i!G116,konzisztencia_teszt_nyers_i!G$3:G$140,konzisztencia_teszt_nyers_i!G$1)</f>
        <v>28</v>
      </c>
      <c r="H116" s="1">
        <f>RANK(konzisztencia_teszt_nyers_i!H116,konzisztencia_teszt_nyers_i!H$3:H$140,konzisztencia_teszt_nyers_i!H$1)</f>
        <v>1</v>
      </c>
      <c r="I116" s="1">
        <f>RANK(konzisztencia_teszt_nyers_i!I116,konzisztencia_teszt_nyers_i!I$3:I$140,konzisztencia_teszt_nyers_i!I$1)</f>
        <v>1</v>
      </c>
      <c r="J116" s="1">
        <f>RANK(konzisztencia_teszt_nyers_i!J116,konzisztencia_teszt_nyers_i!J$3:J$140,konzisztencia_teszt_nyers_i!J$1)</f>
        <v>1</v>
      </c>
      <c r="K116" s="1">
        <f>RANK(konzisztencia_teszt_nyers_i!K116,konzisztencia_teszt_nyers_i!K$3:K$140,konzisztencia_teszt_nyers_i!K$1)</f>
        <v>60</v>
      </c>
      <c r="L116" s="1">
        <f>RANK(konzisztencia_teszt_nyers_i!L116,konzisztencia_teszt_nyers_i!L$3:L$140,konzisztencia_teszt_nyers_i!L$1)</f>
        <v>1</v>
      </c>
      <c r="M116" s="1">
        <v>1000000</v>
      </c>
    </row>
    <row r="117" spans="1:13" x14ac:dyDescent="0.3">
      <c r="A117" s="1" t="s">
        <v>152</v>
      </c>
      <c r="B117" s="1" t="s">
        <v>128</v>
      </c>
      <c r="C117" s="1">
        <f>RANK(konzisztencia_teszt_nyers_i!C117,konzisztencia_teszt_nyers_i!C$3:C$140,konzisztencia_teszt_nyers_i!C$1)</f>
        <v>1</v>
      </c>
      <c r="D117" s="1">
        <f>RANK(konzisztencia_teszt_nyers_i!D117,konzisztencia_teszt_nyers_i!D$3:D$140,konzisztencia_teszt_nyers_i!D$1)</f>
        <v>1</v>
      </c>
      <c r="E117" s="1">
        <f>RANK(konzisztencia_teszt_nyers_i!E117,konzisztencia_teszt_nyers_i!E$3:E$140,konzisztencia_teszt_nyers_i!E$1)</f>
        <v>36</v>
      </c>
      <c r="F117" s="1">
        <f>RANK(konzisztencia_teszt_nyers_i!F117,konzisztencia_teszt_nyers_i!F$3:F$140,konzisztencia_teszt_nyers_i!F$1)</f>
        <v>17</v>
      </c>
      <c r="G117" s="1">
        <f>RANK(konzisztencia_teszt_nyers_i!G117,konzisztencia_teszt_nyers_i!G$3:G$140,konzisztencia_teszt_nyers_i!G$1)</f>
        <v>28</v>
      </c>
      <c r="H117" s="1">
        <f>RANK(konzisztencia_teszt_nyers_i!H117,konzisztencia_teszt_nyers_i!H$3:H$140,konzisztencia_teszt_nyers_i!H$1)</f>
        <v>1</v>
      </c>
      <c r="I117" s="1">
        <f>RANK(konzisztencia_teszt_nyers_i!I117,konzisztencia_teszt_nyers_i!I$3:I$140,konzisztencia_teszt_nyers_i!I$1)</f>
        <v>1</v>
      </c>
      <c r="J117" s="1">
        <f>RANK(konzisztencia_teszt_nyers_i!J117,konzisztencia_teszt_nyers_i!J$3:J$140,konzisztencia_teszt_nyers_i!J$1)</f>
        <v>1</v>
      </c>
      <c r="K117" s="1">
        <f>RANK(konzisztencia_teszt_nyers_i!K117,konzisztencia_teszt_nyers_i!K$3:K$140,konzisztencia_teszt_nyers_i!K$1)</f>
        <v>60</v>
      </c>
      <c r="L117" s="1">
        <f>RANK(konzisztencia_teszt_nyers_i!L117,konzisztencia_teszt_nyers_i!L$3:L$140,konzisztencia_teszt_nyers_i!L$1)</f>
        <v>109</v>
      </c>
      <c r="M117" s="1">
        <v>1000000</v>
      </c>
    </row>
    <row r="118" spans="1:13" x14ac:dyDescent="0.3">
      <c r="A118" s="1" t="s">
        <v>156</v>
      </c>
      <c r="B118" s="1" t="s">
        <v>129</v>
      </c>
      <c r="C118" s="1">
        <f>RANK(konzisztencia_teszt_nyers_i!C118,konzisztencia_teszt_nyers_i!C$3:C$140,konzisztencia_teszt_nyers_i!C$1)</f>
        <v>1</v>
      </c>
      <c r="D118" s="1">
        <f>RANK(konzisztencia_teszt_nyers_i!D118,konzisztencia_teszt_nyers_i!D$3:D$140,konzisztencia_teszt_nyers_i!D$1)</f>
        <v>22</v>
      </c>
      <c r="E118" s="1">
        <f>RANK(konzisztencia_teszt_nyers_i!E118,konzisztencia_teszt_nyers_i!E$3:E$140,konzisztencia_teszt_nyers_i!E$1)</f>
        <v>1</v>
      </c>
      <c r="F118" s="1">
        <f>RANK(konzisztencia_teszt_nyers_i!F118,konzisztencia_teszt_nyers_i!F$3:F$140,konzisztencia_teszt_nyers_i!F$1)</f>
        <v>1</v>
      </c>
      <c r="G118" s="1">
        <f>RANK(konzisztencia_teszt_nyers_i!G118,konzisztencia_teszt_nyers_i!G$3:G$140,konzisztencia_teszt_nyers_i!G$1)</f>
        <v>28</v>
      </c>
      <c r="H118" s="1">
        <f>RANK(konzisztencia_teszt_nyers_i!H118,konzisztencia_teszt_nyers_i!H$3:H$140,konzisztencia_teszt_nyers_i!H$1)</f>
        <v>1</v>
      </c>
      <c r="I118" s="1">
        <f>RANK(konzisztencia_teszt_nyers_i!I118,konzisztencia_teszt_nyers_i!I$3:I$140,konzisztencia_teszt_nyers_i!I$1)</f>
        <v>1</v>
      </c>
      <c r="J118" s="1">
        <f>RANK(konzisztencia_teszt_nyers_i!J118,konzisztencia_teszt_nyers_i!J$3:J$140,konzisztencia_teszt_nyers_i!J$1)</f>
        <v>79</v>
      </c>
      <c r="K118" s="1">
        <f>RANK(konzisztencia_teszt_nyers_i!K118,konzisztencia_teszt_nyers_i!K$3:K$140,konzisztencia_teszt_nyers_i!K$1)</f>
        <v>108</v>
      </c>
      <c r="L118" s="1">
        <f>RANK(konzisztencia_teszt_nyers_i!L118,konzisztencia_teszt_nyers_i!L$3:L$140,konzisztencia_teszt_nyers_i!L$1)</f>
        <v>1</v>
      </c>
      <c r="M118" s="1">
        <v>1000000</v>
      </c>
    </row>
    <row r="119" spans="1:13" x14ac:dyDescent="0.3">
      <c r="A119" s="1" t="s">
        <v>156</v>
      </c>
      <c r="B119" s="1" t="s">
        <v>130</v>
      </c>
      <c r="C119" s="1">
        <f>RANK(konzisztencia_teszt_nyers_i!C119,konzisztencia_teszt_nyers_i!C$3:C$140,konzisztencia_teszt_nyers_i!C$1)</f>
        <v>1</v>
      </c>
      <c r="D119" s="1">
        <f>RANK(konzisztencia_teszt_nyers_i!D119,konzisztencia_teszt_nyers_i!D$3:D$140,konzisztencia_teszt_nyers_i!D$1)</f>
        <v>22</v>
      </c>
      <c r="E119" s="1">
        <f>RANK(konzisztencia_teszt_nyers_i!E119,konzisztencia_teszt_nyers_i!E$3:E$140,konzisztencia_teszt_nyers_i!E$1)</f>
        <v>1</v>
      </c>
      <c r="F119" s="1">
        <f>RANK(konzisztencia_teszt_nyers_i!F119,konzisztencia_teszt_nyers_i!F$3:F$140,konzisztencia_teszt_nyers_i!F$1)</f>
        <v>1</v>
      </c>
      <c r="G119" s="1">
        <f>RANK(konzisztencia_teszt_nyers_i!G119,konzisztencia_teszt_nyers_i!G$3:G$140,konzisztencia_teszt_nyers_i!G$1)</f>
        <v>28</v>
      </c>
      <c r="H119" s="1">
        <f>RANK(konzisztencia_teszt_nyers_i!H119,konzisztencia_teszt_nyers_i!H$3:H$140,konzisztencia_teszt_nyers_i!H$1)</f>
        <v>1</v>
      </c>
      <c r="I119" s="1">
        <f>RANK(konzisztencia_teszt_nyers_i!I119,konzisztencia_teszt_nyers_i!I$3:I$140,konzisztencia_teszt_nyers_i!I$1)</f>
        <v>1</v>
      </c>
      <c r="J119" s="1">
        <f>RANK(konzisztencia_teszt_nyers_i!J119,konzisztencia_teszt_nyers_i!J$3:J$140,konzisztencia_teszt_nyers_i!J$1)</f>
        <v>79</v>
      </c>
      <c r="K119" s="1">
        <f>RANK(konzisztencia_teszt_nyers_i!K119,konzisztencia_teszt_nyers_i!K$3:K$140,konzisztencia_teszt_nyers_i!K$1)</f>
        <v>108</v>
      </c>
      <c r="L119" s="1">
        <f>RANK(konzisztencia_teszt_nyers_i!L119,konzisztencia_teszt_nyers_i!L$3:L$140,konzisztencia_teszt_nyers_i!L$1)</f>
        <v>1</v>
      </c>
      <c r="M119" s="1">
        <v>1000000</v>
      </c>
    </row>
    <row r="120" spans="1:13" x14ac:dyDescent="0.3">
      <c r="A120" s="1" t="s">
        <v>155</v>
      </c>
      <c r="B120" s="1" t="s">
        <v>131</v>
      </c>
      <c r="C120" s="1">
        <f>RANK(konzisztencia_teszt_nyers_i!C120,konzisztencia_teszt_nyers_i!C$3:C$140,konzisztencia_teszt_nyers_i!C$1)</f>
        <v>112</v>
      </c>
      <c r="D120" s="1">
        <f>RANK(konzisztencia_teszt_nyers_i!D120,konzisztencia_teszt_nyers_i!D$3:D$140,konzisztencia_teszt_nyers_i!D$1)</f>
        <v>85</v>
      </c>
      <c r="E120" s="1">
        <f>RANK(konzisztencia_teszt_nyers_i!E120,konzisztencia_teszt_nyers_i!E$3:E$140,konzisztencia_teszt_nyers_i!E$1)</f>
        <v>36</v>
      </c>
      <c r="F120" s="1">
        <f>RANK(konzisztencia_teszt_nyers_i!F120,konzisztencia_teszt_nyers_i!F$3:F$140,konzisztencia_teszt_nyers_i!F$1)</f>
        <v>17</v>
      </c>
      <c r="G120" s="1">
        <f>RANK(konzisztencia_teszt_nyers_i!G120,konzisztencia_teszt_nyers_i!G$3:G$140,konzisztencia_teszt_nyers_i!G$1)</f>
        <v>63</v>
      </c>
      <c r="H120" s="1">
        <f>RANK(konzisztencia_teszt_nyers_i!H120,konzisztencia_teszt_nyers_i!H$3:H$140,konzisztencia_teszt_nyers_i!H$1)</f>
        <v>1</v>
      </c>
      <c r="I120" s="1">
        <f>RANK(konzisztencia_teszt_nyers_i!I120,konzisztencia_teszt_nyers_i!I$3:I$140,konzisztencia_teszt_nyers_i!I$1)</f>
        <v>43</v>
      </c>
      <c r="J120" s="1">
        <f>RANK(konzisztencia_teszt_nyers_i!J120,konzisztencia_teszt_nyers_i!J$3:J$140,konzisztencia_teszt_nyers_i!J$1)</f>
        <v>111</v>
      </c>
      <c r="K120" s="1">
        <f>RANK(konzisztencia_teszt_nyers_i!K120,konzisztencia_teszt_nyers_i!K$3:K$140,konzisztencia_teszt_nyers_i!K$1)</f>
        <v>60</v>
      </c>
      <c r="L120" s="1">
        <f>RANK(konzisztencia_teszt_nyers_i!L120,konzisztencia_teszt_nyers_i!L$3:L$140,konzisztencia_teszt_nyers_i!L$1)</f>
        <v>20</v>
      </c>
      <c r="M120" s="1">
        <v>1000000</v>
      </c>
    </row>
    <row r="121" spans="1:13" x14ac:dyDescent="0.3">
      <c r="A121" s="1" t="s">
        <v>152</v>
      </c>
      <c r="B121" s="1" t="s">
        <v>132</v>
      </c>
      <c r="C121" s="1">
        <f>RANK(konzisztencia_teszt_nyers_i!C121,konzisztencia_teszt_nyers_i!C$3:C$140,konzisztencia_teszt_nyers_i!C$1)</f>
        <v>43</v>
      </c>
      <c r="D121" s="1">
        <f>RANK(konzisztencia_teszt_nyers_i!D121,konzisztencia_teszt_nyers_i!D$3:D$140,konzisztencia_teszt_nyers_i!D$1)</f>
        <v>85</v>
      </c>
      <c r="E121" s="1">
        <f>RANK(konzisztencia_teszt_nyers_i!E121,konzisztencia_teszt_nyers_i!E$3:E$140,konzisztencia_teszt_nyers_i!E$1)</f>
        <v>117</v>
      </c>
      <c r="F121" s="1">
        <f>RANK(konzisztencia_teszt_nyers_i!F121,konzisztencia_teszt_nyers_i!F$3:F$140,konzisztencia_teszt_nyers_i!F$1)</f>
        <v>60</v>
      </c>
      <c r="G121" s="1">
        <f>RANK(konzisztencia_teszt_nyers_i!G121,konzisztencia_teszt_nyers_i!G$3:G$140,konzisztencia_teszt_nyers_i!G$1)</f>
        <v>63</v>
      </c>
      <c r="H121" s="1">
        <f>RANK(konzisztencia_teszt_nyers_i!H121,konzisztencia_teszt_nyers_i!H$3:H$140,konzisztencia_teszt_nyers_i!H$1)</f>
        <v>90</v>
      </c>
      <c r="I121" s="1">
        <f>RANK(konzisztencia_teszt_nyers_i!I121,konzisztencia_teszt_nyers_i!I$3:I$140,konzisztencia_teszt_nyers_i!I$1)</f>
        <v>87</v>
      </c>
      <c r="J121" s="1">
        <f>RANK(konzisztencia_teszt_nyers_i!J121,konzisztencia_teszt_nyers_i!J$3:J$140,konzisztencia_teszt_nyers_i!J$1)</f>
        <v>111</v>
      </c>
      <c r="K121" s="1">
        <f>RANK(konzisztencia_teszt_nyers_i!K121,konzisztencia_teszt_nyers_i!K$3:K$140,konzisztencia_teszt_nyers_i!K$1)</f>
        <v>60</v>
      </c>
      <c r="L121" s="1">
        <f>RANK(konzisztencia_teszt_nyers_i!L121,konzisztencia_teszt_nyers_i!L$3:L$140,konzisztencia_teszt_nyers_i!L$1)</f>
        <v>109</v>
      </c>
      <c r="M121" s="1">
        <v>1000000</v>
      </c>
    </row>
    <row r="122" spans="1:13" x14ac:dyDescent="0.3">
      <c r="A122" s="1" t="s">
        <v>156</v>
      </c>
      <c r="B122" s="1" t="s">
        <v>133</v>
      </c>
      <c r="C122" s="1">
        <f>RANK(konzisztencia_teszt_nyers_i!C122,konzisztencia_teszt_nyers_i!C$3:C$140,konzisztencia_teszt_nyers_i!C$1)</f>
        <v>112</v>
      </c>
      <c r="D122" s="1">
        <f>RANK(konzisztencia_teszt_nyers_i!D122,konzisztencia_teszt_nyers_i!D$3:D$140,konzisztencia_teszt_nyers_i!D$1)</f>
        <v>121</v>
      </c>
      <c r="E122" s="1">
        <f>RANK(konzisztencia_teszt_nyers_i!E122,konzisztencia_teszt_nyers_i!E$3:E$140,konzisztencia_teszt_nyers_i!E$1)</f>
        <v>36</v>
      </c>
      <c r="F122" s="1">
        <f>RANK(konzisztencia_teszt_nyers_i!F122,konzisztencia_teszt_nyers_i!F$3:F$140,konzisztencia_teszt_nyers_i!F$1)</f>
        <v>106</v>
      </c>
      <c r="G122" s="1">
        <f>RANK(konzisztencia_teszt_nyers_i!G122,konzisztencia_teszt_nyers_i!G$3:G$140,konzisztencia_teszt_nyers_i!G$1)</f>
        <v>105</v>
      </c>
      <c r="H122" s="1">
        <f>RANK(konzisztencia_teszt_nyers_i!H122,konzisztencia_teszt_nyers_i!H$3:H$140,konzisztencia_teszt_nyers_i!H$1)</f>
        <v>115</v>
      </c>
      <c r="I122" s="1">
        <f>RANK(konzisztencia_teszt_nyers_i!I122,konzisztencia_teszt_nyers_i!I$3:I$140,konzisztencia_teszt_nyers_i!I$1)</f>
        <v>87</v>
      </c>
      <c r="J122" s="1">
        <f>RANK(konzisztencia_teszt_nyers_i!J122,konzisztencia_teszt_nyers_i!J$3:J$140,konzisztencia_teszt_nyers_i!J$1)</f>
        <v>111</v>
      </c>
      <c r="K122" s="1">
        <f>RANK(konzisztencia_teszt_nyers_i!K122,konzisztencia_teszt_nyers_i!K$3:K$140,konzisztencia_teszt_nyers_i!K$1)</f>
        <v>24</v>
      </c>
      <c r="L122" s="1">
        <f>RANK(konzisztencia_teszt_nyers_i!L122,konzisztencia_teszt_nyers_i!L$3:L$140,konzisztencia_teszt_nyers_i!L$1)</f>
        <v>20</v>
      </c>
      <c r="M122" s="1">
        <v>1000000</v>
      </c>
    </row>
    <row r="123" spans="1:13" x14ac:dyDescent="0.3">
      <c r="A123" s="1" t="s">
        <v>156</v>
      </c>
      <c r="B123" s="1" t="s">
        <v>134</v>
      </c>
      <c r="C123" s="1">
        <f>RANK(konzisztencia_teszt_nyers_i!C123,konzisztencia_teszt_nyers_i!C$3:C$140,konzisztencia_teszt_nyers_i!C$1)</f>
        <v>43</v>
      </c>
      <c r="D123" s="1">
        <f>RANK(konzisztencia_teszt_nyers_i!D123,konzisztencia_teszt_nyers_i!D$3:D$140,konzisztencia_teszt_nyers_i!D$1)</f>
        <v>85</v>
      </c>
      <c r="E123" s="1">
        <f>RANK(konzisztencia_teszt_nyers_i!E123,konzisztencia_teszt_nyers_i!E$3:E$140,konzisztencia_teszt_nyers_i!E$1)</f>
        <v>117</v>
      </c>
      <c r="F123" s="1">
        <f>RANK(konzisztencia_teszt_nyers_i!F123,konzisztencia_teszt_nyers_i!F$3:F$140,konzisztencia_teszt_nyers_i!F$1)</f>
        <v>106</v>
      </c>
      <c r="G123" s="1">
        <f>RANK(konzisztencia_teszt_nyers_i!G123,konzisztencia_teszt_nyers_i!G$3:G$140,konzisztencia_teszt_nyers_i!G$1)</f>
        <v>105</v>
      </c>
      <c r="H123" s="1">
        <f>RANK(konzisztencia_teszt_nyers_i!H123,konzisztencia_teszt_nyers_i!H$3:H$140,konzisztencia_teszt_nyers_i!H$1)</f>
        <v>115</v>
      </c>
      <c r="I123" s="1">
        <f>RANK(konzisztencia_teszt_nyers_i!I123,konzisztencia_teszt_nyers_i!I$3:I$140,konzisztencia_teszt_nyers_i!I$1)</f>
        <v>87</v>
      </c>
      <c r="J123" s="1">
        <f>RANK(konzisztencia_teszt_nyers_i!J123,konzisztencia_teszt_nyers_i!J$3:J$140,konzisztencia_teszt_nyers_i!J$1)</f>
        <v>111</v>
      </c>
      <c r="K123" s="1">
        <f>RANK(konzisztencia_teszt_nyers_i!K123,konzisztencia_teszt_nyers_i!K$3:K$140,konzisztencia_teszt_nyers_i!K$1)</f>
        <v>24</v>
      </c>
      <c r="L123" s="1">
        <f>RANK(konzisztencia_teszt_nyers_i!L123,konzisztencia_teszt_nyers_i!L$3:L$140,konzisztencia_teszt_nyers_i!L$1)</f>
        <v>20</v>
      </c>
      <c r="M123" s="1">
        <v>1000000</v>
      </c>
    </row>
    <row r="124" spans="1:13" x14ac:dyDescent="0.3">
      <c r="A124" s="1" t="s">
        <v>156</v>
      </c>
      <c r="B124" s="1" t="s">
        <v>135</v>
      </c>
      <c r="C124" s="1">
        <f>RANK(konzisztencia_teszt_nyers_i!C124,konzisztencia_teszt_nyers_i!C$3:C$140,konzisztencia_teszt_nyers_i!C$1)</f>
        <v>112</v>
      </c>
      <c r="D124" s="1">
        <f>RANK(konzisztencia_teszt_nyers_i!D124,konzisztencia_teszt_nyers_i!D$3:D$140,konzisztencia_teszt_nyers_i!D$1)</f>
        <v>121</v>
      </c>
      <c r="E124" s="1">
        <f>RANK(konzisztencia_teszt_nyers_i!E124,konzisztencia_teszt_nyers_i!E$3:E$140,konzisztencia_teszt_nyers_i!E$1)</f>
        <v>87</v>
      </c>
      <c r="F124" s="1">
        <f>RANK(konzisztencia_teszt_nyers_i!F124,konzisztencia_teszt_nyers_i!F$3:F$140,konzisztencia_teszt_nyers_i!F$1)</f>
        <v>106</v>
      </c>
      <c r="G124" s="1">
        <f>RANK(konzisztencia_teszt_nyers_i!G124,konzisztencia_teszt_nyers_i!G$3:G$140,konzisztencia_teszt_nyers_i!G$1)</f>
        <v>28</v>
      </c>
      <c r="H124" s="1">
        <f>RANK(konzisztencia_teszt_nyers_i!H124,konzisztencia_teszt_nyers_i!H$3:H$140,konzisztencia_teszt_nyers_i!H$1)</f>
        <v>42</v>
      </c>
      <c r="I124" s="1">
        <f>RANK(konzisztencia_teszt_nyers_i!I124,konzisztencia_teszt_nyers_i!I$3:I$140,konzisztencia_teszt_nyers_i!I$1)</f>
        <v>43</v>
      </c>
      <c r="J124" s="1">
        <f>RANK(konzisztencia_teszt_nyers_i!J124,konzisztencia_teszt_nyers_i!J$3:J$140,konzisztencia_teszt_nyers_i!J$1)</f>
        <v>33</v>
      </c>
      <c r="K124" s="1">
        <f>RANK(konzisztencia_teszt_nyers_i!K124,konzisztencia_teszt_nyers_i!K$3:K$140,konzisztencia_teszt_nyers_i!K$1)</f>
        <v>24</v>
      </c>
      <c r="L124" s="1">
        <f>RANK(konzisztencia_teszt_nyers_i!L124,konzisztencia_teszt_nyers_i!L$3:L$140,konzisztencia_teszt_nyers_i!L$1)</f>
        <v>20</v>
      </c>
      <c r="M124" s="1">
        <v>1000000</v>
      </c>
    </row>
    <row r="125" spans="1:13" x14ac:dyDescent="0.3">
      <c r="A125" s="1" t="s">
        <v>156</v>
      </c>
      <c r="B125" s="1" t="s">
        <v>136</v>
      </c>
      <c r="C125" s="1">
        <f>RANK(konzisztencia_teszt_nyers_i!C125,konzisztencia_teszt_nyers_i!C$3:C$140,konzisztencia_teszt_nyers_i!C$1)</f>
        <v>112</v>
      </c>
      <c r="D125" s="1">
        <f>RANK(konzisztencia_teszt_nyers_i!D125,konzisztencia_teszt_nyers_i!D$3:D$140,konzisztencia_teszt_nyers_i!D$1)</f>
        <v>22</v>
      </c>
      <c r="E125" s="1">
        <f>RANK(konzisztencia_teszt_nyers_i!E125,konzisztencia_teszt_nyers_i!E$3:E$140,konzisztencia_teszt_nyers_i!E$1)</f>
        <v>36</v>
      </c>
      <c r="F125" s="1">
        <f>RANK(konzisztencia_teszt_nyers_i!F125,konzisztencia_teszt_nyers_i!F$3:F$140,konzisztencia_teszt_nyers_i!F$1)</f>
        <v>60</v>
      </c>
      <c r="G125" s="1">
        <f>RANK(konzisztencia_teszt_nyers_i!G125,konzisztencia_teszt_nyers_i!G$3:G$140,konzisztencia_teszt_nyers_i!G$1)</f>
        <v>1</v>
      </c>
      <c r="H125" s="1">
        <f>RANK(konzisztencia_teszt_nyers_i!H125,konzisztencia_teszt_nyers_i!H$3:H$140,konzisztencia_teszt_nyers_i!H$1)</f>
        <v>42</v>
      </c>
      <c r="I125" s="1">
        <f>RANK(konzisztencia_teszt_nyers_i!I125,konzisztencia_teszt_nyers_i!I$3:I$140,konzisztencia_teszt_nyers_i!I$1)</f>
        <v>1</v>
      </c>
      <c r="J125" s="1">
        <f>RANK(konzisztencia_teszt_nyers_i!J125,konzisztencia_teszt_nyers_i!J$3:J$140,konzisztencia_teszt_nyers_i!J$1)</f>
        <v>33</v>
      </c>
      <c r="K125" s="1">
        <f>RANK(konzisztencia_teszt_nyers_i!K125,konzisztencia_teszt_nyers_i!K$3:K$140,konzisztencia_teszt_nyers_i!K$1)</f>
        <v>1</v>
      </c>
      <c r="L125" s="1">
        <f>RANK(konzisztencia_teszt_nyers_i!L125,konzisztencia_teszt_nyers_i!L$3:L$140,konzisztencia_teszt_nyers_i!L$1)</f>
        <v>109</v>
      </c>
      <c r="M125" s="1">
        <v>1000000</v>
      </c>
    </row>
    <row r="126" spans="1:13" x14ac:dyDescent="0.3">
      <c r="A126" s="1" t="s">
        <v>156</v>
      </c>
      <c r="B126" s="1" t="s">
        <v>137</v>
      </c>
      <c r="C126" s="1">
        <f>RANK(konzisztencia_teszt_nyers_i!C126,konzisztencia_teszt_nyers_i!C$3:C$140,konzisztencia_teszt_nyers_i!C$1)</f>
        <v>112</v>
      </c>
      <c r="D126" s="1">
        <f>RANK(konzisztencia_teszt_nyers_i!D126,konzisztencia_teszt_nyers_i!D$3:D$140,konzisztencia_teszt_nyers_i!D$1)</f>
        <v>22</v>
      </c>
      <c r="E126" s="1">
        <f>RANK(konzisztencia_teszt_nyers_i!E126,konzisztencia_teszt_nyers_i!E$3:E$140,konzisztencia_teszt_nyers_i!E$1)</f>
        <v>36</v>
      </c>
      <c r="F126" s="1">
        <f>RANK(konzisztencia_teszt_nyers_i!F126,konzisztencia_teszt_nyers_i!F$3:F$140,konzisztencia_teszt_nyers_i!F$1)</f>
        <v>60</v>
      </c>
      <c r="G126" s="1">
        <f>RANK(konzisztencia_teszt_nyers_i!G126,konzisztencia_teszt_nyers_i!G$3:G$140,konzisztencia_teszt_nyers_i!G$1)</f>
        <v>1</v>
      </c>
      <c r="H126" s="1">
        <f>RANK(konzisztencia_teszt_nyers_i!H126,konzisztencia_teszt_nyers_i!H$3:H$140,konzisztencia_teszt_nyers_i!H$1)</f>
        <v>42</v>
      </c>
      <c r="I126" s="1">
        <f>RANK(konzisztencia_teszt_nyers_i!I126,konzisztencia_teszt_nyers_i!I$3:I$140,konzisztencia_teszt_nyers_i!I$1)</f>
        <v>43</v>
      </c>
      <c r="J126" s="1">
        <f>RANK(konzisztencia_teszt_nyers_i!J126,konzisztencia_teszt_nyers_i!J$3:J$140,konzisztencia_teszt_nyers_i!J$1)</f>
        <v>33</v>
      </c>
      <c r="K126" s="1">
        <f>RANK(konzisztencia_teszt_nyers_i!K126,konzisztencia_teszt_nyers_i!K$3:K$140,konzisztencia_teszt_nyers_i!K$1)</f>
        <v>1</v>
      </c>
      <c r="L126" s="1">
        <f>RANK(konzisztencia_teszt_nyers_i!L126,konzisztencia_teszt_nyers_i!L$3:L$140,konzisztencia_teszt_nyers_i!L$1)</f>
        <v>109</v>
      </c>
      <c r="M126" s="1">
        <v>1000000</v>
      </c>
    </row>
    <row r="127" spans="1:13" x14ac:dyDescent="0.3">
      <c r="A127" s="1" t="s">
        <v>156</v>
      </c>
      <c r="B127" s="1" t="s">
        <v>138</v>
      </c>
      <c r="C127" s="1">
        <f>RANK(konzisztencia_teszt_nyers_i!C127,konzisztencia_teszt_nyers_i!C$3:C$140,konzisztencia_teszt_nyers_i!C$1)</f>
        <v>72</v>
      </c>
      <c r="D127" s="1">
        <f>RANK(konzisztencia_teszt_nyers_i!D127,konzisztencia_teszt_nyers_i!D$3:D$140,konzisztencia_teszt_nyers_i!D$1)</f>
        <v>22</v>
      </c>
      <c r="E127" s="1">
        <f>RANK(konzisztencia_teszt_nyers_i!E127,konzisztencia_teszt_nyers_i!E$3:E$140,konzisztencia_teszt_nyers_i!E$1)</f>
        <v>1</v>
      </c>
      <c r="F127" s="1">
        <f>RANK(konzisztencia_teszt_nyers_i!F127,konzisztencia_teszt_nyers_i!F$3:F$140,konzisztencia_teszt_nyers_i!F$1)</f>
        <v>60</v>
      </c>
      <c r="G127" s="1">
        <f>RANK(konzisztencia_teszt_nyers_i!G127,konzisztencia_teszt_nyers_i!G$3:G$140,konzisztencia_teszt_nyers_i!G$1)</f>
        <v>28</v>
      </c>
      <c r="H127" s="1">
        <f>RANK(konzisztencia_teszt_nyers_i!H127,konzisztencia_teszt_nyers_i!H$3:H$140,konzisztencia_teszt_nyers_i!H$1)</f>
        <v>90</v>
      </c>
      <c r="I127" s="1">
        <f>RANK(konzisztencia_teszt_nyers_i!I127,konzisztencia_teszt_nyers_i!I$3:I$140,konzisztencia_teszt_nyers_i!I$1)</f>
        <v>43</v>
      </c>
      <c r="J127" s="1">
        <f>RANK(konzisztencia_teszt_nyers_i!J127,konzisztencia_teszt_nyers_i!J$3:J$140,konzisztencia_teszt_nyers_i!J$1)</f>
        <v>111</v>
      </c>
      <c r="K127" s="1">
        <f>RANK(konzisztencia_teszt_nyers_i!K127,konzisztencia_teszt_nyers_i!K$3:K$140,konzisztencia_teszt_nyers_i!K$1)</f>
        <v>60</v>
      </c>
      <c r="L127" s="1">
        <f>RANK(konzisztencia_teszt_nyers_i!L127,konzisztencia_teszt_nyers_i!L$3:L$140,konzisztencia_teszt_nyers_i!L$1)</f>
        <v>20</v>
      </c>
      <c r="M127" s="1">
        <v>1000000</v>
      </c>
    </row>
    <row r="128" spans="1:13" x14ac:dyDescent="0.3">
      <c r="A128" s="1" t="s">
        <v>152</v>
      </c>
      <c r="B128" s="1" t="s">
        <v>139</v>
      </c>
      <c r="C128" s="1">
        <f>RANK(konzisztencia_teszt_nyers_i!C128,konzisztencia_teszt_nyers_i!C$3:C$140,konzisztencia_teszt_nyers_i!C$1)</f>
        <v>43</v>
      </c>
      <c r="D128" s="1">
        <f>RANK(konzisztencia_teszt_nyers_i!D128,konzisztencia_teszt_nyers_i!D$3:D$140,konzisztencia_teszt_nyers_i!D$1)</f>
        <v>22</v>
      </c>
      <c r="E128" s="1">
        <f>RANK(konzisztencia_teszt_nyers_i!E128,konzisztencia_teszt_nyers_i!E$3:E$140,konzisztencia_teszt_nyers_i!E$1)</f>
        <v>87</v>
      </c>
      <c r="F128" s="1">
        <f>RANK(konzisztencia_teszt_nyers_i!F128,konzisztencia_teszt_nyers_i!F$3:F$140,konzisztencia_teszt_nyers_i!F$1)</f>
        <v>60</v>
      </c>
      <c r="G128" s="1">
        <f>RANK(konzisztencia_teszt_nyers_i!G128,konzisztencia_teszt_nyers_i!G$3:G$140,konzisztencia_teszt_nyers_i!G$1)</f>
        <v>28</v>
      </c>
      <c r="H128" s="1">
        <f>RANK(konzisztencia_teszt_nyers_i!H128,konzisztencia_teszt_nyers_i!H$3:H$140,konzisztencia_teszt_nyers_i!H$1)</f>
        <v>90</v>
      </c>
      <c r="I128" s="1">
        <f>RANK(konzisztencia_teszt_nyers_i!I128,konzisztencia_teszt_nyers_i!I$3:I$140,konzisztencia_teszt_nyers_i!I$1)</f>
        <v>43</v>
      </c>
      <c r="J128" s="1">
        <f>RANK(konzisztencia_teszt_nyers_i!J128,konzisztencia_teszt_nyers_i!J$3:J$140,konzisztencia_teszt_nyers_i!J$1)</f>
        <v>111</v>
      </c>
      <c r="K128" s="1">
        <f>RANK(konzisztencia_teszt_nyers_i!K128,konzisztencia_teszt_nyers_i!K$3:K$140,konzisztencia_teszt_nyers_i!K$1)</f>
        <v>60</v>
      </c>
      <c r="L128" s="1">
        <f>RANK(konzisztencia_teszt_nyers_i!L128,konzisztencia_teszt_nyers_i!L$3:L$140,konzisztencia_teszt_nyers_i!L$1)</f>
        <v>20</v>
      </c>
      <c r="M128" s="1">
        <v>1000000</v>
      </c>
    </row>
    <row r="129" spans="1:13" x14ac:dyDescent="0.3">
      <c r="A129" s="1" t="s">
        <v>156</v>
      </c>
      <c r="B129" s="1" t="s">
        <v>140</v>
      </c>
      <c r="C129" s="1">
        <f>RANK(konzisztencia_teszt_nyers_i!C129,konzisztencia_teszt_nyers_i!C$3:C$140,konzisztencia_teszt_nyers_i!C$1)</f>
        <v>72</v>
      </c>
      <c r="D129" s="1">
        <f>RANK(konzisztencia_teszt_nyers_i!D129,konzisztencia_teszt_nyers_i!D$3:D$140,konzisztencia_teszt_nyers_i!D$1)</f>
        <v>85</v>
      </c>
      <c r="E129" s="1">
        <f>RANK(konzisztencia_teszt_nyers_i!E129,konzisztencia_teszt_nyers_i!E$3:E$140,konzisztencia_teszt_nyers_i!E$1)</f>
        <v>1</v>
      </c>
      <c r="F129" s="1">
        <f>RANK(konzisztencia_teszt_nyers_i!F129,konzisztencia_teszt_nyers_i!F$3:F$140,konzisztencia_teszt_nyers_i!F$1)</f>
        <v>60</v>
      </c>
      <c r="G129" s="1">
        <f>RANK(konzisztencia_teszt_nyers_i!G129,konzisztencia_teszt_nyers_i!G$3:G$140,konzisztencia_teszt_nyers_i!G$1)</f>
        <v>1</v>
      </c>
      <c r="H129" s="1">
        <f>RANK(konzisztencia_teszt_nyers_i!H129,konzisztencia_teszt_nyers_i!H$3:H$140,konzisztencia_teszt_nyers_i!H$1)</f>
        <v>42</v>
      </c>
      <c r="I129" s="1">
        <f>RANK(konzisztencia_teszt_nyers_i!I129,konzisztencia_teszt_nyers_i!I$3:I$140,konzisztencia_teszt_nyers_i!I$1)</f>
        <v>1</v>
      </c>
      <c r="J129" s="1">
        <f>RANK(konzisztencia_teszt_nyers_i!J129,konzisztencia_teszt_nyers_i!J$3:J$140,konzisztencia_teszt_nyers_i!J$1)</f>
        <v>79</v>
      </c>
      <c r="K129" s="1">
        <f>RANK(konzisztencia_teszt_nyers_i!K129,konzisztencia_teszt_nyers_i!K$3:K$140,konzisztencia_teszt_nyers_i!K$1)</f>
        <v>24</v>
      </c>
      <c r="L129" s="1">
        <f>RANK(konzisztencia_teszt_nyers_i!L129,konzisztencia_teszt_nyers_i!L$3:L$140,konzisztencia_teszt_nyers_i!L$1)</f>
        <v>20</v>
      </c>
      <c r="M129" s="1">
        <v>1000000</v>
      </c>
    </row>
    <row r="130" spans="1:13" x14ac:dyDescent="0.3">
      <c r="A130" s="1" t="s">
        <v>156</v>
      </c>
      <c r="B130" s="1" t="s">
        <v>141</v>
      </c>
      <c r="C130" s="1">
        <f>RANK(konzisztencia_teszt_nyers_i!C130,konzisztencia_teszt_nyers_i!C$3:C$140,konzisztencia_teszt_nyers_i!C$1)</f>
        <v>112</v>
      </c>
      <c r="D130" s="1">
        <f>RANK(konzisztencia_teszt_nyers_i!D130,konzisztencia_teszt_nyers_i!D$3:D$140,konzisztencia_teszt_nyers_i!D$1)</f>
        <v>22</v>
      </c>
      <c r="E130" s="1">
        <f>RANK(konzisztencia_teszt_nyers_i!E130,konzisztencia_teszt_nyers_i!E$3:E$140,konzisztencia_teszt_nyers_i!E$1)</f>
        <v>1</v>
      </c>
      <c r="F130" s="1">
        <f>RANK(konzisztencia_teszt_nyers_i!F130,konzisztencia_teszt_nyers_i!F$3:F$140,konzisztencia_teszt_nyers_i!F$1)</f>
        <v>106</v>
      </c>
      <c r="G130" s="1">
        <f>RANK(konzisztencia_teszt_nyers_i!G130,konzisztencia_teszt_nyers_i!G$3:G$140,konzisztencia_teszt_nyers_i!G$1)</f>
        <v>63</v>
      </c>
      <c r="H130" s="1">
        <f>RANK(konzisztencia_teszt_nyers_i!H130,konzisztencia_teszt_nyers_i!H$3:H$140,konzisztencia_teszt_nyers_i!H$1)</f>
        <v>42</v>
      </c>
      <c r="I130" s="1">
        <f>RANK(konzisztencia_teszt_nyers_i!I130,konzisztencia_teszt_nyers_i!I$3:I$140,konzisztencia_teszt_nyers_i!I$1)</f>
        <v>114</v>
      </c>
      <c r="J130" s="1">
        <f>RANK(konzisztencia_teszt_nyers_i!J130,konzisztencia_teszt_nyers_i!J$3:J$140,konzisztencia_teszt_nyers_i!J$1)</f>
        <v>79</v>
      </c>
      <c r="K130" s="1">
        <f>RANK(konzisztencia_teszt_nyers_i!K130,konzisztencia_teszt_nyers_i!K$3:K$140,konzisztencia_teszt_nyers_i!K$1)</f>
        <v>60</v>
      </c>
      <c r="L130" s="1">
        <f>RANK(konzisztencia_teszt_nyers_i!L130,konzisztencia_teszt_nyers_i!L$3:L$140,konzisztencia_teszt_nyers_i!L$1)</f>
        <v>20</v>
      </c>
      <c r="M130" s="1">
        <v>1000000</v>
      </c>
    </row>
    <row r="131" spans="1:13" x14ac:dyDescent="0.3">
      <c r="A131" s="1" t="s">
        <v>152</v>
      </c>
      <c r="B131" s="1" t="s">
        <v>142</v>
      </c>
      <c r="C131" s="1">
        <f>RANK(konzisztencia_teszt_nyers_i!C131,konzisztencia_teszt_nyers_i!C$3:C$140,konzisztencia_teszt_nyers_i!C$1)</f>
        <v>43</v>
      </c>
      <c r="D131" s="1">
        <f>RANK(konzisztencia_teszt_nyers_i!D131,konzisztencia_teszt_nyers_i!D$3:D$140,konzisztencia_teszt_nyers_i!D$1)</f>
        <v>22</v>
      </c>
      <c r="E131" s="1">
        <f>RANK(konzisztencia_teszt_nyers_i!E131,konzisztencia_teszt_nyers_i!E$3:E$140,konzisztencia_teszt_nyers_i!E$1)</f>
        <v>87</v>
      </c>
      <c r="F131" s="1">
        <f>RANK(konzisztencia_teszt_nyers_i!F131,konzisztencia_teszt_nyers_i!F$3:F$140,konzisztencia_teszt_nyers_i!F$1)</f>
        <v>106</v>
      </c>
      <c r="G131" s="1">
        <f>RANK(konzisztencia_teszt_nyers_i!G131,konzisztencia_teszt_nyers_i!G$3:G$140,konzisztencia_teszt_nyers_i!G$1)</f>
        <v>63</v>
      </c>
      <c r="H131" s="1">
        <f>RANK(konzisztencia_teszt_nyers_i!H131,konzisztencia_teszt_nyers_i!H$3:H$140,konzisztencia_teszt_nyers_i!H$1)</f>
        <v>42</v>
      </c>
      <c r="I131" s="1">
        <f>RANK(konzisztencia_teszt_nyers_i!I131,konzisztencia_teszt_nyers_i!I$3:I$140,konzisztencia_teszt_nyers_i!I$1)</f>
        <v>87</v>
      </c>
      <c r="J131" s="1">
        <f>RANK(konzisztencia_teszt_nyers_i!J131,konzisztencia_teszt_nyers_i!J$3:J$140,konzisztencia_teszt_nyers_i!J$1)</f>
        <v>79</v>
      </c>
      <c r="K131" s="1">
        <f>RANK(konzisztencia_teszt_nyers_i!K131,konzisztencia_teszt_nyers_i!K$3:K$140,konzisztencia_teszt_nyers_i!K$1)</f>
        <v>60</v>
      </c>
      <c r="L131" s="1">
        <f>RANK(konzisztencia_teszt_nyers_i!L131,konzisztencia_teszt_nyers_i!L$3:L$140,konzisztencia_teszt_nyers_i!L$1)</f>
        <v>20</v>
      </c>
      <c r="M131" s="1">
        <v>1000000</v>
      </c>
    </row>
    <row r="132" spans="1:13" x14ac:dyDescent="0.3">
      <c r="A132" s="1" t="s">
        <v>154</v>
      </c>
      <c r="B132" s="1" t="s">
        <v>143</v>
      </c>
      <c r="C132" s="1">
        <f>RANK(konzisztencia_teszt_nyers_i!C132,konzisztencia_teszt_nyers_i!C$3:C$140,konzisztencia_teszt_nyers_i!C$1)</f>
        <v>112</v>
      </c>
      <c r="D132" s="1">
        <f>RANK(konzisztencia_teszt_nyers_i!D132,konzisztencia_teszt_nyers_i!D$3:D$140,konzisztencia_teszt_nyers_i!D$1)</f>
        <v>22</v>
      </c>
      <c r="E132" s="1">
        <f>RANK(konzisztencia_teszt_nyers_i!E132,konzisztencia_teszt_nyers_i!E$3:E$140,konzisztencia_teszt_nyers_i!E$1)</f>
        <v>36</v>
      </c>
      <c r="F132" s="1">
        <f>RANK(konzisztencia_teszt_nyers_i!F132,konzisztencia_teszt_nyers_i!F$3:F$140,konzisztencia_teszt_nyers_i!F$1)</f>
        <v>106</v>
      </c>
      <c r="G132" s="1">
        <f>RANK(konzisztencia_teszt_nyers_i!G132,konzisztencia_teszt_nyers_i!G$3:G$140,konzisztencia_teszt_nyers_i!G$1)</f>
        <v>63</v>
      </c>
      <c r="H132" s="1">
        <f>RANK(konzisztencia_teszt_nyers_i!H132,konzisztencia_teszt_nyers_i!H$3:H$140,konzisztencia_teszt_nyers_i!H$1)</f>
        <v>42</v>
      </c>
      <c r="I132" s="1">
        <f>RANK(konzisztencia_teszt_nyers_i!I132,konzisztencia_teszt_nyers_i!I$3:I$140,konzisztencia_teszt_nyers_i!I$1)</f>
        <v>114</v>
      </c>
      <c r="J132" s="1">
        <f>RANK(konzisztencia_teszt_nyers_i!J132,konzisztencia_teszt_nyers_i!J$3:J$140,konzisztencia_teszt_nyers_i!J$1)</f>
        <v>79</v>
      </c>
      <c r="K132" s="1">
        <f>RANK(konzisztencia_teszt_nyers_i!K132,konzisztencia_teszt_nyers_i!K$3:K$140,konzisztencia_teszt_nyers_i!K$1)</f>
        <v>60</v>
      </c>
      <c r="L132" s="1">
        <f>RANK(konzisztencia_teszt_nyers_i!L132,konzisztencia_teszt_nyers_i!L$3:L$140,konzisztencia_teszt_nyers_i!L$1)</f>
        <v>20</v>
      </c>
      <c r="M132" s="1">
        <v>1000000</v>
      </c>
    </row>
    <row r="133" spans="1:13" x14ac:dyDescent="0.3">
      <c r="A133" s="1" t="s">
        <v>156</v>
      </c>
      <c r="B133" s="1" t="s">
        <v>144</v>
      </c>
      <c r="C133" s="1">
        <f>RANK(konzisztencia_teszt_nyers_i!C133,konzisztencia_teszt_nyers_i!C$3:C$140,konzisztencia_teszt_nyers_i!C$1)</f>
        <v>72</v>
      </c>
      <c r="D133" s="1">
        <f>RANK(konzisztencia_teszt_nyers_i!D133,konzisztencia_teszt_nyers_i!D$3:D$140,konzisztencia_teszt_nyers_i!D$1)</f>
        <v>85</v>
      </c>
      <c r="E133" s="1">
        <f>RANK(konzisztencia_teszt_nyers_i!E133,konzisztencia_teszt_nyers_i!E$3:E$140,konzisztencia_teszt_nyers_i!E$1)</f>
        <v>1</v>
      </c>
      <c r="F133" s="1">
        <f>RANK(konzisztencia_teszt_nyers_i!F133,konzisztencia_teszt_nyers_i!F$3:F$140,konzisztencia_teszt_nyers_i!F$1)</f>
        <v>60</v>
      </c>
      <c r="G133" s="1">
        <f>RANK(konzisztencia_teszt_nyers_i!G133,konzisztencia_teszt_nyers_i!G$3:G$140,konzisztencia_teszt_nyers_i!G$1)</f>
        <v>105</v>
      </c>
      <c r="H133" s="1">
        <f>RANK(konzisztencia_teszt_nyers_i!H133,konzisztencia_teszt_nyers_i!H$3:H$140,konzisztencia_teszt_nyers_i!H$1)</f>
        <v>42</v>
      </c>
      <c r="I133" s="1">
        <f>RANK(konzisztencia_teszt_nyers_i!I133,konzisztencia_teszt_nyers_i!I$3:I$140,konzisztencia_teszt_nyers_i!I$1)</f>
        <v>87</v>
      </c>
      <c r="J133" s="1">
        <f>RANK(konzisztencia_teszt_nyers_i!J133,konzisztencia_teszt_nyers_i!J$3:J$140,konzisztencia_teszt_nyers_i!J$1)</f>
        <v>33</v>
      </c>
      <c r="K133" s="1">
        <f>RANK(konzisztencia_teszt_nyers_i!K133,konzisztencia_teszt_nyers_i!K$3:K$140,konzisztencia_teszt_nyers_i!K$1)</f>
        <v>60</v>
      </c>
      <c r="L133" s="1">
        <f>RANK(konzisztencia_teszt_nyers_i!L133,konzisztencia_teszt_nyers_i!L$3:L$140,konzisztencia_teszt_nyers_i!L$1)</f>
        <v>1</v>
      </c>
      <c r="M133" s="1">
        <v>1000000</v>
      </c>
    </row>
    <row r="134" spans="1:13" x14ac:dyDescent="0.3">
      <c r="A134" s="1" t="s">
        <v>152</v>
      </c>
      <c r="B134" s="1" t="s">
        <v>145</v>
      </c>
      <c r="C134" s="1">
        <f>RANK(konzisztencia_teszt_nyers_i!C134,konzisztencia_teszt_nyers_i!C$3:C$140,konzisztencia_teszt_nyers_i!C$1)</f>
        <v>43</v>
      </c>
      <c r="D134" s="1">
        <f>RANK(konzisztencia_teszt_nyers_i!D134,konzisztencia_teszt_nyers_i!D$3:D$140,konzisztencia_teszt_nyers_i!D$1)</f>
        <v>22</v>
      </c>
      <c r="E134" s="1">
        <f>RANK(konzisztencia_teszt_nyers_i!E134,konzisztencia_teszt_nyers_i!E$3:E$140,konzisztencia_teszt_nyers_i!E$1)</f>
        <v>87</v>
      </c>
      <c r="F134" s="1">
        <f>RANK(konzisztencia_teszt_nyers_i!F134,konzisztencia_teszt_nyers_i!F$3:F$140,konzisztencia_teszt_nyers_i!F$1)</f>
        <v>60</v>
      </c>
      <c r="G134" s="1">
        <f>RANK(konzisztencia_teszt_nyers_i!G134,konzisztencia_teszt_nyers_i!G$3:G$140,konzisztencia_teszt_nyers_i!G$1)</f>
        <v>105</v>
      </c>
      <c r="H134" s="1">
        <f>RANK(konzisztencia_teszt_nyers_i!H134,konzisztencia_teszt_nyers_i!H$3:H$140,konzisztencia_teszt_nyers_i!H$1)</f>
        <v>42</v>
      </c>
      <c r="I134" s="1">
        <f>RANK(konzisztencia_teszt_nyers_i!I134,konzisztencia_teszt_nyers_i!I$3:I$140,konzisztencia_teszt_nyers_i!I$1)</f>
        <v>87</v>
      </c>
      <c r="J134" s="1">
        <f>RANK(konzisztencia_teszt_nyers_i!J134,konzisztencia_teszt_nyers_i!J$3:J$140,konzisztencia_teszt_nyers_i!J$1)</f>
        <v>33</v>
      </c>
      <c r="K134" s="1">
        <f>RANK(konzisztencia_teszt_nyers_i!K134,konzisztencia_teszt_nyers_i!K$3:K$140,konzisztencia_teszt_nyers_i!K$1)</f>
        <v>60</v>
      </c>
      <c r="L134" s="1">
        <f>RANK(konzisztencia_teszt_nyers_i!L134,konzisztencia_teszt_nyers_i!L$3:L$140,konzisztencia_teszt_nyers_i!L$1)</f>
        <v>1</v>
      </c>
      <c r="M134" s="1">
        <v>1000000</v>
      </c>
    </row>
    <row r="135" spans="1:13" x14ac:dyDescent="0.3">
      <c r="A135" s="1" t="s">
        <v>156</v>
      </c>
      <c r="B135" s="1" t="s">
        <v>146</v>
      </c>
      <c r="C135" s="1">
        <f>RANK(konzisztencia_teszt_nyers_i!C135,konzisztencia_teszt_nyers_i!C$3:C$140,konzisztencia_teszt_nyers_i!C$1)</f>
        <v>43</v>
      </c>
      <c r="D135" s="1">
        <f>RANK(konzisztencia_teszt_nyers_i!D135,konzisztencia_teszt_nyers_i!D$3:D$140,konzisztencia_teszt_nyers_i!D$1)</f>
        <v>85</v>
      </c>
      <c r="E135" s="1">
        <f>RANK(konzisztencia_teszt_nyers_i!E135,konzisztencia_teszt_nyers_i!E$3:E$140,konzisztencia_teszt_nyers_i!E$1)</f>
        <v>1</v>
      </c>
      <c r="F135" s="1">
        <f>RANK(konzisztencia_teszt_nyers_i!F135,konzisztencia_teszt_nyers_i!F$3:F$140,konzisztencia_teszt_nyers_i!F$1)</f>
        <v>60</v>
      </c>
      <c r="G135" s="1">
        <f>RANK(konzisztencia_teszt_nyers_i!G135,konzisztencia_teszt_nyers_i!G$3:G$140,konzisztencia_teszt_nyers_i!G$1)</f>
        <v>1</v>
      </c>
      <c r="H135" s="1">
        <f>RANK(konzisztencia_teszt_nyers_i!H135,konzisztencia_teszt_nyers_i!H$3:H$140,konzisztencia_teszt_nyers_i!H$1)</f>
        <v>90</v>
      </c>
      <c r="I135" s="1">
        <f>RANK(konzisztencia_teszt_nyers_i!I135,konzisztencia_teszt_nyers_i!I$3:I$140,konzisztencia_teszt_nyers_i!I$1)</f>
        <v>43</v>
      </c>
      <c r="J135" s="1">
        <f>RANK(konzisztencia_teszt_nyers_i!J135,konzisztencia_teszt_nyers_i!J$3:J$140,konzisztencia_teszt_nyers_i!J$1)</f>
        <v>33</v>
      </c>
      <c r="K135" s="1">
        <f>RANK(konzisztencia_teszt_nyers_i!K135,konzisztencia_teszt_nyers_i!K$3:K$140,konzisztencia_teszt_nyers_i!K$1)</f>
        <v>24</v>
      </c>
      <c r="L135" s="1">
        <f>RANK(konzisztencia_teszt_nyers_i!L135,konzisztencia_teszt_nyers_i!L$3:L$140,konzisztencia_teszt_nyers_i!L$1)</f>
        <v>20</v>
      </c>
      <c r="M135" s="1">
        <v>1000000</v>
      </c>
    </row>
    <row r="136" spans="1:13" x14ac:dyDescent="0.3">
      <c r="A136" s="1" t="s">
        <v>152</v>
      </c>
      <c r="B136" s="1" t="s">
        <v>147</v>
      </c>
      <c r="C136" s="1">
        <f>RANK(konzisztencia_teszt_nyers_i!C136,konzisztencia_teszt_nyers_i!C$3:C$140,konzisztencia_teszt_nyers_i!C$1)</f>
        <v>1</v>
      </c>
      <c r="D136" s="1">
        <f>RANK(konzisztencia_teszt_nyers_i!D136,konzisztencia_teszt_nyers_i!D$3:D$140,konzisztencia_teszt_nyers_i!D$1)</f>
        <v>22</v>
      </c>
      <c r="E136" s="1">
        <f>RANK(konzisztencia_teszt_nyers_i!E136,konzisztencia_teszt_nyers_i!E$3:E$140,konzisztencia_teszt_nyers_i!E$1)</f>
        <v>87</v>
      </c>
      <c r="F136" s="1">
        <f>RANK(konzisztencia_teszt_nyers_i!F136,konzisztencia_teszt_nyers_i!F$3:F$140,konzisztencia_teszt_nyers_i!F$1)</f>
        <v>60</v>
      </c>
      <c r="G136" s="1">
        <f>RANK(konzisztencia_teszt_nyers_i!G136,konzisztencia_teszt_nyers_i!G$3:G$140,konzisztencia_teszt_nyers_i!G$1)</f>
        <v>1</v>
      </c>
      <c r="H136" s="1">
        <f>RANK(konzisztencia_teszt_nyers_i!H136,konzisztencia_teszt_nyers_i!H$3:H$140,konzisztencia_teszt_nyers_i!H$1)</f>
        <v>42</v>
      </c>
      <c r="I136" s="1">
        <f>RANK(konzisztencia_teszt_nyers_i!I136,konzisztencia_teszt_nyers_i!I$3:I$140,konzisztencia_teszt_nyers_i!I$1)</f>
        <v>1</v>
      </c>
      <c r="J136" s="1">
        <f>RANK(konzisztencia_teszt_nyers_i!J136,konzisztencia_teszt_nyers_i!J$3:J$140,konzisztencia_teszt_nyers_i!J$1)</f>
        <v>33</v>
      </c>
      <c r="K136" s="1">
        <f>RANK(konzisztencia_teszt_nyers_i!K136,konzisztencia_teszt_nyers_i!K$3:K$140,konzisztencia_teszt_nyers_i!K$1)</f>
        <v>24</v>
      </c>
      <c r="L136" s="1">
        <f>RANK(konzisztencia_teszt_nyers_i!L136,konzisztencia_teszt_nyers_i!L$3:L$140,konzisztencia_teszt_nyers_i!L$1)</f>
        <v>77</v>
      </c>
      <c r="M136" s="1">
        <v>1000000</v>
      </c>
    </row>
    <row r="137" spans="1:13" x14ac:dyDescent="0.3">
      <c r="A137" s="1" t="s">
        <v>154</v>
      </c>
      <c r="B137" s="1" t="s">
        <v>148</v>
      </c>
      <c r="C137" s="1">
        <f>RANK(konzisztencia_teszt_nyers_i!C137,konzisztencia_teszt_nyers_i!C$3:C$140,konzisztencia_teszt_nyers_i!C$1)</f>
        <v>43</v>
      </c>
      <c r="D137" s="1">
        <f>RANK(konzisztencia_teszt_nyers_i!D137,konzisztencia_teszt_nyers_i!D$3:D$140,konzisztencia_teszt_nyers_i!D$1)</f>
        <v>85</v>
      </c>
      <c r="E137" s="1">
        <f>RANK(konzisztencia_teszt_nyers_i!E137,konzisztencia_teszt_nyers_i!E$3:E$140,konzisztencia_teszt_nyers_i!E$1)</f>
        <v>36</v>
      </c>
      <c r="F137" s="1">
        <f>RANK(konzisztencia_teszt_nyers_i!F137,konzisztencia_teszt_nyers_i!F$3:F$140,konzisztencia_teszt_nyers_i!F$1)</f>
        <v>60</v>
      </c>
      <c r="G137" s="1">
        <f>RANK(konzisztencia_teszt_nyers_i!G137,konzisztencia_teszt_nyers_i!G$3:G$140,konzisztencia_teszt_nyers_i!G$1)</f>
        <v>1</v>
      </c>
      <c r="H137" s="1">
        <f>RANK(konzisztencia_teszt_nyers_i!H137,konzisztencia_teszt_nyers_i!H$3:H$140,konzisztencia_teszt_nyers_i!H$1)</f>
        <v>90</v>
      </c>
      <c r="I137" s="1">
        <f>RANK(konzisztencia_teszt_nyers_i!I137,konzisztencia_teszt_nyers_i!I$3:I$140,konzisztencia_teszt_nyers_i!I$1)</f>
        <v>43</v>
      </c>
      <c r="J137" s="1">
        <f>RANK(konzisztencia_teszt_nyers_i!J137,konzisztencia_teszt_nyers_i!J$3:J$140,konzisztencia_teszt_nyers_i!J$1)</f>
        <v>33</v>
      </c>
      <c r="K137" s="1">
        <f>RANK(konzisztencia_teszt_nyers_i!K137,konzisztencia_teszt_nyers_i!K$3:K$140,konzisztencia_teszt_nyers_i!K$1)</f>
        <v>24</v>
      </c>
      <c r="L137" s="1">
        <f>RANK(konzisztencia_teszt_nyers_i!L137,konzisztencia_teszt_nyers_i!L$3:L$140,konzisztencia_teszt_nyers_i!L$1)</f>
        <v>20</v>
      </c>
      <c r="M137" s="1">
        <v>1000000</v>
      </c>
    </row>
    <row r="138" spans="1:13" x14ac:dyDescent="0.3">
      <c r="A138" s="1" t="s">
        <v>156</v>
      </c>
      <c r="B138" s="1" t="s">
        <v>149</v>
      </c>
      <c r="C138" s="1">
        <f>RANK(konzisztencia_teszt_nyers_i!C138,konzisztencia_teszt_nyers_i!C$3:C$140,konzisztencia_teszt_nyers_i!C$1)</f>
        <v>72</v>
      </c>
      <c r="D138" s="1">
        <f>RANK(konzisztencia_teszt_nyers_i!D138,konzisztencia_teszt_nyers_i!D$3:D$140,konzisztencia_teszt_nyers_i!D$1)</f>
        <v>22</v>
      </c>
      <c r="E138" s="1">
        <f>RANK(konzisztencia_teszt_nyers_i!E138,konzisztencia_teszt_nyers_i!E$3:E$140,konzisztencia_teszt_nyers_i!E$1)</f>
        <v>1</v>
      </c>
      <c r="F138" s="1">
        <f>RANK(konzisztencia_teszt_nyers_i!F138,konzisztencia_teszt_nyers_i!F$3:F$140,konzisztencia_teszt_nyers_i!F$1)</f>
        <v>60</v>
      </c>
      <c r="G138" s="1">
        <f>RANK(konzisztencia_teszt_nyers_i!G138,konzisztencia_teszt_nyers_i!G$3:G$140,konzisztencia_teszt_nyers_i!G$1)</f>
        <v>1</v>
      </c>
      <c r="H138" s="1">
        <f>RANK(konzisztencia_teszt_nyers_i!H138,konzisztencia_teszt_nyers_i!H$3:H$140,konzisztencia_teszt_nyers_i!H$1)</f>
        <v>1</v>
      </c>
      <c r="I138" s="1">
        <f>RANK(konzisztencia_teszt_nyers_i!I138,konzisztencia_teszt_nyers_i!I$3:I$140,konzisztencia_teszt_nyers_i!I$1)</f>
        <v>43</v>
      </c>
      <c r="J138" s="1">
        <f>RANK(konzisztencia_teszt_nyers_i!J138,konzisztencia_teszt_nyers_i!J$3:J$140,konzisztencia_teszt_nyers_i!J$1)</f>
        <v>79</v>
      </c>
      <c r="K138" s="1">
        <f>RANK(konzisztencia_teszt_nyers_i!K138,konzisztencia_teszt_nyers_i!K$3:K$140,konzisztencia_teszt_nyers_i!K$1)</f>
        <v>24</v>
      </c>
      <c r="L138" s="1">
        <f>RANK(konzisztencia_teszt_nyers_i!L138,konzisztencia_teszt_nyers_i!L$3:L$140,konzisztencia_teszt_nyers_i!L$1)</f>
        <v>20</v>
      </c>
      <c r="M138" s="1">
        <v>1000000</v>
      </c>
    </row>
    <row r="139" spans="1:13" x14ac:dyDescent="0.3">
      <c r="A139" s="1" t="s">
        <v>152</v>
      </c>
      <c r="B139" s="1" t="s">
        <v>150</v>
      </c>
      <c r="C139" s="1">
        <f>RANK(konzisztencia_teszt_nyers_i!C139,konzisztencia_teszt_nyers_i!C$3:C$140,konzisztencia_teszt_nyers_i!C$1)</f>
        <v>1</v>
      </c>
      <c r="D139" s="1">
        <f>RANK(konzisztencia_teszt_nyers_i!D139,konzisztencia_teszt_nyers_i!D$3:D$140,konzisztencia_teszt_nyers_i!D$1)</f>
        <v>1</v>
      </c>
      <c r="E139" s="1">
        <f>RANK(konzisztencia_teszt_nyers_i!E139,konzisztencia_teszt_nyers_i!E$3:E$140,konzisztencia_teszt_nyers_i!E$1)</f>
        <v>117</v>
      </c>
      <c r="F139" s="1">
        <f>RANK(konzisztencia_teszt_nyers_i!F139,konzisztencia_teszt_nyers_i!F$3:F$140,konzisztencia_teszt_nyers_i!F$1)</f>
        <v>60</v>
      </c>
      <c r="G139" s="1">
        <f>RANK(konzisztencia_teszt_nyers_i!G139,konzisztencia_teszt_nyers_i!G$3:G$140,konzisztencia_teszt_nyers_i!G$1)</f>
        <v>1</v>
      </c>
      <c r="H139" s="1">
        <f>RANK(konzisztencia_teszt_nyers_i!H139,konzisztencia_teszt_nyers_i!H$3:H$140,konzisztencia_teszt_nyers_i!H$1)</f>
        <v>1</v>
      </c>
      <c r="I139" s="1">
        <f>RANK(konzisztencia_teszt_nyers_i!I139,konzisztencia_teszt_nyers_i!I$3:I$140,konzisztencia_teszt_nyers_i!I$1)</f>
        <v>1</v>
      </c>
      <c r="J139" s="1">
        <f>RANK(konzisztencia_teszt_nyers_i!J139,konzisztencia_teszt_nyers_i!J$3:J$140,konzisztencia_teszt_nyers_i!J$1)</f>
        <v>79</v>
      </c>
      <c r="K139" s="1">
        <f>RANK(konzisztencia_teszt_nyers_i!K139,konzisztencia_teszt_nyers_i!K$3:K$140,konzisztencia_teszt_nyers_i!K$1)</f>
        <v>60</v>
      </c>
      <c r="L139" s="1">
        <f>RANK(konzisztencia_teszt_nyers_i!L139,konzisztencia_teszt_nyers_i!L$3:L$140,konzisztencia_teszt_nyers_i!L$1)</f>
        <v>20</v>
      </c>
      <c r="M139" s="1">
        <v>1000000</v>
      </c>
    </row>
    <row r="140" spans="1:13" x14ac:dyDescent="0.3">
      <c r="A140" s="1" t="s">
        <v>152</v>
      </c>
      <c r="B140" s="1" t="s">
        <v>151</v>
      </c>
      <c r="C140" s="1">
        <f>RANK(konzisztencia_teszt_nyers_i!C140,konzisztencia_teszt_nyers_i!C$3:C$140,konzisztencia_teszt_nyers_i!C$1)</f>
        <v>1</v>
      </c>
      <c r="D140" s="1">
        <f>RANK(konzisztencia_teszt_nyers_i!D140,konzisztencia_teszt_nyers_i!D$3:D$140,konzisztencia_teszt_nyers_i!D$1)</f>
        <v>22</v>
      </c>
      <c r="E140" s="1">
        <f>RANK(konzisztencia_teszt_nyers_i!E140,konzisztencia_teszt_nyers_i!E$3:E$140,konzisztencia_teszt_nyers_i!E$1)</f>
        <v>129</v>
      </c>
      <c r="F140" s="1">
        <f>RANK(konzisztencia_teszt_nyers_i!F140,konzisztencia_teszt_nyers_i!F$3:F$140,konzisztencia_teszt_nyers_i!F$1)</f>
        <v>106</v>
      </c>
      <c r="G140" s="1">
        <f>RANK(konzisztencia_teszt_nyers_i!G140,konzisztencia_teszt_nyers_i!G$3:G$140,konzisztencia_teszt_nyers_i!G$1)</f>
        <v>1</v>
      </c>
      <c r="H140" s="1">
        <f>RANK(konzisztencia_teszt_nyers_i!H140,konzisztencia_teszt_nyers_i!H$3:H$140,konzisztencia_teszt_nyers_i!H$1)</f>
        <v>129</v>
      </c>
      <c r="I140" s="1">
        <f>RANK(konzisztencia_teszt_nyers_i!I140,konzisztencia_teszt_nyers_i!I$3:I$140,konzisztencia_teszt_nyers_i!I$1)</f>
        <v>114</v>
      </c>
      <c r="J140" s="1">
        <f>RANK(konzisztencia_teszt_nyers_i!J140,konzisztencia_teszt_nyers_i!J$3:J$140,konzisztencia_teszt_nyers_i!J$1)</f>
        <v>111</v>
      </c>
      <c r="K140" s="1">
        <f>RANK(konzisztencia_teszt_nyers_i!K140,konzisztencia_teszt_nyers_i!K$3:K$140,konzisztencia_teszt_nyers_i!K$1)</f>
        <v>133</v>
      </c>
      <c r="L140" s="1">
        <f>RANK(konzisztencia_teszt_nyers_i!L140,konzisztencia_teszt_nyers_i!L$3:L$140,konzisztencia_teszt_nyers_i!L$1)</f>
        <v>128</v>
      </c>
      <c r="M140" s="1">
        <v>1000000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30"/>
  <sheetViews>
    <sheetView zoomScale="70" zoomScaleNormal="70" workbookViewId="0"/>
  </sheetViews>
  <sheetFormatPr defaultRowHeight="14.4" x14ac:dyDescent="0.3"/>
  <cols>
    <col min="1" max="1" width="9.44140625" bestFit="1" customWidth="1"/>
    <col min="2" max="2" width="37.5546875" bestFit="1" customWidth="1"/>
    <col min="3" max="3" width="18.109375" bestFit="1" customWidth="1"/>
    <col min="4" max="4" width="18.33203125" bestFit="1" customWidth="1"/>
    <col min="5" max="5" width="24.33203125" bestFit="1" customWidth="1"/>
    <col min="6" max="6" width="10.88671875" bestFit="1" customWidth="1"/>
    <col min="7" max="7" width="19.6640625" bestFit="1" customWidth="1"/>
    <col min="8" max="8" width="32.6640625" bestFit="1" customWidth="1"/>
    <col min="9" max="9" width="30.33203125" bestFit="1" customWidth="1"/>
    <col min="10" max="10" width="33.44140625" bestFit="1" customWidth="1"/>
    <col min="11" max="11" width="31" bestFit="1" customWidth="1"/>
    <col min="12" max="12" width="25" bestFit="1" customWidth="1"/>
  </cols>
  <sheetData>
    <row r="1" spans="1:27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426</v>
      </c>
      <c r="M1" s="13">
        <f>CORREL(L3:L140,M3:M140)</f>
        <v>0.81283718707987562</v>
      </c>
      <c r="P1" s="21"/>
    </row>
    <row r="2" spans="1:27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t="s">
        <v>539</v>
      </c>
      <c r="P2" s="4"/>
    </row>
    <row r="3" spans="1:27" x14ac:dyDescent="0.3">
      <c r="A3" s="1" t="s">
        <v>156</v>
      </c>
      <c r="B3" s="1" t="s">
        <v>14</v>
      </c>
      <c r="C3" s="1">
        <f>INT(RANK(konzisztencia_teszt_nyers_i!C3,konzisztencia_teszt_nyers_i!C$3:C$140,konzisztencia_teszt_nyers_i!C$1)/10)+1</f>
        <v>8</v>
      </c>
      <c r="D3" s="1">
        <f>INT(RANK(konzisztencia_teszt_nyers_i!D3,konzisztencia_teszt_nyers_i!D$3:D$140,konzisztencia_teszt_nyers_i!D$1)/10)+1</f>
        <v>3</v>
      </c>
      <c r="E3" s="1">
        <f>INT(RANK(konzisztencia_teszt_nyers_i!E3,konzisztencia_teszt_nyers_i!E$3:E$140,konzisztencia_teszt_nyers_i!E$1)/10)+1</f>
        <v>1</v>
      </c>
      <c r="F3" s="1">
        <f>INT(RANK(konzisztencia_teszt_nyers_i!F3,konzisztencia_teszt_nyers_i!F$3:F$140,konzisztencia_teszt_nyers_i!F$1)/10)+1</f>
        <v>2</v>
      </c>
      <c r="G3" s="1">
        <f>INT(RANK(konzisztencia_teszt_nyers_i!G3,konzisztencia_teszt_nyers_i!G$3:G$140,konzisztencia_teszt_nyers_i!G$1)/10)+1</f>
        <v>3</v>
      </c>
      <c r="H3" s="1">
        <f>INT(RANK(konzisztencia_teszt_nyers_i!H3,konzisztencia_teszt_nyers_i!H$3:H$140,konzisztencia_teszt_nyers_i!H$1)/10)+1</f>
        <v>5</v>
      </c>
      <c r="I3" s="1">
        <f>INT(RANK(konzisztencia_teszt_nyers_i!I3,konzisztencia_teszt_nyers_i!I$3:I$140,konzisztencia_teszt_nyers_i!I$1)/10)+1</f>
        <v>9</v>
      </c>
      <c r="J3" s="1">
        <f>INT(RANK(konzisztencia_teszt_nyers_i!J3,konzisztencia_teszt_nyers_i!J$3:J$140,konzisztencia_teszt_nyers_i!J$1)/10)+1</f>
        <v>4</v>
      </c>
      <c r="K3" s="1">
        <f>INT(RANK(konzisztencia_teszt_nyers_i!K3,konzisztencia_teszt_nyers_i!K$3:K$140,konzisztencia_teszt_nyers_i!K$1)/10)+1</f>
        <v>1</v>
      </c>
      <c r="L3" s="1">
        <f>konzisztencia_teszt_nyers_i!L3*1000+10000</f>
        <v>13000</v>
      </c>
      <c r="M3">
        <f>Z180</f>
        <v>13898.4</v>
      </c>
    </row>
    <row r="4" spans="1:27" x14ac:dyDescent="0.3">
      <c r="A4" s="1" t="s">
        <v>153</v>
      </c>
      <c r="B4" s="1" t="s">
        <v>15</v>
      </c>
      <c r="C4" s="1">
        <f>INT(RANK(konzisztencia_teszt_nyers_i!C4,konzisztencia_teszt_nyers_i!C$3:C$140,konzisztencia_teszt_nyers_i!C$1)/10)+1</f>
        <v>5</v>
      </c>
      <c r="D4" s="1">
        <f>INT(RANK(konzisztencia_teszt_nyers_i!D4,konzisztencia_teszt_nyers_i!D$3:D$140,konzisztencia_teszt_nyers_i!D$1)/10)+1</f>
        <v>3</v>
      </c>
      <c r="E4" s="1">
        <f>INT(RANK(konzisztencia_teszt_nyers_i!E4,konzisztencia_teszt_nyers_i!E$3:E$140,konzisztencia_teszt_nyers_i!E$1)/10)+1</f>
        <v>1</v>
      </c>
      <c r="F4" s="1">
        <f>INT(RANK(konzisztencia_teszt_nyers_i!F4,konzisztencia_teszt_nyers_i!F$3:F$140,konzisztencia_teszt_nyers_i!F$1)/10)+1</f>
        <v>2</v>
      </c>
      <c r="G4" s="1">
        <f>INT(RANK(konzisztencia_teszt_nyers_i!G4,konzisztencia_teszt_nyers_i!G$3:G$140,konzisztencia_teszt_nyers_i!G$1)/10)+1</f>
        <v>3</v>
      </c>
      <c r="H4" s="1">
        <f>INT(RANK(konzisztencia_teszt_nyers_i!H4,konzisztencia_teszt_nyers_i!H$3:H$140,konzisztencia_teszt_nyers_i!H$1)/10)+1</f>
        <v>5</v>
      </c>
      <c r="I4" s="1">
        <f>INT(RANK(konzisztencia_teszt_nyers_i!I4,konzisztencia_teszt_nyers_i!I$3:I$140,konzisztencia_teszt_nyers_i!I$1)/10)+1</f>
        <v>9</v>
      </c>
      <c r="J4" s="1">
        <f>INT(RANK(konzisztencia_teszt_nyers_i!J4,konzisztencia_teszt_nyers_i!J$3:J$140,konzisztencia_teszt_nyers_i!J$1)/10)+1</f>
        <v>8</v>
      </c>
      <c r="K4" s="1">
        <f>INT(RANK(konzisztencia_teszt_nyers_i!K4,konzisztencia_teszt_nyers_i!K$3:K$140,konzisztencia_teszt_nyers_i!K$1)/10)+1</f>
        <v>1</v>
      </c>
      <c r="L4" s="1">
        <f>konzisztencia_teszt_nyers_i!L4*1000+10000</f>
        <v>13000</v>
      </c>
      <c r="M4">
        <f t="shared" ref="M4:M67" si="0">Z181</f>
        <v>13265.8</v>
      </c>
    </row>
    <row r="5" spans="1:27" ht="30.6" x14ac:dyDescent="0.3">
      <c r="A5" s="1" t="s">
        <v>152</v>
      </c>
      <c r="B5" s="1" t="s">
        <v>16</v>
      </c>
      <c r="C5" s="1">
        <f>INT(RANK(konzisztencia_teszt_nyers_i!C5,konzisztencia_teszt_nyers_i!C$3:C$140,konzisztencia_teszt_nyers_i!C$1)/10)+1</f>
        <v>1</v>
      </c>
      <c r="D5" s="1">
        <f>INT(RANK(konzisztencia_teszt_nyers_i!D5,konzisztencia_teszt_nyers_i!D$3:D$140,konzisztencia_teszt_nyers_i!D$1)/10)+1</f>
        <v>3</v>
      </c>
      <c r="E5" s="1">
        <f>INT(RANK(konzisztencia_teszt_nyers_i!E5,konzisztencia_teszt_nyers_i!E$3:E$140,konzisztencia_teszt_nyers_i!E$1)/10)+1</f>
        <v>9</v>
      </c>
      <c r="F5" s="1">
        <f>INT(RANK(konzisztencia_teszt_nyers_i!F5,konzisztencia_teszt_nyers_i!F$3:F$140,konzisztencia_teszt_nyers_i!F$1)/10)+1</f>
        <v>2</v>
      </c>
      <c r="G5" s="1">
        <f>INT(RANK(konzisztencia_teszt_nyers_i!G5,konzisztencia_teszt_nyers_i!G$3:G$140,konzisztencia_teszt_nyers_i!G$1)/10)+1</f>
        <v>3</v>
      </c>
      <c r="H5" s="1">
        <f>INT(RANK(konzisztencia_teszt_nyers_i!H5,konzisztencia_teszt_nyers_i!H$3:H$140,konzisztencia_teszt_nyers_i!H$1)/10)+1</f>
        <v>10</v>
      </c>
      <c r="I5" s="1">
        <f>INT(RANK(konzisztencia_teszt_nyers_i!I5,konzisztencia_teszt_nyers_i!I$3:I$140,konzisztencia_teszt_nyers_i!I$1)/10)+1</f>
        <v>5</v>
      </c>
      <c r="J5" s="1">
        <f>INT(RANK(konzisztencia_teszt_nyers_i!J5,konzisztencia_teszt_nyers_i!J$3:J$140,konzisztencia_teszt_nyers_i!J$1)/10)+1</f>
        <v>8</v>
      </c>
      <c r="K5" s="1">
        <f>INT(RANK(konzisztencia_teszt_nyers_i!K5,konzisztencia_teszt_nyers_i!K$3:K$140,konzisztencia_teszt_nyers_i!K$1)/10)+1</f>
        <v>3</v>
      </c>
      <c r="L5" s="1">
        <f>konzisztencia_teszt_nyers_i!L5*1000+10000</f>
        <v>11000</v>
      </c>
      <c r="M5">
        <f t="shared" si="0"/>
        <v>11808.7</v>
      </c>
      <c r="P5" s="22" t="s">
        <v>158</v>
      </c>
      <c r="Q5" s="23" t="s">
        <v>159</v>
      </c>
      <c r="R5" s="22" t="s">
        <v>160</v>
      </c>
      <c r="S5" s="23">
        <v>138</v>
      </c>
      <c r="T5" s="22" t="s">
        <v>161</v>
      </c>
      <c r="U5" s="23">
        <v>9</v>
      </c>
      <c r="V5" s="22" t="s">
        <v>162</v>
      </c>
      <c r="W5" s="23">
        <v>14</v>
      </c>
      <c r="X5" s="22" t="s">
        <v>163</v>
      </c>
      <c r="Y5" s="23">
        <v>0</v>
      </c>
      <c r="Z5" s="22" t="s">
        <v>164</v>
      </c>
      <c r="AA5" s="23" t="s">
        <v>165</v>
      </c>
    </row>
    <row r="6" spans="1:27" ht="18.600000000000001" thickBot="1" x14ac:dyDescent="0.35">
      <c r="A6" s="1" t="s">
        <v>156</v>
      </c>
      <c r="B6" s="1" t="s">
        <v>17</v>
      </c>
      <c r="C6" s="1">
        <f>INT(RANK(konzisztencia_teszt_nyers_i!C6,konzisztencia_teszt_nyers_i!C$3:C$140,konzisztencia_teszt_nyers_i!C$1)/10)+1</f>
        <v>5</v>
      </c>
      <c r="D6" s="1">
        <f>INT(RANK(konzisztencia_teszt_nyers_i!D6,konzisztencia_teszt_nyers_i!D$3:D$140,konzisztencia_teszt_nyers_i!D$1)/10)+1</f>
        <v>1</v>
      </c>
      <c r="E6" s="1">
        <f>INT(RANK(konzisztencia_teszt_nyers_i!E6,konzisztencia_teszt_nyers_i!E$3:E$140,konzisztencia_teszt_nyers_i!E$1)/10)+1</f>
        <v>1</v>
      </c>
      <c r="F6" s="1">
        <f>INT(RANK(konzisztencia_teszt_nyers_i!F6,konzisztencia_teszt_nyers_i!F$3:F$140,konzisztencia_teszt_nyers_i!F$1)/10)+1</f>
        <v>2</v>
      </c>
      <c r="G6" s="1">
        <f>INT(RANK(konzisztencia_teszt_nyers_i!G6,konzisztencia_teszt_nyers_i!G$3:G$140,konzisztencia_teszt_nyers_i!G$1)/10)+1</f>
        <v>1</v>
      </c>
      <c r="H6" s="1">
        <f>INT(RANK(konzisztencia_teszt_nyers_i!H6,konzisztencia_teszt_nyers_i!H$3:H$140,konzisztencia_teszt_nyers_i!H$1)/10)+1</f>
        <v>1</v>
      </c>
      <c r="I6" s="1">
        <f>INT(RANK(konzisztencia_teszt_nyers_i!I6,konzisztencia_teszt_nyers_i!I$3:I$140,konzisztencia_teszt_nyers_i!I$1)/10)+1</f>
        <v>1</v>
      </c>
      <c r="J6" s="1">
        <f>INT(RANK(konzisztencia_teszt_nyers_i!J6,konzisztencia_teszt_nyers_i!J$3:J$140,konzisztencia_teszt_nyers_i!J$1)/10)+1</f>
        <v>12</v>
      </c>
      <c r="K6" s="1">
        <f>INT(RANK(konzisztencia_teszt_nyers_i!K6,konzisztencia_teszt_nyers_i!K$3:K$140,konzisztencia_teszt_nyers_i!K$1)/10)+1</f>
        <v>14</v>
      </c>
      <c r="L6" s="1">
        <f>konzisztencia_teszt_nyers_i!L6*1000+10000</f>
        <v>14000</v>
      </c>
      <c r="M6">
        <f t="shared" si="0"/>
        <v>14226.7</v>
      </c>
      <c r="P6" s="21"/>
    </row>
    <row r="7" spans="1:27" ht="15" thickBot="1" x14ac:dyDescent="0.35">
      <c r="A7" s="1" t="s">
        <v>156</v>
      </c>
      <c r="B7" s="1" t="s">
        <v>18</v>
      </c>
      <c r="C7" s="1">
        <f>INT(RANK(konzisztencia_teszt_nyers_i!C7,konzisztencia_teszt_nyers_i!C$3:C$140,konzisztencia_teszt_nyers_i!C$1)/10)+1</f>
        <v>1</v>
      </c>
      <c r="D7" s="1">
        <f>INT(RANK(konzisztencia_teszt_nyers_i!D7,konzisztencia_teszt_nyers_i!D$3:D$140,konzisztencia_teszt_nyers_i!D$1)/10)+1</f>
        <v>1</v>
      </c>
      <c r="E7" s="1">
        <f>INT(RANK(konzisztencia_teszt_nyers_i!E7,konzisztencia_teszt_nyers_i!E$3:E$140,konzisztencia_teszt_nyers_i!E$1)/10)+1</f>
        <v>1</v>
      </c>
      <c r="F7" s="1">
        <f>INT(RANK(konzisztencia_teszt_nyers_i!F7,konzisztencia_teszt_nyers_i!F$3:F$140,konzisztencia_teszt_nyers_i!F$1)/10)+1</f>
        <v>1</v>
      </c>
      <c r="G7" s="1">
        <f>INT(RANK(konzisztencia_teszt_nyers_i!G7,konzisztencia_teszt_nyers_i!G$3:G$140,konzisztencia_teszt_nyers_i!G$1)/10)+1</f>
        <v>1</v>
      </c>
      <c r="H7" s="1">
        <f>INT(RANK(konzisztencia_teszt_nyers_i!H7,konzisztencia_teszt_nyers_i!H$3:H$140,konzisztencia_teszt_nyers_i!H$1)/10)+1</f>
        <v>1</v>
      </c>
      <c r="I7" s="1">
        <f>INT(RANK(konzisztencia_teszt_nyers_i!I7,konzisztencia_teszt_nyers_i!I$3:I$140,konzisztencia_teszt_nyers_i!I$1)/10)+1</f>
        <v>1</v>
      </c>
      <c r="J7" s="1">
        <f>INT(RANK(konzisztencia_teszt_nyers_i!J7,konzisztencia_teszt_nyers_i!J$3:J$140,konzisztencia_teszt_nyers_i!J$1)/10)+1</f>
        <v>12</v>
      </c>
      <c r="K7" s="1">
        <f>INT(RANK(konzisztencia_teszt_nyers_i!K7,konzisztencia_teszt_nyers_i!K$3:K$140,konzisztencia_teszt_nyers_i!K$1)/10)+1</f>
        <v>14</v>
      </c>
      <c r="L7" s="1">
        <f>konzisztencia_teszt_nyers_i!L7*1000+10000</f>
        <v>14000</v>
      </c>
      <c r="M7">
        <f t="shared" si="0"/>
        <v>13991.1</v>
      </c>
      <c r="P7" s="24" t="s">
        <v>166</v>
      </c>
      <c r="Q7" s="24" t="s">
        <v>167</v>
      </c>
      <c r="R7" s="24" t="s">
        <v>168</v>
      </c>
      <c r="S7" s="24" t="s">
        <v>169</v>
      </c>
      <c r="T7" s="24" t="s">
        <v>170</v>
      </c>
      <c r="U7" s="24" t="s">
        <v>171</v>
      </c>
      <c r="V7" s="24" t="s">
        <v>172</v>
      </c>
      <c r="W7" s="24" t="s">
        <v>173</v>
      </c>
      <c r="X7" s="24" t="s">
        <v>174</v>
      </c>
      <c r="Y7" s="24" t="s">
        <v>175</v>
      </c>
      <c r="Z7" s="24" t="s">
        <v>176</v>
      </c>
    </row>
    <row r="8" spans="1:27" ht="15" thickBot="1" x14ac:dyDescent="0.35">
      <c r="A8" s="1" t="s">
        <v>155</v>
      </c>
      <c r="B8" s="1" t="s">
        <v>19</v>
      </c>
      <c r="C8" s="1">
        <f>INT(RANK(konzisztencia_teszt_nyers_i!C8,konzisztencia_teszt_nyers_i!C$3:C$140,konzisztencia_teszt_nyers_i!C$1)/10)+1</f>
        <v>8</v>
      </c>
      <c r="D8" s="1">
        <f>INT(RANK(konzisztencia_teszt_nyers_i!D8,konzisztencia_teszt_nyers_i!D$3:D$140,konzisztencia_teszt_nyers_i!D$1)/10)+1</f>
        <v>3</v>
      </c>
      <c r="E8" s="1">
        <f>INT(RANK(konzisztencia_teszt_nyers_i!E8,konzisztencia_teszt_nyers_i!E$3:E$140,konzisztencia_teszt_nyers_i!E$1)/10)+1</f>
        <v>1</v>
      </c>
      <c r="F8" s="1">
        <f>INT(RANK(konzisztencia_teszt_nyers_i!F8,konzisztencia_teszt_nyers_i!F$3:F$140,konzisztencia_teszt_nyers_i!F$1)/10)+1</f>
        <v>7</v>
      </c>
      <c r="G8" s="1">
        <f>INT(RANK(konzisztencia_teszt_nyers_i!G8,konzisztencia_teszt_nyers_i!G$3:G$140,konzisztencia_teszt_nyers_i!G$1)/10)+1</f>
        <v>7</v>
      </c>
      <c r="H8" s="1">
        <f>INT(RANK(konzisztencia_teszt_nyers_i!H8,konzisztencia_teszt_nyers_i!H$3:H$140,konzisztencia_teszt_nyers_i!H$1)/10)+1</f>
        <v>10</v>
      </c>
      <c r="I8" s="1">
        <f>INT(RANK(konzisztencia_teszt_nyers_i!I8,konzisztencia_teszt_nyers_i!I$3:I$140,konzisztencia_teszt_nyers_i!I$1)/10)+1</f>
        <v>9</v>
      </c>
      <c r="J8" s="1">
        <f>INT(RANK(konzisztencia_teszt_nyers_i!J8,konzisztencia_teszt_nyers_i!J$3:J$140,konzisztencia_teszt_nyers_i!J$1)/10)+1</f>
        <v>1</v>
      </c>
      <c r="K8" s="1">
        <f>INT(RANK(konzisztencia_teszt_nyers_i!K8,konzisztencia_teszt_nyers_i!K$3:K$140,konzisztencia_teszt_nyers_i!K$1)/10)+1</f>
        <v>1</v>
      </c>
      <c r="L8" s="1">
        <f>konzisztencia_teszt_nyers_i!L8*1000+10000</f>
        <v>13000</v>
      </c>
      <c r="M8">
        <f t="shared" si="0"/>
        <v>13426.2</v>
      </c>
      <c r="P8" s="24" t="s">
        <v>177</v>
      </c>
      <c r="Q8" s="25">
        <v>8</v>
      </c>
      <c r="R8" s="25">
        <v>3</v>
      </c>
      <c r="S8" s="25">
        <v>1</v>
      </c>
      <c r="T8" s="25">
        <v>2</v>
      </c>
      <c r="U8" s="25">
        <v>3</v>
      </c>
      <c r="V8" s="25">
        <v>5</v>
      </c>
      <c r="W8" s="25">
        <v>9</v>
      </c>
      <c r="X8" s="25">
        <v>4</v>
      </c>
      <c r="Y8" s="25">
        <v>1</v>
      </c>
      <c r="Z8" s="25">
        <v>13000</v>
      </c>
    </row>
    <row r="9" spans="1:27" ht="15" thickBot="1" x14ac:dyDescent="0.35">
      <c r="A9" s="1" t="s">
        <v>153</v>
      </c>
      <c r="B9" s="1" t="s">
        <v>20</v>
      </c>
      <c r="C9" s="1">
        <f>INT(RANK(konzisztencia_teszt_nyers_i!C9,konzisztencia_teszt_nyers_i!C$3:C$140,konzisztencia_teszt_nyers_i!C$1)/10)+1</f>
        <v>8</v>
      </c>
      <c r="D9" s="1">
        <f>INT(RANK(konzisztencia_teszt_nyers_i!D9,konzisztencia_teszt_nyers_i!D$3:D$140,konzisztencia_teszt_nyers_i!D$1)/10)+1</f>
        <v>9</v>
      </c>
      <c r="E9" s="1">
        <f>INT(RANK(konzisztencia_teszt_nyers_i!E9,konzisztencia_teszt_nyers_i!E$3:E$140,konzisztencia_teszt_nyers_i!E$1)/10)+1</f>
        <v>4</v>
      </c>
      <c r="F9" s="1">
        <f>INT(RANK(konzisztencia_teszt_nyers_i!F9,konzisztencia_teszt_nyers_i!F$3:F$140,konzisztencia_teszt_nyers_i!F$1)/10)+1</f>
        <v>7</v>
      </c>
      <c r="G9" s="1">
        <f>INT(RANK(konzisztencia_teszt_nyers_i!G9,konzisztencia_teszt_nyers_i!G$3:G$140,konzisztencia_teszt_nyers_i!G$1)/10)+1</f>
        <v>7</v>
      </c>
      <c r="H9" s="1">
        <f>INT(RANK(konzisztencia_teszt_nyers_i!H9,konzisztencia_teszt_nyers_i!H$3:H$140,konzisztencia_teszt_nyers_i!H$1)/10)+1</f>
        <v>10</v>
      </c>
      <c r="I9" s="1">
        <f>INT(RANK(konzisztencia_teszt_nyers_i!I9,konzisztencia_teszt_nyers_i!I$3:I$140,konzisztencia_teszt_nyers_i!I$1)/10)+1</f>
        <v>9</v>
      </c>
      <c r="J9" s="1">
        <f>INT(RANK(konzisztencia_teszt_nyers_i!J9,konzisztencia_teszt_nyers_i!J$3:J$140,konzisztencia_teszt_nyers_i!J$1)/10)+1</f>
        <v>4</v>
      </c>
      <c r="K9" s="1">
        <f>INT(RANK(konzisztencia_teszt_nyers_i!K9,konzisztencia_teszt_nyers_i!K$3:K$140,konzisztencia_teszt_nyers_i!K$1)/10)+1</f>
        <v>3</v>
      </c>
      <c r="L9" s="1">
        <f>konzisztencia_teszt_nyers_i!L9*1000+10000</f>
        <v>13000</v>
      </c>
      <c r="M9">
        <f t="shared" si="0"/>
        <v>13272.7</v>
      </c>
      <c r="P9" s="24" t="s">
        <v>178</v>
      </c>
      <c r="Q9" s="25">
        <v>5</v>
      </c>
      <c r="R9" s="25">
        <v>3</v>
      </c>
      <c r="S9" s="25">
        <v>1</v>
      </c>
      <c r="T9" s="25">
        <v>2</v>
      </c>
      <c r="U9" s="25">
        <v>3</v>
      </c>
      <c r="V9" s="25">
        <v>5</v>
      </c>
      <c r="W9" s="25">
        <v>9</v>
      </c>
      <c r="X9" s="25">
        <v>8</v>
      </c>
      <c r="Y9" s="25">
        <v>1</v>
      </c>
      <c r="Z9" s="25">
        <v>13000</v>
      </c>
    </row>
    <row r="10" spans="1:27" ht="15" thickBot="1" x14ac:dyDescent="0.35">
      <c r="A10" s="1" t="s">
        <v>156</v>
      </c>
      <c r="B10" s="1" t="s">
        <v>21</v>
      </c>
      <c r="C10" s="1">
        <f>INT(RANK(konzisztencia_teszt_nyers_i!C10,konzisztencia_teszt_nyers_i!C$3:C$140,konzisztencia_teszt_nyers_i!C$1)/10)+1</f>
        <v>1</v>
      </c>
      <c r="D10" s="1">
        <f>INT(RANK(konzisztencia_teszt_nyers_i!D10,konzisztencia_teszt_nyers_i!D$3:D$140,konzisztencia_teszt_nyers_i!D$1)/10)+1</f>
        <v>1</v>
      </c>
      <c r="E10" s="1">
        <f>INT(RANK(konzisztencia_teszt_nyers_i!E10,konzisztencia_teszt_nyers_i!E$3:E$140,konzisztencia_teszt_nyers_i!E$1)/10)+1</f>
        <v>9</v>
      </c>
      <c r="F10" s="1">
        <f>INT(RANK(konzisztencia_teszt_nyers_i!F10,konzisztencia_teszt_nyers_i!F$3:F$140,konzisztencia_teszt_nyers_i!F$1)/10)+1</f>
        <v>7</v>
      </c>
      <c r="G10" s="1">
        <f>INT(RANK(konzisztencia_teszt_nyers_i!G10,konzisztencia_teszt_nyers_i!G$3:G$140,konzisztencia_teszt_nyers_i!G$1)/10)+1</f>
        <v>3</v>
      </c>
      <c r="H10" s="1">
        <f>INT(RANK(konzisztencia_teszt_nyers_i!H10,konzisztencia_teszt_nyers_i!H$3:H$140,konzisztencia_teszt_nyers_i!H$1)/10)+1</f>
        <v>1</v>
      </c>
      <c r="I10" s="1">
        <f>INT(RANK(konzisztencia_teszt_nyers_i!I10,konzisztencia_teszt_nyers_i!I$3:I$140,konzisztencia_teszt_nyers_i!I$1)/10)+1</f>
        <v>1</v>
      </c>
      <c r="J10" s="1">
        <f>INT(RANK(konzisztencia_teszt_nyers_i!J10,konzisztencia_teszt_nyers_i!J$3:J$140,konzisztencia_teszt_nyers_i!J$1)/10)+1</f>
        <v>4</v>
      </c>
      <c r="K10" s="1">
        <f>INT(RANK(konzisztencia_teszt_nyers_i!K10,konzisztencia_teszt_nyers_i!K$3:K$140,konzisztencia_teszt_nyers_i!K$1)/10)+1</f>
        <v>3</v>
      </c>
      <c r="L10" s="1">
        <f>konzisztencia_teszt_nyers_i!L10*1000+10000</f>
        <v>14000</v>
      </c>
      <c r="M10">
        <f t="shared" si="0"/>
        <v>13453.6</v>
      </c>
      <c r="P10" s="24" t="s">
        <v>179</v>
      </c>
      <c r="Q10" s="25">
        <v>1</v>
      </c>
      <c r="R10" s="25">
        <v>3</v>
      </c>
      <c r="S10" s="25">
        <v>9</v>
      </c>
      <c r="T10" s="25">
        <v>2</v>
      </c>
      <c r="U10" s="25">
        <v>3</v>
      </c>
      <c r="V10" s="25">
        <v>10</v>
      </c>
      <c r="W10" s="25">
        <v>5</v>
      </c>
      <c r="X10" s="25">
        <v>8</v>
      </c>
      <c r="Y10" s="25">
        <v>3</v>
      </c>
      <c r="Z10" s="25">
        <v>11000</v>
      </c>
    </row>
    <row r="11" spans="1:27" ht="15" thickBot="1" x14ac:dyDescent="0.35">
      <c r="A11" s="1" t="s">
        <v>156</v>
      </c>
      <c r="B11" s="1" t="s">
        <v>22</v>
      </c>
      <c r="C11" s="1">
        <f>INT(RANK(konzisztencia_teszt_nyers_i!C11,konzisztencia_teszt_nyers_i!C$3:C$140,konzisztencia_teszt_nyers_i!C$1)/10)+1</f>
        <v>1</v>
      </c>
      <c r="D11" s="1">
        <f>INT(RANK(konzisztencia_teszt_nyers_i!D11,konzisztencia_teszt_nyers_i!D$3:D$140,konzisztencia_teszt_nyers_i!D$1)/10)+1</f>
        <v>1</v>
      </c>
      <c r="E11" s="1">
        <f>INT(RANK(konzisztencia_teszt_nyers_i!E11,konzisztencia_teszt_nyers_i!E$3:E$140,konzisztencia_teszt_nyers_i!E$1)/10)+1</f>
        <v>4</v>
      </c>
      <c r="F11" s="1">
        <f>INT(RANK(konzisztencia_teszt_nyers_i!F11,konzisztencia_teszt_nyers_i!F$3:F$140,konzisztencia_teszt_nyers_i!F$1)/10)+1</f>
        <v>2</v>
      </c>
      <c r="G11" s="1">
        <f>INT(RANK(konzisztencia_teszt_nyers_i!G11,konzisztencia_teszt_nyers_i!G$3:G$140,konzisztencia_teszt_nyers_i!G$1)/10)+1</f>
        <v>3</v>
      </c>
      <c r="H11" s="1">
        <f>INT(RANK(konzisztencia_teszt_nyers_i!H11,konzisztencia_teszt_nyers_i!H$3:H$140,konzisztencia_teszt_nyers_i!H$1)/10)+1</f>
        <v>1</v>
      </c>
      <c r="I11" s="1">
        <f>INT(RANK(konzisztencia_teszt_nyers_i!I11,konzisztencia_teszt_nyers_i!I$3:I$140,konzisztencia_teszt_nyers_i!I$1)/10)+1</f>
        <v>1</v>
      </c>
      <c r="J11" s="1">
        <f>INT(RANK(konzisztencia_teszt_nyers_i!J11,konzisztencia_teszt_nyers_i!J$3:J$140,konzisztencia_teszt_nyers_i!J$1)/10)+1</f>
        <v>4</v>
      </c>
      <c r="K11" s="1">
        <f>INT(RANK(konzisztencia_teszt_nyers_i!K11,konzisztencia_teszt_nyers_i!K$3:K$140,konzisztencia_teszt_nyers_i!K$1)/10)+1</f>
        <v>3</v>
      </c>
      <c r="L11" s="1">
        <f>konzisztencia_teszt_nyers_i!L11*1000+10000</f>
        <v>15000</v>
      </c>
      <c r="M11">
        <f t="shared" si="0"/>
        <v>13450.6</v>
      </c>
      <c r="P11" s="24" t="s">
        <v>180</v>
      </c>
      <c r="Q11" s="25">
        <v>5</v>
      </c>
      <c r="R11" s="25">
        <v>1</v>
      </c>
      <c r="S11" s="25">
        <v>1</v>
      </c>
      <c r="T11" s="25">
        <v>2</v>
      </c>
      <c r="U11" s="25">
        <v>1</v>
      </c>
      <c r="V11" s="25">
        <v>1</v>
      </c>
      <c r="W11" s="25">
        <v>1</v>
      </c>
      <c r="X11" s="25">
        <v>12</v>
      </c>
      <c r="Y11" s="25">
        <v>14</v>
      </c>
      <c r="Z11" s="25">
        <v>14000</v>
      </c>
    </row>
    <row r="12" spans="1:27" ht="15" thickBot="1" x14ac:dyDescent="0.35">
      <c r="A12" s="1" t="s">
        <v>152</v>
      </c>
      <c r="B12" s="1" t="s">
        <v>23</v>
      </c>
      <c r="C12" s="1">
        <f>INT(RANK(konzisztencia_teszt_nyers_i!C12,konzisztencia_teszt_nyers_i!C$3:C$140,konzisztencia_teszt_nyers_i!C$1)/10)+1</f>
        <v>5</v>
      </c>
      <c r="D12" s="1">
        <f>INT(RANK(konzisztencia_teszt_nyers_i!D12,konzisztencia_teszt_nyers_i!D$3:D$140,konzisztencia_teszt_nyers_i!D$1)/10)+1</f>
        <v>3</v>
      </c>
      <c r="E12" s="1">
        <f>INT(RANK(konzisztencia_teszt_nyers_i!E12,konzisztencia_teszt_nyers_i!E$3:E$140,konzisztencia_teszt_nyers_i!E$1)/10)+1</f>
        <v>13</v>
      </c>
      <c r="F12" s="1">
        <f>INT(RANK(konzisztencia_teszt_nyers_i!F12,konzisztencia_teszt_nyers_i!F$3:F$140,konzisztencia_teszt_nyers_i!F$1)/10)+1</f>
        <v>14</v>
      </c>
      <c r="G12" s="1">
        <f>INT(RANK(konzisztencia_teszt_nyers_i!G12,konzisztencia_teszt_nyers_i!G$3:G$140,konzisztencia_teszt_nyers_i!G$1)/10)+1</f>
        <v>11</v>
      </c>
      <c r="H12" s="1">
        <f>INT(RANK(konzisztencia_teszt_nyers_i!H12,konzisztencia_teszt_nyers_i!H$3:H$140,konzisztencia_teszt_nyers_i!H$1)/10)+1</f>
        <v>13</v>
      </c>
      <c r="I12" s="1">
        <f>INT(RANK(konzisztencia_teszt_nyers_i!I12,konzisztencia_teszt_nyers_i!I$3:I$140,konzisztencia_teszt_nyers_i!I$1)/10)+1</f>
        <v>14</v>
      </c>
      <c r="J12" s="1">
        <f>INT(RANK(konzisztencia_teszt_nyers_i!J12,konzisztencia_teszt_nyers_i!J$3:J$140,konzisztencia_teszt_nyers_i!J$1)/10)+1</f>
        <v>14</v>
      </c>
      <c r="K12" s="1">
        <f>INT(RANK(konzisztencia_teszt_nyers_i!K12,konzisztencia_teszt_nyers_i!K$3:K$140,konzisztencia_teszt_nyers_i!K$1)/10)+1</f>
        <v>7</v>
      </c>
      <c r="L12" s="1">
        <f>konzisztencia_teszt_nyers_i!L12*1000+10000</f>
        <v>11000</v>
      </c>
      <c r="M12">
        <f t="shared" si="0"/>
        <v>11232.8</v>
      </c>
      <c r="P12" s="24" t="s">
        <v>181</v>
      </c>
      <c r="Q12" s="25">
        <v>1</v>
      </c>
      <c r="R12" s="25">
        <v>1</v>
      </c>
      <c r="S12" s="25">
        <v>1</v>
      </c>
      <c r="T12" s="25">
        <v>1</v>
      </c>
      <c r="U12" s="25">
        <v>1</v>
      </c>
      <c r="V12" s="25">
        <v>1</v>
      </c>
      <c r="W12" s="25">
        <v>1</v>
      </c>
      <c r="X12" s="25">
        <v>12</v>
      </c>
      <c r="Y12" s="25">
        <v>14</v>
      </c>
      <c r="Z12" s="25">
        <v>14000</v>
      </c>
    </row>
    <row r="13" spans="1:27" ht="15" thickBot="1" x14ac:dyDescent="0.35">
      <c r="A13" s="1" t="s">
        <v>155</v>
      </c>
      <c r="B13" s="1" t="s">
        <v>24</v>
      </c>
      <c r="C13" s="1">
        <f>INT(RANK(konzisztencia_teszt_nyers_i!C13,konzisztencia_teszt_nyers_i!C$3:C$140,konzisztencia_teszt_nyers_i!C$1)/10)+1</f>
        <v>8</v>
      </c>
      <c r="D13" s="1">
        <f>INT(RANK(konzisztencia_teszt_nyers_i!D13,konzisztencia_teszt_nyers_i!D$3:D$140,konzisztencia_teszt_nyers_i!D$1)/10)+1</f>
        <v>9</v>
      </c>
      <c r="E13" s="1">
        <f>INT(RANK(konzisztencia_teszt_nyers_i!E13,konzisztencia_teszt_nyers_i!E$3:E$140,konzisztencia_teszt_nyers_i!E$1)/10)+1</f>
        <v>4</v>
      </c>
      <c r="F13" s="1">
        <f>INT(RANK(konzisztencia_teszt_nyers_i!F13,konzisztencia_teszt_nyers_i!F$3:F$140,konzisztencia_teszt_nyers_i!F$1)/10)+1</f>
        <v>11</v>
      </c>
      <c r="G13" s="1">
        <f>INT(RANK(konzisztencia_teszt_nyers_i!G13,konzisztencia_teszt_nyers_i!G$3:G$140,konzisztencia_teszt_nyers_i!G$1)/10)+1</f>
        <v>7</v>
      </c>
      <c r="H13" s="1">
        <f>INT(RANK(konzisztencia_teszt_nyers_i!H13,konzisztencia_teszt_nyers_i!H$3:H$140,konzisztencia_teszt_nyers_i!H$1)/10)+1</f>
        <v>10</v>
      </c>
      <c r="I13" s="1">
        <f>INT(RANK(konzisztencia_teszt_nyers_i!I13,konzisztencia_teszt_nyers_i!I$3:I$140,konzisztencia_teszt_nyers_i!I$1)/10)+1</f>
        <v>12</v>
      </c>
      <c r="J13" s="1">
        <f>INT(RANK(konzisztencia_teszt_nyers_i!J13,konzisztencia_teszt_nyers_i!J$3:J$140,konzisztencia_teszt_nyers_i!J$1)/10)+1</f>
        <v>8</v>
      </c>
      <c r="K13" s="1">
        <f>INT(RANK(konzisztencia_teszt_nyers_i!K13,konzisztencia_teszt_nyers_i!K$3:K$140,konzisztencia_teszt_nyers_i!K$1)/10)+1</f>
        <v>7</v>
      </c>
      <c r="L13" s="1">
        <f>konzisztencia_teszt_nyers_i!L13*1000+10000</f>
        <v>13000</v>
      </c>
      <c r="M13">
        <f t="shared" si="0"/>
        <v>12715.3</v>
      </c>
      <c r="P13" s="24" t="s">
        <v>182</v>
      </c>
      <c r="Q13" s="25">
        <v>8</v>
      </c>
      <c r="R13" s="25">
        <v>3</v>
      </c>
      <c r="S13" s="25">
        <v>1</v>
      </c>
      <c r="T13" s="25">
        <v>7</v>
      </c>
      <c r="U13" s="25">
        <v>7</v>
      </c>
      <c r="V13" s="25">
        <v>10</v>
      </c>
      <c r="W13" s="25">
        <v>9</v>
      </c>
      <c r="X13" s="25">
        <v>1</v>
      </c>
      <c r="Y13" s="25">
        <v>1</v>
      </c>
      <c r="Z13" s="25">
        <v>13000</v>
      </c>
    </row>
    <row r="14" spans="1:27" ht="15" thickBot="1" x14ac:dyDescent="0.35">
      <c r="A14" s="1" t="s">
        <v>152</v>
      </c>
      <c r="B14" s="1" t="s">
        <v>25</v>
      </c>
      <c r="C14" s="1">
        <f>INT(RANK(konzisztencia_teszt_nyers_i!C14,konzisztencia_teszt_nyers_i!C$3:C$140,konzisztencia_teszt_nyers_i!C$1)/10)+1</f>
        <v>8</v>
      </c>
      <c r="D14" s="1">
        <f>INT(RANK(konzisztencia_teszt_nyers_i!D14,konzisztencia_teszt_nyers_i!D$3:D$140,konzisztencia_teszt_nyers_i!D$1)/10)+1</f>
        <v>9</v>
      </c>
      <c r="E14" s="1">
        <f>INT(RANK(konzisztencia_teszt_nyers_i!E14,konzisztencia_teszt_nyers_i!E$3:E$140,konzisztencia_teszt_nyers_i!E$1)/10)+1</f>
        <v>4</v>
      </c>
      <c r="F14" s="1">
        <f>INT(RANK(konzisztencia_teszt_nyers_i!F14,konzisztencia_teszt_nyers_i!F$3:F$140,konzisztencia_teszt_nyers_i!F$1)/10)+1</f>
        <v>7</v>
      </c>
      <c r="G14" s="1">
        <f>INT(RANK(konzisztencia_teszt_nyers_i!G14,konzisztencia_teszt_nyers_i!G$3:G$140,konzisztencia_teszt_nyers_i!G$1)/10)+1</f>
        <v>7</v>
      </c>
      <c r="H14" s="1">
        <f>INT(RANK(konzisztencia_teszt_nyers_i!H14,konzisztencia_teszt_nyers_i!H$3:H$140,konzisztencia_teszt_nyers_i!H$1)/10)+1</f>
        <v>10</v>
      </c>
      <c r="I14" s="1">
        <f>INT(RANK(konzisztencia_teszt_nyers_i!I14,konzisztencia_teszt_nyers_i!I$3:I$140,konzisztencia_teszt_nyers_i!I$1)/10)+1</f>
        <v>12</v>
      </c>
      <c r="J14" s="1">
        <f>INT(RANK(konzisztencia_teszt_nyers_i!J14,konzisztencia_teszt_nyers_i!J$3:J$140,konzisztencia_teszt_nyers_i!J$1)/10)+1</f>
        <v>8</v>
      </c>
      <c r="K14" s="1">
        <f>INT(RANK(konzisztencia_teszt_nyers_i!K14,konzisztencia_teszt_nyers_i!K$3:K$140,konzisztencia_teszt_nyers_i!K$1)/10)+1</f>
        <v>11</v>
      </c>
      <c r="L14" s="1">
        <f>konzisztencia_teszt_nyers_i!L14*1000+10000</f>
        <v>13000</v>
      </c>
      <c r="M14">
        <f t="shared" si="0"/>
        <v>12782.5</v>
      </c>
      <c r="P14" s="24" t="s">
        <v>183</v>
      </c>
      <c r="Q14" s="25">
        <v>8</v>
      </c>
      <c r="R14" s="25">
        <v>9</v>
      </c>
      <c r="S14" s="25">
        <v>4</v>
      </c>
      <c r="T14" s="25">
        <v>7</v>
      </c>
      <c r="U14" s="25">
        <v>7</v>
      </c>
      <c r="V14" s="25">
        <v>10</v>
      </c>
      <c r="W14" s="25">
        <v>9</v>
      </c>
      <c r="X14" s="25">
        <v>4</v>
      </c>
      <c r="Y14" s="25">
        <v>3</v>
      </c>
      <c r="Z14" s="25">
        <v>13000</v>
      </c>
    </row>
    <row r="15" spans="1:27" ht="15" thickBot="1" x14ac:dyDescent="0.35">
      <c r="A15" s="1" t="s">
        <v>154</v>
      </c>
      <c r="B15" s="1" t="s">
        <v>26</v>
      </c>
      <c r="C15" s="1">
        <f>INT(RANK(konzisztencia_teszt_nyers_i!C15,konzisztencia_teszt_nyers_i!C$3:C$140,konzisztencia_teszt_nyers_i!C$1)/10)+1</f>
        <v>8</v>
      </c>
      <c r="D15" s="1">
        <f>INT(RANK(konzisztencia_teszt_nyers_i!D15,konzisztencia_teszt_nyers_i!D$3:D$140,konzisztencia_teszt_nyers_i!D$1)/10)+1</f>
        <v>9</v>
      </c>
      <c r="E15" s="1">
        <f>INT(RANK(konzisztencia_teszt_nyers_i!E15,konzisztencia_teszt_nyers_i!E$3:E$140,konzisztencia_teszt_nyers_i!E$1)/10)+1</f>
        <v>4</v>
      </c>
      <c r="F15" s="1">
        <f>INT(RANK(konzisztencia_teszt_nyers_i!F15,konzisztencia_teszt_nyers_i!F$3:F$140,konzisztencia_teszt_nyers_i!F$1)/10)+1</f>
        <v>7</v>
      </c>
      <c r="G15" s="1">
        <f>INT(RANK(konzisztencia_teszt_nyers_i!G15,konzisztencia_teszt_nyers_i!G$3:G$140,konzisztencia_teszt_nyers_i!G$1)/10)+1</f>
        <v>7</v>
      </c>
      <c r="H15" s="1">
        <f>INT(RANK(konzisztencia_teszt_nyers_i!H15,konzisztencia_teszt_nyers_i!H$3:H$140,konzisztencia_teszt_nyers_i!H$1)/10)+1</f>
        <v>10</v>
      </c>
      <c r="I15" s="1">
        <f>INT(RANK(konzisztencia_teszt_nyers_i!I15,konzisztencia_teszt_nyers_i!I$3:I$140,konzisztencia_teszt_nyers_i!I$1)/10)+1</f>
        <v>12</v>
      </c>
      <c r="J15" s="1">
        <f>INT(RANK(konzisztencia_teszt_nyers_i!J15,konzisztencia_teszt_nyers_i!J$3:J$140,konzisztencia_teszt_nyers_i!J$1)/10)+1</f>
        <v>12</v>
      </c>
      <c r="K15" s="1">
        <f>INT(RANK(konzisztencia_teszt_nyers_i!K15,konzisztencia_teszt_nyers_i!K$3:K$140,konzisztencia_teszt_nyers_i!K$1)/10)+1</f>
        <v>7</v>
      </c>
      <c r="L15" s="1">
        <f>konzisztencia_teszt_nyers_i!L15*1000+10000</f>
        <v>13000</v>
      </c>
      <c r="M15">
        <f t="shared" si="0"/>
        <v>13354.9</v>
      </c>
      <c r="P15" s="24" t="s">
        <v>184</v>
      </c>
      <c r="Q15" s="25">
        <v>1</v>
      </c>
      <c r="R15" s="25">
        <v>1</v>
      </c>
      <c r="S15" s="25">
        <v>9</v>
      </c>
      <c r="T15" s="25">
        <v>7</v>
      </c>
      <c r="U15" s="25">
        <v>3</v>
      </c>
      <c r="V15" s="25">
        <v>1</v>
      </c>
      <c r="W15" s="25">
        <v>1</v>
      </c>
      <c r="X15" s="25">
        <v>4</v>
      </c>
      <c r="Y15" s="25">
        <v>3</v>
      </c>
      <c r="Z15" s="25">
        <v>14000</v>
      </c>
    </row>
    <row r="16" spans="1:27" ht="15" thickBot="1" x14ac:dyDescent="0.35">
      <c r="A16" s="1" t="s">
        <v>155</v>
      </c>
      <c r="B16" s="1" t="s">
        <v>27</v>
      </c>
      <c r="C16" s="1">
        <f>INT(RANK(konzisztencia_teszt_nyers_i!C16,konzisztencia_teszt_nyers_i!C$3:C$140,konzisztencia_teszt_nyers_i!C$1)/10)+1</f>
        <v>8</v>
      </c>
      <c r="D16" s="1">
        <f>INT(RANK(konzisztencia_teszt_nyers_i!D16,konzisztencia_teszt_nyers_i!D$3:D$140,konzisztencia_teszt_nyers_i!D$1)/10)+1</f>
        <v>3</v>
      </c>
      <c r="E16" s="1">
        <f>INT(RANK(konzisztencia_teszt_nyers_i!E16,konzisztencia_teszt_nyers_i!E$3:E$140,konzisztencia_teszt_nyers_i!E$1)/10)+1</f>
        <v>9</v>
      </c>
      <c r="F16" s="1">
        <f>INT(RANK(konzisztencia_teszt_nyers_i!F16,konzisztencia_teszt_nyers_i!F$3:F$140,konzisztencia_teszt_nyers_i!F$1)/10)+1</f>
        <v>7</v>
      </c>
      <c r="G16" s="1">
        <f>INT(RANK(konzisztencia_teszt_nyers_i!G16,konzisztencia_teszt_nyers_i!G$3:G$140,konzisztencia_teszt_nyers_i!G$1)/10)+1</f>
        <v>7</v>
      </c>
      <c r="H16" s="1">
        <f>INT(RANK(konzisztencia_teszt_nyers_i!H16,konzisztencia_teszt_nyers_i!H$3:H$140,konzisztencia_teszt_nyers_i!H$1)/10)+1</f>
        <v>5</v>
      </c>
      <c r="I16" s="1">
        <f>INT(RANK(konzisztencia_teszt_nyers_i!I16,konzisztencia_teszt_nyers_i!I$3:I$140,konzisztencia_teszt_nyers_i!I$1)/10)+1</f>
        <v>9</v>
      </c>
      <c r="J16" s="1">
        <f>INT(RANK(konzisztencia_teszt_nyers_i!J16,konzisztencia_teszt_nyers_i!J$3:J$140,konzisztencia_teszt_nyers_i!J$1)/10)+1</f>
        <v>4</v>
      </c>
      <c r="K16" s="1">
        <f>INT(RANK(konzisztencia_teszt_nyers_i!K16,konzisztencia_teszt_nyers_i!K$3:K$140,konzisztencia_teszt_nyers_i!K$1)/10)+1</f>
        <v>7</v>
      </c>
      <c r="L16" s="1">
        <f>konzisztencia_teszt_nyers_i!L16*1000+10000</f>
        <v>13000</v>
      </c>
      <c r="M16">
        <f t="shared" si="0"/>
        <v>13797.8</v>
      </c>
      <c r="P16" s="24" t="s">
        <v>185</v>
      </c>
      <c r="Q16" s="25">
        <v>1</v>
      </c>
      <c r="R16" s="25">
        <v>1</v>
      </c>
      <c r="S16" s="25">
        <v>4</v>
      </c>
      <c r="T16" s="25">
        <v>2</v>
      </c>
      <c r="U16" s="25">
        <v>3</v>
      </c>
      <c r="V16" s="25">
        <v>1</v>
      </c>
      <c r="W16" s="25">
        <v>1</v>
      </c>
      <c r="X16" s="25">
        <v>4</v>
      </c>
      <c r="Y16" s="25">
        <v>3</v>
      </c>
      <c r="Z16" s="25">
        <v>15000</v>
      </c>
    </row>
    <row r="17" spans="1:26" ht="15" thickBot="1" x14ac:dyDescent="0.35">
      <c r="A17" s="1" t="s">
        <v>152</v>
      </c>
      <c r="B17" s="1" t="s">
        <v>28</v>
      </c>
      <c r="C17" s="1">
        <f>INT(RANK(konzisztencia_teszt_nyers_i!C17,konzisztencia_teszt_nyers_i!C$3:C$140,konzisztencia_teszt_nyers_i!C$1)/10)+1</f>
        <v>5</v>
      </c>
      <c r="D17" s="1">
        <f>INT(RANK(konzisztencia_teszt_nyers_i!D17,konzisztencia_teszt_nyers_i!D$3:D$140,konzisztencia_teszt_nyers_i!D$1)/10)+1</f>
        <v>3</v>
      </c>
      <c r="E17" s="1">
        <f>INT(RANK(konzisztencia_teszt_nyers_i!E17,konzisztencia_teszt_nyers_i!E$3:E$140,konzisztencia_teszt_nyers_i!E$1)/10)+1</f>
        <v>9</v>
      </c>
      <c r="F17" s="1">
        <f>INT(RANK(konzisztencia_teszt_nyers_i!F17,konzisztencia_teszt_nyers_i!F$3:F$140,konzisztencia_teszt_nyers_i!F$1)/10)+1</f>
        <v>11</v>
      </c>
      <c r="G17" s="1">
        <f>INT(RANK(konzisztencia_teszt_nyers_i!G17,konzisztencia_teszt_nyers_i!G$3:G$140,konzisztencia_teszt_nyers_i!G$1)/10)+1</f>
        <v>7</v>
      </c>
      <c r="H17" s="1">
        <f>INT(RANK(konzisztencia_teszt_nyers_i!H17,konzisztencia_teszt_nyers_i!H$3:H$140,konzisztencia_teszt_nyers_i!H$1)/10)+1</f>
        <v>5</v>
      </c>
      <c r="I17" s="1">
        <f>INT(RANK(konzisztencia_teszt_nyers_i!I17,konzisztencia_teszt_nyers_i!I$3:I$140,konzisztencia_teszt_nyers_i!I$1)/10)+1</f>
        <v>9</v>
      </c>
      <c r="J17" s="1">
        <f>INT(RANK(konzisztencia_teszt_nyers_i!J17,konzisztencia_teszt_nyers_i!J$3:J$140,konzisztencia_teszt_nyers_i!J$1)/10)+1</f>
        <v>8</v>
      </c>
      <c r="K17" s="1">
        <f>INT(RANK(konzisztencia_teszt_nyers_i!K17,konzisztencia_teszt_nyers_i!K$3:K$140,konzisztencia_teszt_nyers_i!K$1)/10)+1</f>
        <v>7</v>
      </c>
      <c r="L17" s="1">
        <f>konzisztencia_teszt_nyers_i!L17*1000+10000</f>
        <v>12000</v>
      </c>
      <c r="M17">
        <f t="shared" si="0"/>
        <v>13014.7</v>
      </c>
      <c r="P17" s="24" t="s">
        <v>186</v>
      </c>
      <c r="Q17" s="25">
        <v>5</v>
      </c>
      <c r="R17" s="25">
        <v>3</v>
      </c>
      <c r="S17" s="25">
        <v>13</v>
      </c>
      <c r="T17" s="25">
        <v>14</v>
      </c>
      <c r="U17" s="25">
        <v>11</v>
      </c>
      <c r="V17" s="25">
        <v>13</v>
      </c>
      <c r="W17" s="25">
        <v>14</v>
      </c>
      <c r="X17" s="25">
        <v>14</v>
      </c>
      <c r="Y17" s="25">
        <v>7</v>
      </c>
      <c r="Z17" s="25">
        <v>11000</v>
      </c>
    </row>
    <row r="18" spans="1:26" ht="15" thickBot="1" x14ac:dyDescent="0.35">
      <c r="A18" s="1" t="s">
        <v>154</v>
      </c>
      <c r="B18" s="1" t="s">
        <v>29</v>
      </c>
      <c r="C18" s="1">
        <f>INT(RANK(konzisztencia_teszt_nyers_i!C18,konzisztencia_teszt_nyers_i!C$3:C$140,konzisztencia_teszt_nyers_i!C$1)/10)+1</f>
        <v>8</v>
      </c>
      <c r="D18" s="1">
        <f>INT(RANK(konzisztencia_teszt_nyers_i!D18,konzisztencia_teszt_nyers_i!D$3:D$140,konzisztencia_teszt_nyers_i!D$1)/10)+1</f>
        <v>3</v>
      </c>
      <c r="E18" s="1">
        <f>INT(RANK(konzisztencia_teszt_nyers_i!E18,konzisztencia_teszt_nyers_i!E$3:E$140,konzisztencia_teszt_nyers_i!E$1)/10)+1</f>
        <v>9</v>
      </c>
      <c r="F18" s="1">
        <f>INT(RANK(konzisztencia_teszt_nyers_i!F18,konzisztencia_teszt_nyers_i!F$3:F$140,konzisztencia_teszt_nyers_i!F$1)/10)+1</f>
        <v>7</v>
      </c>
      <c r="G18" s="1">
        <f>INT(RANK(konzisztencia_teszt_nyers_i!G18,konzisztencia_teszt_nyers_i!G$3:G$140,konzisztencia_teszt_nyers_i!G$1)/10)+1</f>
        <v>7</v>
      </c>
      <c r="H18" s="1">
        <f>INT(RANK(konzisztencia_teszt_nyers_i!H18,konzisztencia_teszt_nyers_i!H$3:H$140,konzisztencia_teszt_nyers_i!H$1)/10)+1</f>
        <v>5</v>
      </c>
      <c r="I18" s="1">
        <f>INT(RANK(konzisztencia_teszt_nyers_i!I18,konzisztencia_teszt_nyers_i!I$3:I$140,konzisztencia_teszt_nyers_i!I$1)/10)+1</f>
        <v>9</v>
      </c>
      <c r="J18" s="1">
        <f>INT(RANK(konzisztencia_teszt_nyers_i!J18,konzisztencia_teszt_nyers_i!J$3:J$140,konzisztencia_teszt_nyers_i!J$1)/10)+1</f>
        <v>8</v>
      </c>
      <c r="K18" s="1">
        <f>INT(RANK(konzisztencia_teszt_nyers_i!K18,konzisztencia_teszt_nyers_i!K$3:K$140,konzisztencia_teszt_nyers_i!K$1)/10)+1</f>
        <v>7</v>
      </c>
      <c r="L18" s="1">
        <f>konzisztencia_teszt_nyers_i!L18*1000+10000</f>
        <v>13000</v>
      </c>
      <c r="M18">
        <f t="shared" si="0"/>
        <v>13444.1</v>
      </c>
      <c r="P18" s="24" t="s">
        <v>187</v>
      </c>
      <c r="Q18" s="25">
        <v>8</v>
      </c>
      <c r="R18" s="25">
        <v>9</v>
      </c>
      <c r="S18" s="25">
        <v>4</v>
      </c>
      <c r="T18" s="25">
        <v>11</v>
      </c>
      <c r="U18" s="25">
        <v>7</v>
      </c>
      <c r="V18" s="25">
        <v>10</v>
      </c>
      <c r="W18" s="25">
        <v>12</v>
      </c>
      <c r="X18" s="25">
        <v>8</v>
      </c>
      <c r="Y18" s="25">
        <v>7</v>
      </c>
      <c r="Z18" s="25">
        <v>13000</v>
      </c>
    </row>
    <row r="19" spans="1:26" ht="15" thickBot="1" x14ac:dyDescent="0.35">
      <c r="A19" s="1" t="s">
        <v>156</v>
      </c>
      <c r="B19" s="1" t="s">
        <v>30</v>
      </c>
      <c r="C19" s="1">
        <f>INT(RANK(konzisztencia_teszt_nyers_i!C19,konzisztencia_teszt_nyers_i!C$3:C$140,konzisztencia_teszt_nyers_i!C$1)/10)+1</f>
        <v>5</v>
      </c>
      <c r="D19" s="1">
        <f>INT(RANK(konzisztencia_teszt_nyers_i!D19,konzisztencia_teszt_nyers_i!D$3:D$140,konzisztencia_teszt_nyers_i!D$1)/10)+1</f>
        <v>9</v>
      </c>
      <c r="E19" s="1">
        <f>INT(RANK(konzisztencia_teszt_nyers_i!E19,konzisztencia_teszt_nyers_i!E$3:E$140,konzisztencia_teszt_nyers_i!E$1)/10)+1</f>
        <v>4</v>
      </c>
      <c r="F19" s="1">
        <f>INT(RANK(konzisztencia_teszt_nyers_i!F19,konzisztencia_teszt_nyers_i!F$3:F$140,konzisztencia_teszt_nyers_i!F$1)/10)+1</f>
        <v>2</v>
      </c>
      <c r="G19" s="1">
        <f>INT(RANK(konzisztencia_teszt_nyers_i!G19,konzisztencia_teszt_nyers_i!G$3:G$140,konzisztencia_teszt_nyers_i!G$1)/10)+1</f>
        <v>1</v>
      </c>
      <c r="H19" s="1">
        <f>INT(RANK(konzisztencia_teszt_nyers_i!H19,konzisztencia_teszt_nyers_i!H$3:H$140,konzisztencia_teszt_nyers_i!H$1)/10)+1</f>
        <v>1</v>
      </c>
      <c r="I19" s="1">
        <f>INT(RANK(konzisztencia_teszt_nyers_i!I19,konzisztencia_teszt_nyers_i!I$3:I$140,konzisztencia_teszt_nyers_i!I$1)/10)+1</f>
        <v>1</v>
      </c>
      <c r="J19" s="1">
        <f>INT(RANK(konzisztencia_teszt_nyers_i!J19,konzisztencia_teszt_nyers_i!J$3:J$140,konzisztencia_teszt_nyers_i!J$1)/10)+1</f>
        <v>8</v>
      </c>
      <c r="K19" s="1">
        <f>INT(RANK(konzisztencia_teszt_nyers_i!K19,konzisztencia_teszt_nyers_i!K$3:K$140,konzisztencia_teszt_nyers_i!K$1)/10)+1</f>
        <v>11</v>
      </c>
      <c r="L19" s="1">
        <f>konzisztencia_teszt_nyers_i!L19*1000+10000</f>
        <v>13000</v>
      </c>
      <c r="M19">
        <f t="shared" si="0"/>
        <v>13372.4</v>
      </c>
      <c r="P19" s="24" t="s">
        <v>188</v>
      </c>
      <c r="Q19" s="25">
        <v>8</v>
      </c>
      <c r="R19" s="25">
        <v>9</v>
      </c>
      <c r="S19" s="25">
        <v>4</v>
      </c>
      <c r="T19" s="25">
        <v>7</v>
      </c>
      <c r="U19" s="25">
        <v>7</v>
      </c>
      <c r="V19" s="25">
        <v>10</v>
      </c>
      <c r="W19" s="25">
        <v>12</v>
      </c>
      <c r="X19" s="25">
        <v>8</v>
      </c>
      <c r="Y19" s="25">
        <v>11</v>
      </c>
      <c r="Z19" s="25">
        <v>13000</v>
      </c>
    </row>
    <row r="20" spans="1:26" ht="15" thickBot="1" x14ac:dyDescent="0.35">
      <c r="A20" s="1" t="s">
        <v>152</v>
      </c>
      <c r="B20" s="1" t="s">
        <v>31</v>
      </c>
      <c r="C20" s="1">
        <f>INT(RANK(konzisztencia_teszt_nyers_i!C20,konzisztencia_teszt_nyers_i!C$3:C$140,konzisztencia_teszt_nyers_i!C$1)/10)+1</f>
        <v>1</v>
      </c>
      <c r="D20" s="1">
        <f>INT(RANK(konzisztencia_teszt_nyers_i!D20,konzisztencia_teszt_nyers_i!D$3:D$140,konzisztencia_teszt_nyers_i!D$1)/10)+1</f>
        <v>3</v>
      </c>
      <c r="E20" s="1">
        <f>INT(RANK(konzisztencia_teszt_nyers_i!E20,konzisztencia_teszt_nyers_i!E$3:E$140,konzisztencia_teszt_nyers_i!E$1)/10)+1</f>
        <v>12</v>
      </c>
      <c r="F20" s="1">
        <f>INT(RANK(konzisztencia_teszt_nyers_i!F20,konzisztencia_teszt_nyers_i!F$3:F$140,konzisztencia_teszt_nyers_i!F$1)/10)+1</f>
        <v>7</v>
      </c>
      <c r="G20" s="1">
        <f>INT(RANK(konzisztencia_teszt_nyers_i!G20,konzisztencia_teszt_nyers_i!G$3:G$140,konzisztencia_teszt_nyers_i!G$1)/10)+1</f>
        <v>1</v>
      </c>
      <c r="H20" s="1">
        <f>INT(RANK(konzisztencia_teszt_nyers_i!H20,konzisztencia_teszt_nyers_i!H$3:H$140,konzisztencia_teszt_nyers_i!H$1)/10)+1</f>
        <v>5</v>
      </c>
      <c r="I20" s="1">
        <f>INT(RANK(konzisztencia_teszt_nyers_i!I20,konzisztencia_teszt_nyers_i!I$3:I$140,konzisztencia_teszt_nyers_i!I$1)/10)+1</f>
        <v>1</v>
      </c>
      <c r="J20" s="1">
        <f>INT(RANK(konzisztencia_teszt_nyers_i!J20,konzisztencia_teszt_nyers_i!J$3:J$140,konzisztencia_teszt_nyers_i!J$1)/10)+1</f>
        <v>8</v>
      </c>
      <c r="K20" s="1">
        <f>INT(RANK(konzisztencia_teszt_nyers_i!K20,konzisztencia_teszt_nyers_i!K$3:K$140,konzisztencia_teszt_nyers_i!K$1)/10)+1</f>
        <v>11</v>
      </c>
      <c r="L20" s="1">
        <f>konzisztencia_teszt_nyers_i!L20*1000+10000</f>
        <v>12000</v>
      </c>
      <c r="M20">
        <f t="shared" si="0"/>
        <v>12374.6</v>
      </c>
      <c r="P20" s="24" t="s">
        <v>189</v>
      </c>
      <c r="Q20" s="25">
        <v>8</v>
      </c>
      <c r="R20" s="25">
        <v>9</v>
      </c>
      <c r="S20" s="25">
        <v>4</v>
      </c>
      <c r="T20" s="25">
        <v>7</v>
      </c>
      <c r="U20" s="25">
        <v>7</v>
      </c>
      <c r="V20" s="25">
        <v>10</v>
      </c>
      <c r="W20" s="25">
        <v>12</v>
      </c>
      <c r="X20" s="25">
        <v>12</v>
      </c>
      <c r="Y20" s="25">
        <v>7</v>
      </c>
      <c r="Z20" s="25">
        <v>13000</v>
      </c>
    </row>
    <row r="21" spans="1:26" ht="15" thickBot="1" x14ac:dyDescent="0.35">
      <c r="A21" s="1" t="s">
        <v>154</v>
      </c>
      <c r="B21" s="1" t="s">
        <v>32</v>
      </c>
      <c r="C21" s="1">
        <f>INT(RANK(konzisztencia_teszt_nyers_i!C21,konzisztencia_teszt_nyers_i!C$3:C$140,konzisztencia_teszt_nyers_i!C$1)/10)+1</f>
        <v>5</v>
      </c>
      <c r="D21" s="1">
        <f>INT(RANK(konzisztencia_teszt_nyers_i!D21,konzisztencia_teszt_nyers_i!D$3:D$140,konzisztencia_teszt_nyers_i!D$1)/10)+1</f>
        <v>9</v>
      </c>
      <c r="E21" s="1">
        <f>INT(RANK(konzisztencia_teszt_nyers_i!E21,konzisztencia_teszt_nyers_i!E$3:E$140,konzisztencia_teszt_nyers_i!E$1)/10)+1</f>
        <v>9</v>
      </c>
      <c r="F21" s="1">
        <f>INT(RANK(konzisztencia_teszt_nyers_i!F21,konzisztencia_teszt_nyers_i!F$3:F$140,konzisztencia_teszt_nyers_i!F$1)/10)+1</f>
        <v>7</v>
      </c>
      <c r="G21" s="1">
        <f>INT(RANK(konzisztencia_teszt_nyers_i!G21,konzisztencia_teszt_nyers_i!G$3:G$140,konzisztencia_teszt_nyers_i!G$1)/10)+1</f>
        <v>1</v>
      </c>
      <c r="H21" s="1">
        <f>INT(RANK(konzisztencia_teszt_nyers_i!H21,konzisztencia_teszt_nyers_i!H$3:H$140,konzisztencia_teszt_nyers_i!H$1)/10)+1</f>
        <v>1</v>
      </c>
      <c r="I21" s="1">
        <f>INT(RANK(konzisztencia_teszt_nyers_i!I21,konzisztencia_teszt_nyers_i!I$3:I$140,konzisztencia_teszt_nyers_i!I$1)/10)+1</f>
        <v>1</v>
      </c>
      <c r="J21" s="1">
        <f>INT(RANK(konzisztencia_teszt_nyers_i!J21,konzisztencia_teszt_nyers_i!J$3:J$140,konzisztencia_teszt_nyers_i!J$1)/10)+1</f>
        <v>8</v>
      </c>
      <c r="K21" s="1">
        <f>INT(RANK(konzisztencia_teszt_nyers_i!K21,konzisztencia_teszt_nyers_i!K$3:K$140,konzisztencia_teszt_nyers_i!K$1)/10)+1</f>
        <v>11</v>
      </c>
      <c r="L21" s="1">
        <f>konzisztencia_teszt_nyers_i!L21*1000+10000</f>
        <v>14000</v>
      </c>
      <c r="M21">
        <f t="shared" si="0"/>
        <v>13375.3</v>
      </c>
      <c r="P21" s="24" t="s">
        <v>190</v>
      </c>
      <c r="Q21" s="25">
        <v>8</v>
      </c>
      <c r="R21" s="25">
        <v>3</v>
      </c>
      <c r="S21" s="25">
        <v>9</v>
      </c>
      <c r="T21" s="25">
        <v>7</v>
      </c>
      <c r="U21" s="25">
        <v>7</v>
      </c>
      <c r="V21" s="25">
        <v>5</v>
      </c>
      <c r="W21" s="25">
        <v>9</v>
      </c>
      <c r="X21" s="25">
        <v>4</v>
      </c>
      <c r="Y21" s="25">
        <v>7</v>
      </c>
      <c r="Z21" s="25">
        <v>13000</v>
      </c>
    </row>
    <row r="22" spans="1:26" ht="15" thickBot="1" x14ac:dyDescent="0.35">
      <c r="A22" s="1" t="s">
        <v>156</v>
      </c>
      <c r="B22" s="1" t="s">
        <v>33</v>
      </c>
      <c r="C22" s="1">
        <f>INT(RANK(konzisztencia_teszt_nyers_i!C22,konzisztencia_teszt_nyers_i!C$3:C$140,konzisztencia_teszt_nyers_i!C$1)/10)+1</f>
        <v>1</v>
      </c>
      <c r="D22" s="1">
        <f>INT(RANK(konzisztencia_teszt_nyers_i!D22,konzisztencia_teszt_nyers_i!D$3:D$140,konzisztencia_teszt_nyers_i!D$1)/10)+1</f>
        <v>9</v>
      </c>
      <c r="E22" s="1">
        <f>INT(RANK(konzisztencia_teszt_nyers_i!E22,konzisztencia_teszt_nyers_i!E$3:E$140,konzisztencia_teszt_nyers_i!E$1)/10)+1</f>
        <v>13</v>
      </c>
      <c r="F22" s="1">
        <f>INT(RANK(konzisztencia_teszt_nyers_i!F22,konzisztencia_teszt_nyers_i!F$3:F$140,konzisztencia_teszt_nyers_i!F$1)/10)+1</f>
        <v>11</v>
      </c>
      <c r="G22" s="1">
        <f>INT(RANK(konzisztencia_teszt_nyers_i!G22,konzisztencia_teszt_nyers_i!G$3:G$140,konzisztencia_teszt_nyers_i!G$1)/10)+1</f>
        <v>3</v>
      </c>
      <c r="H22" s="1">
        <f>INT(RANK(konzisztencia_teszt_nyers_i!H22,konzisztencia_teszt_nyers_i!H$3:H$140,konzisztencia_teszt_nyers_i!H$1)/10)+1</f>
        <v>12</v>
      </c>
      <c r="I22" s="1">
        <f>INT(RANK(konzisztencia_teszt_nyers_i!I22,konzisztencia_teszt_nyers_i!I$3:I$140,konzisztencia_teszt_nyers_i!I$1)/10)+1</f>
        <v>5</v>
      </c>
      <c r="J22" s="1">
        <f>INT(RANK(konzisztencia_teszt_nyers_i!J22,konzisztencia_teszt_nyers_i!J$3:J$140,konzisztencia_teszt_nyers_i!J$1)/10)+1</f>
        <v>12</v>
      </c>
      <c r="K22" s="1">
        <f>INT(RANK(konzisztencia_teszt_nyers_i!K22,konzisztencia_teszt_nyers_i!K$3:K$140,konzisztencia_teszt_nyers_i!K$1)/10)+1</f>
        <v>7</v>
      </c>
      <c r="L22" s="1">
        <f>konzisztencia_teszt_nyers_i!L22*1000+10000</f>
        <v>11000</v>
      </c>
      <c r="M22">
        <f t="shared" si="0"/>
        <v>11706.5</v>
      </c>
      <c r="P22" s="24" t="s">
        <v>191</v>
      </c>
      <c r="Q22" s="25">
        <v>5</v>
      </c>
      <c r="R22" s="25">
        <v>3</v>
      </c>
      <c r="S22" s="25">
        <v>9</v>
      </c>
      <c r="T22" s="25">
        <v>11</v>
      </c>
      <c r="U22" s="25">
        <v>7</v>
      </c>
      <c r="V22" s="25">
        <v>5</v>
      </c>
      <c r="W22" s="25">
        <v>9</v>
      </c>
      <c r="X22" s="25">
        <v>8</v>
      </c>
      <c r="Y22" s="25">
        <v>7</v>
      </c>
      <c r="Z22" s="25">
        <v>12000</v>
      </c>
    </row>
    <row r="23" spans="1:26" ht="15" thickBot="1" x14ac:dyDescent="0.35">
      <c r="A23" s="1" t="s">
        <v>155</v>
      </c>
      <c r="B23" s="1" t="s">
        <v>34</v>
      </c>
      <c r="C23" s="1">
        <f>INT(RANK(konzisztencia_teszt_nyers_i!C23,konzisztencia_teszt_nyers_i!C$3:C$140,konzisztencia_teszt_nyers_i!C$1)/10)+1</f>
        <v>5</v>
      </c>
      <c r="D23" s="1">
        <f>INT(RANK(konzisztencia_teszt_nyers_i!D23,konzisztencia_teszt_nyers_i!D$3:D$140,konzisztencia_teszt_nyers_i!D$1)/10)+1</f>
        <v>3</v>
      </c>
      <c r="E23" s="1">
        <f>INT(RANK(konzisztencia_teszt_nyers_i!E23,konzisztencia_teszt_nyers_i!E$3:E$140,konzisztencia_teszt_nyers_i!E$1)/10)+1</f>
        <v>9</v>
      </c>
      <c r="F23" s="1">
        <f>INT(RANK(konzisztencia_teszt_nyers_i!F23,konzisztencia_teszt_nyers_i!F$3:F$140,konzisztencia_teszt_nyers_i!F$1)/10)+1</f>
        <v>7</v>
      </c>
      <c r="G23" s="1">
        <f>INT(RANK(konzisztencia_teszt_nyers_i!G23,konzisztencia_teszt_nyers_i!G$3:G$140,konzisztencia_teszt_nyers_i!G$1)/10)+1</f>
        <v>3</v>
      </c>
      <c r="H23" s="1">
        <f>INT(RANK(konzisztencia_teszt_nyers_i!H23,konzisztencia_teszt_nyers_i!H$3:H$140,konzisztencia_teszt_nyers_i!H$1)/10)+1</f>
        <v>5</v>
      </c>
      <c r="I23" s="1">
        <f>INT(RANK(konzisztencia_teszt_nyers_i!I23,konzisztencia_teszt_nyers_i!I$3:I$140,konzisztencia_teszt_nyers_i!I$1)/10)+1</f>
        <v>1</v>
      </c>
      <c r="J23" s="1">
        <f>INT(RANK(konzisztencia_teszt_nyers_i!J23,konzisztencia_teszt_nyers_i!J$3:J$140,konzisztencia_teszt_nyers_i!J$1)/10)+1</f>
        <v>4</v>
      </c>
      <c r="K23" s="1">
        <f>INT(RANK(konzisztencia_teszt_nyers_i!K23,konzisztencia_teszt_nyers_i!K$3:K$140,konzisztencia_teszt_nyers_i!K$1)/10)+1</f>
        <v>7</v>
      </c>
      <c r="L23" s="1">
        <f>konzisztencia_teszt_nyers_i!L23*1000+10000</f>
        <v>13000</v>
      </c>
      <c r="M23">
        <f t="shared" si="0"/>
        <v>13574.6</v>
      </c>
      <c r="P23" s="24" t="s">
        <v>192</v>
      </c>
      <c r="Q23" s="25">
        <v>8</v>
      </c>
      <c r="R23" s="25">
        <v>3</v>
      </c>
      <c r="S23" s="25">
        <v>9</v>
      </c>
      <c r="T23" s="25">
        <v>7</v>
      </c>
      <c r="U23" s="25">
        <v>7</v>
      </c>
      <c r="V23" s="25">
        <v>5</v>
      </c>
      <c r="W23" s="25">
        <v>9</v>
      </c>
      <c r="X23" s="25">
        <v>8</v>
      </c>
      <c r="Y23" s="25">
        <v>7</v>
      </c>
      <c r="Z23" s="25">
        <v>13000</v>
      </c>
    </row>
    <row r="24" spans="1:26" ht="15" thickBot="1" x14ac:dyDescent="0.35">
      <c r="A24" s="1" t="s">
        <v>154</v>
      </c>
      <c r="B24" s="1" t="s">
        <v>35</v>
      </c>
      <c r="C24" s="1">
        <f>INT(RANK(konzisztencia_teszt_nyers_i!C24,konzisztencia_teszt_nyers_i!C$3:C$140,konzisztencia_teszt_nyers_i!C$1)/10)+1</f>
        <v>5</v>
      </c>
      <c r="D24" s="1">
        <f>INT(RANK(konzisztencia_teszt_nyers_i!D24,konzisztencia_teszt_nyers_i!D$3:D$140,konzisztencia_teszt_nyers_i!D$1)/10)+1</f>
        <v>9</v>
      </c>
      <c r="E24" s="1">
        <f>INT(RANK(konzisztencia_teszt_nyers_i!E24,konzisztencia_teszt_nyers_i!E$3:E$140,konzisztencia_teszt_nyers_i!E$1)/10)+1</f>
        <v>9</v>
      </c>
      <c r="F24" s="1">
        <f>INT(RANK(konzisztencia_teszt_nyers_i!F24,konzisztencia_teszt_nyers_i!F$3:F$140,konzisztencia_teszt_nyers_i!F$1)/10)+1</f>
        <v>2</v>
      </c>
      <c r="G24" s="1">
        <f>INT(RANK(konzisztencia_teszt_nyers_i!G24,konzisztencia_teszt_nyers_i!G$3:G$140,konzisztencia_teszt_nyers_i!G$1)/10)+1</f>
        <v>3</v>
      </c>
      <c r="H24" s="1">
        <f>INT(RANK(konzisztencia_teszt_nyers_i!H24,konzisztencia_teszt_nyers_i!H$3:H$140,konzisztencia_teszt_nyers_i!H$1)/10)+1</f>
        <v>1</v>
      </c>
      <c r="I24" s="1">
        <f>INT(RANK(konzisztencia_teszt_nyers_i!I24,konzisztencia_teszt_nyers_i!I$3:I$140,konzisztencia_teszt_nyers_i!I$1)/10)+1</f>
        <v>1</v>
      </c>
      <c r="J24" s="1">
        <f>INT(RANK(konzisztencia_teszt_nyers_i!J24,konzisztencia_teszt_nyers_i!J$3:J$140,konzisztencia_teszt_nyers_i!J$1)/10)+1</f>
        <v>8</v>
      </c>
      <c r="K24" s="1">
        <f>INT(RANK(konzisztencia_teszt_nyers_i!K24,konzisztencia_teszt_nyers_i!K$3:K$140,konzisztencia_teszt_nyers_i!K$1)/10)+1</f>
        <v>3</v>
      </c>
      <c r="L24" s="1">
        <f>konzisztencia_teszt_nyers_i!L24*1000+10000</f>
        <v>14000</v>
      </c>
      <c r="M24">
        <f t="shared" si="0"/>
        <v>13901.9</v>
      </c>
      <c r="P24" s="24" t="s">
        <v>193</v>
      </c>
      <c r="Q24" s="25">
        <v>5</v>
      </c>
      <c r="R24" s="25">
        <v>9</v>
      </c>
      <c r="S24" s="25">
        <v>4</v>
      </c>
      <c r="T24" s="25">
        <v>2</v>
      </c>
      <c r="U24" s="25">
        <v>1</v>
      </c>
      <c r="V24" s="25">
        <v>1</v>
      </c>
      <c r="W24" s="25">
        <v>1</v>
      </c>
      <c r="X24" s="25">
        <v>8</v>
      </c>
      <c r="Y24" s="25">
        <v>11</v>
      </c>
      <c r="Z24" s="25">
        <v>13000</v>
      </c>
    </row>
    <row r="25" spans="1:26" ht="15" thickBot="1" x14ac:dyDescent="0.35">
      <c r="A25" s="1" t="s">
        <v>152</v>
      </c>
      <c r="B25" s="1" t="s">
        <v>36</v>
      </c>
      <c r="C25" s="1">
        <f>INT(RANK(konzisztencia_teszt_nyers_i!C25,konzisztencia_teszt_nyers_i!C$3:C$140,konzisztencia_teszt_nyers_i!C$1)/10)+1</f>
        <v>1</v>
      </c>
      <c r="D25" s="1">
        <f>INT(RANK(konzisztencia_teszt_nyers_i!D25,konzisztencia_teszt_nyers_i!D$3:D$140,konzisztencia_teszt_nyers_i!D$1)/10)+1</f>
        <v>3</v>
      </c>
      <c r="E25" s="1">
        <f>INT(RANK(konzisztencia_teszt_nyers_i!E25,konzisztencia_teszt_nyers_i!E$3:E$140,konzisztencia_teszt_nyers_i!E$1)/10)+1</f>
        <v>12</v>
      </c>
      <c r="F25" s="1">
        <f>INT(RANK(konzisztencia_teszt_nyers_i!F25,konzisztencia_teszt_nyers_i!F$3:F$140,konzisztencia_teszt_nyers_i!F$1)/10)+1</f>
        <v>7</v>
      </c>
      <c r="G25" s="1">
        <f>INT(RANK(konzisztencia_teszt_nyers_i!G25,konzisztencia_teszt_nyers_i!G$3:G$140,konzisztencia_teszt_nyers_i!G$1)/10)+1</f>
        <v>3</v>
      </c>
      <c r="H25" s="1">
        <f>INT(RANK(konzisztencia_teszt_nyers_i!H25,konzisztencia_teszt_nyers_i!H$3:H$140,konzisztencia_teszt_nyers_i!H$1)/10)+1</f>
        <v>5</v>
      </c>
      <c r="I25" s="1">
        <f>INT(RANK(konzisztencia_teszt_nyers_i!I25,konzisztencia_teszt_nyers_i!I$3:I$140,konzisztencia_teszt_nyers_i!I$1)/10)+1</f>
        <v>1</v>
      </c>
      <c r="J25" s="1">
        <f>INT(RANK(konzisztencia_teszt_nyers_i!J25,konzisztencia_teszt_nyers_i!J$3:J$140,konzisztencia_teszt_nyers_i!J$1)/10)+1</f>
        <v>8</v>
      </c>
      <c r="K25" s="1">
        <f>INT(RANK(konzisztencia_teszt_nyers_i!K25,konzisztencia_teszt_nyers_i!K$3:K$140,konzisztencia_teszt_nyers_i!K$1)/10)+1</f>
        <v>7</v>
      </c>
      <c r="L25" s="1">
        <f>konzisztencia_teszt_nyers_i!L25*1000+10000</f>
        <v>12000</v>
      </c>
      <c r="M25">
        <f t="shared" si="0"/>
        <v>12840.8</v>
      </c>
      <c r="P25" s="24" t="s">
        <v>194</v>
      </c>
      <c r="Q25" s="25">
        <v>1</v>
      </c>
      <c r="R25" s="25">
        <v>3</v>
      </c>
      <c r="S25" s="25">
        <v>12</v>
      </c>
      <c r="T25" s="25">
        <v>7</v>
      </c>
      <c r="U25" s="25">
        <v>1</v>
      </c>
      <c r="V25" s="25">
        <v>5</v>
      </c>
      <c r="W25" s="25">
        <v>1</v>
      </c>
      <c r="X25" s="25">
        <v>8</v>
      </c>
      <c r="Y25" s="25">
        <v>11</v>
      </c>
      <c r="Z25" s="25">
        <v>12000</v>
      </c>
    </row>
    <row r="26" spans="1:26" ht="15" thickBot="1" x14ac:dyDescent="0.35">
      <c r="A26" s="1" t="s">
        <v>152</v>
      </c>
      <c r="B26" s="1" t="s">
        <v>37</v>
      </c>
      <c r="C26" s="1">
        <f>INT(RANK(konzisztencia_teszt_nyers_i!C26,konzisztencia_teszt_nyers_i!C$3:C$140,konzisztencia_teszt_nyers_i!C$1)/10)+1</f>
        <v>1</v>
      </c>
      <c r="D26" s="1">
        <f>INT(RANK(konzisztencia_teszt_nyers_i!D26,konzisztencia_teszt_nyers_i!D$3:D$140,konzisztencia_teszt_nyers_i!D$1)/10)+1</f>
        <v>1</v>
      </c>
      <c r="E26" s="1">
        <f>INT(RANK(konzisztencia_teszt_nyers_i!E26,konzisztencia_teszt_nyers_i!E$3:E$140,konzisztencia_teszt_nyers_i!E$1)/10)+1</f>
        <v>9</v>
      </c>
      <c r="F26" s="1">
        <f>INT(RANK(konzisztencia_teszt_nyers_i!F26,konzisztencia_teszt_nyers_i!F$3:F$140,konzisztencia_teszt_nyers_i!F$1)/10)+1</f>
        <v>7</v>
      </c>
      <c r="G26" s="1">
        <f>INT(RANK(konzisztencia_teszt_nyers_i!G26,konzisztencia_teszt_nyers_i!G$3:G$140,konzisztencia_teszt_nyers_i!G$1)/10)+1</f>
        <v>7</v>
      </c>
      <c r="H26" s="1">
        <f>INT(RANK(konzisztencia_teszt_nyers_i!H26,konzisztencia_teszt_nyers_i!H$3:H$140,konzisztencia_teszt_nyers_i!H$1)/10)+1</f>
        <v>5</v>
      </c>
      <c r="I26" s="1">
        <f>INT(RANK(konzisztencia_teszt_nyers_i!I26,konzisztencia_teszt_nyers_i!I$3:I$140,konzisztencia_teszt_nyers_i!I$1)/10)+1</f>
        <v>5</v>
      </c>
      <c r="J26" s="1">
        <f>INT(RANK(konzisztencia_teszt_nyers_i!J26,konzisztencia_teszt_nyers_i!J$3:J$140,konzisztencia_teszt_nyers_i!J$1)/10)+1</f>
        <v>8</v>
      </c>
      <c r="K26" s="1">
        <f>INT(RANK(konzisztencia_teszt_nyers_i!K26,konzisztencia_teszt_nyers_i!K$3:K$140,konzisztencia_teszt_nyers_i!K$1)/10)+1</f>
        <v>3</v>
      </c>
      <c r="L26" s="1">
        <f>konzisztencia_teszt_nyers_i!L26*1000+10000</f>
        <v>12000</v>
      </c>
      <c r="M26">
        <f t="shared" si="0"/>
        <v>12714.3</v>
      </c>
      <c r="P26" s="24" t="s">
        <v>195</v>
      </c>
      <c r="Q26" s="25">
        <v>5</v>
      </c>
      <c r="R26" s="25">
        <v>9</v>
      </c>
      <c r="S26" s="25">
        <v>9</v>
      </c>
      <c r="T26" s="25">
        <v>7</v>
      </c>
      <c r="U26" s="25">
        <v>1</v>
      </c>
      <c r="V26" s="25">
        <v>1</v>
      </c>
      <c r="W26" s="25">
        <v>1</v>
      </c>
      <c r="X26" s="25">
        <v>8</v>
      </c>
      <c r="Y26" s="25">
        <v>11</v>
      </c>
      <c r="Z26" s="25">
        <v>14000</v>
      </c>
    </row>
    <row r="27" spans="1:26" ht="15" thickBot="1" x14ac:dyDescent="0.35">
      <c r="A27" s="1" t="s">
        <v>155</v>
      </c>
      <c r="B27" s="1" t="s">
        <v>38</v>
      </c>
      <c r="C27" s="1">
        <f>INT(RANK(konzisztencia_teszt_nyers_i!C27,konzisztencia_teszt_nyers_i!C$3:C$140,konzisztencia_teszt_nyers_i!C$1)/10)+1</f>
        <v>8</v>
      </c>
      <c r="D27" s="1">
        <f>INT(RANK(konzisztencia_teszt_nyers_i!D27,konzisztencia_teszt_nyers_i!D$3:D$140,konzisztencia_teszt_nyers_i!D$1)/10)+1</f>
        <v>9</v>
      </c>
      <c r="E27" s="1">
        <f>INT(RANK(konzisztencia_teszt_nyers_i!E27,konzisztencia_teszt_nyers_i!E$3:E$140,konzisztencia_teszt_nyers_i!E$1)/10)+1</f>
        <v>4</v>
      </c>
      <c r="F27" s="1">
        <f>INT(RANK(konzisztencia_teszt_nyers_i!F27,konzisztencia_teszt_nyers_i!F$3:F$140,konzisztencia_teszt_nyers_i!F$1)/10)+1</f>
        <v>2</v>
      </c>
      <c r="G27" s="1">
        <f>INT(RANK(konzisztencia_teszt_nyers_i!G27,konzisztencia_teszt_nyers_i!G$3:G$140,konzisztencia_teszt_nyers_i!G$1)/10)+1</f>
        <v>7</v>
      </c>
      <c r="H27" s="1">
        <f>INT(RANK(konzisztencia_teszt_nyers_i!H27,konzisztencia_teszt_nyers_i!H$3:H$140,konzisztencia_teszt_nyers_i!H$1)/10)+1</f>
        <v>5</v>
      </c>
      <c r="I27" s="1">
        <f>INT(RANK(konzisztencia_teszt_nyers_i!I27,konzisztencia_teszt_nyers_i!I$3:I$140,konzisztencia_teszt_nyers_i!I$1)/10)+1</f>
        <v>5</v>
      </c>
      <c r="J27" s="1">
        <f>INT(RANK(konzisztencia_teszt_nyers_i!J27,konzisztencia_teszt_nyers_i!J$3:J$140,konzisztencia_teszt_nyers_i!J$1)/10)+1</f>
        <v>4</v>
      </c>
      <c r="K27" s="1">
        <f>INT(RANK(konzisztencia_teszt_nyers_i!K27,konzisztencia_teszt_nyers_i!K$3:K$140,konzisztencia_teszt_nyers_i!K$1)/10)+1</f>
        <v>1</v>
      </c>
      <c r="L27" s="1">
        <f>konzisztencia_teszt_nyers_i!L27*1000+10000</f>
        <v>14000</v>
      </c>
      <c r="M27">
        <f t="shared" si="0"/>
        <v>13865.5</v>
      </c>
      <c r="P27" s="24" t="s">
        <v>196</v>
      </c>
      <c r="Q27" s="25">
        <v>1</v>
      </c>
      <c r="R27" s="25">
        <v>9</v>
      </c>
      <c r="S27" s="25">
        <v>13</v>
      </c>
      <c r="T27" s="25">
        <v>11</v>
      </c>
      <c r="U27" s="25">
        <v>3</v>
      </c>
      <c r="V27" s="25">
        <v>12</v>
      </c>
      <c r="W27" s="25">
        <v>5</v>
      </c>
      <c r="X27" s="25">
        <v>12</v>
      </c>
      <c r="Y27" s="25">
        <v>7</v>
      </c>
      <c r="Z27" s="25">
        <v>11000</v>
      </c>
    </row>
    <row r="28" spans="1:26" ht="15" thickBot="1" x14ac:dyDescent="0.35">
      <c r="A28" s="1" t="s">
        <v>156</v>
      </c>
      <c r="B28" s="1" t="s">
        <v>39</v>
      </c>
      <c r="C28" s="1">
        <f>INT(RANK(konzisztencia_teszt_nyers_i!C28,konzisztencia_teszt_nyers_i!C$3:C$140,konzisztencia_teszt_nyers_i!C$1)/10)+1</f>
        <v>12</v>
      </c>
      <c r="D28" s="1">
        <f>INT(RANK(konzisztencia_teszt_nyers_i!D28,konzisztencia_teszt_nyers_i!D$3:D$140,konzisztencia_teszt_nyers_i!D$1)/10)+1</f>
        <v>3</v>
      </c>
      <c r="E28" s="1">
        <f>INT(RANK(konzisztencia_teszt_nyers_i!E28,konzisztencia_teszt_nyers_i!E$3:E$140,konzisztencia_teszt_nyers_i!E$1)/10)+1</f>
        <v>1</v>
      </c>
      <c r="F28" s="1">
        <f>INT(RANK(konzisztencia_teszt_nyers_i!F28,konzisztencia_teszt_nyers_i!F$3:F$140,konzisztencia_teszt_nyers_i!F$1)/10)+1</f>
        <v>11</v>
      </c>
      <c r="G28" s="1">
        <f>INT(RANK(konzisztencia_teszt_nyers_i!G28,konzisztencia_teszt_nyers_i!G$3:G$140,konzisztencia_teszt_nyers_i!G$1)/10)+1</f>
        <v>7</v>
      </c>
      <c r="H28" s="1">
        <f>INT(RANK(konzisztencia_teszt_nyers_i!H28,konzisztencia_teszt_nyers_i!H$3:H$140,konzisztencia_teszt_nyers_i!H$1)/10)+1</f>
        <v>12</v>
      </c>
      <c r="I28" s="1">
        <f>INT(RANK(konzisztencia_teszt_nyers_i!I28,konzisztencia_teszt_nyers_i!I$3:I$140,konzisztencia_teszt_nyers_i!I$1)/10)+1</f>
        <v>12</v>
      </c>
      <c r="J28" s="1">
        <f>INT(RANK(konzisztencia_teszt_nyers_i!J28,konzisztencia_teszt_nyers_i!J$3:J$140,konzisztencia_teszt_nyers_i!J$1)/10)+1</f>
        <v>12</v>
      </c>
      <c r="K28" s="1">
        <f>INT(RANK(konzisztencia_teszt_nyers_i!K28,konzisztencia_teszt_nyers_i!K$3:K$140,konzisztencia_teszt_nyers_i!K$1)/10)+1</f>
        <v>7</v>
      </c>
      <c r="L28" s="1">
        <f>konzisztencia_teszt_nyers_i!L28*1000+10000</f>
        <v>13000</v>
      </c>
      <c r="M28">
        <f t="shared" si="0"/>
        <v>13137.2</v>
      </c>
      <c r="P28" s="24" t="s">
        <v>197</v>
      </c>
      <c r="Q28" s="25">
        <v>5</v>
      </c>
      <c r="R28" s="25">
        <v>3</v>
      </c>
      <c r="S28" s="25">
        <v>9</v>
      </c>
      <c r="T28" s="25">
        <v>7</v>
      </c>
      <c r="U28" s="25">
        <v>3</v>
      </c>
      <c r="V28" s="25">
        <v>5</v>
      </c>
      <c r="W28" s="25">
        <v>1</v>
      </c>
      <c r="X28" s="25">
        <v>4</v>
      </c>
      <c r="Y28" s="25">
        <v>7</v>
      </c>
      <c r="Z28" s="25">
        <v>13000</v>
      </c>
    </row>
    <row r="29" spans="1:26" ht="15" thickBot="1" x14ac:dyDescent="0.35">
      <c r="A29" s="1" t="s">
        <v>156</v>
      </c>
      <c r="B29" s="1" t="s">
        <v>40</v>
      </c>
      <c r="C29" s="1">
        <f>INT(RANK(konzisztencia_teszt_nyers_i!C29,konzisztencia_teszt_nyers_i!C$3:C$140,konzisztencia_teszt_nyers_i!C$1)/10)+1</f>
        <v>12</v>
      </c>
      <c r="D29" s="1">
        <f>INT(RANK(konzisztencia_teszt_nyers_i!D29,konzisztencia_teszt_nyers_i!D$3:D$140,konzisztencia_teszt_nyers_i!D$1)/10)+1</f>
        <v>13</v>
      </c>
      <c r="E29" s="1">
        <f>INT(RANK(konzisztencia_teszt_nyers_i!E29,konzisztencia_teszt_nyers_i!E$3:E$140,konzisztencia_teszt_nyers_i!E$1)/10)+1</f>
        <v>4</v>
      </c>
      <c r="F29" s="1">
        <f>INT(RANK(konzisztencia_teszt_nyers_i!F29,konzisztencia_teszt_nyers_i!F$3:F$140,konzisztencia_teszt_nyers_i!F$1)/10)+1</f>
        <v>11</v>
      </c>
      <c r="G29" s="1">
        <f>INT(RANK(konzisztencia_teszt_nyers_i!G29,konzisztencia_teszt_nyers_i!G$3:G$140,konzisztencia_teszt_nyers_i!G$1)/10)+1</f>
        <v>11</v>
      </c>
      <c r="H29" s="1">
        <f>INT(RANK(konzisztencia_teszt_nyers_i!H29,konzisztencia_teszt_nyers_i!H$3:H$140,konzisztencia_teszt_nyers_i!H$1)/10)+1</f>
        <v>12</v>
      </c>
      <c r="I29" s="1">
        <f>INT(RANK(konzisztencia_teszt_nyers_i!I29,konzisztencia_teszt_nyers_i!I$3:I$140,konzisztencia_teszt_nyers_i!I$1)/10)+1</f>
        <v>12</v>
      </c>
      <c r="J29" s="1">
        <f>INT(RANK(konzisztencia_teszt_nyers_i!J29,konzisztencia_teszt_nyers_i!J$3:J$140,konzisztencia_teszt_nyers_i!J$1)/10)+1</f>
        <v>12</v>
      </c>
      <c r="K29" s="1">
        <f>INT(RANK(konzisztencia_teszt_nyers_i!K29,konzisztencia_teszt_nyers_i!K$3:K$140,konzisztencia_teszt_nyers_i!K$1)/10)+1</f>
        <v>11</v>
      </c>
      <c r="L29" s="1">
        <f>konzisztencia_teszt_nyers_i!L29*1000+10000</f>
        <v>13000</v>
      </c>
      <c r="M29">
        <f t="shared" si="0"/>
        <v>13379.8</v>
      </c>
      <c r="P29" s="24" t="s">
        <v>198</v>
      </c>
      <c r="Q29" s="25">
        <v>5</v>
      </c>
      <c r="R29" s="25">
        <v>9</v>
      </c>
      <c r="S29" s="25">
        <v>9</v>
      </c>
      <c r="T29" s="25">
        <v>2</v>
      </c>
      <c r="U29" s="25">
        <v>3</v>
      </c>
      <c r="V29" s="25">
        <v>1</v>
      </c>
      <c r="W29" s="25">
        <v>1</v>
      </c>
      <c r="X29" s="25">
        <v>8</v>
      </c>
      <c r="Y29" s="25">
        <v>3</v>
      </c>
      <c r="Z29" s="25">
        <v>14000</v>
      </c>
    </row>
    <row r="30" spans="1:26" ht="15" thickBot="1" x14ac:dyDescent="0.35">
      <c r="A30" s="1" t="s">
        <v>154</v>
      </c>
      <c r="B30" s="1" t="s">
        <v>41</v>
      </c>
      <c r="C30" s="1">
        <f>INT(RANK(konzisztencia_teszt_nyers_i!C30,konzisztencia_teszt_nyers_i!C$3:C$140,konzisztencia_teszt_nyers_i!C$1)/10)+1</f>
        <v>8</v>
      </c>
      <c r="D30" s="1">
        <f>INT(RANK(konzisztencia_teszt_nyers_i!D30,konzisztencia_teszt_nyers_i!D$3:D$140,konzisztencia_teszt_nyers_i!D$1)/10)+1</f>
        <v>9</v>
      </c>
      <c r="E30" s="1">
        <f>INT(RANK(konzisztencia_teszt_nyers_i!E30,konzisztencia_teszt_nyers_i!E$3:E$140,konzisztencia_teszt_nyers_i!E$1)/10)+1</f>
        <v>9</v>
      </c>
      <c r="F30" s="1">
        <f>INT(RANK(konzisztencia_teszt_nyers_i!F30,konzisztencia_teszt_nyers_i!F$3:F$140,konzisztencia_teszt_nyers_i!F$1)/10)+1</f>
        <v>7</v>
      </c>
      <c r="G30" s="1">
        <f>INT(RANK(konzisztencia_teszt_nyers_i!G30,konzisztencia_teszt_nyers_i!G$3:G$140,konzisztencia_teszt_nyers_i!G$1)/10)+1</f>
        <v>11</v>
      </c>
      <c r="H30" s="1">
        <f>INT(RANK(konzisztencia_teszt_nyers_i!H30,konzisztencia_teszt_nyers_i!H$3:H$140,konzisztencia_teszt_nyers_i!H$1)/10)+1</f>
        <v>5</v>
      </c>
      <c r="I30" s="1">
        <f>INT(RANK(konzisztencia_teszt_nyers_i!I30,konzisztencia_teszt_nyers_i!I$3:I$140,konzisztencia_teszt_nyers_i!I$1)/10)+1</f>
        <v>5</v>
      </c>
      <c r="J30" s="1">
        <f>INT(RANK(konzisztencia_teszt_nyers_i!J30,konzisztencia_teszt_nyers_i!J$3:J$140,konzisztencia_teszt_nyers_i!J$1)/10)+1</f>
        <v>4</v>
      </c>
      <c r="K30" s="1">
        <f>INT(RANK(konzisztencia_teszt_nyers_i!K30,konzisztencia_teszt_nyers_i!K$3:K$140,konzisztencia_teszt_nyers_i!K$1)/10)+1</f>
        <v>1</v>
      </c>
      <c r="L30" s="1">
        <f>konzisztencia_teszt_nyers_i!L30*1000+10000</f>
        <v>14000</v>
      </c>
      <c r="M30">
        <f t="shared" si="0"/>
        <v>13949.2</v>
      </c>
      <c r="P30" s="24" t="s">
        <v>199</v>
      </c>
      <c r="Q30" s="25">
        <v>1</v>
      </c>
      <c r="R30" s="25">
        <v>3</v>
      </c>
      <c r="S30" s="25">
        <v>12</v>
      </c>
      <c r="T30" s="25">
        <v>7</v>
      </c>
      <c r="U30" s="25">
        <v>3</v>
      </c>
      <c r="V30" s="25">
        <v>5</v>
      </c>
      <c r="W30" s="25">
        <v>1</v>
      </c>
      <c r="X30" s="25">
        <v>8</v>
      </c>
      <c r="Y30" s="25">
        <v>7</v>
      </c>
      <c r="Z30" s="25">
        <v>12000</v>
      </c>
    </row>
    <row r="31" spans="1:26" ht="15" thickBot="1" x14ac:dyDescent="0.35">
      <c r="A31" s="1" t="s">
        <v>155</v>
      </c>
      <c r="B31" s="1" t="s">
        <v>42</v>
      </c>
      <c r="C31" s="1">
        <f>INT(RANK(konzisztencia_teszt_nyers_i!C31,konzisztencia_teszt_nyers_i!C$3:C$140,konzisztencia_teszt_nyers_i!C$1)/10)+1</f>
        <v>8</v>
      </c>
      <c r="D31" s="1">
        <f>INT(RANK(konzisztencia_teszt_nyers_i!D31,konzisztencia_teszt_nyers_i!D$3:D$140,konzisztencia_teszt_nyers_i!D$1)/10)+1</f>
        <v>3</v>
      </c>
      <c r="E31" s="1">
        <f>INT(RANK(konzisztencia_teszt_nyers_i!E31,konzisztencia_teszt_nyers_i!E$3:E$140,konzisztencia_teszt_nyers_i!E$1)/10)+1</f>
        <v>4</v>
      </c>
      <c r="F31" s="1">
        <f>INT(RANK(konzisztencia_teszt_nyers_i!F31,konzisztencia_teszt_nyers_i!F$3:F$140,konzisztencia_teszt_nyers_i!F$1)/10)+1</f>
        <v>2</v>
      </c>
      <c r="G31" s="1">
        <f>INT(RANK(konzisztencia_teszt_nyers_i!G31,konzisztencia_teszt_nyers_i!G$3:G$140,konzisztencia_teszt_nyers_i!G$1)/10)+1</f>
        <v>1</v>
      </c>
      <c r="H31" s="1">
        <f>INT(RANK(konzisztencia_teszt_nyers_i!H31,konzisztencia_teszt_nyers_i!H$3:H$140,konzisztencia_teszt_nyers_i!H$1)/10)+1</f>
        <v>1</v>
      </c>
      <c r="I31" s="1">
        <f>INT(RANK(konzisztencia_teszt_nyers_i!I31,konzisztencia_teszt_nyers_i!I$3:I$140,konzisztencia_teszt_nyers_i!I$1)/10)+1</f>
        <v>1</v>
      </c>
      <c r="J31" s="1">
        <f>INT(RANK(konzisztencia_teszt_nyers_i!J31,konzisztencia_teszt_nyers_i!J$3:J$140,konzisztencia_teszt_nyers_i!J$1)/10)+1</f>
        <v>4</v>
      </c>
      <c r="K31" s="1">
        <f>INT(RANK(konzisztencia_teszt_nyers_i!K31,konzisztencia_teszt_nyers_i!K$3:K$140,konzisztencia_teszt_nyers_i!K$1)/10)+1</f>
        <v>7</v>
      </c>
      <c r="L31" s="1">
        <f>konzisztencia_teszt_nyers_i!L31*1000+10000</f>
        <v>13000</v>
      </c>
      <c r="M31">
        <f t="shared" si="0"/>
        <v>14075.7</v>
      </c>
      <c r="P31" s="24" t="s">
        <v>200</v>
      </c>
      <c r="Q31" s="25">
        <v>1</v>
      </c>
      <c r="R31" s="25">
        <v>1</v>
      </c>
      <c r="S31" s="25">
        <v>9</v>
      </c>
      <c r="T31" s="25">
        <v>7</v>
      </c>
      <c r="U31" s="25">
        <v>7</v>
      </c>
      <c r="V31" s="25">
        <v>5</v>
      </c>
      <c r="W31" s="25">
        <v>5</v>
      </c>
      <c r="X31" s="25">
        <v>8</v>
      </c>
      <c r="Y31" s="25">
        <v>3</v>
      </c>
      <c r="Z31" s="25">
        <v>12000</v>
      </c>
    </row>
    <row r="32" spans="1:26" ht="15" thickBot="1" x14ac:dyDescent="0.35">
      <c r="A32" s="1" t="s">
        <v>154</v>
      </c>
      <c r="B32" s="1" t="s">
        <v>43</v>
      </c>
      <c r="C32" s="1">
        <f>INT(RANK(konzisztencia_teszt_nyers_i!C32,konzisztencia_teszt_nyers_i!C$3:C$140,konzisztencia_teszt_nyers_i!C$1)/10)+1</f>
        <v>8</v>
      </c>
      <c r="D32" s="1">
        <f>INT(RANK(konzisztencia_teszt_nyers_i!D32,konzisztencia_teszt_nyers_i!D$3:D$140,konzisztencia_teszt_nyers_i!D$1)/10)+1</f>
        <v>3</v>
      </c>
      <c r="E32" s="1">
        <f>INT(RANK(konzisztencia_teszt_nyers_i!E32,konzisztencia_teszt_nyers_i!E$3:E$140,konzisztencia_teszt_nyers_i!E$1)/10)+1</f>
        <v>9</v>
      </c>
      <c r="F32" s="1">
        <f>INT(RANK(konzisztencia_teszt_nyers_i!F32,konzisztencia_teszt_nyers_i!F$3:F$140,konzisztencia_teszt_nyers_i!F$1)/10)+1</f>
        <v>2</v>
      </c>
      <c r="G32" s="1">
        <f>INT(RANK(konzisztencia_teszt_nyers_i!G32,konzisztencia_teszt_nyers_i!G$3:G$140,konzisztencia_teszt_nyers_i!G$1)/10)+1</f>
        <v>1</v>
      </c>
      <c r="H32" s="1">
        <f>INT(RANK(konzisztencia_teszt_nyers_i!H32,konzisztencia_teszt_nyers_i!H$3:H$140,konzisztencia_teszt_nyers_i!H$1)/10)+1</f>
        <v>1</v>
      </c>
      <c r="I32" s="1">
        <f>INT(RANK(konzisztencia_teszt_nyers_i!I32,konzisztencia_teszt_nyers_i!I$3:I$140,konzisztencia_teszt_nyers_i!I$1)/10)+1</f>
        <v>5</v>
      </c>
      <c r="J32" s="1">
        <f>INT(RANK(konzisztencia_teszt_nyers_i!J32,konzisztencia_teszt_nyers_i!J$3:J$140,konzisztencia_teszt_nyers_i!J$1)/10)+1</f>
        <v>4</v>
      </c>
      <c r="K32" s="1">
        <f>INT(RANK(konzisztencia_teszt_nyers_i!K32,konzisztencia_teszt_nyers_i!K$3:K$140,konzisztencia_teszt_nyers_i!K$1)/10)+1</f>
        <v>7</v>
      </c>
      <c r="L32" s="1">
        <f>konzisztencia_teszt_nyers_i!L32*1000+10000</f>
        <v>14000</v>
      </c>
      <c r="M32">
        <f t="shared" si="0"/>
        <v>13942.7</v>
      </c>
      <c r="P32" s="24" t="s">
        <v>201</v>
      </c>
      <c r="Q32" s="25">
        <v>8</v>
      </c>
      <c r="R32" s="25">
        <v>9</v>
      </c>
      <c r="S32" s="25">
        <v>4</v>
      </c>
      <c r="T32" s="25">
        <v>2</v>
      </c>
      <c r="U32" s="25">
        <v>7</v>
      </c>
      <c r="V32" s="25">
        <v>5</v>
      </c>
      <c r="W32" s="25">
        <v>5</v>
      </c>
      <c r="X32" s="25">
        <v>4</v>
      </c>
      <c r="Y32" s="25">
        <v>1</v>
      </c>
      <c r="Z32" s="25">
        <v>14000</v>
      </c>
    </row>
    <row r="33" spans="1:26" ht="15" thickBot="1" x14ac:dyDescent="0.35">
      <c r="A33" s="1" t="s">
        <v>152</v>
      </c>
      <c r="B33" s="1" t="s">
        <v>44</v>
      </c>
      <c r="C33" s="1">
        <f>INT(RANK(konzisztencia_teszt_nyers_i!C33,konzisztencia_teszt_nyers_i!C$3:C$140,konzisztencia_teszt_nyers_i!C$1)/10)+1</f>
        <v>1</v>
      </c>
      <c r="D33" s="1">
        <f>INT(RANK(konzisztencia_teszt_nyers_i!D33,konzisztencia_teszt_nyers_i!D$3:D$140,konzisztencia_teszt_nyers_i!D$1)/10)+1</f>
        <v>9</v>
      </c>
      <c r="E33" s="1">
        <f>INT(RANK(konzisztencia_teszt_nyers_i!E33,konzisztencia_teszt_nyers_i!E$3:E$140,konzisztencia_teszt_nyers_i!E$1)/10)+1</f>
        <v>12</v>
      </c>
      <c r="F33" s="1">
        <f>INT(RANK(konzisztencia_teszt_nyers_i!F33,konzisztencia_teszt_nyers_i!F$3:F$140,konzisztencia_teszt_nyers_i!F$1)/10)+1</f>
        <v>2</v>
      </c>
      <c r="G33" s="1">
        <f>INT(RANK(konzisztencia_teszt_nyers_i!G33,konzisztencia_teszt_nyers_i!G$3:G$140,konzisztencia_teszt_nyers_i!G$1)/10)+1</f>
        <v>1</v>
      </c>
      <c r="H33" s="1">
        <f>INT(RANK(konzisztencia_teszt_nyers_i!H33,konzisztencia_teszt_nyers_i!H$3:H$140,konzisztencia_teszt_nyers_i!H$1)/10)+1</f>
        <v>1</v>
      </c>
      <c r="I33" s="1">
        <f>INT(RANK(konzisztencia_teszt_nyers_i!I33,konzisztencia_teszt_nyers_i!I$3:I$140,konzisztencia_teszt_nyers_i!I$1)/10)+1</f>
        <v>1</v>
      </c>
      <c r="J33" s="1">
        <f>INT(RANK(konzisztencia_teszt_nyers_i!J33,konzisztencia_teszt_nyers_i!J$3:J$140,konzisztencia_teszt_nyers_i!J$1)/10)+1</f>
        <v>8</v>
      </c>
      <c r="K33" s="1">
        <f>INT(RANK(konzisztencia_teszt_nyers_i!K33,konzisztencia_teszt_nyers_i!K$3:K$140,konzisztencia_teszt_nyers_i!K$1)/10)+1</f>
        <v>7</v>
      </c>
      <c r="L33" s="1">
        <f>konzisztencia_teszt_nyers_i!L33*1000+10000</f>
        <v>12000</v>
      </c>
      <c r="M33">
        <f t="shared" si="0"/>
        <v>12998.2</v>
      </c>
      <c r="P33" s="24" t="s">
        <v>202</v>
      </c>
      <c r="Q33" s="25">
        <v>12</v>
      </c>
      <c r="R33" s="25">
        <v>3</v>
      </c>
      <c r="S33" s="25">
        <v>1</v>
      </c>
      <c r="T33" s="25">
        <v>11</v>
      </c>
      <c r="U33" s="25">
        <v>7</v>
      </c>
      <c r="V33" s="25">
        <v>12</v>
      </c>
      <c r="W33" s="25">
        <v>12</v>
      </c>
      <c r="X33" s="25">
        <v>12</v>
      </c>
      <c r="Y33" s="25">
        <v>7</v>
      </c>
      <c r="Z33" s="25">
        <v>13000</v>
      </c>
    </row>
    <row r="34" spans="1:26" ht="15" thickBot="1" x14ac:dyDescent="0.35">
      <c r="A34" s="1" t="s">
        <v>153</v>
      </c>
      <c r="B34" s="1" t="s">
        <v>45</v>
      </c>
      <c r="C34" s="1">
        <f>INT(RANK(konzisztencia_teszt_nyers_i!C34,konzisztencia_teszt_nyers_i!C$3:C$140,konzisztencia_teszt_nyers_i!C$1)/10)+1</f>
        <v>8</v>
      </c>
      <c r="D34" s="1">
        <f>INT(RANK(konzisztencia_teszt_nyers_i!D34,konzisztencia_teszt_nyers_i!D$3:D$140,konzisztencia_teszt_nyers_i!D$1)/10)+1</f>
        <v>9</v>
      </c>
      <c r="E34" s="1">
        <f>INT(RANK(konzisztencia_teszt_nyers_i!E34,konzisztencia_teszt_nyers_i!E$3:E$140,konzisztencia_teszt_nyers_i!E$1)/10)+1</f>
        <v>9</v>
      </c>
      <c r="F34" s="1">
        <f>INT(RANK(konzisztencia_teszt_nyers_i!F34,konzisztencia_teszt_nyers_i!F$3:F$140,konzisztencia_teszt_nyers_i!F$1)/10)+1</f>
        <v>7</v>
      </c>
      <c r="G34" s="1">
        <f>INT(RANK(konzisztencia_teszt_nyers_i!G34,konzisztencia_teszt_nyers_i!G$3:G$140,konzisztencia_teszt_nyers_i!G$1)/10)+1</f>
        <v>7</v>
      </c>
      <c r="H34" s="1">
        <f>INT(RANK(konzisztencia_teszt_nyers_i!H34,konzisztencia_teszt_nyers_i!H$3:H$140,konzisztencia_teszt_nyers_i!H$1)/10)+1</f>
        <v>5</v>
      </c>
      <c r="I34" s="1">
        <f>INT(RANK(konzisztencia_teszt_nyers_i!I34,konzisztencia_teszt_nyers_i!I$3:I$140,konzisztencia_teszt_nyers_i!I$1)/10)+1</f>
        <v>5</v>
      </c>
      <c r="J34" s="1">
        <f>INT(RANK(konzisztencia_teszt_nyers_i!J34,konzisztencia_teszt_nyers_i!J$3:J$140,konzisztencia_teszt_nyers_i!J$1)/10)+1</f>
        <v>4</v>
      </c>
      <c r="K34" s="1">
        <f>INT(RANK(konzisztencia_teszt_nyers_i!K34,konzisztencia_teszt_nyers_i!K$3:K$140,konzisztencia_teszt_nyers_i!K$1)/10)+1</f>
        <v>3</v>
      </c>
      <c r="L34" s="1">
        <f>konzisztencia_teszt_nyers_i!L34*1000+10000</f>
        <v>14000</v>
      </c>
      <c r="M34">
        <f t="shared" si="0"/>
        <v>14229.2</v>
      </c>
      <c r="P34" s="24" t="s">
        <v>203</v>
      </c>
      <c r="Q34" s="25">
        <v>12</v>
      </c>
      <c r="R34" s="25">
        <v>13</v>
      </c>
      <c r="S34" s="25">
        <v>4</v>
      </c>
      <c r="T34" s="25">
        <v>11</v>
      </c>
      <c r="U34" s="25">
        <v>11</v>
      </c>
      <c r="V34" s="25">
        <v>12</v>
      </c>
      <c r="W34" s="25">
        <v>12</v>
      </c>
      <c r="X34" s="25">
        <v>12</v>
      </c>
      <c r="Y34" s="25">
        <v>11</v>
      </c>
      <c r="Z34" s="25">
        <v>13000</v>
      </c>
    </row>
    <row r="35" spans="1:26" ht="15" thickBot="1" x14ac:dyDescent="0.35">
      <c r="A35" s="1" t="s">
        <v>155</v>
      </c>
      <c r="B35" s="1" t="s">
        <v>46</v>
      </c>
      <c r="C35" s="1">
        <f>INT(RANK(konzisztencia_teszt_nyers_i!C35,konzisztencia_teszt_nyers_i!C$3:C$140,konzisztencia_teszt_nyers_i!C$1)/10)+1</f>
        <v>8</v>
      </c>
      <c r="D35" s="1">
        <f>INT(RANK(konzisztencia_teszt_nyers_i!D35,konzisztencia_teszt_nyers_i!D$3:D$140,konzisztencia_teszt_nyers_i!D$1)/10)+1</f>
        <v>3</v>
      </c>
      <c r="E35" s="1">
        <f>INT(RANK(konzisztencia_teszt_nyers_i!E35,konzisztencia_teszt_nyers_i!E$3:E$140,konzisztencia_teszt_nyers_i!E$1)/10)+1</f>
        <v>4</v>
      </c>
      <c r="F35" s="1">
        <f>INT(RANK(konzisztencia_teszt_nyers_i!F35,konzisztencia_teszt_nyers_i!F$3:F$140,konzisztencia_teszt_nyers_i!F$1)/10)+1</f>
        <v>2</v>
      </c>
      <c r="G35" s="1">
        <f>INT(RANK(konzisztencia_teszt_nyers_i!G35,konzisztencia_teszt_nyers_i!G$3:G$140,konzisztencia_teszt_nyers_i!G$1)/10)+1</f>
        <v>3</v>
      </c>
      <c r="H35" s="1">
        <f>INT(RANK(konzisztencia_teszt_nyers_i!H35,konzisztencia_teszt_nyers_i!H$3:H$140,konzisztencia_teszt_nyers_i!H$1)/10)+1</f>
        <v>1</v>
      </c>
      <c r="I35" s="1">
        <f>INT(RANK(konzisztencia_teszt_nyers_i!I35,konzisztencia_teszt_nyers_i!I$3:I$140,konzisztencia_teszt_nyers_i!I$1)/10)+1</f>
        <v>1</v>
      </c>
      <c r="J35" s="1">
        <f>INT(RANK(konzisztencia_teszt_nyers_i!J35,konzisztencia_teszt_nyers_i!J$3:J$140,konzisztencia_teszt_nyers_i!J$1)/10)+1</f>
        <v>1</v>
      </c>
      <c r="K35" s="1">
        <f>INT(RANK(konzisztencia_teszt_nyers_i!K35,konzisztencia_teszt_nyers_i!K$3:K$140,konzisztencia_teszt_nyers_i!K$1)/10)+1</f>
        <v>3</v>
      </c>
      <c r="L35" s="1">
        <f>konzisztencia_teszt_nyers_i!L35*1000+10000</f>
        <v>14000</v>
      </c>
      <c r="M35">
        <f t="shared" si="0"/>
        <v>14523.6</v>
      </c>
      <c r="P35" s="24" t="s">
        <v>204</v>
      </c>
      <c r="Q35" s="25">
        <v>8</v>
      </c>
      <c r="R35" s="25">
        <v>9</v>
      </c>
      <c r="S35" s="25">
        <v>9</v>
      </c>
      <c r="T35" s="25">
        <v>7</v>
      </c>
      <c r="U35" s="25">
        <v>11</v>
      </c>
      <c r="V35" s="25">
        <v>5</v>
      </c>
      <c r="W35" s="25">
        <v>5</v>
      </c>
      <c r="X35" s="25">
        <v>4</v>
      </c>
      <c r="Y35" s="25">
        <v>1</v>
      </c>
      <c r="Z35" s="25">
        <v>14000</v>
      </c>
    </row>
    <row r="36" spans="1:26" ht="15" thickBot="1" x14ac:dyDescent="0.35">
      <c r="A36" s="1" t="s">
        <v>154</v>
      </c>
      <c r="B36" s="1" t="s">
        <v>47</v>
      </c>
      <c r="C36" s="1">
        <f>INT(RANK(konzisztencia_teszt_nyers_i!C36,konzisztencia_teszt_nyers_i!C$3:C$140,konzisztencia_teszt_nyers_i!C$1)/10)+1</f>
        <v>8</v>
      </c>
      <c r="D36" s="1">
        <f>INT(RANK(konzisztencia_teszt_nyers_i!D36,konzisztencia_teszt_nyers_i!D$3:D$140,konzisztencia_teszt_nyers_i!D$1)/10)+1</f>
        <v>3</v>
      </c>
      <c r="E36" s="1">
        <f>INT(RANK(konzisztencia_teszt_nyers_i!E36,konzisztencia_teszt_nyers_i!E$3:E$140,konzisztencia_teszt_nyers_i!E$1)/10)+1</f>
        <v>4</v>
      </c>
      <c r="F36" s="1">
        <f>INT(RANK(konzisztencia_teszt_nyers_i!F36,konzisztencia_teszt_nyers_i!F$3:F$140,konzisztencia_teszt_nyers_i!F$1)/10)+1</f>
        <v>2</v>
      </c>
      <c r="G36" s="1">
        <f>INT(RANK(konzisztencia_teszt_nyers_i!G36,konzisztencia_teszt_nyers_i!G$3:G$140,konzisztencia_teszt_nyers_i!G$1)/10)+1</f>
        <v>3</v>
      </c>
      <c r="H36" s="1">
        <f>INT(RANK(konzisztencia_teszt_nyers_i!H36,konzisztencia_teszt_nyers_i!H$3:H$140,konzisztencia_teszt_nyers_i!H$1)/10)+1</f>
        <v>1</v>
      </c>
      <c r="I36" s="1">
        <f>INT(RANK(konzisztencia_teszt_nyers_i!I36,konzisztencia_teszt_nyers_i!I$3:I$140,konzisztencia_teszt_nyers_i!I$1)/10)+1</f>
        <v>5</v>
      </c>
      <c r="J36" s="1">
        <f>INT(RANK(konzisztencia_teszt_nyers_i!J36,konzisztencia_teszt_nyers_i!J$3:J$140,konzisztencia_teszt_nyers_i!J$1)/10)+1</f>
        <v>4</v>
      </c>
      <c r="K36" s="1">
        <f>INT(RANK(konzisztencia_teszt_nyers_i!K36,konzisztencia_teszt_nyers_i!K$3:K$140,konzisztencia_teszt_nyers_i!K$1)/10)+1</f>
        <v>7</v>
      </c>
      <c r="L36" s="1">
        <f>konzisztencia_teszt_nyers_i!L36*1000+10000</f>
        <v>15000</v>
      </c>
      <c r="M36">
        <f t="shared" si="0"/>
        <v>14403</v>
      </c>
      <c r="P36" s="24" t="s">
        <v>205</v>
      </c>
      <c r="Q36" s="25">
        <v>8</v>
      </c>
      <c r="R36" s="25">
        <v>3</v>
      </c>
      <c r="S36" s="25">
        <v>4</v>
      </c>
      <c r="T36" s="25">
        <v>2</v>
      </c>
      <c r="U36" s="25">
        <v>1</v>
      </c>
      <c r="V36" s="25">
        <v>1</v>
      </c>
      <c r="W36" s="25">
        <v>1</v>
      </c>
      <c r="X36" s="25">
        <v>4</v>
      </c>
      <c r="Y36" s="25">
        <v>7</v>
      </c>
      <c r="Z36" s="25">
        <v>13000</v>
      </c>
    </row>
    <row r="37" spans="1:26" ht="15" thickBot="1" x14ac:dyDescent="0.35">
      <c r="A37" s="1" t="s">
        <v>152</v>
      </c>
      <c r="B37" s="1" t="s">
        <v>48</v>
      </c>
      <c r="C37" s="1">
        <f>INT(RANK(konzisztencia_teszt_nyers_i!C37,konzisztencia_teszt_nyers_i!C$3:C$140,konzisztencia_teszt_nyers_i!C$1)/10)+1</f>
        <v>1</v>
      </c>
      <c r="D37" s="1">
        <f>INT(RANK(konzisztencia_teszt_nyers_i!D37,konzisztencia_teszt_nyers_i!D$3:D$140,konzisztencia_teszt_nyers_i!D$1)/10)+1</f>
        <v>1</v>
      </c>
      <c r="E37" s="1">
        <f>INT(RANK(konzisztencia_teszt_nyers_i!E37,konzisztencia_teszt_nyers_i!E$3:E$140,konzisztencia_teszt_nyers_i!E$1)/10)+1</f>
        <v>9</v>
      </c>
      <c r="F37" s="1">
        <f>INT(RANK(konzisztencia_teszt_nyers_i!F37,konzisztencia_teszt_nyers_i!F$3:F$140,konzisztencia_teszt_nyers_i!F$1)/10)+1</f>
        <v>2</v>
      </c>
      <c r="G37" s="1">
        <f>INT(RANK(konzisztencia_teszt_nyers_i!G37,konzisztencia_teszt_nyers_i!G$3:G$140,konzisztencia_teszt_nyers_i!G$1)/10)+1</f>
        <v>3</v>
      </c>
      <c r="H37" s="1">
        <f>INT(RANK(konzisztencia_teszt_nyers_i!H37,konzisztencia_teszt_nyers_i!H$3:H$140,konzisztencia_teszt_nyers_i!H$1)/10)+1</f>
        <v>1</v>
      </c>
      <c r="I37" s="1">
        <f>INT(RANK(konzisztencia_teszt_nyers_i!I37,konzisztencia_teszt_nyers_i!I$3:I$140,konzisztencia_teszt_nyers_i!I$1)/10)+1</f>
        <v>1</v>
      </c>
      <c r="J37" s="1">
        <f>INT(RANK(konzisztencia_teszt_nyers_i!J37,konzisztencia_teszt_nyers_i!J$3:J$140,konzisztencia_teszt_nyers_i!J$1)/10)+1</f>
        <v>8</v>
      </c>
      <c r="K37" s="1">
        <f>INT(RANK(konzisztencia_teszt_nyers_i!K37,konzisztencia_teszt_nyers_i!K$3:K$140,konzisztencia_teszt_nyers_i!K$1)/10)+1</f>
        <v>7</v>
      </c>
      <c r="L37" s="1">
        <f>konzisztencia_teszt_nyers_i!L37*1000+10000</f>
        <v>12000</v>
      </c>
      <c r="M37">
        <f t="shared" si="0"/>
        <v>12879.2</v>
      </c>
      <c r="P37" s="24" t="s">
        <v>206</v>
      </c>
      <c r="Q37" s="25">
        <v>8</v>
      </c>
      <c r="R37" s="25">
        <v>3</v>
      </c>
      <c r="S37" s="25">
        <v>9</v>
      </c>
      <c r="T37" s="25">
        <v>2</v>
      </c>
      <c r="U37" s="25">
        <v>1</v>
      </c>
      <c r="V37" s="25">
        <v>1</v>
      </c>
      <c r="W37" s="25">
        <v>5</v>
      </c>
      <c r="X37" s="25">
        <v>4</v>
      </c>
      <c r="Y37" s="25">
        <v>7</v>
      </c>
      <c r="Z37" s="25">
        <v>14000</v>
      </c>
    </row>
    <row r="38" spans="1:26" ht="15" thickBot="1" x14ac:dyDescent="0.35">
      <c r="A38" s="1" t="s">
        <v>155</v>
      </c>
      <c r="B38" s="1" t="s">
        <v>49</v>
      </c>
      <c r="C38" s="1">
        <f>INT(RANK(konzisztencia_teszt_nyers_i!C38,konzisztencia_teszt_nyers_i!C$3:C$140,konzisztencia_teszt_nyers_i!C$1)/10)+1</f>
        <v>5</v>
      </c>
      <c r="D38" s="1">
        <f>INT(RANK(konzisztencia_teszt_nyers_i!D38,konzisztencia_teszt_nyers_i!D$3:D$140,konzisztencia_teszt_nyers_i!D$1)/10)+1</f>
        <v>1</v>
      </c>
      <c r="E38" s="1">
        <f>INT(RANK(konzisztencia_teszt_nyers_i!E38,konzisztencia_teszt_nyers_i!E$3:E$140,konzisztencia_teszt_nyers_i!E$1)/10)+1</f>
        <v>1</v>
      </c>
      <c r="F38" s="1">
        <f>INT(RANK(konzisztencia_teszt_nyers_i!F38,konzisztencia_teszt_nyers_i!F$3:F$140,konzisztencia_teszt_nyers_i!F$1)/10)+1</f>
        <v>2</v>
      </c>
      <c r="G38" s="1">
        <f>INT(RANK(konzisztencia_teszt_nyers_i!G38,konzisztencia_teszt_nyers_i!G$3:G$140,konzisztencia_teszt_nyers_i!G$1)/10)+1</f>
        <v>1</v>
      </c>
      <c r="H38" s="1">
        <f>INT(RANK(konzisztencia_teszt_nyers_i!H38,konzisztencia_teszt_nyers_i!H$3:H$140,konzisztencia_teszt_nyers_i!H$1)/10)+1</f>
        <v>1</v>
      </c>
      <c r="I38" s="1">
        <f>INT(RANK(konzisztencia_teszt_nyers_i!I38,konzisztencia_teszt_nyers_i!I$3:I$140,konzisztencia_teszt_nyers_i!I$1)/10)+1</f>
        <v>5</v>
      </c>
      <c r="J38" s="1">
        <f>INT(RANK(konzisztencia_teszt_nyers_i!J38,konzisztencia_teszt_nyers_i!J$3:J$140,konzisztencia_teszt_nyers_i!J$1)/10)+1</f>
        <v>4</v>
      </c>
      <c r="K38" s="1">
        <f>INT(RANK(konzisztencia_teszt_nyers_i!K38,konzisztencia_teszt_nyers_i!K$3:K$140,konzisztencia_teszt_nyers_i!K$1)/10)+1</f>
        <v>11</v>
      </c>
      <c r="L38" s="1">
        <f>konzisztencia_teszt_nyers_i!L38*1000+10000</f>
        <v>14000</v>
      </c>
      <c r="M38">
        <f t="shared" si="0"/>
        <v>14051.8</v>
      </c>
      <c r="P38" s="24" t="s">
        <v>207</v>
      </c>
      <c r="Q38" s="25">
        <v>1</v>
      </c>
      <c r="R38" s="25">
        <v>9</v>
      </c>
      <c r="S38" s="25">
        <v>12</v>
      </c>
      <c r="T38" s="25">
        <v>2</v>
      </c>
      <c r="U38" s="25">
        <v>1</v>
      </c>
      <c r="V38" s="25">
        <v>1</v>
      </c>
      <c r="W38" s="25">
        <v>1</v>
      </c>
      <c r="X38" s="25">
        <v>8</v>
      </c>
      <c r="Y38" s="25">
        <v>7</v>
      </c>
      <c r="Z38" s="25">
        <v>12000</v>
      </c>
    </row>
    <row r="39" spans="1:26" ht="15" thickBot="1" x14ac:dyDescent="0.35">
      <c r="A39" s="1" t="s">
        <v>152</v>
      </c>
      <c r="B39" s="1" t="s">
        <v>50</v>
      </c>
      <c r="C39" s="1">
        <f>INT(RANK(konzisztencia_teszt_nyers_i!C39,konzisztencia_teszt_nyers_i!C$3:C$140,konzisztencia_teszt_nyers_i!C$1)/10)+1</f>
        <v>1</v>
      </c>
      <c r="D39" s="1">
        <f>INT(RANK(konzisztencia_teszt_nyers_i!D39,konzisztencia_teszt_nyers_i!D$3:D$140,konzisztencia_teszt_nyers_i!D$1)/10)+1</f>
        <v>1</v>
      </c>
      <c r="E39" s="1">
        <f>INT(RANK(konzisztencia_teszt_nyers_i!E39,konzisztencia_teszt_nyers_i!E$3:E$140,konzisztencia_teszt_nyers_i!E$1)/10)+1</f>
        <v>4</v>
      </c>
      <c r="F39" s="1">
        <f>INT(RANK(konzisztencia_teszt_nyers_i!F39,konzisztencia_teszt_nyers_i!F$3:F$140,konzisztencia_teszt_nyers_i!F$1)/10)+1</f>
        <v>1</v>
      </c>
      <c r="G39" s="1">
        <f>INT(RANK(konzisztencia_teszt_nyers_i!G39,konzisztencia_teszt_nyers_i!G$3:G$140,konzisztencia_teszt_nyers_i!G$1)/10)+1</f>
        <v>1</v>
      </c>
      <c r="H39" s="1">
        <f>INT(RANK(konzisztencia_teszt_nyers_i!H39,konzisztencia_teszt_nyers_i!H$3:H$140,konzisztencia_teszt_nyers_i!H$1)/10)+1</f>
        <v>1</v>
      </c>
      <c r="I39" s="1">
        <f>INT(RANK(konzisztencia_teszt_nyers_i!I39,konzisztencia_teszt_nyers_i!I$3:I$140,konzisztencia_teszt_nyers_i!I$1)/10)+1</f>
        <v>1</v>
      </c>
      <c r="J39" s="1">
        <f>INT(RANK(konzisztencia_teszt_nyers_i!J39,konzisztencia_teszt_nyers_i!J$3:J$140,konzisztencia_teszt_nyers_i!J$1)/10)+1</f>
        <v>4</v>
      </c>
      <c r="K39" s="1">
        <f>INT(RANK(konzisztencia_teszt_nyers_i!K39,konzisztencia_teszt_nyers_i!K$3:K$140,konzisztencia_teszt_nyers_i!K$1)/10)+1</f>
        <v>11</v>
      </c>
      <c r="L39" s="1">
        <f>konzisztencia_teszt_nyers_i!L39*1000+10000</f>
        <v>12000</v>
      </c>
      <c r="M39">
        <f t="shared" si="0"/>
        <v>13269.7</v>
      </c>
      <c r="P39" s="24" t="s">
        <v>208</v>
      </c>
      <c r="Q39" s="25">
        <v>8</v>
      </c>
      <c r="R39" s="25">
        <v>9</v>
      </c>
      <c r="S39" s="25">
        <v>9</v>
      </c>
      <c r="T39" s="25">
        <v>7</v>
      </c>
      <c r="U39" s="25">
        <v>7</v>
      </c>
      <c r="V39" s="25">
        <v>5</v>
      </c>
      <c r="W39" s="25">
        <v>5</v>
      </c>
      <c r="X39" s="25">
        <v>4</v>
      </c>
      <c r="Y39" s="25">
        <v>3</v>
      </c>
      <c r="Z39" s="25">
        <v>14000</v>
      </c>
    </row>
    <row r="40" spans="1:26" ht="15" thickBot="1" x14ac:dyDescent="0.35">
      <c r="A40" s="1" t="s">
        <v>155</v>
      </c>
      <c r="B40" s="1" t="s">
        <v>51</v>
      </c>
      <c r="C40" s="1">
        <f>INT(RANK(konzisztencia_teszt_nyers_i!C40,konzisztencia_teszt_nyers_i!C$3:C$140,konzisztencia_teszt_nyers_i!C$1)/10)+1</f>
        <v>8</v>
      </c>
      <c r="D40" s="1">
        <f>INT(RANK(konzisztencia_teszt_nyers_i!D40,konzisztencia_teszt_nyers_i!D$3:D$140,konzisztencia_teszt_nyers_i!D$1)/10)+1</f>
        <v>3</v>
      </c>
      <c r="E40" s="1">
        <f>INT(RANK(konzisztencia_teszt_nyers_i!E40,konzisztencia_teszt_nyers_i!E$3:E$140,konzisztencia_teszt_nyers_i!E$1)/10)+1</f>
        <v>4</v>
      </c>
      <c r="F40" s="1">
        <f>INT(RANK(konzisztencia_teszt_nyers_i!F40,konzisztencia_teszt_nyers_i!F$3:F$140,konzisztencia_teszt_nyers_i!F$1)/10)+1</f>
        <v>1</v>
      </c>
      <c r="G40" s="1">
        <f>INT(RANK(konzisztencia_teszt_nyers_i!G40,konzisztencia_teszt_nyers_i!G$3:G$140,konzisztencia_teszt_nyers_i!G$1)/10)+1</f>
        <v>1</v>
      </c>
      <c r="H40" s="1">
        <f>INT(RANK(konzisztencia_teszt_nyers_i!H40,konzisztencia_teszt_nyers_i!H$3:H$140,konzisztencia_teszt_nyers_i!H$1)/10)+1</f>
        <v>1</v>
      </c>
      <c r="I40" s="1">
        <f>INT(RANK(konzisztencia_teszt_nyers_i!I40,konzisztencia_teszt_nyers_i!I$3:I$140,konzisztencia_teszt_nyers_i!I$1)/10)+1</f>
        <v>5</v>
      </c>
      <c r="J40" s="1">
        <f>INT(RANK(konzisztencia_teszt_nyers_i!J40,konzisztencia_teszt_nyers_i!J$3:J$140,konzisztencia_teszt_nyers_i!J$1)/10)+1</f>
        <v>1</v>
      </c>
      <c r="K40" s="1">
        <f>INT(RANK(konzisztencia_teszt_nyers_i!K40,konzisztencia_teszt_nyers_i!K$3:K$140,konzisztencia_teszt_nyers_i!K$1)/10)+1</f>
        <v>1</v>
      </c>
      <c r="L40" s="1">
        <f>konzisztencia_teszt_nyers_i!L40*1000+10000</f>
        <v>15000</v>
      </c>
      <c r="M40">
        <f t="shared" si="0"/>
        <v>14150</v>
      </c>
      <c r="P40" s="24" t="s">
        <v>209</v>
      </c>
      <c r="Q40" s="25">
        <v>8</v>
      </c>
      <c r="R40" s="25">
        <v>3</v>
      </c>
      <c r="S40" s="25">
        <v>4</v>
      </c>
      <c r="T40" s="25">
        <v>2</v>
      </c>
      <c r="U40" s="25">
        <v>3</v>
      </c>
      <c r="V40" s="25">
        <v>1</v>
      </c>
      <c r="W40" s="25">
        <v>1</v>
      </c>
      <c r="X40" s="25">
        <v>1</v>
      </c>
      <c r="Y40" s="25">
        <v>3</v>
      </c>
      <c r="Z40" s="25">
        <v>14000</v>
      </c>
    </row>
    <row r="41" spans="1:26" ht="15" thickBot="1" x14ac:dyDescent="0.35">
      <c r="A41" s="1" t="s">
        <v>152</v>
      </c>
      <c r="B41" s="1" t="s">
        <v>52</v>
      </c>
      <c r="C41" s="1">
        <f>INT(RANK(konzisztencia_teszt_nyers_i!C41,konzisztencia_teszt_nyers_i!C$3:C$140,konzisztencia_teszt_nyers_i!C$1)/10)+1</f>
        <v>1</v>
      </c>
      <c r="D41" s="1">
        <f>INT(RANK(konzisztencia_teszt_nyers_i!D41,konzisztencia_teszt_nyers_i!D$3:D$140,konzisztencia_teszt_nyers_i!D$1)/10)+1</f>
        <v>3</v>
      </c>
      <c r="E41" s="1">
        <f>INT(RANK(konzisztencia_teszt_nyers_i!E41,konzisztencia_teszt_nyers_i!E$3:E$140,konzisztencia_teszt_nyers_i!E$1)/10)+1</f>
        <v>9</v>
      </c>
      <c r="F41" s="1">
        <f>INT(RANK(konzisztencia_teszt_nyers_i!F41,konzisztencia_teszt_nyers_i!F$3:F$140,konzisztencia_teszt_nyers_i!F$1)/10)+1</f>
        <v>2</v>
      </c>
      <c r="G41" s="1">
        <f>INT(RANK(konzisztencia_teszt_nyers_i!G41,konzisztencia_teszt_nyers_i!G$3:G$140,konzisztencia_teszt_nyers_i!G$1)/10)+1</f>
        <v>1</v>
      </c>
      <c r="H41" s="1">
        <f>INT(RANK(konzisztencia_teszt_nyers_i!H41,konzisztencia_teszt_nyers_i!H$3:H$140,konzisztencia_teszt_nyers_i!H$1)/10)+1</f>
        <v>10</v>
      </c>
      <c r="I41" s="1">
        <f>INT(RANK(konzisztencia_teszt_nyers_i!I41,konzisztencia_teszt_nyers_i!I$3:I$140,konzisztencia_teszt_nyers_i!I$1)/10)+1</f>
        <v>5</v>
      </c>
      <c r="J41" s="1">
        <f>INT(RANK(konzisztencia_teszt_nyers_i!J41,konzisztencia_teszt_nyers_i!J$3:J$140,konzisztencia_teszt_nyers_i!J$1)/10)+1</f>
        <v>4</v>
      </c>
      <c r="K41" s="1">
        <f>INT(RANK(konzisztencia_teszt_nyers_i!K41,konzisztencia_teszt_nyers_i!K$3:K$140,konzisztencia_teszt_nyers_i!K$1)/10)+1</f>
        <v>3</v>
      </c>
      <c r="L41" s="1">
        <f>konzisztencia_teszt_nyers_i!L41*1000+10000</f>
        <v>11000</v>
      </c>
      <c r="M41">
        <f t="shared" si="0"/>
        <v>11779.3</v>
      </c>
      <c r="P41" s="24" t="s">
        <v>210</v>
      </c>
      <c r="Q41" s="25">
        <v>8</v>
      </c>
      <c r="R41" s="25">
        <v>3</v>
      </c>
      <c r="S41" s="25">
        <v>4</v>
      </c>
      <c r="T41" s="25">
        <v>2</v>
      </c>
      <c r="U41" s="25">
        <v>3</v>
      </c>
      <c r="V41" s="25">
        <v>1</v>
      </c>
      <c r="W41" s="25">
        <v>5</v>
      </c>
      <c r="X41" s="25">
        <v>4</v>
      </c>
      <c r="Y41" s="25">
        <v>7</v>
      </c>
      <c r="Z41" s="25">
        <v>15000</v>
      </c>
    </row>
    <row r="42" spans="1:26" ht="15" thickBot="1" x14ac:dyDescent="0.35">
      <c r="A42" s="1" t="s">
        <v>154</v>
      </c>
      <c r="B42" s="1" t="s">
        <v>53</v>
      </c>
      <c r="C42" s="1">
        <f>INT(RANK(konzisztencia_teszt_nyers_i!C42,konzisztencia_teszt_nyers_i!C$3:C$140,konzisztencia_teszt_nyers_i!C$1)/10)+1</f>
        <v>8</v>
      </c>
      <c r="D42" s="1">
        <f>INT(RANK(konzisztencia_teszt_nyers_i!D42,konzisztencia_teszt_nyers_i!D$3:D$140,konzisztencia_teszt_nyers_i!D$1)/10)+1</f>
        <v>3</v>
      </c>
      <c r="E42" s="1">
        <f>INT(RANK(konzisztencia_teszt_nyers_i!E42,konzisztencia_teszt_nyers_i!E$3:E$140,konzisztencia_teszt_nyers_i!E$1)/10)+1</f>
        <v>4</v>
      </c>
      <c r="F42" s="1">
        <f>INT(RANK(konzisztencia_teszt_nyers_i!F42,konzisztencia_teszt_nyers_i!F$3:F$140,konzisztencia_teszt_nyers_i!F$1)/10)+1</f>
        <v>2</v>
      </c>
      <c r="G42" s="1">
        <f>INT(RANK(konzisztencia_teszt_nyers_i!G42,konzisztencia_teszt_nyers_i!G$3:G$140,konzisztencia_teszt_nyers_i!G$1)/10)+1</f>
        <v>1</v>
      </c>
      <c r="H42" s="1">
        <f>INT(RANK(konzisztencia_teszt_nyers_i!H42,konzisztencia_teszt_nyers_i!H$3:H$140,konzisztencia_teszt_nyers_i!H$1)/10)+1</f>
        <v>1</v>
      </c>
      <c r="I42" s="1">
        <f>INT(RANK(konzisztencia_teszt_nyers_i!I42,konzisztencia_teszt_nyers_i!I$3:I$140,konzisztencia_teszt_nyers_i!I$1)/10)+1</f>
        <v>5</v>
      </c>
      <c r="J42" s="1">
        <f>INT(RANK(konzisztencia_teszt_nyers_i!J42,konzisztencia_teszt_nyers_i!J$3:J$140,konzisztencia_teszt_nyers_i!J$1)/10)+1</f>
        <v>4</v>
      </c>
      <c r="K42" s="1">
        <f>INT(RANK(konzisztencia_teszt_nyers_i!K42,konzisztencia_teszt_nyers_i!K$3:K$140,konzisztencia_teszt_nyers_i!K$1)/10)+1</f>
        <v>1</v>
      </c>
      <c r="L42" s="1">
        <f>konzisztencia_teszt_nyers_i!L42*1000+10000</f>
        <v>14000</v>
      </c>
      <c r="M42">
        <f t="shared" si="0"/>
        <v>13799.8</v>
      </c>
      <c r="P42" s="24" t="s">
        <v>211</v>
      </c>
      <c r="Q42" s="25">
        <v>1</v>
      </c>
      <c r="R42" s="25">
        <v>1</v>
      </c>
      <c r="S42" s="25">
        <v>9</v>
      </c>
      <c r="T42" s="25">
        <v>2</v>
      </c>
      <c r="U42" s="25">
        <v>3</v>
      </c>
      <c r="V42" s="25">
        <v>1</v>
      </c>
      <c r="W42" s="25">
        <v>1</v>
      </c>
      <c r="X42" s="25">
        <v>8</v>
      </c>
      <c r="Y42" s="25">
        <v>7</v>
      </c>
      <c r="Z42" s="25">
        <v>12000</v>
      </c>
    </row>
    <row r="43" spans="1:26" ht="15" thickBot="1" x14ac:dyDescent="0.35">
      <c r="A43" s="1" t="s">
        <v>156</v>
      </c>
      <c r="B43" s="1" t="s">
        <v>54</v>
      </c>
      <c r="C43" s="1">
        <f>INT(RANK(konzisztencia_teszt_nyers_i!C43,konzisztencia_teszt_nyers_i!C$3:C$140,konzisztencia_teszt_nyers_i!C$1)/10)+1</f>
        <v>12</v>
      </c>
      <c r="D43" s="1">
        <f>INT(RANK(konzisztencia_teszt_nyers_i!D43,konzisztencia_teszt_nyers_i!D$3:D$140,konzisztencia_teszt_nyers_i!D$1)/10)+1</f>
        <v>3</v>
      </c>
      <c r="E43" s="1">
        <f>INT(RANK(konzisztencia_teszt_nyers_i!E43,konzisztencia_teszt_nyers_i!E$3:E$140,konzisztencia_teszt_nyers_i!E$1)/10)+1</f>
        <v>4</v>
      </c>
      <c r="F43" s="1">
        <f>INT(RANK(konzisztencia_teszt_nyers_i!F43,konzisztencia_teszt_nyers_i!F$3:F$140,konzisztencia_teszt_nyers_i!F$1)/10)+1</f>
        <v>7</v>
      </c>
      <c r="G43" s="1">
        <f>INT(RANK(konzisztencia_teszt_nyers_i!G43,konzisztencia_teszt_nyers_i!G$3:G$140,konzisztencia_teszt_nyers_i!G$1)/10)+1</f>
        <v>7</v>
      </c>
      <c r="H43" s="1">
        <f>INT(RANK(konzisztencia_teszt_nyers_i!H43,konzisztencia_teszt_nyers_i!H$3:H$140,konzisztencia_teszt_nyers_i!H$1)/10)+1</f>
        <v>13</v>
      </c>
      <c r="I43" s="1">
        <f>INT(RANK(konzisztencia_teszt_nyers_i!I43,konzisztencia_teszt_nyers_i!I$3:I$140,konzisztencia_teszt_nyers_i!I$1)/10)+1</f>
        <v>14</v>
      </c>
      <c r="J43" s="1">
        <f>INT(RANK(konzisztencia_teszt_nyers_i!J43,konzisztencia_teszt_nyers_i!J$3:J$140,konzisztencia_teszt_nyers_i!J$1)/10)+1</f>
        <v>1</v>
      </c>
      <c r="K43" s="1">
        <f>INT(RANK(konzisztencia_teszt_nyers_i!K43,konzisztencia_teszt_nyers_i!K$3:K$140,konzisztencia_teszt_nyers_i!K$1)/10)+1</f>
        <v>1</v>
      </c>
      <c r="L43" s="1">
        <f>konzisztencia_teszt_nyers_i!L43*1000+10000</f>
        <v>12000</v>
      </c>
      <c r="M43">
        <f t="shared" si="0"/>
        <v>11956.1</v>
      </c>
      <c r="P43" s="24" t="s">
        <v>212</v>
      </c>
      <c r="Q43" s="25">
        <v>5</v>
      </c>
      <c r="R43" s="25">
        <v>1</v>
      </c>
      <c r="S43" s="25">
        <v>1</v>
      </c>
      <c r="T43" s="25">
        <v>2</v>
      </c>
      <c r="U43" s="25">
        <v>1</v>
      </c>
      <c r="V43" s="25">
        <v>1</v>
      </c>
      <c r="W43" s="25">
        <v>5</v>
      </c>
      <c r="X43" s="25">
        <v>4</v>
      </c>
      <c r="Y43" s="25">
        <v>11</v>
      </c>
      <c r="Z43" s="25">
        <v>14000</v>
      </c>
    </row>
    <row r="44" spans="1:26" ht="15" thickBot="1" x14ac:dyDescent="0.35">
      <c r="A44" s="1" t="s">
        <v>155</v>
      </c>
      <c r="B44" s="1" t="s">
        <v>55</v>
      </c>
      <c r="C44" s="1">
        <f>INT(RANK(konzisztencia_teszt_nyers_i!C44,konzisztencia_teszt_nyers_i!C$3:C$140,konzisztencia_teszt_nyers_i!C$1)/10)+1</f>
        <v>5</v>
      </c>
      <c r="D44" s="1">
        <f>INT(RANK(konzisztencia_teszt_nyers_i!D44,konzisztencia_teszt_nyers_i!D$3:D$140,konzisztencia_teszt_nyers_i!D$1)/10)+1</f>
        <v>3</v>
      </c>
      <c r="E44" s="1">
        <f>INT(RANK(konzisztencia_teszt_nyers_i!E44,konzisztencia_teszt_nyers_i!E$3:E$140,konzisztencia_teszt_nyers_i!E$1)/10)+1</f>
        <v>1</v>
      </c>
      <c r="F44" s="1">
        <f>INT(RANK(konzisztencia_teszt_nyers_i!F44,konzisztencia_teszt_nyers_i!F$3:F$140,konzisztencia_teszt_nyers_i!F$1)/10)+1</f>
        <v>2</v>
      </c>
      <c r="G44" s="1">
        <f>INT(RANK(konzisztencia_teszt_nyers_i!G44,konzisztencia_teszt_nyers_i!G$3:G$140,konzisztencia_teszt_nyers_i!G$1)/10)+1</f>
        <v>3</v>
      </c>
      <c r="H44" s="1">
        <f>INT(RANK(konzisztencia_teszt_nyers_i!H44,konzisztencia_teszt_nyers_i!H$3:H$140,konzisztencia_teszt_nyers_i!H$1)/10)+1</f>
        <v>1</v>
      </c>
      <c r="I44" s="1">
        <f>INT(RANK(konzisztencia_teszt_nyers_i!I44,konzisztencia_teszt_nyers_i!I$3:I$140,konzisztencia_teszt_nyers_i!I$1)/10)+1</f>
        <v>5</v>
      </c>
      <c r="J44" s="1">
        <f>INT(RANK(konzisztencia_teszt_nyers_i!J44,konzisztencia_teszt_nyers_i!J$3:J$140,konzisztencia_teszt_nyers_i!J$1)/10)+1</f>
        <v>4</v>
      </c>
      <c r="K44" s="1">
        <f>INT(RANK(konzisztencia_teszt_nyers_i!K44,konzisztencia_teszt_nyers_i!K$3:K$140,konzisztencia_teszt_nyers_i!K$1)/10)+1</f>
        <v>7</v>
      </c>
      <c r="L44" s="1">
        <f>konzisztencia_teszt_nyers_i!L44*1000+10000</f>
        <v>14000</v>
      </c>
      <c r="M44">
        <f t="shared" si="0"/>
        <v>14726.3</v>
      </c>
      <c r="P44" s="24" t="s">
        <v>213</v>
      </c>
      <c r="Q44" s="25">
        <v>1</v>
      </c>
      <c r="R44" s="25">
        <v>1</v>
      </c>
      <c r="S44" s="25">
        <v>4</v>
      </c>
      <c r="T44" s="25">
        <v>1</v>
      </c>
      <c r="U44" s="25">
        <v>1</v>
      </c>
      <c r="V44" s="25">
        <v>1</v>
      </c>
      <c r="W44" s="25">
        <v>1</v>
      </c>
      <c r="X44" s="25">
        <v>4</v>
      </c>
      <c r="Y44" s="25">
        <v>11</v>
      </c>
      <c r="Z44" s="25">
        <v>12000</v>
      </c>
    </row>
    <row r="45" spans="1:26" ht="15" thickBot="1" x14ac:dyDescent="0.35">
      <c r="A45" s="1" t="s">
        <v>154</v>
      </c>
      <c r="B45" s="1" t="s">
        <v>56</v>
      </c>
      <c r="C45" s="1">
        <f>INT(RANK(konzisztencia_teszt_nyers_i!C45,konzisztencia_teszt_nyers_i!C$3:C$140,konzisztencia_teszt_nyers_i!C$1)/10)+1</f>
        <v>5</v>
      </c>
      <c r="D45" s="1">
        <f>INT(RANK(konzisztencia_teszt_nyers_i!D45,konzisztencia_teszt_nyers_i!D$3:D$140,konzisztencia_teszt_nyers_i!D$1)/10)+1</f>
        <v>3</v>
      </c>
      <c r="E45" s="1">
        <f>INT(RANK(konzisztencia_teszt_nyers_i!E45,konzisztencia_teszt_nyers_i!E$3:E$140,konzisztencia_teszt_nyers_i!E$1)/10)+1</f>
        <v>1</v>
      </c>
      <c r="F45" s="1">
        <f>INT(RANK(konzisztencia_teszt_nyers_i!F45,konzisztencia_teszt_nyers_i!F$3:F$140,konzisztencia_teszt_nyers_i!F$1)/10)+1</f>
        <v>2</v>
      </c>
      <c r="G45" s="1">
        <f>INT(RANK(konzisztencia_teszt_nyers_i!G45,konzisztencia_teszt_nyers_i!G$3:G$140,konzisztencia_teszt_nyers_i!G$1)/10)+1</f>
        <v>3</v>
      </c>
      <c r="H45" s="1">
        <f>INT(RANK(konzisztencia_teszt_nyers_i!H45,konzisztencia_teszt_nyers_i!H$3:H$140,konzisztencia_teszt_nyers_i!H$1)/10)+1</f>
        <v>1</v>
      </c>
      <c r="I45" s="1">
        <f>INT(RANK(konzisztencia_teszt_nyers_i!I45,konzisztencia_teszt_nyers_i!I$3:I$140,konzisztencia_teszt_nyers_i!I$1)/10)+1</f>
        <v>5</v>
      </c>
      <c r="J45" s="1">
        <f>INT(RANK(konzisztencia_teszt_nyers_i!J45,konzisztencia_teszt_nyers_i!J$3:J$140,konzisztencia_teszt_nyers_i!J$1)/10)+1</f>
        <v>4</v>
      </c>
      <c r="K45" s="1">
        <f>INT(RANK(konzisztencia_teszt_nyers_i!K45,konzisztencia_teszt_nyers_i!K$3:K$140,konzisztencia_teszt_nyers_i!K$1)/10)+1</f>
        <v>7</v>
      </c>
      <c r="L45" s="1">
        <f>konzisztencia_teszt_nyers_i!L45*1000+10000</f>
        <v>13000</v>
      </c>
      <c r="M45">
        <f t="shared" si="0"/>
        <v>14726.3</v>
      </c>
      <c r="P45" s="24" t="s">
        <v>214</v>
      </c>
      <c r="Q45" s="25">
        <v>8</v>
      </c>
      <c r="R45" s="25">
        <v>3</v>
      </c>
      <c r="S45" s="25">
        <v>4</v>
      </c>
      <c r="T45" s="25">
        <v>1</v>
      </c>
      <c r="U45" s="25">
        <v>1</v>
      </c>
      <c r="V45" s="25">
        <v>1</v>
      </c>
      <c r="W45" s="25">
        <v>5</v>
      </c>
      <c r="X45" s="25">
        <v>1</v>
      </c>
      <c r="Y45" s="25">
        <v>1</v>
      </c>
      <c r="Z45" s="25">
        <v>15000</v>
      </c>
    </row>
    <row r="46" spans="1:26" ht="15" thickBot="1" x14ac:dyDescent="0.35">
      <c r="A46" s="1" t="s">
        <v>152</v>
      </c>
      <c r="B46" s="1" t="s">
        <v>57</v>
      </c>
      <c r="C46" s="1">
        <f>INT(RANK(konzisztencia_teszt_nyers_i!C46,konzisztencia_teszt_nyers_i!C$3:C$140,konzisztencia_teszt_nyers_i!C$1)/10)+1</f>
        <v>1</v>
      </c>
      <c r="D46" s="1">
        <f>INT(RANK(konzisztencia_teszt_nyers_i!D46,konzisztencia_teszt_nyers_i!D$3:D$140,konzisztencia_teszt_nyers_i!D$1)/10)+1</f>
        <v>1</v>
      </c>
      <c r="E46" s="1">
        <f>INT(RANK(konzisztencia_teszt_nyers_i!E46,konzisztencia_teszt_nyers_i!E$3:E$140,konzisztencia_teszt_nyers_i!E$1)/10)+1</f>
        <v>4</v>
      </c>
      <c r="F46" s="1">
        <f>INT(RANK(konzisztencia_teszt_nyers_i!F46,konzisztencia_teszt_nyers_i!F$3:F$140,konzisztencia_teszt_nyers_i!F$1)/10)+1</f>
        <v>2</v>
      </c>
      <c r="G46" s="1">
        <f>INT(RANK(konzisztencia_teszt_nyers_i!G46,konzisztencia_teszt_nyers_i!G$3:G$140,konzisztencia_teszt_nyers_i!G$1)/10)+1</f>
        <v>3</v>
      </c>
      <c r="H46" s="1">
        <f>INT(RANK(konzisztencia_teszt_nyers_i!H46,konzisztencia_teszt_nyers_i!H$3:H$140,konzisztencia_teszt_nyers_i!H$1)/10)+1</f>
        <v>5</v>
      </c>
      <c r="I46" s="1">
        <f>INT(RANK(konzisztencia_teszt_nyers_i!I46,konzisztencia_teszt_nyers_i!I$3:I$140,konzisztencia_teszt_nyers_i!I$1)/10)+1</f>
        <v>1</v>
      </c>
      <c r="J46" s="1">
        <f>INT(RANK(konzisztencia_teszt_nyers_i!J46,konzisztencia_teszt_nyers_i!J$3:J$140,konzisztencia_teszt_nyers_i!J$1)/10)+1</f>
        <v>4</v>
      </c>
      <c r="K46" s="1">
        <f>INT(RANK(konzisztencia_teszt_nyers_i!K46,konzisztencia_teszt_nyers_i!K$3:K$140,konzisztencia_teszt_nyers_i!K$1)/10)+1</f>
        <v>7</v>
      </c>
      <c r="L46" s="1">
        <f>konzisztencia_teszt_nyers_i!L46*1000+10000</f>
        <v>13000</v>
      </c>
      <c r="M46">
        <f t="shared" si="0"/>
        <v>12701.8</v>
      </c>
      <c r="P46" s="24" t="s">
        <v>215</v>
      </c>
      <c r="Q46" s="25">
        <v>1</v>
      </c>
      <c r="R46" s="25">
        <v>3</v>
      </c>
      <c r="S46" s="25">
        <v>9</v>
      </c>
      <c r="T46" s="25">
        <v>2</v>
      </c>
      <c r="U46" s="25">
        <v>1</v>
      </c>
      <c r="V46" s="25">
        <v>10</v>
      </c>
      <c r="W46" s="25">
        <v>5</v>
      </c>
      <c r="X46" s="25">
        <v>4</v>
      </c>
      <c r="Y46" s="25">
        <v>3</v>
      </c>
      <c r="Z46" s="25">
        <v>11000</v>
      </c>
    </row>
    <row r="47" spans="1:26" ht="15" thickBot="1" x14ac:dyDescent="0.35">
      <c r="A47" s="1" t="s">
        <v>152</v>
      </c>
      <c r="B47" s="1" t="s">
        <v>58</v>
      </c>
      <c r="C47" s="1">
        <f>INT(RANK(konzisztencia_teszt_nyers_i!C47,konzisztencia_teszt_nyers_i!C$3:C$140,konzisztencia_teszt_nyers_i!C$1)/10)+1</f>
        <v>1</v>
      </c>
      <c r="D47" s="1">
        <f>INT(RANK(konzisztencia_teszt_nyers_i!D47,konzisztencia_teszt_nyers_i!D$3:D$140,konzisztencia_teszt_nyers_i!D$1)/10)+1</f>
        <v>9</v>
      </c>
      <c r="E47" s="1">
        <f>INT(RANK(konzisztencia_teszt_nyers_i!E47,konzisztencia_teszt_nyers_i!E$3:E$140,konzisztencia_teszt_nyers_i!E$1)/10)+1</f>
        <v>13</v>
      </c>
      <c r="F47" s="1">
        <f>INT(RANK(konzisztencia_teszt_nyers_i!F47,konzisztencia_teszt_nyers_i!F$3:F$140,konzisztencia_teszt_nyers_i!F$1)/10)+1</f>
        <v>14</v>
      </c>
      <c r="G47" s="1">
        <f>INT(RANK(konzisztencia_teszt_nyers_i!G47,konzisztencia_teszt_nyers_i!G$3:G$140,konzisztencia_teszt_nyers_i!G$1)/10)+1</f>
        <v>11</v>
      </c>
      <c r="H47" s="1">
        <f>INT(RANK(konzisztencia_teszt_nyers_i!H47,konzisztencia_teszt_nyers_i!H$3:H$140,konzisztencia_teszt_nyers_i!H$1)/10)+1</f>
        <v>13</v>
      </c>
      <c r="I47" s="1">
        <f>INT(RANK(konzisztencia_teszt_nyers_i!I47,konzisztencia_teszt_nyers_i!I$3:I$140,konzisztencia_teszt_nyers_i!I$1)/10)+1</f>
        <v>14</v>
      </c>
      <c r="J47" s="1">
        <f>INT(RANK(konzisztencia_teszt_nyers_i!J47,konzisztencia_teszt_nyers_i!J$3:J$140,konzisztencia_teszt_nyers_i!J$1)/10)+1</f>
        <v>12</v>
      </c>
      <c r="K47" s="1">
        <f>INT(RANK(konzisztencia_teszt_nyers_i!K47,konzisztencia_teszt_nyers_i!K$3:K$140,konzisztencia_teszt_nyers_i!K$1)/10)+1</f>
        <v>3</v>
      </c>
      <c r="L47" s="1">
        <f>konzisztencia_teszt_nyers_i!L47*1000+10000</f>
        <v>11000</v>
      </c>
      <c r="M47">
        <f t="shared" si="0"/>
        <v>10678.4</v>
      </c>
      <c r="P47" s="24" t="s">
        <v>216</v>
      </c>
      <c r="Q47" s="25">
        <v>8</v>
      </c>
      <c r="R47" s="25">
        <v>3</v>
      </c>
      <c r="S47" s="25">
        <v>4</v>
      </c>
      <c r="T47" s="25">
        <v>2</v>
      </c>
      <c r="U47" s="25">
        <v>1</v>
      </c>
      <c r="V47" s="25">
        <v>1</v>
      </c>
      <c r="W47" s="25">
        <v>5</v>
      </c>
      <c r="X47" s="25">
        <v>4</v>
      </c>
      <c r="Y47" s="25">
        <v>1</v>
      </c>
      <c r="Z47" s="25">
        <v>14000</v>
      </c>
    </row>
    <row r="48" spans="1:26" ht="15" thickBot="1" x14ac:dyDescent="0.35">
      <c r="A48" s="1" t="s">
        <v>156</v>
      </c>
      <c r="B48" s="1" t="s">
        <v>59</v>
      </c>
      <c r="C48" s="1">
        <f>INT(RANK(konzisztencia_teszt_nyers_i!C48,konzisztencia_teszt_nyers_i!C$3:C$140,konzisztencia_teszt_nyers_i!C$1)/10)+1</f>
        <v>8</v>
      </c>
      <c r="D48" s="1">
        <f>INT(RANK(konzisztencia_teszt_nyers_i!D48,konzisztencia_teszt_nyers_i!D$3:D$140,konzisztencia_teszt_nyers_i!D$1)/10)+1</f>
        <v>3</v>
      </c>
      <c r="E48" s="1">
        <f>INT(RANK(konzisztencia_teszt_nyers_i!E48,konzisztencia_teszt_nyers_i!E$3:E$140,konzisztencia_teszt_nyers_i!E$1)/10)+1</f>
        <v>1</v>
      </c>
      <c r="F48" s="1">
        <f>INT(RANK(konzisztencia_teszt_nyers_i!F48,konzisztencia_teszt_nyers_i!F$3:F$140,konzisztencia_teszt_nyers_i!F$1)/10)+1</f>
        <v>2</v>
      </c>
      <c r="G48" s="1">
        <f>INT(RANK(konzisztencia_teszt_nyers_i!G48,konzisztencia_teszt_nyers_i!G$3:G$140,konzisztencia_teszt_nyers_i!G$1)/10)+1</f>
        <v>3</v>
      </c>
      <c r="H48" s="1">
        <f>INT(RANK(konzisztencia_teszt_nyers_i!H48,konzisztencia_teszt_nyers_i!H$3:H$140,konzisztencia_teszt_nyers_i!H$1)/10)+1</f>
        <v>5</v>
      </c>
      <c r="I48" s="1">
        <f>INT(RANK(konzisztencia_teszt_nyers_i!I48,konzisztencia_teszt_nyers_i!I$3:I$140,konzisztencia_teszt_nyers_i!I$1)/10)+1</f>
        <v>5</v>
      </c>
      <c r="J48" s="1">
        <f>INT(RANK(konzisztencia_teszt_nyers_i!J48,konzisztencia_teszt_nyers_i!J$3:J$140,konzisztencia_teszt_nyers_i!J$1)/10)+1</f>
        <v>1</v>
      </c>
      <c r="K48" s="1">
        <f>INT(RANK(konzisztencia_teszt_nyers_i!K48,konzisztencia_teszt_nyers_i!K$3:K$140,konzisztencia_teszt_nyers_i!K$1)/10)+1</f>
        <v>3</v>
      </c>
      <c r="L48" s="1">
        <f>konzisztencia_teszt_nyers_i!L48*1000+10000</f>
        <v>14000</v>
      </c>
      <c r="M48">
        <f t="shared" si="0"/>
        <v>14461.8</v>
      </c>
      <c r="P48" s="24" t="s">
        <v>217</v>
      </c>
      <c r="Q48" s="25">
        <v>12</v>
      </c>
      <c r="R48" s="25">
        <v>3</v>
      </c>
      <c r="S48" s="25">
        <v>4</v>
      </c>
      <c r="T48" s="25">
        <v>7</v>
      </c>
      <c r="U48" s="25">
        <v>7</v>
      </c>
      <c r="V48" s="25">
        <v>13</v>
      </c>
      <c r="W48" s="25">
        <v>14</v>
      </c>
      <c r="X48" s="25">
        <v>1</v>
      </c>
      <c r="Y48" s="25">
        <v>1</v>
      </c>
      <c r="Z48" s="25">
        <v>12000</v>
      </c>
    </row>
    <row r="49" spans="1:26" ht="15" thickBot="1" x14ac:dyDescent="0.35">
      <c r="A49" s="1" t="s">
        <v>156</v>
      </c>
      <c r="B49" s="1" t="s">
        <v>60</v>
      </c>
      <c r="C49" s="1">
        <f>INT(RANK(konzisztencia_teszt_nyers_i!C49,konzisztencia_teszt_nyers_i!C$3:C$140,konzisztencia_teszt_nyers_i!C$1)/10)+1</f>
        <v>14</v>
      </c>
      <c r="D49" s="1">
        <f>INT(RANK(konzisztencia_teszt_nyers_i!D49,konzisztencia_teszt_nyers_i!D$3:D$140,konzisztencia_teszt_nyers_i!D$1)/10)+1</f>
        <v>13</v>
      </c>
      <c r="E49" s="1">
        <f>INT(RANK(konzisztencia_teszt_nyers_i!E49,konzisztencia_teszt_nyers_i!E$3:E$140,konzisztencia_teszt_nyers_i!E$1)/10)+1</f>
        <v>4</v>
      </c>
      <c r="F49" s="1">
        <f>INT(RANK(konzisztencia_teszt_nyers_i!F49,konzisztencia_teszt_nyers_i!F$3:F$140,konzisztencia_teszt_nyers_i!F$1)/10)+1</f>
        <v>11</v>
      </c>
      <c r="G49" s="1">
        <f>INT(RANK(konzisztencia_teszt_nyers_i!G49,konzisztencia_teszt_nyers_i!G$3:G$140,konzisztencia_teszt_nyers_i!G$1)/10)+1</f>
        <v>3</v>
      </c>
      <c r="H49" s="1">
        <f>INT(RANK(konzisztencia_teszt_nyers_i!H49,konzisztencia_teszt_nyers_i!H$3:H$140,konzisztencia_teszt_nyers_i!H$1)/10)+1</f>
        <v>12</v>
      </c>
      <c r="I49" s="1">
        <f>INT(RANK(konzisztencia_teszt_nyers_i!I49,konzisztencia_teszt_nyers_i!I$3:I$140,konzisztencia_teszt_nyers_i!I$1)/10)+1</f>
        <v>12</v>
      </c>
      <c r="J49" s="1">
        <f>INT(RANK(konzisztencia_teszt_nyers_i!J49,konzisztencia_teszt_nyers_i!J$3:J$140,konzisztencia_teszt_nyers_i!J$1)/10)+1</f>
        <v>14</v>
      </c>
      <c r="K49" s="1">
        <f>INT(RANK(konzisztencia_teszt_nyers_i!K49,konzisztencia_teszt_nyers_i!K$3:K$140,konzisztencia_teszt_nyers_i!K$1)/10)+1</f>
        <v>3</v>
      </c>
      <c r="L49" s="1">
        <f>konzisztencia_teszt_nyers_i!L49*1000+10000</f>
        <v>14000</v>
      </c>
      <c r="M49">
        <f t="shared" si="0"/>
        <v>13949.2</v>
      </c>
      <c r="P49" s="24" t="s">
        <v>218</v>
      </c>
      <c r="Q49" s="25">
        <v>5</v>
      </c>
      <c r="R49" s="25">
        <v>3</v>
      </c>
      <c r="S49" s="25">
        <v>1</v>
      </c>
      <c r="T49" s="25">
        <v>2</v>
      </c>
      <c r="U49" s="25">
        <v>3</v>
      </c>
      <c r="V49" s="25">
        <v>1</v>
      </c>
      <c r="W49" s="25">
        <v>5</v>
      </c>
      <c r="X49" s="25">
        <v>4</v>
      </c>
      <c r="Y49" s="25">
        <v>7</v>
      </c>
      <c r="Z49" s="25">
        <v>14000</v>
      </c>
    </row>
    <row r="50" spans="1:26" ht="15" thickBot="1" x14ac:dyDescent="0.35">
      <c r="A50" s="1" t="s">
        <v>156</v>
      </c>
      <c r="B50" s="1" t="s">
        <v>61</v>
      </c>
      <c r="C50" s="1">
        <f>INT(RANK(konzisztencia_teszt_nyers_i!C50,konzisztencia_teszt_nyers_i!C$3:C$140,konzisztencia_teszt_nyers_i!C$1)/10)+1</f>
        <v>1</v>
      </c>
      <c r="D50" s="1">
        <f>INT(RANK(konzisztencia_teszt_nyers_i!D50,konzisztencia_teszt_nyers_i!D$3:D$140,konzisztencia_teszt_nyers_i!D$1)/10)+1</f>
        <v>3</v>
      </c>
      <c r="E50" s="1">
        <f>INT(RANK(konzisztencia_teszt_nyers_i!E50,konzisztencia_teszt_nyers_i!E$3:E$140,konzisztencia_teszt_nyers_i!E$1)/10)+1</f>
        <v>4</v>
      </c>
      <c r="F50" s="1">
        <f>INT(RANK(konzisztencia_teszt_nyers_i!F50,konzisztencia_teszt_nyers_i!F$3:F$140,konzisztencia_teszt_nyers_i!F$1)/10)+1</f>
        <v>2</v>
      </c>
      <c r="G50" s="1">
        <f>INT(RANK(konzisztencia_teszt_nyers_i!G50,konzisztencia_teszt_nyers_i!G$3:G$140,konzisztencia_teszt_nyers_i!G$1)/10)+1</f>
        <v>1</v>
      </c>
      <c r="H50" s="1">
        <f>INT(RANK(konzisztencia_teszt_nyers_i!H50,konzisztencia_teszt_nyers_i!H$3:H$140,konzisztencia_teszt_nyers_i!H$1)/10)+1</f>
        <v>1</v>
      </c>
      <c r="I50" s="1">
        <f>INT(RANK(konzisztencia_teszt_nyers_i!I50,konzisztencia_teszt_nyers_i!I$3:I$140,konzisztencia_teszt_nyers_i!I$1)/10)+1</f>
        <v>1</v>
      </c>
      <c r="J50" s="1">
        <f>INT(RANK(konzisztencia_teszt_nyers_i!J50,konzisztencia_teszt_nyers_i!J$3:J$140,konzisztencia_teszt_nyers_i!J$1)/10)+1</f>
        <v>1</v>
      </c>
      <c r="K50" s="1">
        <f>INT(RANK(konzisztencia_teszt_nyers_i!K50,konzisztencia_teszt_nyers_i!K$3:K$140,konzisztencia_teszt_nyers_i!K$1)/10)+1</f>
        <v>3</v>
      </c>
      <c r="L50" s="1">
        <f>konzisztencia_teszt_nyers_i!L50*1000+10000</f>
        <v>14000</v>
      </c>
      <c r="M50">
        <f t="shared" si="0"/>
        <v>13200</v>
      </c>
      <c r="P50" s="24" t="s">
        <v>219</v>
      </c>
      <c r="Q50" s="25">
        <v>5</v>
      </c>
      <c r="R50" s="25">
        <v>3</v>
      </c>
      <c r="S50" s="25">
        <v>1</v>
      </c>
      <c r="T50" s="25">
        <v>2</v>
      </c>
      <c r="U50" s="25">
        <v>3</v>
      </c>
      <c r="V50" s="25">
        <v>1</v>
      </c>
      <c r="W50" s="25">
        <v>5</v>
      </c>
      <c r="X50" s="25">
        <v>4</v>
      </c>
      <c r="Y50" s="25">
        <v>7</v>
      </c>
      <c r="Z50" s="25">
        <v>13000</v>
      </c>
    </row>
    <row r="51" spans="1:26" ht="15" thickBot="1" x14ac:dyDescent="0.35">
      <c r="A51" s="1" t="s">
        <v>156</v>
      </c>
      <c r="B51" s="1" t="s">
        <v>62</v>
      </c>
      <c r="C51" s="1">
        <f>INT(RANK(konzisztencia_teszt_nyers_i!C51,konzisztencia_teszt_nyers_i!C$3:C$140,konzisztencia_teszt_nyers_i!C$1)/10)+1</f>
        <v>1</v>
      </c>
      <c r="D51" s="1">
        <f>INT(RANK(konzisztencia_teszt_nyers_i!D51,konzisztencia_teszt_nyers_i!D$3:D$140,konzisztencia_teszt_nyers_i!D$1)/10)+1</f>
        <v>1</v>
      </c>
      <c r="E51" s="1">
        <f>INT(RANK(konzisztencia_teszt_nyers_i!E51,konzisztencia_teszt_nyers_i!E$3:E$140,konzisztencia_teszt_nyers_i!E$1)/10)+1</f>
        <v>1</v>
      </c>
      <c r="F51" s="1">
        <f>INT(RANK(konzisztencia_teszt_nyers_i!F51,konzisztencia_teszt_nyers_i!F$3:F$140,konzisztencia_teszt_nyers_i!F$1)/10)+1</f>
        <v>1</v>
      </c>
      <c r="G51" s="1">
        <f>INT(RANK(konzisztencia_teszt_nyers_i!G51,konzisztencia_teszt_nyers_i!G$3:G$140,konzisztencia_teszt_nyers_i!G$1)/10)+1</f>
        <v>1</v>
      </c>
      <c r="H51" s="1">
        <f>INT(RANK(konzisztencia_teszt_nyers_i!H51,konzisztencia_teszt_nyers_i!H$3:H$140,konzisztencia_teszt_nyers_i!H$1)/10)+1</f>
        <v>1</v>
      </c>
      <c r="I51" s="1">
        <f>INT(RANK(konzisztencia_teszt_nyers_i!I51,konzisztencia_teszt_nyers_i!I$3:I$140,konzisztencia_teszt_nyers_i!I$1)/10)+1</f>
        <v>1</v>
      </c>
      <c r="J51" s="1">
        <f>INT(RANK(konzisztencia_teszt_nyers_i!J51,konzisztencia_teszt_nyers_i!J$3:J$140,konzisztencia_teszt_nyers_i!J$1)/10)+1</f>
        <v>1</v>
      </c>
      <c r="K51" s="1">
        <f>INT(RANK(konzisztencia_teszt_nyers_i!K51,konzisztencia_teszt_nyers_i!K$3:K$140,konzisztencia_teszt_nyers_i!K$1)/10)+1</f>
        <v>11</v>
      </c>
      <c r="L51" s="1">
        <f>konzisztencia_teszt_nyers_i!L51*1000+10000</f>
        <v>15000</v>
      </c>
      <c r="M51">
        <f t="shared" si="0"/>
        <v>13796.3</v>
      </c>
      <c r="P51" s="24" t="s">
        <v>220</v>
      </c>
      <c r="Q51" s="25">
        <v>1</v>
      </c>
      <c r="R51" s="25">
        <v>1</v>
      </c>
      <c r="S51" s="25">
        <v>4</v>
      </c>
      <c r="T51" s="25">
        <v>2</v>
      </c>
      <c r="U51" s="25">
        <v>3</v>
      </c>
      <c r="V51" s="25">
        <v>5</v>
      </c>
      <c r="W51" s="25">
        <v>1</v>
      </c>
      <c r="X51" s="25">
        <v>4</v>
      </c>
      <c r="Y51" s="25">
        <v>7</v>
      </c>
      <c r="Z51" s="25">
        <v>13000</v>
      </c>
    </row>
    <row r="52" spans="1:26" ht="15" thickBot="1" x14ac:dyDescent="0.35">
      <c r="A52" s="1" t="s">
        <v>155</v>
      </c>
      <c r="B52" s="1" t="s">
        <v>63</v>
      </c>
      <c r="C52" s="1">
        <f>INT(RANK(konzisztencia_teszt_nyers_i!C52,konzisztencia_teszt_nyers_i!C$3:C$140,konzisztencia_teszt_nyers_i!C$1)/10)+1</f>
        <v>8</v>
      </c>
      <c r="D52" s="1">
        <f>INT(RANK(konzisztencia_teszt_nyers_i!D52,konzisztencia_teszt_nyers_i!D$3:D$140,konzisztencia_teszt_nyers_i!D$1)/10)+1</f>
        <v>9</v>
      </c>
      <c r="E52" s="1">
        <f>INT(RANK(konzisztencia_teszt_nyers_i!E52,konzisztencia_teszt_nyers_i!E$3:E$140,konzisztencia_teszt_nyers_i!E$1)/10)+1</f>
        <v>4</v>
      </c>
      <c r="F52" s="1">
        <f>INT(RANK(konzisztencia_teszt_nyers_i!F52,konzisztencia_teszt_nyers_i!F$3:F$140,konzisztencia_teszt_nyers_i!F$1)/10)+1</f>
        <v>7</v>
      </c>
      <c r="G52" s="1">
        <f>INT(RANK(konzisztencia_teszt_nyers_i!G52,konzisztencia_teszt_nyers_i!G$3:G$140,konzisztencia_teszt_nyers_i!G$1)/10)+1</f>
        <v>7</v>
      </c>
      <c r="H52" s="1">
        <f>INT(RANK(konzisztencia_teszt_nyers_i!H52,konzisztencia_teszt_nyers_i!H$3:H$140,konzisztencia_teszt_nyers_i!H$1)/10)+1</f>
        <v>5</v>
      </c>
      <c r="I52" s="1">
        <f>INT(RANK(konzisztencia_teszt_nyers_i!I52,konzisztencia_teszt_nyers_i!I$3:I$140,konzisztencia_teszt_nyers_i!I$1)/10)+1</f>
        <v>9</v>
      </c>
      <c r="J52" s="1">
        <f>INT(RANK(konzisztencia_teszt_nyers_i!J52,konzisztencia_teszt_nyers_i!J$3:J$140,konzisztencia_teszt_nyers_i!J$1)/10)+1</f>
        <v>8</v>
      </c>
      <c r="K52" s="1">
        <f>INT(RANK(konzisztencia_teszt_nyers_i!K52,konzisztencia_teszt_nyers_i!K$3:K$140,konzisztencia_teszt_nyers_i!K$1)/10)+1</f>
        <v>11</v>
      </c>
      <c r="L52" s="1">
        <f>konzisztencia_teszt_nyers_i!L52*1000+10000</f>
        <v>13000</v>
      </c>
      <c r="M52">
        <f t="shared" si="0"/>
        <v>13450.6</v>
      </c>
      <c r="P52" s="24" t="s">
        <v>221</v>
      </c>
      <c r="Q52" s="25">
        <v>1</v>
      </c>
      <c r="R52" s="25">
        <v>9</v>
      </c>
      <c r="S52" s="25">
        <v>13</v>
      </c>
      <c r="T52" s="25">
        <v>14</v>
      </c>
      <c r="U52" s="25">
        <v>11</v>
      </c>
      <c r="V52" s="25">
        <v>13</v>
      </c>
      <c r="W52" s="25">
        <v>14</v>
      </c>
      <c r="X52" s="25">
        <v>12</v>
      </c>
      <c r="Y52" s="25">
        <v>3</v>
      </c>
      <c r="Z52" s="25">
        <v>11000</v>
      </c>
    </row>
    <row r="53" spans="1:26" ht="15" thickBot="1" x14ac:dyDescent="0.35">
      <c r="A53" s="1" t="s">
        <v>154</v>
      </c>
      <c r="B53" s="1" t="s">
        <v>64</v>
      </c>
      <c r="C53" s="1">
        <f>INT(RANK(konzisztencia_teszt_nyers_i!C53,konzisztencia_teszt_nyers_i!C$3:C$140,konzisztencia_teszt_nyers_i!C$1)/10)+1</f>
        <v>8</v>
      </c>
      <c r="D53" s="1">
        <f>INT(RANK(konzisztencia_teszt_nyers_i!D53,konzisztencia_teszt_nyers_i!D$3:D$140,konzisztencia_teszt_nyers_i!D$1)/10)+1</f>
        <v>9</v>
      </c>
      <c r="E53" s="1">
        <f>INT(RANK(konzisztencia_teszt_nyers_i!E53,konzisztencia_teszt_nyers_i!E$3:E$140,konzisztencia_teszt_nyers_i!E$1)/10)+1</f>
        <v>4</v>
      </c>
      <c r="F53" s="1">
        <f>INT(RANK(konzisztencia_teszt_nyers_i!F53,konzisztencia_teszt_nyers_i!F$3:F$140,konzisztencia_teszt_nyers_i!F$1)/10)+1</f>
        <v>7</v>
      </c>
      <c r="G53" s="1">
        <f>INT(RANK(konzisztencia_teszt_nyers_i!G53,konzisztencia_teszt_nyers_i!G$3:G$140,konzisztencia_teszt_nyers_i!G$1)/10)+1</f>
        <v>7</v>
      </c>
      <c r="H53" s="1">
        <f>INT(RANK(konzisztencia_teszt_nyers_i!H53,konzisztencia_teszt_nyers_i!H$3:H$140,konzisztencia_teszt_nyers_i!H$1)/10)+1</f>
        <v>5</v>
      </c>
      <c r="I53" s="1">
        <f>INT(RANK(konzisztencia_teszt_nyers_i!I53,konzisztencia_teszt_nyers_i!I$3:I$140,konzisztencia_teszt_nyers_i!I$1)/10)+1</f>
        <v>9</v>
      </c>
      <c r="J53" s="1">
        <f>INT(RANK(konzisztencia_teszt_nyers_i!J53,konzisztencia_teszt_nyers_i!J$3:J$140,konzisztencia_teszt_nyers_i!J$1)/10)+1</f>
        <v>8</v>
      </c>
      <c r="K53" s="1">
        <f>INT(RANK(konzisztencia_teszt_nyers_i!K53,konzisztencia_teszt_nyers_i!K$3:K$140,konzisztencia_teszt_nyers_i!K$1)/10)+1</f>
        <v>11</v>
      </c>
      <c r="L53" s="1">
        <f>konzisztencia_teszt_nyers_i!L53*1000+10000</f>
        <v>14000</v>
      </c>
      <c r="M53">
        <f t="shared" si="0"/>
        <v>13450.6</v>
      </c>
      <c r="P53" s="24" t="s">
        <v>222</v>
      </c>
      <c r="Q53" s="25">
        <v>8</v>
      </c>
      <c r="R53" s="25">
        <v>3</v>
      </c>
      <c r="S53" s="25">
        <v>1</v>
      </c>
      <c r="T53" s="25">
        <v>2</v>
      </c>
      <c r="U53" s="25">
        <v>3</v>
      </c>
      <c r="V53" s="25">
        <v>5</v>
      </c>
      <c r="W53" s="25">
        <v>5</v>
      </c>
      <c r="X53" s="25">
        <v>1</v>
      </c>
      <c r="Y53" s="25">
        <v>3</v>
      </c>
      <c r="Z53" s="25">
        <v>14000</v>
      </c>
    </row>
    <row r="54" spans="1:26" ht="15" thickBot="1" x14ac:dyDescent="0.35">
      <c r="A54" s="1" t="s">
        <v>152</v>
      </c>
      <c r="B54" s="1" t="s">
        <v>65</v>
      </c>
      <c r="C54" s="1">
        <f>INT(RANK(konzisztencia_teszt_nyers_i!C54,konzisztencia_teszt_nyers_i!C$3:C$140,konzisztencia_teszt_nyers_i!C$1)/10)+1</f>
        <v>1</v>
      </c>
      <c r="D54" s="1">
        <f>INT(RANK(konzisztencia_teszt_nyers_i!D54,konzisztencia_teszt_nyers_i!D$3:D$140,konzisztencia_teszt_nyers_i!D$1)/10)+1</f>
        <v>3</v>
      </c>
      <c r="E54" s="1">
        <f>INT(RANK(konzisztencia_teszt_nyers_i!E54,konzisztencia_teszt_nyers_i!E$3:E$140,konzisztencia_teszt_nyers_i!E$1)/10)+1</f>
        <v>9</v>
      </c>
      <c r="F54" s="1">
        <f>INT(RANK(konzisztencia_teszt_nyers_i!F54,konzisztencia_teszt_nyers_i!F$3:F$140,konzisztencia_teszt_nyers_i!F$1)/10)+1</f>
        <v>2</v>
      </c>
      <c r="G54" s="1">
        <f>INT(RANK(konzisztencia_teszt_nyers_i!G54,konzisztencia_teszt_nyers_i!G$3:G$140,konzisztencia_teszt_nyers_i!G$1)/10)+1</f>
        <v>7</v>
      </c>
      <c r="H54" s="1">
        <f>INT(RANK(konzisztencia_teszt_nyers_i!H54,konzisztencia_teszt_nyers_i!H$3:H$140,konzisztencia_teszt_nyers_i!H$1)/10)+1</f>
        <v>5</v>
      </c>
      <c r="I54" s="1">
        <f>INT(RANK(konzisztencia_teszt_nyers_i!I54,konzisztencia_teszt_nyers_i!I$3:I$140,konzisztencia_teszt_nyers_i!I$1)/10)+1</f>
        <v>1</v>
      </c>
      <c r="J54" s="1">
        <f>INT(RANK(konzisztencia_teszt_nyers_i!J54,konzisztencia_teszt_nyers_i!J$3:J$140,konzisztencia_teszt_nyers_i!J$1)/10)+1</f>
        <v>12</v>
      </c>
      <c r="K54" s="1">
        <f>INT(RANK(konzisztencia_teszt_nyers_i!K54,konzisztencia_teszt_nyers_i!K$3:K$140,konzisztencia_teszt_nyers_i!K$1)/10)+1</f>
        <v>11</v>
      </c>
      <c r="L54" s="1">
        <f>konzisztencia_teszt_nyers_i!L54*1000+10000</f>
        <v>12000</v>
      </c>
      <c r="M54">
        <f t="shared" si="0"/>
        <v>13163.6</v>
      </c>
      <c r="P54" s="24" t="s">
        <v>223</v>
      </c>
      <c r="Q54" s="25">
        <v>14</v>
      </c>
      <c r="R54" s="25">
        <v>13</v>
      </c>
      <c r="S54" s="25">
        <v>4</v>
      </c>
      <c r="T54" s="25">
        <v>11</v>
      </c>
      <c r="U54" s="25">
        <v>3</v>
      </c>
      <c r="V54" s="25">
        <v>12</v>
      </c>
      <c r="W54" s="25">
        <v>12</v>
      </c>
      <c r="X54" s="25">
        <v>14</v>
      </c>
      <c r="Y54" s="25">
        <v>3</v>
      </c>
      <c r="Z54" s="25">
        <v>14000</v>
      </c>
    </row>
    <row r="55" spans="1:26" ht="15" thickBot="1" x14ac:dyDescent="0.35">
      <c r="A55" s="1" t="s">
        <v>154</v>
      </c>
      <c r="B55" s="1" t="s">
        <v>66</v>
      </c>
      <c r="C55" s="1">
        <f>INT(RANK(konzisztencia_teszt_nyers_i!C55,konzisztencia_teszt_nyers_i!C$3:C$140,konzisztencia_teszt_nyers_i!C$1)/10)+1</f>
        <v>1</v>
      </c>
      <c r="D55" s="1">
        <f>INT(RANK(konzisztencia_teszt_nyers_i!D55,konzisztencia_teszt_nyers_i!D$3:D$140,konzisztencia_teszt_nyers_i!D$1)/10)+1</f>
        <v>3</v>
      </c>
      <c r="E55" s="1">
        <f>INT(RANK(konzisztencia_teszt_nyers_i!E55,konzisztencia_teszt_nyers_i!E$3:E$140,konzisztencia_teszt_nyers_i!E$1)/10)+1</f>
        <v>1</v>
      </c>
      <c r="F55" s="1">
        <f>INT(RANK(konzisztencia_teszt_nyers_i!F55,konzisztencia_teszt_nyers_i!F$3:F$140,konzisztencia_teszt_nyers_i!F$1)/10)+1</f>
        <v>1</v>
      </c>
      <c r="G55" s="1">
        <f>INT(RANK(konzisztencia_teszt_nyers_i!G55,konzisztencia_teszt_nyers_i!G$3:G$140,konzisztencia_teszt_nyers_i!G$1)/10)+1</f>
        <v>1</v>
      </c>
      <c r="H55" s="1">
        <f>INT(RANK(konzisztencia_teszt_nyers_i!H55,konzisztencia_teszt_nyers_i!H$3:H$140,konzisztencia_teszt_nyers_i!H$1)/10)+1</f>
        <v>1</v>
      </c>
      <c r="I55" s="1">
        <f>INT(RANK(konzisztencia_teszt_nyers_i!I55,konzisztencia_teszt_nyers_i!I$3:I$140,konzisztencia_teszt_nyers_i!I$1)/10)+1</f>
        <v>1</v>
      </c>
      <c r="J55" s="1">
        <f>INT(RANK(konzisztencia_teszt_nyers_i!J55,konzisztencia_teszt_nyers_i!J$3:J$140,konzisztencia_teszt_nyers_i!J$1)/10)+1</f>
        <v>1</v>
      </c>
      <c r="K55" s="1">
        <f>INT(RANK(konzisztencia_teszt_nyers_i!K55,konzisztencia_teszt_nyers_i!K$3:K$140,konzisztencia_teszt_nyers_i!K$1)/10)+1</f>
        <v>11</v>
      </c>
      <c r="L55" s="1">
        <f>konzisztencia_teszt_nyers_i!L55*1000+10000</f>
        <v>15000</v>
      </c>
      <c r="M55">
        <f t="shared" si="0"/>
        <v>14004.5</v>
      </c>
      <c r="P55" s="24" t="s">
        <v>224</v>
      </c>
      <c r="Q55" s="25">
        <v>1</v>
      </c>
      <c r="R55" s="25">
        <v>3</v>
      </c>
      <c r="S55" s="25">
        <v>4</v>
      </c>
      <c r="T55" s="25">
        <v>2</v>
      </c>
      <c r="U55" s="25">
        <v>1</v>
      </c>
      <c r="V55" s="25">
        <v>1</v>
      </c>
      <c r="W55" s="25">
        <v>1</v>
      </c>
      <c r="X55" s="25">
        <v>1</v>
      </c>
      <c r="Y55" s="25">
        <v>3</v>
      </c>
      <c r="Z55" s="25">
        <v>14000</v>
      </c>
    </row>
    <row r="56" spans="1:26" ht="15" thickBot="1" x14ac:dyDescent="0.35">
      <c r="A56" s="1" t="s">
        <v>154</v>
      </c>
      <c r="B56" s="1" t="s">
        <v>67</v>
      </c>
      <c r="C56" s="1">
        <f>INT(RANK(konzisztencia_teszt_nyers_i!C56,konzisztencia_teszt_nyers_i!C$3:C$140,konzisztencia_teszt_nyers_i!C$1)/10)+1</f>
        <v>1</v>
      </c>
      <c r="D56" s="1">
        <f>INT(RANK(konzisztencia_teszt_nyers_i!D56,konzisztencia_teszt_nyers_i!D$3:D$140,konzisztencia_teszt_nyers_i!D$1)/10)+1</f>
        <v>3</v>
      </c>
      <c r="E56" s="1">
        <f>INT(RANK(konzisztencia_teszt_nyers_i!E56,konzisztencia_teszt_nyers_i!E$3:E$140,konzisztencia_teszt_nyers_i!E$1)/10)+1</f>
        <v>9</v>
      </c>
      <c r="F56" s="1">
        <f>INT(RANK(konzisztencia_teszt_nyers_i!F56,konzisztencia_teszt_nyers_i!F$3:F$140,konzisztencia_teszt_nyers_i!F$1)/10)+1</f>
        <v>2</v>
      </c>
      <c r="G56" s="1">
        <f>INT(RANK(konzisztencia_teszt_nyers_i!G56,konzisztencia_teszt_nyers_i!G$3:G$140,konzisztencia_teszt_nyers_i!G$1)/10)+1</f>
        <v>3</v>
      </c>
      <c r="H56" s="1">
        <f>INT(RANK(konzisztencia_teszt_nyers_i!H56,konzisztencia_teszt_nyers_i!H$3:H$140,konzisztencia_teszt_nyers_i!H$1)/10)+1</f>
        <v>1</v>
      </c>
      <c r="I56" s="1">
        <f>INT(RANK(konzisztencia_teszt_nyers_i!I56,konzisztencia_teszt_nyers_i!I$3:I$140,konzisztencia_teszt_nyers_i!I$1)/10)+1</f>
        <v>1</v>
      </c>
      <c r="J56" s="1">
        <f>INT(RANK(konzisztencia_teszt_nyers_i!J56,konzisztencia_teszt_nyers_i!J$3:J$140,konzisztencia_teszt_nyers_i!J$1)/10)+1</f>
        <v>4</v>
      </c>
      <c r="K56" s="1">
        <f>INT(RANK(konzisztencia_teszt_nyers_i!K56,konzisztencia_teszt_nyers_i!K$3:K$140,konzisztencia_teszt_nyers_i!K$1)/10)+1</f>
        <v>7</v>
      </c>
      <c r="L56" s="1">
        <f>konzisztencia_teszt_nyers_i!L56*1000+10000</f>
        <v>15000</v>
      </c>
      <c r="M56">
        <f t="shared" si="0"/>
        <v>13441.1</v>
      </c>
      <c r="P56" s="24" t="s">
        <v>225</v>
      </c>
      <c r="Q56" s="25">
        <v>1</v>
      </c>
      <c r="R56" s="25">
        <v>1</v>
      </c>
      <c r="S56" s="25">
        <v>1</v>
      </c>
      <c r="T56" s="25">
        <v>1</v>
      </c>
      <c r="U56" s="25">
        <v>1</v>
      </c>
      <c r="V56" s="25">
        <v>1</v>
      </c>
      <c r="W56" s="25">
        <v>1</v>
      </c>
      <c r="X56" s="25">
        <v>1</v>
      </c>
      <c r="Y56" s="25">
        <v>11</v>
      </c>
      <c r="Z56" s="25">
        <v>15000</v>
      </c>
    </row>
    <row r="57" spans="1:26" ht="15" thickBot="1" x14ac:dyDescent="0.35">
      <c r="A57" s="1" t="s">
        <v>154</v>
      </c>
      <c r="B57" s="1" t="s">
        <v>68</v>
      </c>
      <c r="C57" s="1">
        <f>INT(RANK(konzisztencia_teszt_nyers_i!C57,konzisztencia_teszt_nyers_i!C$3:C$140,konzisztencia_teszt_nyers_i!C$1)/10)+1</f>
        <v>5</v>
      </c>
      <c r="D57" s="1">
        <f>INT(RANK(konzisztencia_teszt_nyers_i!D57,konzisztencia_teszt_nyers_i!D$3:D$140,konzisztencia_teszt_nyers_i!D$1)/10)+1</f>
        <v>9</v>
      </c>
      <c r="E57" s="1">
        <f>INT(RANK(konzisztencia_teszt_nyers_i!E57,konzisztencia_teszt_nyers_i!E$3:E$140,konzisztencia_teszt_nyers_i!E$1)/10)+1</f>
        <v>9</v>
      </c>
      <c r="F57" s="1">
        <f>INT(RANK(konzisztencia_teszt_nyers_i!F57,konzisztencia_teszt_nyers_i!F$3:F$140,konzisztencia_teszt_nyers_i!F$1)/10)+1</f>
        <v>7</v>
      </c>
      <c r="G57" s="1">
        <f>INT(RANK(konzisztencia_teszt_nyers_i!G57,konzisztencia_teszt_nyers_i!G$3:G$140,konzisztencia_teszt_nyers_i!G$1)/10)+1</f>
        <v>3</v>
      </c>
      <c r="H57" s="1">
        <f>INT(RANK(konzisztencia_teszt_nyers_i!H57,konzisztencia_teszt_nyers_i!H$3:H$140,konzisztencia_teszt_nyers_i!H$1)/10)+1</f>
        <v>5</v>
      </c>
      <c r="I57" s="1">
        <f>INT(RANK(konzisztencia_teszt_nyers_i!I57,konzisztencia_teszt_nyers_i!I$3:I$140,konzisztencia_teszt_nyers_i!I$1)/10)+1</f>
        <v>5</v>
      </c>
      <c r="J57" s="1">
        <f>INT(RANK(konzisztencia_teszt_nyers_i!J57,konzisztencia_teszt_nyers_i!J$3:J$140,konzisztencia_teszt_nyers_i!J$1)/10)+1</f>
        <v>8</v>
      </c>
      <c r="K57" s="1">
        <f>INT(RANK(konzisztencia_teszt_nyers_i!K57,konzisztencia_teszt_nyers_i!K$3:K$140,konzisztencia_teszt_nyers_i!K$1)/10)+1</f>
        <v>11</v>
      </c>
      <c r="L57" s="1">
        <f>konzisztencia_teszt_nyers_i!L57*1000+10000</f>
        <v>14000</v>
      </c>
      <c r="M57">
        <f t="shared" si="0"/>
        <v>13094.4</v>
      </c>
      <c r="P57" s="24" t="s">
        <v>226</v>
      </c>
      <c r="Q57" s="25">
        <v>8</v>
      </c>
      <c r="R57" s="25">
        <v>9</v>
      </c>
      <c r="S57" s="25">
        <v>4</v>
      </c>
      <c r="T57" s="25">
        <v>7</v>
      </c>
      <c r="U57" s="25">
        <v>7</v>
      </c>
      <c r="V57" s="25">
        <v>5</v>
      </c>
      <c r="W57" s="25">
        <v>9</v>
      </c>
      <c r="X57" s="25">
        <v>8</v>
      </c>
      <c r="Y57" s="25">
        <v>11</v>
      </c>
      <c r="Z57" s="25">
        <v>13000</v>
      </c>
    </row>
    <row r="58" spans="1:26" ht="15" thickBot="1" x14ac:dyDescent="0.35">
      <c r="A58" s="1" t="s">
        <v>155</v>
      </c>
      <c r="B58" s="1" t="s">
        <v>69</v>
      </c>
      <c r="C58" s="1">
        <f>INT(RANK(konzisztencia_teszt_nyers_i!C58,konzisztencia_teszt_nyers_i!C$3:C$140,konzisztencia_teszt_nyers_i!C$1)/10)+1</f>
        <v>8</v>
      </c>
      <c r="D58" s="1">
        <f>INT(RANK(konzisztencia_teszt_nyers_i!D58,konzisztencia_teszt_nyers_i!D$3:D$140,konzisztencia_teszt_nyers_i!D$1)/10)+1</f>
        <v>3</v>
      </c>
      <c r="E58" s="1">
        <f>INT(RANK(konzisztencia_teszt_nyers_i!E58,konzisztencia_teszt_nyers_i!E$3:E$140,konzisztencia_teszt_nyers_i!E$1)/10)+1</f>
        <v>9</v>
      </c>
      <c r="F58" s="1">
        <f>INT(RANK(konzisztencia_teszt_nyers_i!F58,konzisztencia_teszt_nyers_i!F$3:F$140,konzisztencia_teszt_nyers_i!F$1)/10)+1</f>
        <v>2</v>
      </c>
      <c r="G58" s="1">
        <f>INT(RANK(konzisztencia_teszt_nyers_i!G58,konzisztencia_teszt_nyers_i!G$3:G$140,konzisztencia_teszt_nyers_i!G$1)/10)+1</f>
        <v>7</v>
      </c>
      <c r="H58" s="1">
        <f>INT(RANK(konzisztencia_teszt_nyers_i!H58,konzisztencia_teszt_nyers_i!H$3:H$140,konzisztencia_teszt_nyers_i!H$1)/10)+1</f>
        <v>5</v>
      </c>
      <c r="I58" s="1">
        <f>INT(RANK(konzisztencia_teszt_nyers_i!I58,konzisztencia_teszt_nyers_i!I$3:I$140,konzisztencia_teszt_nyers_i!I$1)/10)+1</f>
        <v>5</v>
      </c>
      <c r="J58" s="1">
        <f>INT(RANK(konzisztencia_teszt_nyers_i!J58,konzisztencia_teszt_nyers_i!J$3:J$140,konzisztencia_teszt_nyers_i!J$1)/10)+1</f>
        <v>8</v>
      </c>
      <c r="K58" s="1">
        <f>INT(RANK(konzisztencia_teszt_nyers_i!K58,konzisztencia_teszt_nyers_i!K$3:K$140,konzisztencia_teszt_nyers_i!K$1)/10)+1</f>
        <v>11</v>
      </c>
      <c r="L58" s="1">
        <f>konzisztencia_teszt_nyers_i!L58*1000+10000</f>
        <v>14000</v>
      </c>
      <c r="M58">
        <f t="shared" si="0"/>
        <v>13559.2</v>
      </c>
      <c r="P58" s="24" t="s">
        <v>227</v>
      </c>
      <c r="Q58" s="25">
        <v>8</v>
      </c>
      <c r="R58" s="25">
        <v>9</v>
      </c>
      <c r="S58" s="25">
        <v>4</v>
      </c>
      <c r="T58" s="25">
        <v>7</v>
      </c>
      <c r="U58" s="25">
        <v>7</v>
      </c>
      <c r="V58" s="25">
        <v>5</v>
      </c>
      <c r="W58" s="25">
        <v>9</v>
      </c>
      <c r="X58" s="25">
        <v>8</v>
      </c>
      <c r="Y58" s="25">
        <v>11</v>
      </c>
      <c r="Z58" s="25">
        <v>14000</v>
      </c>
    </row>
    <row r="59" spans="1:26" ht="15" thickBot="1" x14ac:dyDescent="0.35">
      <c r="A59" s="1" t="s">
        <v>152</v>
      </c>
      <c r="B59" s="1" t="s">
        <v>70</v>
      </c>
      <c r="C59" s="1">
        <f>INT(RANK(konzisztencia_teszt_nyers_i!C59,konzisztencia_teszt_nyers_i!C$3:C$140,konzisztencia_teszt_nyers_i!C$1)/10)+1</f>
        <v>1</v>
      </c>
      <c r="D59" s="1">
        <f>INT(RANK(konzisztencia_teszt_nyers_i!D59,konzisztencia_teszt_nyers_i!D$3:D$140,konzisztencia_teszt_nyers_i!D$1)/10)+1</f>
        <v>3</v>
      </c>
      <c r="E59" s="1">
        <f>INT(RANK(konzisztencia_teszt_nyers_i!E59,konzisztencia_teszt_nyers_i!E$3:E$140,konzisztencia_teszt_nyers_i!E$1)/10)+1</f>
        <v>4</v>
      </c>
      <c r="F59" s="1">
        <f>INT(RANK(konzisztencia_teszt_nyers_i!F59,konzisztencia_teszt_nyers_i!F$3:F$140,konzisztencia_teszt_nyers_i!F$1)/10)+1</f>
        <v>2</v>
      </c>
      <c r="G59" s="1">
        <f>INT(RANK(konzisztencia_teszt_nyers_i!G59,konzisztencia_teszt_nyers_i!G$3:G$140,konzisztencia_teszt_nyers_i!G$1)/10)+1</f>
        <v>7</v>
      </c>
      <c r="H59" s="1">
        <f>INT(RANK(konzisztencia_teszt_nyers_i!H59,konzisztencia_teszt_nyers_i!H$3:H$140,konzisztencia_teszt_nyers_i!H$1)/10)+1</f>
        <v>5</v>
      </c>
      <c r="I59" s="1">
        <f>INT(RANK(konzisztencia_teszt_nyers_i!I59,konzisztencia_teszt_nyers_i!I$3:I$140,konzisztencia_teszt_nyers_i!I$1)/10)+1</f>
        <v>5</v>
      </c>
      <c r="J59" s="1">
        <f>INT(RANK(konzisztencia_teszt_nyers_i!J59,konzisztencia_teszt_nyers_i!J$3:J$140,konzisztencia_teszt_nyers_i!J$1)/10)+1</f>
        <v>8</v>
      </c>
      <c r="K59" s="1">
        <f>INT(RANK(konzisztencia_teszt_nyers_i!K59,konzisztencia_teszt_nyers_i!K$3:K$140,konzisztencia_teszt_nyers_i!K$1)/10)+1</f>
        <v>11</v>
      </c>
      <c r="L59" s="1">
        <f>konzisztencia_teszt_nyers_i!L59*1000+10000</f>
        <v>12000</v>
      </c>
      <c r="M59">
        <f t="shared" si="0"/>
        <v>12695.9</v>
      </c>
      <c r="P59" s="24" t="s">
        <v>228</v>
      </c>
      <c r="Q59" s="25">
        <v>1</v>
      </c>
      <c r="R59" s="25">
        <v>3</v>
      </c>
      <c r="S59" s="25">
        <v>9</v>
      </c>
      <c r="T59" s="25">
        <v>2</v>
      </c>
      <c r="U59" s="25">
        <v>7</v>
      </c>
      <c r="V59" s="25">
        <v>5</v>
      </c>
      <c r="W59" s="25">
        <v>1</v>
      </c>
      <c r="X59" s="25">
        <v>12</v>
      </c>
      <c r="Y59" s="25">
        <v>11</v>
      </c>
      <c r="Z59" s="25">
        <v>12000</v>
      </c>
    </row>
    <row r="60" spans="1:26" ht="15" thickBot="1" x14ac:dyDescent="0.35">
      <c r="A60" s="1" t="s">
        <v>155</v>
      </c>
      <c r="B60" s="1" t="s">
        <v>71</v>
      </c>
      <c r="C60" s="1">
        <f>INT(RANK(konzisztencia_teszt_nyers_i!C60,konzisztencia_teszt_nyers_i!C$3:C$140,konzisztencia_teszt_nyers_i!C$1)/10)+1</f>
        <v>1</v>
      </c>
      <c r="D60" s="1">
        <f>INT(RANK(konzisztencia_teszt_nyers_i!D60,konzisztencia_teszt_nyers_i!D$3:D$140,konzisztencia_teszt_nyers_i!D$1)/10)+1</f>
        <v>1</v>
      </c>
      <c r="E60" s="1">
        <f>INT(RANK(konzisztencia_teszt_nyers_i!E60,konzisztencia_teszt_nyers_i!E$3:E$140,konzisztencia_teszt_nyers_i!E$1)/10)+1</f>
        <v>1</v>
      </c>
      <c r="F60" s="1">
        <f>INT(RANK(konzisztencia_teszt_nyers_i!F60,konzisztencia_teszt_nyers_i!F$3:F$140,konzisztencia_teszt_nyers_i!F$1)/10)+1</f>
        <v>1</v>
      </c>
      <c r="G60" s="1">
        <f>INT(RANK(konzisztencia_teszt_nyers_i!G60,konzisztencia_teszt_nyers_i!G$3:G$140,konzisztencia_teszt_nyers_i!G$1)/10)+1</f>
        <v>1</v>
      </c>
      <c r="H60" s="1">
        <f>INT(RANK(konzisztencia_teszt_nyers_i!H60,konzisztencia_teszt_nyers_i!H$3:H$140,konzisztencia_teszt_nyers_i!H$1)/10)+1</f>
        <v>1</v>
      </c>
      <c r="I60" s="1">
        <f>INT(RANK(konzisztencia_teszt_nyers_i!I60,konzisztencia_teszt_nyers_i!I$3:I$140,konzisztencia_teszt_nyers_i!I$1)/10)+1</f>
        <v>1</v>
      </c>
      <c r="J60" s="1">
        <f>INT(RANK(konzisztencia_teszt_nyers_i!J60,konzisztencia_teszt_nyers_i!J$3:J$140,konzisztencia_teszt_nyers_i!J$1)/10)+1</f>
        <v>1</v>
      </c>
      <c r="K60" s="1">
        <f>INT(RANK(konzisztencia_teszt_nyers_i!K60,konzisztencia_teszt_nyers_i!K$3:K$140,konzisztencia_teszt_nyers_i!K$1)/10)+1</f>
        <v>3</v>
      </c>
      <c r="L60" s="1">
        <f>konzisztencia_teszt_nyers_i!L60*1000+10000</f>
        <v>14000</v>
      </c>
      <c r="M60">
        <f t="shared" si="0"/>
        <v>14020</v>
      </c>
      <c r="P60" s="24" t="s">
        <v>229</v>
      </c>
      <c r="Q60" s="25">
        <v>1</v>
      </c>
      <c r="R60" s="25">
        <v>3</v>
      </c>
      <c r="S60" s="25">
        <v>1</v>
      </c>
      <c r="T60" s="25">
        <v>1</v>
      </c>
      <c r="U60" s="25">
        <v>1</v>
      </c>
      <c r="V60" s="25">
        <v>1</v>
      </c>
      <c r="W60" s="25">
        <v>1</v>
      </c>
      <c r="X60" s="25">
        <v>1</v>
      </c>
      <c r="Y60" s="25">
        <v>11</v>
      </c>
      <c r="Z60" s="25">
        <v>15000</v>
      </c>
    </row>
    <row r="61" spans="1:26" ht="15" thickBot="1" x14ac:dyDescent="0.35">
      <c r="A61" s="1" t="s">
        <v>152</v>
      </c>
      <c r="B61" s="1" t="s">
        <v>72</v>
      </c>
      <c r="C61" s="1">
        <f>INT(RANK(konzisztencia_teszt_nyers_i!C61,konzisztencia_teszt_nyers_i!C$3:C$140,konzisztencia_teszt_nyers_i!C$1)/10)+1</f>
        <v>1</v>
      </c>
      <c r="D61" s="1">
        <f>INT(RANK(konzisztencia_teszt_nyers_i!D61,konzisztencia_teszt_nyers_i!D$3:D$140,konzisztencia_teszt_nyers_i!D$1)/10)+1</f>
        <v>1</v>
      </c>
      <c r="E61" s="1">
        <f>INT(RANK(konzisztencia_teszt_nyers_i!E61,konzisztencia_teszt_nyers_i!E$3:E$140,konzisztencia_teszt_nyers_i!E$1)/10)+1</f>
        <v>1</v>
      </c>
      <c r="F61" s="1">
        <f>INT(RANK(konzisztencia_teszt_nyers_i!F61,konzisztencia_teszt_nyers_i!F$3:F$140,konzisztencia_teszt_nyers_i!F$1)/10)+1</f>
        <v>1</v>
      </c>
      <c r="G61" s="1">
        <f>INT(RANK(konzisztencia_teszt_nyers_i!G61,konzisztencia_teszt_nyers_i!G$3:G$140,konzisztencia_teszt_nyers_i!G$1)/10)+1</f>
        <v>1</v>
      </c>
      <c r="H61" s="1">
        <f>INT(RANK(konzisztencia_teszt_nyers_i!H61,konzisztencia_teszt_nyers_i!H$3:H$140,konzisztencia_teszt_nyers_i!H$1)/10)+1</f>
        <v>1</v>
      </c>
      <c r="I61" s="1">
        <f>INT(RANK(konzisztencia_teszt_nyers_i!I61,konzisztencia_teszt_nyers_i!I$3:I$140,konzisztencia_teszt_nyers_i!I$1)/10)+1</f>
        <v>1</v>
      </c>
      <c r="J61" s="1">
        <f>INT(RANK(konzisztencia_teszt_nyers_i!J61,konzisztencia_teszt_nyers_i!J$3:J$140,konzisztencia_teszt_nyers_i!J$1)/10)+1</f>
        <v>1</v>
      </c>
      <c r="K61" s="1">
        <f>INT(RANK(konzisztencia_teszt_nyers_i!K61,konzisztencia_teszt_nyers_i!K$3:K$140,konzisztencia_teszt_nyers_i!K$1)/10)+1</f>
        <v>3</v>
      </c>
      <c r="L61" s="1">
        <f>konzisztencia_teszt_nyers_i!L61*1000+10000</f>
        <v>13000</v>
      </c>
      <c r="M61">
        <f t="shared" si="0"/>
        <v>14020</v>
      </c>
      <c r="P61" s="24" t="s">
        <v>230</v>
      </c>
      <c r="Q61" s="25">
        <v>1</v>
      </c>
      <c r="R61" s="25">
        <v>3</v>
      </c>
      <c r="S61" s="25">
        <v>9</v>
      </c>
      <c r="T61" s="25">
        <v>2</v>
      </c>
      <c r="U61" s="25">
        <v>3</v>
      </c>
      <c r="V61" s="25">
        <v>1</v>
      </c>
      <c r="W61" s="25">
        <v>1</v>
      </c>
      <c r="X61" s="25">
        <v>4</v>
      </c>
      <c r="Y61" s="25">
        <v>7</v>
      </c>
      <c r="Z61" s="25">
        <v>15000</v>
      </c>
    </row>
    <row r="62" spans="1:26" ht="15" thickBot="1" x14ac:dyDescent="0.35">
      <c r="A62" s="1" t="s">
        <v>155</v>
      </c>
      <c r="B62" s="1" t="s">
        <v>73</v>
      </c>
      <c r="C62" s="1">
        <f>INT(RANK(konzisztencia_teszt_nyers_i!C62,konzisztencia_teszt_nyers_i!C$3:C$140,konzisztencia_teszt_nyers_i!C$1)/10)+1</f>
        <v>8</v>
      </c>
      <c r="D62" s="1">
        <f>INT(RANK(konzisztencia_teszt_nyers_i!D62,konzisztencia_teszt_nyers_i!D$3:D$140,konzisztencia_teszt_nyers_i!D$1)/10)+1</f>
        <v>3</v>
      </c>
      <c r="E62" s="1">
        <f>INT(RANK(konzisztencia_teszt_nyers_i!E62,konzisztencia_teszt_nyers_i!E$3:E$140,konzisztencia_teszt_nyers_i!E$1)/10)+1</f>
        <v>4</v>
      </c>
      <c r="F62" s="1">
        <f>INT(RANK(konzisztencia_teszt_nyers_i!F62,konzisztencia_teszt_nyers_i!F$3:F$140,konzisztencia_teszt_nyers_i!F$1)/10)+1</f>
        <v>2</v>
      </c>
      <c r="G62" s="1">
        <f>INT(RANK(konzisztencia_teszt_nyers_i!G62,konzisztencia_teszt_nyers_i!G$3:G$140,konzisztencia_teszt_nyers_i!G$1)/10)+1</f>
        <v>7</v>
      </c>
      <c r="H62" s="1">
        <f>INT(RANK(konzisztencia_teszt_nyers_i!H62,konzisztencia_teszt_nyers_i!H$3:H$140,konzisztencia_teszt_nyers_i!H$1)/10)+1</f>
        <v>5</v>
      </c>
      <c r="I62" s="1">
        <f>INT(RANK(konzisztencia_teszt_nyers_i!I62,konzisztencia_teszt_nyers_i!I$3:I$140,konzisztencia_teszt_nyers_i!I$1)/10)+1</f>
        <v>5</v>
      </c>
      <c r="J62" s="1">
        <f>INT(RANK(konzisztencia_teszt_nyers_i!J62,konzisztencia_teszt_nyers_i!J$3:J$140,konzisztencia_teszt_nyers_i!J$1)/10)+1</f>
        <v>4</v>
      </c>
      <c r="K62" s="1">
        <f>INT(RANK(konzisztencia_teszt_nyers_i!K62,konzisztencia_teszt_nyers_i!K$3:K$140,konzisztencia_teszt_nyers_i!K$1)/10)+1</f>
        <v>1</v>
      </c>
      <c r="L62" s="1">
        <f>konzisztencia_teszt_nyers_i!L62*1000+10000</f>
        <v>13000</v>
      </c>
      <c r="M62">
        <f t="shared" si="0"/>
        <v>13853.1</v>
      </c>
      <c r="P62" s="24" t="s">
        <v>231</v>
      </c>
      <c r="Q62" s="25">
        <v>5</v>
      </c>
      <c r="R62" s="25">
        <v>9</v>
      </c>
      <c r="S62" s="25">
        <v>9</v>
      </c>
      <c r="T62" s="25">
        <v>7</v>
      </c>
      <c r="U62" s="25">
        <v>3</v>
      </c>
      <c r="V62" s="25">
        <v>5</v>
      </c>
      <c r="W62" s="25">
        <v>5</v>
      </c>
      <c r="X62" s="25">
        <v>8</v>
      </c>
      <c r="Y62" s="25">
        <v>11</v>
      </c>
      <c r="Z62" s="25">
        <v>14000</v>
      </c>
    </row>
    <row r="63" spans="1:26" ht="15" thickBot="1" x14ac:dyDescent="0.35">
      <c r="A63" s="1" t="s">
        <v>152</v>
      </c>
      <c r="B63" s="1" t="s">
        <v>74</v>
      </c>
      <c r="C63" s="1">
        <f>INT(RANK(konzisztencia_teszt_nyers_i!C63,konzisztencia_teszt_nyers_i!C$3:C$140,konzisztencia_teszt_nyers_i!C$1)/10)+1</f>
        <v>1</v>
      </c>
      <c r="D63" s="1">
        <f>INT(RANK(konzisztencia_teszt_nyers_i!D63,konzisztencia_teszt_nyers_i!D$3:D$140,konzisztencia_teszt_nyers_i!D$1)/10)+1</f>
        <v>3</v>
      </c>
      <c r="E63" s="1">
        <f>INT(RANK(konzisztencia_teszt_nyers_i!E63,konzisztencia_teszt_nyers_i!E$3:E$140,konzisztencia_teszt_nyers_i!E$1)/10)+1</f>
        <v>4</v>
      </c>
      <c r="F63" s="1">
        <f>INT(RANK(konzisztencia_teszt_nyers_i!F63,konzisztencia_teszt_nyers_i!F$3:F$140,konzisztencia_teszt_nyers_i!F$1)/10)+1</f>
        <v>2</v>
      </c>
      <c r="G63" s="1">
        <f>INT(RANK(konzisztencia_teszt_nyers_i!G63,konzisztencia_teszt_nyers_i!G$3:G$140,konzisztencia_teszt_nyers_i!G$1)/10)+1</f>
        <v>7</v>
      </c>
      <c r="H63" s="1">
        <f>INT(RANK(konzisztencia_teszt_nyers_i!H63,konzisztencia_teszt_nyers_i!H$3:H$140,konzisztencia_teszt_nyers_i!H$1)/10)+1</f>
        <v>1</v>
      </c>
      <c r="I63" s="1">
        <f>INT(RANK(konzisztencia_teszt_nyers_i!I63,konzisztencia_teszt_nyers_i!I$3:I$140,konzisztencia_teszt_nyers_i!I$1)/10)+1</f>
        <v>1</v>
      </c>
      <c r="J63" s="1">
        <f>INT(RANK(konzisztencia_teszt_nyers_i!J63,konzisztencia_teszt_nyers_i!J$3:J$140,konzisztencia_teszt_nyers_i!J$1)/10)+1</f>
        <v>8</v>
      </c>
      <c r="K63" s="1">
        <f>INT(RANK(konzisztencia_teszt_nyers_i!K63,konzisztencia_teszt_nyers_i!K$3:K$140,konzisztencia_teszt_nyers_i!K$1)/10)+1</f>
        <v>1</v>
      </c>
      <c r="L63" s="1">
        <f>konzisztencia_teszt_nyers_i!L63*1000+10000</f>
        <v>13000</v>
      </c>
      <c r="M63">
        <f t="shared" si="0"/>
        <v>13222.9</v>
      </c>
      <c r="P63" s="24" t="s">
        <v>232</v>
      </c>
      <c r="Q63" s="25">
        <v>8</v>
      </c>
      <c r="R63" s="25">
        <v>3</v>
      </c>
      <c r="S63" s="25">
        <v>9</v>
      </c>
      <c r="T63" s="25">
        <v>2</v>
      </c>
      <c r="U63" s="25">
        <v>7</v>
      </c>
      <c r="V63" s="25">
        <v>5</v>
      </c>
      <c r="W63" s="25">
        <v>5</v>
      </c>
      <c r="X63" s="25">
        <v>8</v>
      </c>
      <c r="Y63" s="25">
        <v>11</v>
      </c>
      <c r="Z63" s="25">
        <v>14000</v>
      </c>
    </row>
    <row r="64" spans="1:26" ht="15" thickBot="1" x14ac:dyDescent="0.35">
      <c r="A64" s="1" t="s">
        <v>154</v>
      </c>
      <c r="B64" s="1" t="s">
        <v>75</v>
      </c>
      <c r="C64" s="1">
        <f>INT(RANK(konzisztencia_teszt_nyers_i!C64,konzisztencia_teszt_nyers_i!C$3:C$140,konzisztencia_teszt_nyers_i!C$1)/10)+1</f>
        <v>8</v>
      </c>
      <c r="D64" s="1">
        <f>INT(RANK(konzisztencia_teszt_nyers_i!D64,konzisztencia_teszt_nyers_i!D$3:D$140,konzisztencia_teszt_nyers_i!D$1)/10)+1</f>
        <v>3</v>
      </c>
      <c r="E64" s="1">
        <f>INT(RANK(konzisztencia_teszt_nyers_i!E64,konzisztencia_teszt_nyers_i!E$3:E$140,konzisztencia_teszt_nyers_i!E$1)/10)+1</f>
        <v>4</v>
      </c>
      <c r="F64" s="1">
        <f>INT(RANK(konzisztencia_teszt_nyers_i!F64,konzisztencia_teszt_nyers_i!F$3:F$140,konzisztencia_teszt_nyers_i!F$1)/10)+1</f>
        <v>2</v>
      </c>
      <c r="G64" s="1">
        <f>INT(RANK(konzisztencia_teszt_nyers_i!G64,konzisztencia_teszt_nyers_i!G$3:G$140,konzisztencia_teszt_nyers_i!G$1)/10)+1</f>
        <v>7</v>
      </c>
      <c r="H64" s="1">
        <f>INT(RANK(konzisztencia_teszt_nyers_i!H64,konzisztencia_teszt_nyers_i!H$3:H$140,konzisztencia_teszt_nyers_i!H$1)/10)+1</f>
        <v>5</v>
      </c>
      <c r="I64" s="1">
        <f>INT(RANK(konzisztencia_teszt_nyers_i!I64,konzisztencia_teszt_nyers_i!I$3:I$140,konzisztencia_teszt_nyers_i!I$1)/10)+1</f>
        <v>5</v>
      </c>
      <c r="J64" s="1">
        <f>INT(RANK(konzisztencia_teszt_nyers_i!J64,konzisztencia_teszt_nyers_i!J$3:J$140,konzisztencia_teszt_nyers_i!J$1)/10)+1</f>
        <v>4</v>
      </c>
      <c r="K64" s="1">
        <f>INT(RANK(konzisztencia_teszt_nyers_i!K64,konzisztencia_teszt_nyers_i!K$3:K$140,konzisztencia_teszt_nyers_i!K$1)/10)+1</f>
        <v>1</v>
      </c>
      <c r="L64" s="1">
        <f>konzisztencia_teszt_nyers_i!L64*1000+10000</f>
        <v>14000</v>
      </c>
      <c r="M64">
        <f t="shared" si="0"/>
        <v>13853.1</v>
      </c>
      <c r="P64" s="24" t="s">
        <v>233</v>
      </c>
      <c r="Q64" s="25">
        <v>1</v>
      </c>
      <c r="R64" s="25">
        <v>3</v>
      </c>
      <c r="S64" s="25">
        <v>4</v>
      </c>
      <c r="T64" s="25">
        <v>2</v>
      </c>
      <c r="U64" s="25">
        <v>7</v>
      </c>
      <c r="V64" s="25">
        <v>5</v>
      </c>
      <c r="W64" s="25">
        <v>5</v>
      </c>
      <c r="X64" s="25">
        <v>8</v>
      </c>
      <c r="Y64" s="25">
        <v>11</v>
      </c>
      <c r="Z64" s="25">
        <v>12000</v>
      </c>
    </row>
    <row r="65" spans="1:26" ht="15" thickBot="1" x14ac:dyDescent="0.35">
      <c r="A65" s="1" t="s">
        <v>156</v>
      </c>
      <c r="B65" s="1" t="s">
        <v>76</v>
      </c>
      <c r="C65" s="1">
        <f>INT(RANK(konzisztencia_teszt_nyers_i!C65,konzisztencia_teszt_nyers_i!C$3:C$140,konzisztencia_teszt_nyers_i!C$1)/10)+1</f>
        <v>1</v>
      </c>
      <c r="D65" s="1">
        <f>INT(RANK(konzisztencia_teszt_nyers_i!D65,konzisztencia_teszt_nyers_i!D$3:D$140,konzisztencia_teszt_nyers_i!D$1)/10)+1</f>
        <v>1</v>
      </c>
      <c r="E65" s="1">
        <f>INT(RANK(konzisztencia_teszt_nyers_i!E65,konzisztencia_teszt_nyers_i!E$3:E$140,konzisztencia_teszt_nyers_i!E$1)/10)+1</f>
        <v>1</v>
      </c>
      <c r="F65" s="1">
        <f>INT(RANK(konzisztencia_teszt_nyers_i!F65,konzisztencia_teszt_nyers_i!F$3:F$140,konzisztencia_teszt_nyers_i!F$1)/10)+1</f>
        <v>1</v>
      </c>
      <c r="G65" s="1">
        <f>INT(RANK(konzisztencia_teszt_nyers_i!G65,konzisztencia_teszt_nyers_i!G$3:G$140,konzisztencia_teszt_nyers_i!G$1)/10)+1</f>
        <v>7</v>
      </c>
      <c r="H65" s="1">
        <f>INT(RANK(konzisztencia_teszt_nyers_i!H65,konzisztencia_teszt_nyers_i!H$3:H$140,konzisztencia_teszt_nyers_i!H$1)/10)+1</f>
        <v>1</v>
      </c>
      <c r="I65" s="1">
        <f>INT(RANK(konzisztencia_teszt_nyers_i!I65,konzisztencia_teszt_nyers_i!I$3:I$140,konzisztencia_teszt_nyers_i!I$1)/10)+1</f>
        <v>1</v>
      </c>
      <c r="J65" s="1">
        <f>INT(RANK(konzisztencia_teszt_nyers_i!J65,konzisztencia_teszt_nyers_i!J$3:J$140,konzisztencia_teszt_nyers_i!J$1)/10)+1</f>
        <v>4</v>
      </c>
      <c r="K65" s="1">
        <f>INT(RANK(konzisztencia_teszt_nyers_i!K65,konzisztencia_teszt_nyers_i!K$3:K$140,konzisztencia_teszt_nyers_i!K$1)/10)+1</f>
        <v>7</v>
      </c>
      <c r="L65" s="1">
        <f>konzisztencia_teszt_nyers_i!L65*1000+10000</f>
        <v>15000</v>
      </c>
      <c r="M65">
        <f t="shared" si="0"/>
        <v>14616.7</v>
      </c>
      <c r="P65" s="24" t="s">
        <v>234</v>
      </c>
      <c r="Q65" s="25">
        <v>1</v>
      </c>
      <c r="R65" s="25">
        <v>1</v>
      </c>
      <c r="S65" s="25">
        <v>1</v>
      </c>
      <c r="T65" s="25">
        <v>1</v>
      </c>
      <c r="U65" s="25">
        <v>1</v>
      </c>
      <c r="V65" s="25">
        <v>1</v>
      </c>
      <c r="W65" s="25">
        <v>1</v>
      </c>
      <c r="X65" s="25">
        <v>1</v>
      </c>
      <c r="Y65" s="25">
        <v>3</v>
      </c>
      <c r="Z65" s="25">
        <v>14000</v>
      </c>
    </row>
    <row r="66" spans="1:26" ht="15" thickBot="1" x14ac:dyDescent="0.35">
      <c r="A66" s="1" t="s">
        <v>152</v>
      </c>
      <c r="B66" s="1" t="s">
        <v>77</v>
      </c>
      <c r="C66" s="1">
        <f>INT(RANK(konzisztencia_teszt_nyers_i!C66,konzisztencia_teszt_nyers_i!C$3:C$140,konzisztencia_teszt_nyers_i!C$1)/10)+1</f>
        <v>1</v>
      </c>
      <c r="D66" s="1">
        <f>INT(RANK(konzisztencia_teszt_nyers_i!D66,konzisztencia_teszt_nyers_i!D$3:D$140,konzisztencia_teszt_nyers_i!D$1)/10)+1</f>
        <v>9</v>
      </c>
      <c r="E66" s="1">
        <f>INT(RANK(konzisztencia_teszt_nyers_i!E66,konzisztencia_teszt_nyers_i!E$3:E$140,konzisztencia_teszt_nyers_i!E$1)/10)+1</f>
        <v>9</v>
      </c>
      <c r="F66" s="1">
        <f>INT(RANK(konzisztencia_teszt_nyers_i!F66,konzisztencia_teszt_nyers_i!F$3:F$140,konzisztencia_teszt_nyers_i!F$1)/10)+1</f>
        <v>11</v>
      </c>
      <c r="G66" s="1">
        <f>INT(RANK(konzisztencia_teszt_nyers_i!G66,konzisztencia_teszt_nyers_i!G$3:G$140,konzisztencia_teszt_nyers_i!G$1)/10)+1</f>
        <v>3</v>
      </c>
      <c r="H66" s="1">
        <f>INT(RANK(konzisztencia_teszt_nyers_i!H66,konzisztencia_teszt_nyers_i!H$3:H$140,konzisztencia_teszt_nyers_i!H$1)/10)+1</f>
        <v>12</v>
      </c>
      <c r="I66" s="1">
        <f>INT(RANK(konzisztencia_teszt_nyers_i!I66,konzisztencia_teszt_nyers_i!I$3:I$140,konzisztencia_teszt_nyers_i!I$1)/10)+1</f>
        <v>9</v>
      </c>
      <c r="J66" s="1">
        <f>INT(RANK(konzisztencia_teszt_nyers_i!J66,konzisztencia_teszt_nyers_i!J$3:J$140,konzisztencia_teszt_nyers_i!J$1)/10)+1</f>
        <v>12</v>
      </c>
      <c r="K66" s="1">
        <f>INT(RANK(konzisztencia_teszt_nyers_i!K66,konzisztencia_teszt_nyers_i!K$3:K$140,konzisztencia_teszt_nyers_i!K$1)/10)+1</f>
        <v>14</v>
      </c>
      <c r="L66" s="1">
        <f>konzisztencia_teszt_nyers_i!L66*1000+10000</f>
        <v>11000</v>
      </c>
      <c r="M66">
        <f t="shared" si="0"/>
        <v>11458</v>
      </c>
      <c r="P66" s="24" t="s">
        <v>235</v>
      </c>
      <c r="Q66" s="25">
        <v>1</v>
      </c>
      <c r="R66" s="25">
        <v>1</v>
      </c>
      <c r="S66" s="25">
        <v>1</v>
      </c>
      <c r="T66" s="25">
        <v>1</v>
      </c>
      <c r="U66" s="25">
        <v>1</v>
      </c>
      <c r="V66" s="25">
        <v>1</v>
      </c>
      <c r="W66" s="25">
        <v>1</v>
      </c>
      <c r="X66" s="25">
        <v>1</v>
      </c>
      <c r="Y66" s="25">
        <v>3</v>
      </c>
      <c r="Z66" s="25">
        <v>13000</v>
      </c>
    </row>
    <row r="67" spans="1:26" ht="15" thickBot="1" x14ac:dyDescent="0.35">
      <c r="A67" s="1" t="s">
        <v>156</v>
      </c>
      <c r="B67" s="1" t="s">
        <v>78</v>
      </c>
      <c r="C67" s="1">
        <f>INT(RANK(konzisztencia_teszt_nyers_i!C67,konzisztencia_teszt_nyers_i!C$3:C$140,konzisztencia_teszt_nyers_i!C$1)/10)+1</f>
        <v>1</v>
      </c>
      <c r="D67" s="1">
        <f>INT(RANK(konzisztencia_teszt_nyers_i!D67,konzisztencia_teszt_nyers_i!D$3:D$140,konzisztencia_teszt_nyers_i!D$1)/10)+1</f>
        <v>3</v>
      </c>
      <c r="E67" s="1">
        <f>INT(RANK(konzisztencia_teszt_nyers_i!E67,konzisztencia_teszt_nyers_i!E$3:E$140,konzisztencia_teszt_nyers_i!E$1)/10)+1</f>
        <v>1</v>
      </c>
      <c r="F67" s="1">
        <f>INT(RANK(konzisztencia_teszt_nyers_i!F67,konzisztencia_teszt_nyers_i!F$3:F$140,konzisztencia_teszt_nyers_i!F$1)/10)+1</f>
        <v>1</v>
      </c>
      <c r="G67" s="1">
        <f>INT(RANK(konzisztencia_teszt_nyers_i!G67,konzisztencia_teszt_nyers_i!G$3:G$140,konzisztencia_teszt_nyers_i!G$1)/10)+1</f>
        <v>3</v>
      </c>
      <c r="H67" s="1">
        <f>INT(RANK(konzisztencia_teszt_nyers_i!H67,konzisztencia_teszt_nyers_i!H$3:H$140,konzisztencia_teszt_nyers_i!H$1)/10)+1</f>
        <v>1</v>
      </c>
      <c r="I67" s="1">
        <f>INT(RANK(konzisztencia_teszt_nyers_i!I67,konzisztencia_teszt_nyers_i!I$3:I$140,konzisztencia_teszt_nyers_i!I$1)/10)+1</f>
        <v>1</v>
      </c>
      <c r="J67" s="1">
        <f>INT(RANK(konzisztencia_teszt_nyers_i!J67,konzisztencia_teszt_nyers_i!J$3:J$140,konzisztencia_teszt_nyers_i!J$1)/10)+1</f>
        <v>4</v>
      </c>
      <c r="K67" s="1">
        <f>INT(RANK(konzisztencia_teszt_nyers_i!K67,konzisztencia_teszt_nyers_i!K$3:K$140,konzisztencia_teszt_nyers_i!K$1)/10)+1</f>
        <v>14</v>
      </c>
      <c r="L67" s="1">
        <f>konzisztencia_teszt_nyers_i!L67*1000+10000</f>
        <v>14000</v>
      </c>
      <c r="M67">
        <f t="shared" si="0"/>
        <v>14446.9</v>
      </c>
      <c r="P67" s="24" t="s">
        <v>236</v>
      </c>
      <c r="Q67" s="25">
        <v>8</v>
      </c>
      <c r="R67" s="25">
        <v>3</v>
      </c>
      <c r="S67" s="25">
        <v>4</v>
      </c>
      <c r="T67" s="25">
        <v>2</v>
      </c>
      <c r="U67" s="25">
        <v>7</v>
      </c>
      <c r="V67" s="25">
        <v>5</v>
      </c>
      <c r="W67" s="25">
        <v>5</v>
      </c>
      <c r="X67" s="25">
        <v>4</v>
      </c>
      <c r="Y67" s="25">
        <v>1</v>
      </c>
      <c r="Z67" s="25">
        <v>13000</v>
      </c>
    </row>
    <row r="68" spans="1:26" ht="15" thickBot="1" x14ac:dyDescent="0.35">
      <c r="A68" s="1" t="s">
        <v>156</v>
      </c>
      <c r="B68" s="1" t="s">
        <v>79</v>
      </c>
      <c r="C68" s="1">
        <f>INT(RANK(konzisztencia_teszt_nyers_i!C68,konzisztencia_teszt_nyers_i!C$3:C$140,konzisztencia_teszt_nyers_i!C$1)/10)+1</f>
        <v>1</v>
      </c>
      <c r="D68" s="1">
        <f>INT(RANK(konzisztencia_teszt_nyers_i!D68,konzisztencia_teszt_nyers_i!D$3:D$140,konzisztencia_teszt_nyers_i!D$1)/10)+1</f>
        <v>3</v>
      </c>
      <c r="E68" s="1">
        <f>INT(RANK(konzisztencia_teszt_nyers_i!E68,konzisztencia_teszt_nyers_i!E$3:E$140,konzisztencia_teszt_nyers_i!E$1)/10)+1</f>
        <v>1</v>
      </c>
      <c r="F68" s="1">
        <f>INT(RANK(konzisztencia_teszt_nyers_i!F68,konzisztencia_teszt_nyers_i!F$3:F$140,konzisztencia_teszt_nyers_i!F$1)/10)+1</f>
        <v>1</v>
      </c>
      <c r="G68" s="1">
        <f>INT(RANK(konzisztencia_teszt_nyers_i!G68,konzisztencia_teszt_nyers_i!G$3:G$140,konzisztencia_teszt_nyers_i!G$1)/10)+1</f>
        <v>3</v>
      </c>
      <c r="H68" s="1">
        <f>INT(RANK(konzisztencia_teszt_nyers_i!H68,konzisztencia_teszt_nyers_i!H$3:H$140,konzisztencia_teszt_nyers_i!H$1)/10)+1</f>
        <v>1</v>
      </c>
      <c r="I68" s="1">
        <f>INT(RANK(konzisztencia_teszt_nyers_i!I68,konzisztencia_teszt_nyers_i!I$3:I$140,konzisztencia_teszt_nyers_i!I$1)/10)+1</f>
        <v>1</v>
      </c>
      <c r="J68" s="1">
        <f>INT(RANK(konzisztencia_teszt_nyers_i!J68,konzisztencia_teszt_nyers_i!J$3:J$140,konzisztencia_teszt_nyers_i!J$1)/10)+1</f>
        <v>4</v>
      </c>
      <c r="K68" s="1">
        <f>INT(RANK(konzisztencia_teszt_nyers_i!K68,konzisztencia_teszt_nyers_i!K$3:K$140,konzisztencia_teszt_nyers_i!K$1)/10)+1</f>
        <v>14</v>
      </c>
      <c r="L68" s="1">
        <f>konzisztencia_teszt_nyers_i!L68*1000+10000</f>
        <v>15000</v>
      </c>
      <c r="M68">
        <f t="shared" ref="M68:M131" si="1">Z245</f>
        <v>14446.9</v>
      </c>
      <c r="P68" s="24" t="s">
        <v>237</v>
      </c>
      <c r="Q68" s="25">
        <v>1</v>
      </c>
      <c r="R68" s="25">
        <v>3</v>
      </c>
      <c r="S68" s="25">
        <v>4</v>
      </c>
      <c r="T68" s="25">
        <v>2</v>
      </c>
      <c r="U68" s="25">
        <v>7</v>
      </c>
      <c r="V68" s="25">
        <v>1</v>
      </c>
      <c r="W68" s="25">
        <v>1</v>
      </c>
      <c r="X68" s="25">
        <v>8</v>
      </c>
      <c r="Y68" s="25">
        <v>1</v>
      </c>
      <c r="Z68" s="25">
        <v>13000</v>
      </c>
    </row>
    <row r="69" spans="1:26" ht="15" thickBot="1" x14ac:dyDescent="0.35">
      <c r="A69" s="1" t="s">
        <v>155</v>
      </c>
      <c r="B69" s="1" t="s">
        <v>80</v>
      </c>
      <c r="C69" s="1">
        <f>INT(RANK(konzisztencia_teszt_nyers_i!C69,konzisztencia_teszt_nyers_i!C$3:C$140,konzisztencia_teszt_nyers_i!C$1)/10)+1</f>
        <v>12</v>
      </c>
      <c r="D69" s="1">
        <f>INT(RANK(konzisztencia_teszt_nyers_i!D69,konzisztencia_teszt_nyers_i!D$3:D$140,konzisztencia_teszt_nyers_i!D$1)/10)+1</f>
        <v>9</v>
      </c>
      <c r="E69" s="1">
        <f>INT(RANK(konzisztencia_teszt_nyers_i!E69,konzisztencia_teszt_nyers_i!E$3:E$140,konzisztencia_teszt_nyers_i!E$1)/10)+1</f>
        <v>4</v>
      </c>
      <c r="F69" s="1">
        <f>INT(RANK(konzisztencia_teszt_nyers_i!F69,konzisztencia_teszt_nyers_i!F$3:F$140,konzisztencia_teszt_nyers_i!F$1)/10)+1</f>
        <v>11</v>
      </c>
      <c r="G69" s="1">
        <f>INT(RANK(konzisztencia_teszt_nyers_i!G69,konzisztencia_teszt_nyers_i!G$3:G$140,konzisztencia_teszt_nyers_i!G$1)/10)+1</f>
        <v>11</v>
      </c>
      <c r="H69" s="1">
        <f>INT(RANK(konzisztencia_teszt_nyers_i!H69,konzisztencia_teszt_nyers_i!H$3:H$140,konzisztencia_teszt_nyers_i!H$1)/10)+1</f>
        <v>10</v>
      </c>
      <c r="I69" s="1">
        <f>INT(RANK(konzisztencia_teszt_nyers_i!I69,konzisztencia_teszt_nyers_i!I$3:I$140,konzisztencia_teszt_nyers_i!I$1)/10)+1</f>
        <v>5</v>
      </c>
      <c r="J69" s="1">
        <f>INT(RANK(konzisztencia_teszt_nyers_i!J69,konzisztencia_teszt_nyers_i!J$3:J$140,konzisztencia_teszt_nyers_i!J$1)/10)+1</f>
        <v>1</v>
      </c>
      <c r="K69" s="1">
        <f>INT(RANK(konzisztencia_teszt_nyers_i!K69,konzisztencia_teszt_nyers_i!K$3:K$140,konzisztencia_teszt_nyers_i!K$1)/10)+1</f>
        <v>3</v>
      </c>
      <c r="L69" s="1">
        <f>konzisztencia_teszt_nyers_i!L69*1000+10000</f>
        <v>13000</v>
      </c>
      <c r="M69">
        <f t="shared" si="1"/>
        <v>13012.2</v>
      </c>
      <c r="P69" s="24" t="s">
        <v>238</v>
      </c>
      <c r="Q69" s="25">
        <v>8</v>
      </c>
      <c r="R69" s="25">
        <v>3</v>
      </c>
      <c r="S69" s="25">
        <v>4</v>
      </c>
      <c r="T69" s="25">
        <v>2</v>
      </c>
      <c r="U69" s="25">
        <v>7</v>
      </c>
      <c r="V69" s="25">
        <v>5</v>
      </c>
      <c r="W69" s="25">
        <v>5</v>
      </c>
      <c r="X69" s="25">
        <v>4</v>
      </c>
      <c r="Y69" s="25">
        <v>1</v>
      </c>
      <c r="Z69" s="25">
        <v>14000</v>
      </c>
    </row>
    <row r="70" spans="1:26" ht="15" thickBot="1" x14ac:dyDescent="0.35">
      <c r="A70" s="1" t="s">
        <v>152</v>
      </c>
      <c r="B70" s="1" t="s">
        <v>81</v>
      </c>
      <c r="C70" s="1">
        <f>INT(RANK(konzisztencia_teszt_nyers_i!C70,konzisztencia_teszt_nyers_i!C$3:C$140,konzisztencia_teszt_nyers_i!C$1)/10)+1</f>
        <v>5</v>
      </c>
      <c r="D70" s="1">
        <f>INT(RANK(konzisztencia_teszt_nyers_i!D70,konzisztencia_teszt_nyers_i!D$3:D$140,konzisztencia_teszt_nyers_i!D$1)/10)+1</f>
        <v>9</v>
      </c>
      <c r="E70" s="1">
        <f>INT(RANK(konzisztencia_teszt_nyers_i!E70,konzisztencia_teszt_nyers_i!E$3:E$140,konzisztencia_teszt_nyers_i!E$1)/10)+1</f>
        <v>13</v>
      </c>
      <c r="F70" s="1">
        <f>INT(RANK(konzisztencia_teszt_nyers_i!F70,konzisztencia_teszt_nyers_i!F$3:F$140,konzisztencia_teszt_nyers_i!F$1)/10)+1</f>
        <v>14</v>
      </c>
      <c r="G70" s="1">
        <f>INT(RANK(konzisztencia_teszt_nyers_i!G70,konzisztencia_teszt_nyers_i!G$3:G$140,konzisztencia_teszt_nyers_i!G$1)/10)+1</f>
        <v>11</v>
      </c>
      <c r="H70" s="1">
        <f>INT(RANK(konzisztencia_teszt_nyers_i!H70,konzisztencia_teszt_nyers_i!H$3:H$140,konzisztencia_teszt_nyers_i!H$1)/10)+1</f>
        <v>13</v>
      </c>
      <c r="I70" s="1">
        <f>INT(RANK(konzisztencia_teszt_nyers_i!I70,konzisztencia_teszt_nyers_i!I$3:I$140,konzisztencia_teszt_nyers_i!I$1)/10)+1</f>
        <v>14</v>
      </c>
      <c r="J70" s="1">
        <f>INT(RANK(konzisztencia_teszt_nyers_i!J70,konzisztencia_teszt_nyers_i!J$3:J$140,konzisztencia_teszt_nyers_i!J$1)/10)+1</f>
        <v>12</v>
      </c>
      <c r="K70" s="1">
        <f>INT(RANK(konzisztencia_teszt_nyers_i!K70,konzisztencia_teszt_nyers_i!K$3:K$140,konzisztencia_teszt_nyers_i!K$1)/10)+1</f>
        <v>3</v>
      </c>
      <c r="L70" s="1">
        <f>konzisztencia_teszt_nyers_i!L70*1000+10000</f>
        <v>11000</v>
      </c>
      <c r="M70">
        <f t="shared" si="1"/>
        <v>11339.9</v>
      </c>
      <c r="P70" s="24" t="s">
        <v>239</v>
      </c>
      <c r="Q70" s="25">
        <v>1</v>
      </c>
      <c r="R70" s="25">
        <v>1</v>
      </c>
      <c r="S70" s="25">
        <v>1</v>
      </c>
      <c r="T70" s="25">
        <v>1</v>
      </c>
      <c r="U70" s="25">
        <v>7</v>
      </c>
      <c r="V70" s="25">
        <v>1</v>
      </c>
      <c r="W70" s="25">
        <v>1</v>
      </c>
      <c r="X70" s="25">
        <v>4</v>
      </c>
      <c r="Y70" s="25">
        <v>7</v>
      </c>
      <c r="Z70" s="25">
        <v>15000</v>
      </c>
    </row>
    <row r="71" spans="1:26" ht="15" thickBot="1" x14ac:dyDescent="0.35">
      <c r="A71" s="1" t="s">
        <v>154</v>
      </c>
      <c r="B71" s="1" t="s">
        <v>82</v>
      </c>
      <c r="C71" s="1">
        <f>INT(RANK(konzisztencia_teszt_nyers_i!C71,konzisztencia_teszt_nyers_i!C$3:C$140,konzisztencia_teszt_nyers_i!C$1)/10)+1</f>
        <v>12</v>
      </c>
      <c r="D71" s="1">
        <f>INT(RANK(konzisztencia_teszt_nyers_i!D71,konzisztencia_teszt_nyers_i!D$3:D$140,konzisztencia_teszt_nyers_i!D$1)/10)+1</f>
        <v>9</v>
      </c>
      <c r="E71" s="1">
        <f>INT(RANK(konzisztencia_teszt_nyers_i!E71,konzisztencia_teszt_nyers_i!E$3:E$140,konzisztencia_teszt_nyers_i!E$1)/10)+1</f>
        <v>9</v>
      </c>
      <c r="F71" s="1">
        <f>INT(RANK(konzisztencia_teszt_nyers_i!F71,konzisztencia_teszt_nyers_i!F$3:F$140,konzisztencia_teszt_nyers_i!F$1)/10)+1</f>
        <v>11</v>
      </c>
      <c r="G71" s="1">
        <f>INT(RANK(konzisztencia_teszt_nyers_i!G71,konzisztencia_teszt_nyers_i!G$3:G$140,konzisztencia_teszt_nyers_i!G$1)/10)+1</f>
        <v>11</v>
      </c>
      <c r="H71" s="1">
        <f>INT(RANK(konzisztencia_teszt_nyers_i!H71,konzisztencia_teszt_nyers_i!H$3:H$140,konzisztencia_teszt_nyers_i!H$1)/10)+1</f>
        <v>10</v>
      </c>
      <c r="I71" s="1">
        <f>INT(RANK(konzisztencia_teszt_nyers_i!I71,konzisztencia_teszt_nyers_i!I$3:I$140,konzisztencia_teszt_nyers_i!I$1)/10)+1</f>
        <v>9</v>
      </c>
      <c r="J71" s="1">
        <f>INT(RANK(konzisztencia_teszt_nyers_i!J71,konzisztencia_teszt_nyers_i!J$3:J$140,konzisztencia_teszt_nyers_i!J$1)/10)+1</f>
        <v>4</v>
      </c>
      <c r="K71" s="1">
        <f>INT(RANK(konzisztencia_teszt_nyers_i!K71,konzisztencia_teszt_nyers_i!K$3:K$140,konzisztencia_teszt_nyers_i!K$1)/10)+1</f>
        <v>3</v>
      </c>
      <c r="L71" s="1">
        <f>konzisztencia_teszt_nyers_i!L71*1000+10000</f>
        <v>13000</v>
      </c>
      <c r="M71">
        <f t="shared" si="1"/>
        <v>12732.2</v>
      </c>
      <c r="P71" s="24" t="s">
        <v>240</v>
      </c>
      <c r="Q71" s="25">
        <v>1</v>
      </c>
      <c r="R71" s="25">
        <v>9</v>
      </c>
      <c r="S71" s="25">
        <v>9</v>
      </c>
      <c r="T71" s="25">
        <v>11</v>
      </c>
      <c r="U71" s="25">
        <v>3</v>
      </c>
      <c r="V71" s="25">
        <v>12</v>
      </c>
      <c r="W71" s="25">
        <v>9</v>
      </c>
      <c r="X71" s="25">
        <v>12</v>
      </c>
      <c r="Y71" s="25">
        <v>14</v>
      </c>
      <c r="Z71" s="25">
        <v>11000</v>
      </c>
    </row>
    <row r="72" spans="1:26" ht="15" thickBot="1" x14ac:dyDescent="0.35">
      <c r="A72" s="1" t="s">
        <v>155</v>
      </c>
      <c r="B72" s="1" t="s">
        <v>83</v>
      </c>
      <c r="C72" s="1">
        <f>INT(RANK(konzisztencia_teszt_nyers_i!C72,konzisztencia_teszt_nyers_i!C$3:C$140,konzisztencia_teszt_nyers_i!C$1)/10)+1</f>
        <v>12</v>
      </c>
      <c r="D72" s="1">
        <f>INT(RANK(konzisztencia_teszt_nyers_i!D72,konzisztencia_teszt_nyers_i!D$3:D$140,konzisztencia_teszt_nyers_i!D$1)/10)+1</f>
        <v>13</v>
      </c>
      <c r="E72" s="1">
        <f>INT(RANK(konzisztencia_teszt_nyers_i!E72,konzisztencia_teszt_nyers_i!E$3:E$140,konzisztencia_teszt_nyers_i!E$1)/10)+1</f>
        <v>9</v>
      </c>
      <c r="F72" s="1">
        <f>INT(RANK(konzisztencia_teszt_nyers_i!F72,konzisztencia_teszt_nyers_i!F$3:F$140,konzisztencia_teszt_nyers_i!F$1)/10)+1</f>
        <v>11</v>
      </c>
      <c r="G72" s="1">
        <f>INT(RANK(konzisztencia_teszt_nyers_i!G72,konzisztencia_teszt_nyers_i!G$3:G$140,konzisztencia_teszt_nyers_i!G$1)/10)+1</f>
        <v>13</v>
      </c>
      <c r="H72" s="1">
        <f>INT(RANK(konzisztencia_teszt_nyers_i!H72,konzisztencia_teszt_nyers_i!H$3:H$140,konzisztencia_teszt_nyers_i!H$1)/10)+1</f>
        <v>10</v>
      </c>
      <c r="I72" s="1">
        <f>INT(RANK(konzisztencia_teszt_nyers_i!I72,konzisztencia_teszt_nyers_i!I$3:I$140,konzisztencia_teszt_nyers_i!I$1)/10)+1</f>
        <v>12</v>
      </c>
      <c r="J72" s="1">
        <f>INT(RANK(konzisztencia_teszt_nyers_i!J72,konzisztencia_teszt_nyers_i!J$3:J$140,konzisztencia_teszt_nyers_i!J$1)/10)+1</f>
        <v>4</v>
      </c>
      <c r="K72" s="1">
        <f>INT(RANK(konzisztencia_teszt_nyers_i!K72,konzisztencia_teszt_nyers_i!K$3:K$140,konzisztencia_teszt_nyers_i!K$1)/10)+1</f>
        <v>7</v>
      </c>
      <c r="L72" s="1">
        <f>konzisztencia_teszt_nyers_i!L72*1000+10000</f>
        <v>13000</v>
      </c>
      <c r="M72">
        <f t="shared" si="1"/>
        <v>13259.3</v>
      </c>
      <c r="P72" s="24" t="s">
        <v>241</v>
      </c>
      <c r="Q72" s="25">
        <v>1</v>
      </c>
      <c r="R72" s="25">
        <v>3</v>
      </c>
      <c r="S72" s="25">
        <v>1</v>
      </c>
      <c r="T72" s="25">
        <v>1</v>
      </c>
      <c r="U72" s="25">
        <v>3</v>
      </c>
      <c r="V72" s="25">
        <v>1</v>
      </c>
      <c r="W72" s="25">
        <v>1</v>
      </c>
      <c r="X72" s="25">
        <v>4</v>
      </c>
      <c r="Y72" s="25">
        <v>14</v>
      </c>
      <c r="Z72" s="25">
        <v>14000</v>
      </c>
    </row>
    <row r="73" spans="1:26" ht="15" thickBot="1" x14ac:dyDescent="0.35">
      <c r="A73" s="1" t="s">
        <v>152</v>
      </c>
      <c r="B73" s="1" t="s">
        <v>84</v>
      </c>
      <c r="C73" s="1">
        <f>INT(RANK(konzisztencia_teszt_nyers_i!C73,konzisztencia_teszt_nyers_i!C$3:C$140,konzisztencia_teszt_nyers_i!C$1)/10)+1</f>
        <v>5</v>
      </c>
      <c r="D73" s="1">
        <f>INT(RANK(konzisztencia_teszt_nyers_i!D73,konzisztencia_teszt_nyers_i!D$3:D$140,konzisztencia_teszt_nyers_i!D$1)/10)+1</f>
        <v>9</v>
      </c>
      <c r="E73" s="1">
        <f>INT(RANK(konzisztencia_teszt_nyers_i!E73,konzisztencia_teszt_nyers_i!E$3:E$140,konzisztencia_teszt_nyers_i!E$1)/10)+1</f>
        <v>13</v>
      </c>
      <c r="F73" s="1">
        <f>INT(RANK(konzisztencia_teszt_nyers_i!F73,konzisztencia_teszt_nyers_i!F$3:F$140,konzisztencia_teszt_nyers_i!F$1)/10)+1</f>
        <v>11</v>
      </c>
      <c r="G73" s="1">
        <f>INT(RANK(konzisztencia_teszt_nyers_i!G73,konzisztencia_teszt_nyers_i!G$3:G$140,konzisztencia_teszt_nyers_i!G$1)/10)+1</f>
        <v>13</v>
      </c>
      <c r="H73" s="1">
        <f>INT(RANK(konzisztencia_teszt_nyers_i!H73,konzisztencia_teszt_nyers_i!H$3:H$140,konzisztencia_teszt_nyers_i!H$1)/10)+1</f>
        <v>12</v>
      </c>
      <c r="I73" s="1">
        <f>INT(RANK(konzisztencia_teszt_nyers_i!I73,konzisztencia_teszt_nyers_i!I$3:I$140,konzisztencia_teszt_nyers_i!I$1)/10)+1</f>
        <v>12</v>
      </c>
      <c r="J73" s="1">
        <f>INT(RANK(konzisztencia_teszt_nyers_i!J73,konzisztencia_teszt_nyers_i!J$3:J$140,konzisztencia_teszt_nyers_i!J$1)/10)+1</f>
        <v>12</v>
      </c>
      <c r="K73" s="1">
        <f>INT(RANK(konzisztencia_teszt_nyers_i!K73,konzisztencia_teszt_nyers_i!K$3:K$140,konzisztencia_teszt_nyers_i!K$1)/10)+1</f>
        <v>7</v>
      </c>
      <c r="L73" s="1">
        <f>konzisztencia_teszt_nyers_i!L73*1000+10000</f>
        <v>13000</v>
      </c>
      <c r="M73">
        <f t="shared" si="1"/>
        <v>12281.4</v>
      </c>
      <c r="P73" s="24" t="s">
        <v>242</v>
      </c>
      <c r="Q73" s="25">
        <v>1</v>
      </c>
      <c r="R73" s="25">
        <v>3</v>
      </c>
      <c r="S73" s="25">
        <v>1</v>
      </c>
      <c r="T73" s="25">
        <v>1</v>
      </c>
      <c r="U73" s="25">
        <v>3</v>
      </c>
      <c r="V73" s="25">
        <v>1</v>
      </c>
      <c r="W73" s="25">
        <v>1</v>
      </c>
      <c r="X73" s="25">
        <v>4</v>
      </c>
      <c r="Y73" s="25">
        <v>14</v>
      </c>
      <c r="Z73" s="25">
        <v>15000</v>
      </c>
    </row>
    <row r="74" spans="1:26" ht="15" thickBot="1" x14ac:dyDescent="0.35">
      <c r="A74" s="1" t="s">
        <v>156</v>
      </c>
      <c r="B74" s="1" t="s">
        <v>85</v>
      </c>
      <c r="C74" s="1">
        <f>INT(RANK(konzisztencia_teszt_nyers_i!C74,konzisztencia_teszt_nyers_i!C$3:C$140,konzisztencia_teszt_nyers_i!C$1)/10)+1</f>
        <v>12</v>
      </c>
      <c r="D74" s="1">
        <f>INT(RANK(konzisztencia_teszt_nyers_i!D74,konzisztencia_teszt_nyers_i!D$3:D$140,konzisztencia_teszt_nyers_i!D$1)/10)+1</f>
        <v>13</v>
      </c>
      <c r="E74" s="1">
        <f>INT(RANK(konzisztencia_teszt_nyers_i!E74,konzisztencia_teszt_nyers_i!E$3:E$140,konzisztencia_teszt_nyers_i!E$1)/10)+1</f>
        <v>4</v>
      </c>
      <c r="F74" s="1">
        <f>INT(RANK(konzisztencia_teszt_nyers_i!F74,konzisztencia_teszt_nyers_i!F$3:F$140,konzisztencia_teszt_nyers_i!F$1)/10)+1</f>
        <v>7</v>
      </c>
      <c r="G74" s="1">
        <f>INT(RANK(konzisztencia_teszt_nyers_i!G74,konzisztencia_teszt_nyers_i!G$3:G$140,konzisztencia_teszt_nyers_i!G$1)/10)+1</f>
        <v>3</v>
      </c>
      <c r="H74" s="1">
        <f>INT(RANK(konzisztencia_teszt_nyers_i!H74,konzisztencia_teszt_nyers_i!H$3:H$140,konzisztencia_teszt_nyers_i!H$1)/10)+1</f>
        <v>10</v>
      </c>
      <c r="I74" s="1">
        <f>INT(RANK(konzisztencia_teszt_nyers_i!I74,konzisztencia_teszt_nyers_i!I$3:I$140,konzisztencia_teszt_nyers_i!I$1)/10)+1</f>
        <v>9</v>
      </c>
      <c r="J74" s="1">
        <f>INT(RANK(konzisztencia_teszt_nyers_i!J74,konzisztencia_teszt_nyers_i!J$3:J$140,konzisztencia_teszt_nyers_i!J$1)/10)+1</f>
        <v>1</v>
      </c>
      <c r="K74" s="1">
        <f>INT(RANK(konzisztencia_teszt_nyers_i!K74,konzisztencia_teszt_nyers_i!K$3:K$140,konzisztencia_teszt_nyers_i!K$1)/10)+1</f>
        <v>7</v>
      </c>
      <c r="L74" s="1">
        <f>konzisztencia_teszt_nyers_i!L74*1000+10000</f>
        <v>14000</v>
      </c>
      <c r="M74">
        <f t="shared" si="1"/>
        <v>13219.4</v>
      </c>
      <c r="P74" s="24" t="s">
        <v>243</v>
      </c>
      <c r="Q74" s="25">
        <v>12</v>
      </c>
      <c r="R74" s="25">
        <v>9</v>
      </c>
      <c r="S74" s="25">
        <v>4</v>
      </c>
      <c r="T74" s="25">
        <v>11</v>
      </c>
      <c r="U74" s="25">
        <v>11</v>
      </c>
      <c r="V74" s="25">
        <v>10</v>
      </c>
      <c r="W74" s="25">
        <v>5</v>
      </c>
      <c r="X74" s="25">
        <v>1</v>
      </c>
      <c r="Y74" s="25">
        <v>3</v>
      </c>
      <c r="Z74" s="25">
        <v>13000</v>
      </c>
    </row>
    <row r="75" spans="1:26" ht="15" thickBot="1" x14ac:dyDescent="0.35">
      <c r="A75" s="1" t="s">
        <v>154</v>
      </c>
      <c r="B75" s="1" t="s">
        <v>86</v>
      </c>
      <c r="C75" s="1">
        <f>INT(RANK(konzisztencia_teszt_nyers_i!C75,konzisztencia_teszt_nyers_i!C$3:C$140,konzisztencia_teszt_nyers_i!C$1)/10)+1</f>
        <v>12</v>
      </c>
      <c r="D75" s="1">
        <f>INT(RANK(konzisztencia_teszt_nyers_i!D75,konzisztencia_teszt_nyers_i!D$3:D$140,konzisztencia_teszt_nyers_i!D$1)/10)+1</f>
        <v>13</v>
      </c>
      <c r="E75" s="1">
        <f>INT(RANK(konzisztencia_teszt_nyers_i!E75,konzisztencia_teszt_nyers_i!E$3:E$140,konzisztencia_teszt_nyers_i!E$1)/10)+1</f>
        <v>4</v>
      </c>
      <c r="F75" s="1">
        <f>INT(RANK(konzisztencia_teszt_nyers_i!F75,konzisztencia_teszt_nyers_i!F$3:F$140,konzisztencia_teszt_nyers_i!F$1)/10)+1</f>
        <v>7</v>
      </c>
      <c r="G75" s="1">
        <f>INT(RANK(konzisztencia_teszt_nyers_i!G75,konzisztencia_teszt_nyers_i!G$3:G$140,konzisztencia_teszt_nyers_i!G$1)/10)+1</f>
        <v>3</v>
      </c>
      <c r="H75" s="1">
        <f>INT(RANK(konzisztencia_teszt_nyers_i!H75,konzisztencia_teszt_nyers_i!H$3:H$140,konzisztencia_teszt_nyers_i!H$1)/10)+1</f>
        <v>10</v>
      </c>
      <c r="I75" s="1">
        <f>INT(RANK(konzisztencia_teszt_nyers_i!I75,konzisztencia_teszt_nyers_i!I$3:I$140,konzisztencia_teszt_nyers_i!I$1)/10)+1</f>
        <v>9</v>
      </c>
      <c r="J75" s="1">
        <f>INT(RANK(konzisztencia_teszt_nyers_i!J75,konzisztencia_teszt_nyers_i!J$3:J$140,konzisztencia_teszt_nyers_i!J$1)/10)+1</f>
        <v>4</v>
      </c>
      <c r="K75" s="1">
        <f>INT(RANK(konzisztencia_teszt_nyers_i!K75,konzisztencia_teszt_nyers_i!K$3:K$140,konzisztencia_teszt_nyers_i!K$1)/10)+1</f>
        <v>7</v>
      </c>
      <c r="L75" s="1">
        <f>konzisztencia_teszt_nyers_i!L75*1000+10000</f>
        <v>14000</v>
      </c>
      <c r="M75">
        <f t="shared" si="1"/>
        <v>13295.1</v>
      </c>
      <c r="P75" s="24" t="s">
        <v>244</v>
      </c>
      <c r="Q75" s="25">
        <v>5</v>
      </c>
      <c r="R75" s="25">
        <v>9</v>
      </c>
      <c r="S75" s="25">
        <v>13</v>
      </c>
      <c r="T75" s="25">
        <v>14</v>
      </c>
      <c r="U75" s="25">
        <v>11</v>
      </c>
      <c r="V75" s="25">
        <v>13</v>
      </c>
      <c r="W75" s="25">
        <v>14</v>
      </c>
      <c r="X75" s="25">
        <v>12</v>
      </c>
      <c r="Y75" s="25">
        <v>3</v>
      </c>
      <c r="Z75" s="25">
        <v>11000</v>
      </c>
    </row>
    <row r="76" spans="1:26" ht="15" thickBot="1" x14ac:dyDescent="0.35">
      <c r="A76" s="1" t="s">
        <v>152</v>
      </c>
      <c r="B76" s="1" t="s">
        <v>87</v>
      </c>
      <c r="C76" s="1">
        <f>INT(RANK(konzisztencia_teszt_nyers_i!C76,konzisztencia_teszt_nyers_i!C$3:C$140,konzisztencia_teszt_nyers_i!C$1)/10)+1</f>
        <v>5</v>
      </c>
      <c r="D76" s="1">
        <f>INT(RANK(konzisztencia_teszt_nyers_i!D76,konzisztencia_teszt_nyers_i!D$3:D$140,konzisztencia_teszt_nyers_i!D$1)/10)+1</f>
        <v>9</v>
      </c>
      <c r="E76" s="1">
        <f>INT(RANK(konzisztencia_teszt_nyers_i!E76,konzisztencia_teszt_nyers_i!E$3:E$140,konzisztencia_teszt_nyers_i!E$1)/10)+1</f>
        <v>12</v>
      </c>
      <c r="F76" s="1">
        <f>INT(RANK(konzisztencia_teszt_nyers_i!F76,konzisztencia_teszt_nyers_i!F$3:F$140,konzisztencia_teszt_nyers_i!F$1)/10)+1</f>
        <v>7</v>
      </c>
      <c r="G76" s="1">
        <f>INT(RANK(konzisztencia_teszt_nyers_i!G76,konzisztencia_teszt_nyers_i!G$3:G$140,konzisztencia_teszt_nyers_i!G$1)/10)+1</f>
        <v>3</v>
      </c>
      <c r="H76" s="1">
        <f>INT(RANK(konzisztencia_teszt_nyers_i!H76,konzisztencia_teszt_nyers_i!H$3:H$140,konzisztencia_teszt_nyers_i!H$1)/10)+1</f>
        <v>12</v>
      </c>
      <c r="I76" s="1">
        <f>INT(RANK(konzisztencia_teszt_nyers_i!I76,konzisztencia_teszt_nyers_i!I$3:I$140,konzisztencia_teszt_nyers_i!I$1)/10)+1</f>
        <v>5</v>
      </c>
      <c r="J76" s="1">
        <f>INT(RANK(konzisztencia_teszt_nyers_i!J76,konzisztencia_teszt_nyers_i!J$3:J$140,konzisztencia_teszt_nyers_i!J$1)/10)+1</f>
        <v>8</v>
      </c>
      <c r="K76" s="1">
        <f>INT(RANK(konzisztencia_teszt_nyers_i!K76,konzisztencia_teszt_nyers_i!K$3:K$140,konzisztencia_teszt_nyers_i!K$1)/10)+1</f>
        <v>7</v>
      </c>
      <c r="L76" s="1">
        <f>konzisztencia_teszt_nyers_i!L76*1000+10000</f>
        <v>12000</v>
      </c>
      <c r="M76">
        <f t="shared" si="1"/>
        <v>12440.3</v>
      </c>
      <c r="P76" s="24" t="s">
        <v>245</v>
      </c>
      <c r="Q76" s="25">
        <v>12</v>
      </c>
      <c r="R76" s="25">
        <v>9</v>
      </c>
      <c r="S76" s="25">
        <v>9</v>
      </c>
      <c r="T76" s="25">
        <v>11</v>
      </c>
      <c r="U76" s="25">
        <v>11</v>
      </c>
      <c r="V76" s="25">
        <v>10</v>
      </c>
      <c r="W76" s="25">
        <v>9</v>
      </c>
      <c r="X76" s="25">
        <v>4</v>
      </c>
      <c r="Y76" s="25">
        <v>3</v>
      </c>
      <c r="Z76" s="25">
        <v>13000</v>
      </c>
    </row>
    <row r="77" spans="1:26" ht="15" thickBot="1" x14ac:dyDescent="0.35">
      <c r="A77" s="1" t="s">
        <v>155</v>
      </c>
      <c r="B77" s="1" t="s">
        <v>88</v>
      </c>
      <c r="C77" s="1">
        <f>INT(RANK(konzisztencia_teszt_nyers_i!C77,konzisztencia_teszt_nyers_i!C$3:C$140,konzisztencia_teszt_nyers_i!C$1)/10)+1</f>
        <v>8</v>
      </c>
      <c r="D77" s="1">
        <f>INT(RANK(konzisztencia_teszt_nyers_i!D77,konzisztencia_teszt_nyers_i!D$3:D$140,konzisztencia_teszt_nyers_i!D$1)/10)+1</f>
        <v>3</v>
      </c>
      <c r="E77" s="1">
        <f>INT(RANK(konzisztencia_teszt_nyers_i!E77,konzisztencia_teszt_nyers_i!E$3:E$140,konzisztencia_teszt_nyers_i!E$1)/10)+1</f>
        <v>4</v>
      </c>
      <c r="F77" s="1">
        <f>INT(RANK(konzisztencia_teszt_nyers_i!F77,konzisztencia_teszt_nyers_i!F$3:F$140,konzisztencia_teszt_nyers_i!F$1)/10)+1</f>
        <v>2</v>
      </c>
      <c r="G77" s="1">
        <f>INT(RANK(konzisztencia_teszt_nyers_i!G77,konzisztencia_teszt_nyers_i!G$3:G$140,konzisztencia_teszt_nyers_i!G$1)/10)+1</f>
        <v>11</v>
      </c>
      <c r="H77" s="1">
        <f>INT(RANK(konzisztencia_teszt_nyers_i!H77,konzisztencia_teszt_nyers_i!H$3:H$140,konzisztencia_teszt_nyers_i!H$1)/10)+1</f>
        <v>5</v>
      </c>
      <c r="I77" s="1">
        <f>INT(RANK(konzisztencia_teszt_nyers_i!I77,konzisztencia_teszt_nyers_i!I$3:I$140,konzisztencia_teszt_nyers_i!I$1)/10)+1</f>
        <v>5</v>
      </c>
      <c r="J77" s="1">
        <f>INT(RANK(konzisztencia_teszt_nyers_i!J77,konzisztencia_teszt_nyers_i!J$3:J$140,konzisztencia_teszt_nyers_i!J$1)/10)+1</f>
        <v>1</v>
      </c>
      <c r="K77" s="1">
        <f>INT(RANK(konzisztencia_teszt_nyers_i!K77,konzisztencia_teszt_nyers_i!K$3:K$140,konzisztencia_teszt_nyers_i!K$1)/10)+1</f>
        <v>3</v>
      </c>
      <c r="L77" s="1">
        <f>konzisztencia_teszt_nyers_i!L77*1000+10000</f>
        <v>14000</v>
      </c>
      <c r="M77">
        <f t="shared" si="1"/>
        <v>14218.7</v>
      </c>
      <c r="P77" s="24" t="s">
        <v>246</v>
      </c>
      <c r="Q77" s="25">
        <v>12</v>
      </c>
      <c r="R77" s="25">
        <v>13</v>
      </c>
      <c r="S77" s="25">
        <v>9</v>
      </c>
      <c r="T77" s="25">
        <v>11</v>
      </c>
      <c r="U77" s="25">
        <v>13</v>
      </c>
      <c r="V77" s="25">
        <v>10</v>
      </c>
      <c r="W77" s="25">
        <v>12</v>
      </c>
      <c r="X77" s="25">
        <v>4</v>
      </c>
      <c r="Y77" s="25">
        <v>7</v>
      </c>
      <c r="Z77" s="25">
        <v>13000</v>
      </c>
    </row>
    <row r="78" spans="1:26" ht="15" thickBot="1" x14ac:dyDescent="0.35">
      <c r="A78" s="1" t="s">
        <v>154</v>
      </c>
      <c r="B78" s="1" t="s">
        <v>89</v>
      </c>
      <c r="C78" s="1">
        <f>INT(RANK(konzisztencia_teszt_nyers_i!C78,konzisztencia_teszt_nyers_i!C$3:C$140,konzisztencia_teszt_nyers_i!C$1)/10)+1</f>
        <v>8</v>
      </c>
      <c r="D78" s="1">
        <f>INT(RANK(konzisztencia_teszt_nyers_i!D78,konzisztencia_teszt_nyers_i!D$3:D$140,konzisztencia_teszt_nyers_i!D$1)/10)+1</f>
        <v>3</v>
      </c>
      <c r="E78" s="1">
        <f>INT(RANK(konzisztencia_teszt_nyers_i!E78,konzisztencia_teszt_nyers_i!E$3:E$140,konzisztencia_teszt_nyers_i!E$1)/10)+1</f>
        <v>4</v>
      </c>
      <c r="F78" s="1">
        <f>INT(RANK(konzisztencia_teszt_nyers_i!F78,konzisztencia_teszt_nyers_i!F$3:F$140,konzisztencia_teszt_nyers_i!F$1)/10)+1</f>
        <v>2</v>
      </c>
      <c r="G78" s="1">
        <f>INT(RANK(konzisztencia_teszt_nyers_i!G78,konzisztencia_teszt_nyers_i!G$3:G$140,konzisztencia_teszt_nyers_i!G$1)/10)+1</f>
        <v>11</v>
      </c>
      <c r="H78" s="1">
        <f>INT(RANK(konzisztencia_teszt_nyers_i!H78,konzisztencia_teszt_nyers_i!H$3:H$140,konzisztencia_teszt_nyers_i!H$1)/10)+1</f>
        <v>5</v>
      </c>
      <c r="I78" s="1">
        <f>INT(RANK(konzisztencia_teszt_nyers_i!I78,konzisztencia_teszt_nyers_i!I$3:I$140,konzisztencia_teszt_nyers_i!I$1)/10)+1</f>
        <v>5</v>
      </c>
      <c r="J78" s="1">
        <f>INT(RANK(konzisztencia_teszt_nyers_i!J78,konzisztencia_teszt_nyers_i!J$3:J$140,konzisztencia_teszt_nyers_i!J$1)/10)+1</f>
        <v>1</v>
      </c>
      <c r="K78" s="1">
        <f>INT(RANK(konzisztencia_teszt_nyers_i!K78,konzisztencia_teszt_nyers_i!K$3:K$140,konzisztencia_teszt_nyers_i!K$1)/10)+1</f>
        <v>3</v>
      </c>
      <c r="L78" s="1">
        <f>konzisztencia_teszt_nyers_i!L78*1000+10000</f>
        <v>14000</v>
      </c>
      <c r="M78">
        <f t="shared" si="1"/>
        <v>14218.7</v>
      </c>
      <c r="P78" s="24" t="s">
        <v>247</v>
      </c>
      <c r="Q78" s="25">
        <v>5</v>
      </c>
      <c r="R78" s="25">
        <v>9</v>
      </c>
      <c r="S78" s="25">
        <v>13</v>
      </c>
      <c r="T78" s="25">
        <v>11</v>
      </c>
      <c r="U78" s="25">
        <v>13</v>
      </c>
      <c r="V78" s="25">
        <v>12</v>
      </c>
      <c r="W78" s="25">
        <v>12</v>
      </c>
      <c r="X78" s="25">
        <v>12</v>
      </c>
      <c r="Y78" s="25">
        <v>7</v>
      </c>
      <c r="Z78" s="25">
        <v>13000</v>
      </c>
    </row>
    <row r="79" spans="1:26" ht="15" thickBot="1" x14ac:dyDescent="0.35">
      <c r="A79" s="1" t="s">
        <v>152</v>
      </c>
      <c r="B79" s="1" t="s">
        <v>90</v>
      </c>
      <c r="C79" s="1">
        <f>INT(RANK(konzisztencia_teszt_nyers_i!C79,konzisztencia_teszt_nyers_i!C$3:C$140,konzisztencia_teszt_nyers_i!C$1)/10)+1</f>
        <v>1</v>
      </c>
      <c r="D79" s="1">
        <f>INT(RANK(konzisztencia_teszt_nyers_i!D79,konzisztencia_teszt_nyers_i!D$3:D$140,konzisztencia_teszt_nyers_i!D$1)/10)+1</f>
        <v>1</v>
      </c>
      <c r="E79" s="1">
        <f>INT(RANK(konzisztencia_teszt_nyers_i!E79,konzisztencia_teszt_nyers_i!E$3:E$140,konzisztencia_teszt_nyers_i!E$1)/10)+1</f>
        <v>13</v>
      </c>
      <c r="F79" s="1">
        <f>INT(RANK(konzisztencia_teszt_nyers_i!F79,konzisztencia_teszt_nyers_i!F$3:F$140,konzisztencia_teszt_nyers_i!F$1)/10)+1</f>
        <v>11</v>
      </c>
      <c r="G79" s="1">
        <f>INT(RANK(konzisztencia_teszt_nyers_i!G79,konzisztencia_teszt_nyers_i!G$3:G$140,konzisztencia_teszt_nyers_i!G$1)/10)+1</f>
        <v>11</v>
      </c>
      <c r="H79" s="1">
        <f>INT(RANK(konzisztencia_teszt_nyers_i!H79,konzisztencia_teszt_nyers_i!H$3:H$140,konzisztencia_teszt_nyers_i!H$1)/10)+1</f>
        <v>10</v>
      </c>
      <c r="I79" s="1">
        <f>INT(RANK(konzisztencia_teszt_nyers_i!I79,konzisztencia_teszt_nyers_i!I$3:I$140,konzisztencia_teszt_nyers_i!I$1)/10)+1</f>
        <v>9</v>
      </c>
      <c r="J79" s="1">
        <f>INT(RANK(konzisztencia_teszt_nyers_i!J79,konzisztencia_teszt_nyers_i!J$3:J$140,konzisztencia_teszt_nyers_i!J$1)/10)+1</f>
        <v>8</v>
      </c>
      <c r="K79" s="1">
        <f>INT(RANK(konzisztencia_teszt_nyers_i!K79,konzisztencia_teszt_nyers_i!K$3:K$140,konzisztencia_teszt_nyers_i!K$1)/10)+1</f>
        <v>3</v>
      </c>
      <c r="L79" s="1">
        <f>konzisztencia_teszt_nyers_i!L79*1000+10000</f>
        <v>11000</v>
      </c>
      <c r="M79">
        <f t="shared" si="1"/>
        <v>11481.4</v>
      </c>
      <c r="P79" s="24" t="s">
        <v>248</v>
      </c>
      <c r="Q79" s="25">
        <v>12</v>
      </c>
      <c r="R79" s="25">
        <v>13</v>
      </c>
      <c r="S79" s="25">
        <v>4</v>
      </c>
      <c r="T79" s="25">
        <v>7</v>
      </c>
      <c r="U79" s="25">
        <v>3</v>
      </c>
      <c r="V79" s="25">
        <v>10</v>
      </c>
      <c r="W79" s="25">
        <v>9</v>
      </c>
      <c r="X79" s="25">
        <v>1</v>
      </c>
      <c r="Y79" s="25">
        <v>7</v>
      </c>
      <c r="Z79" s="25">
        <v>14000</v>
      </c>
    </row>
    <row r="80" spans="1:26" ht="15" thickBot="1" x14ac:dyDescent="0.35">
      <c r="A80" s="1" t="s">
        <v>156</v>
      </c>
      <c r="B80" s="1" t="s">
        <v>91</v>
      </c>
      <c r="C80" s="1">
        <f>INT(RANK(konzisztencia_teszt_nyers_i!C80,konzisztencia_teszt_nyers_i!C$3:C$140,konzisztencia_teszt_nyers_i!C$1)/10)+1</f>
        <v>8</v>
      </c>
      <c r="D80" s="1">
        <f>INT(RANK(konzisztencia_teszt_nyers_i!D80,konzisztencia_teszt_nyers_i!D$3:D$140,konzisztencia_teszt_nyers_i!D$1)/10)+1</f>
        <v>9</v>
      </c>
      <c r="E80" s="1">
        <f>INT(RANK(konzisztencia_teszt_nyers_i!E80,konzisztencia_teszt_nyers_i!E$3:E$140,konzisztencia_teszt_nyers_i!E$1)/10)+1</f>
        <v>1</v>
      </c>
      <c r="F80" s="1">
        <f>INT(RANK(konzisztencia_teszt_nyers_i!F80,konzisztencia_teszt_nyers_i!F$3:F$140,konzisztencia_teszt_nyers_i!F$1)/10)+1</f>
        <v>7</v>
      </c>
      <c r="G80" s="1">
        <f>INT(RANK(konzisztencia_teszt_nyers_i!G80,konzisztencia_teszt_nyers_i!G$3:G$140,konzisztencia_teszt_nyers_i!G$1)/10)+1</f>
        <v>13</v>
      </c>
      <c r="H80" s="1">
        <f>INT(RANK(konzisztencia_teszt_nyers_i!H80,konzisztencia_teszt_nyers_i!H$3:H$140,konzisztencia_teszt_nyers_i!H$1)/10)+1</f>
        <v>5</v>
      </c>
      <c r="I80" s="1">
        <f>INT(RANK(konzisztencia_teszt_nyers_i!I80,konzisztencia_teszt_nyers_i!I$3:I$140,konzisztencia_teszt_nyers_i!I$1)/10)+1</f>
        <v>9</v>
      </c>
      <c r="J80" s="1">
        <f>INT(RANK(konzisztencia_teszt_nyers_i!J80,konzisztencia_teszt_nyers_i!J$3:J$140,konzisztencia_teszt_nyers_i!J$1)/10)+1</f>
        <v>1</v>
      </c>
      <c r="K80" s="1">
        <f>INT(RANK(konzisztencia_teszt_nyers_i!K80,konzisztencia_teszt_nyers_i!K$3:K$140,konzisztencia_teszt_nyers_i!K$1)/10)+1</f>
        <v>1</v>
      </c>
      <c r="L80" s="1">
        <f>konzisztencia_teszt_nyers_i!L80*1000+10000</f>
        <v>14000</v>
      </c>
      <c r="M80">
        <f t="shared" si="1"/>
        <v>14020</v>
      </c>
      <c r="P80" s="24" t="s">
        <v>249</v>
      </c>
      <c r="Q80" s="25">
        <v>12</v>
      </c>
      <c r="R80" s="25">
        <v>13</v>
      </c>
      <c r="S80" s="25">
        <v>4</v>
      </c>
      <c r="T80" s="25">
        <v>7</v>
      </c>
      <c r="U80" s="25">
        <v>3</v>
      </c>
      <c r="V80" s="25">
        <v>10</v>
      </c>
      <c r="W80" s="25">
        <v>9</v>
      </c>
      <c r="X80" s="25">
        <v>4</v>
      </c>
      <c r="Y80" s="25">
        <v>7</v>
      </c>
      <c r="Z80" s="25">
        <v>14000</v>
      </c>
    </row>
    <row r="81" spans="1:26" ht="15" thickBot="1" x14ac:dyDescent="0.35">
      <c r="A81" s="1" t="s">
        <v>152</v>
      </c>
      <c r="B81" s="1" t="s">
        <v>92</v>
      </c>
      <c r="C81" s="1">
        <f>INT(RANK(konzisztencia_teszt_nyers_i!C81,konzisztencia_teszt_nyers_i!C$3:C$140,konzisztencia_teszt_nyers_i!C$1)/10)+1</f>
        <v>1</v>
      </c>
      <c r="D81" s="1">
        <f>INT(RANK(konzisztencia_teszt_nyers_i!D81,konzisztencia_teszt_nyers_i!D$3:D$140,konzisztencia_teszt_nyers_i!D$1)/10)+1</f>
        <v>3</v>
      </c>
      <c r="E81" s="1">
        <f>INT(RANK(konzisztencia_teszt_nyers_i!E81,konzisztencia_teszt_nyers_i!E$3:E$140,konzisztencia_teszt_nyers_i!E$1)/10)+1</f>
        <v>9</v>
      </c>
      <c r="F81" s="1">
        <f>INT(RANK(konzisztencia_teszt_nyers_i!F81,konzisztencia_teszt_nyers_i!F$3:F$140,konzisztencia_teszt_nyers_i!F$1)/10)+1</f>
        <v>2</v>
      </c>
      <c r="G81" s="1">
        <f>INT(RANK(konzisztencia_teszt_nyers_i!G81,konzisztencia_teszt_nyers_i!G$3:G$140,konzisztencia_teszt_nyers_i!G$1)/10)+1</f>
        <v>13</v>
      </c>
      <c r="H81" s="1">
        <f>INT(RANK(konzisztencia_teszt_nyers_i!H81,konzisztencia_teszt_nyers_i!H$3:H$140,konzisztencia_teszt_nyers_i!H$1)/10)+1</f>
        <v>5</v>
      </c>
      <c r="I81" s="1">
        <f>INT(RANK(konzisztencia_teszt_nyers_i!I81,konzisztencia_teszt_nyers_i!I$3:I$140,konzisztencia_teszt_nyers_i!I$1)/10)+1</f>
        <v>5</v>
      </c>
      <c r="J81" s="1">
        <f>INT(RANK(konzisztencia_teszt_nyers_i!J81,konzisztencia_teszt_nyers_i!J$3:J$140,konzisztencia_teszt_nyers_i!J$1)/10)+1</f>
        <v>4</v>
      </c>
      <c r="K81" s="1">
        <f>INT(RANK(konzisztencia_teszt_nyers_i!K81,konzisztencia_teszt_nyers_i!K$3:K$140,konzisztencia_teszt_nyers_i!K$1)/10)+1</f>
        <v>1</v>
      </c>
      <c r="L81" s="1">
        <f>konzisztencia_teszt_nyers_i!L81*1000+10000</f>
        <v>13000</v>
      </c>
      <c r="M81">
        <f t="shared" si="1"/>
        <v>12661.5</v>
      </c>
      <c r="P81" s="24" t="s">
        <v>250</v>
      </c>
      <c r="Q81" s="25">
        <v>5</v>
      </c>
      <c r="R81" s="25">
        <v>9</v>
      </c>
      <c r="S81" s="25">
        <v>12</v>
      </c>
      <c r="T81" s="25">
        <v>7</v>
      </c>
      <c r="U81" s="25">
        <v>3</v>
      </c>
      <c r="V81" s="25">
        <v>12</v>
      </c>
      <c r="W81" s="25">
        <v>5</v>
      </c>
      <c r="X81" s="25">
        <v>8</v>
      </c>
      <c r="Y81" s="25">
        <v>7</v>
      </c>
      <c r="Z81" s="25">
        <v>12000</v>
      </c>
    </row>
    <row r="82" spans="1:26" ht="15" thickBot="1" x14ac:dyDescent="0.35">
      <c r="A82" s="1" t="s">
        <v>154</v>
      </c>
      <c r="B82" s="1" t="s">
        <v>93</v>
      </c>
      <c r="C82" s="1">
        <f>INT(RANK(konzisztencia_teszt_nyers_i!C82,konzisztencia_teszt_nyers_i!C$3:C$140,konzisztencia_teszt_nyers_i!C$1)/10)+1</f>
        <v>8</v>
      </c>
      <c r="D82" s="1">
        <f>INT(RANK(konzisztencia_teszt_nyers_i!D82,konzisztencia_teszt_nyers_i!D$3:D$140,konzisztencia_teszt_nyers_i!D$1)/10)+1</f>
        <v>9</v>
      </c>
      <c r="E82" s="1">
        <f>INT(RANK(konzisztencia_teszt_nyers_i!E82,konzisztencia_teszt_nyers_i!E$3:E$140,konzisztencia_teszt_nyers_i!E$1)/10)+1</f>
        <v>4</v>
      </c>
      <c r="F82" s="1">
        <f>INT(RANK(konzisztencia_teszt_nyers_i!F82,konzisztencia_teszt_nyers_i!F$3:F$140,konzisztencia_teszt_nyers_i!F$1)/10)+1</f>
        <v>2</v>
      </c>
      <c r="G82" s="1">
        <f>INT(RANK(konzisztencia_teszt_nyers_i!G82,konzisztencia_teszt_nyers_i!G$3:G$140,konzisztencia_teszt_nyers_i!G$1)/10)+1</f>
        <v>13</v>
      </c>
      <c r="H82" s="1">
        <f>INT(RANK(konzisztencia_teszt_nyers_i!H82,konzisztencia_teszt_nyers_i!H$3:H$140,konzisztencia_teszt_nyers_i!H$1)/10)+1</f>
        <v>5</v>
      </c>
      <c r="I82" s="1">
        <f>INT(RANK(konzisztencia_teszt_nyers_i!I82,konzisztencia_teszt_nyers_i!I$3:I$140,konzisztencia_teszt_nyers_i!I$1)/10)+1</f>
        <v>9</v>
      </c>
      <c r="J82" s="1">
        <f>INT(RANK(konzisztencia_teszt_nyers_i!J82,konzisztencia_teszt_nyers_i!J$3:J$140,konzisztencia_teszt_nyers_i!J$1)/10)+1</f>
        <v>4</v>
      </c>
      <c r="K82" s="1">
        <f>INT(RANK(konzisztencia_teszt_nyers_i!K82,konzisztencia_teszt_nyers_i!K$3:K$140,konzisztencia_teszt_nyers_i!K$1)/10)+1</f>
        <v>1</v>
      </c>
      <c r="L82" s="1">
        <f>konzisztencia_teszt_nyers_i!L82*1000+10000</f>
        <v>14000</v>
      </c>
      <c r="M82">
        <f t="shared" si="1"/>
        <v>13413.2</v>
      </c>
      <c r="P82" s="24" t="s">
        <v>251</v>
      </c>
      <c r="Q82" s="25">
        <v>8</v>
      </c>
      <c r="R82" s="25">
        <v>3</v>
      </c>
      <c r="S82" s="25">
        <v>4</v>
      </c>
      <c r="T82" s="25">
        <v>2</v>
      </c>
      <c r="U82" s="25">
        <v>11</v>
      </c>
      <c r="V82" s="25">
        <v>5</v>
      </c>
      <c r="W82" s="25">
        <v>5</v>
      </c>
      <c r="X82" s="25">
        <v>1</v>
      </c>
      <c r="Y82" s="25">
        <v>3</v>
      </c>
      <c r="Z82" s="25">
        <v>14000</v>
      </c>
    </row>
    <row r="83" spans="1:26" ht="15" thickBot="1" x14ac:dyDescent="0.35">
      <c r="A83" s="1" t="s">
        <v>156</v>
      </c>
      <c r="B83" s="1" t="s">
        <v>94</v>
      </c>
      <c r="C83" s="1">
        <f>INT(RANK(konzisztencia_teszt_nyers_i!C83,konzisztencia_teszt_nyers_i!C$3:C$140,konzisztencia_teszt_nyers_i!C$1)/10)+1</f>
        <v>1</v>
      </c>
      <c r="D83" s="1">
        <f>INT(RANK(konzisztencia_teszt_nyers_i!D83,konzisztencia_teszt_nyers_i!D$3:D$140,konzisztencia_teszt_nyers_i!D$1)/10)+1</f>
        <v>1</v>
      </c>
      <c r="E83" s="1">
        <f>INT(RANK(konzisztencia_teszt_nyers_i!E83,konzisztencia_teszt_nyers_i!E$3:E$140,konzisztencia_teszt_nyers_i!E$1)/10)+1</f>
        <v>4</v>
      </c>
      <c r="F83" s="1">
        <f>INT(RANK(konzisztencia_teszt_nyers_i!F83,konzisztencia_teszt_nyers_i!F$3:F$140,konzisztencia_teszt_nyers_i!F$1)/10)+1</f>
        <v>1</v>
      </c>
      <c r="G83" s="1">
        <f>INT(RANK(konzisztencia_teszt_nyers_i!G83,konzisztencia_teszt_nyers_i!G$3:G$140,konzisztencia_teszt_nyers_i!G$1)/10)+1</f>
        <v>7</v>
      </c>
      <c r="H83" s="1">
        <f>INT(RANK(konzisztencia_teszt_nyers_i!H83,konzisztencia_teszt_nyers_i!H$3:H$140,konzisztencia_teszt_nyers_i!H$1)/10)+1</f>
        <v>1</v>
      </c>
      <c r="I83" s="1">
        <f>INT(RANK(konzisztencia_teszt_nyers_i!I83,konzisztencia_teszt_nyers_i!I$3:I$140,konzisztencia_teszt_nyers_i!I$1)/10)+1</f>
        <v>1</v>
      </c>
      <c r="J83" s="1">
        <f>INT(RANK(konzisztencia_teszt_nyers_i!J83,konzisztencia_teszt_nyers_i!J$3:J$140,konzisztencia_teszt_nyers_i!J$1)/10)+1</f>
        <v>1</v>
      </c>
      <c r="K83" s="1">
        <f>INT(RANK(konzisztencia_teszt_nyers_i!K83,konzisztencia_teszt_nyers_i!K$3:K$140,konzisztencia_teszt_nyers_i!K$1)/10)+1</f>
        <v>7</v>
      </c>
      <c r="L83" s="1">
        <f>konzisztencia_teszt_nyers_i!L83*1000+10000</f>
        <v>15000</v>
      </c>
      <c r="M83">
        <f t="shared" si="1"/>
        <v>13938.8</v>
      </c>
      <c r="P83" s="24" t="s">
        <v>252</v>
      </c>
      <c r="Q83" s="25">
        <v>8</v>
      </c>
      <c r="R83" s="25">
        <v>3</v>
      </c>
      <c r="S83" s="25">
        <v>4</v>
      </c>
      <c r="T83" s="25">
        <v>2</v>
      </c>
      <c r="U83" s="25">
        <v>11</v>
      </c>
      <c r="V83" s="25">
        <v>5</v>
      </c>
      <c r="W83" s="25">
        <v>5</v>
      </c>
      <c r="X83" s="25">
        <v>1</v>
      </c>
      <c r="Y83" s="25">
        <v>3</v>
      </c>
      <c r="Z83" s="25">
        <v>14000</v>
      </c>
    </row>
    <row r="84" spans="1:26" ht="15" thickBot="1" x14ac:dyDescent="0.35">
      <c r="A84" s="1" t="s">
        <v>156</v>
      </c>
      <c r="B84" s="1" t="s">
        <v>95</v>
      </c>
      <c r="C84" s="1">
        <f>INT(RANK(konzisztencia_teszt_nyers_i!C84,konzisztencia_teszt_nyers_i!C$3:C$140,konzisztencia_teszt_nyers_i!C$1)/10)+1</f>
        <v>1</v>
      </c>
      <c r="D84" s="1">
        <f>INT(RANK(konzisztencia_teszt_nyers_i!D84,konzisztencia_teszt_nyers_i!D$3:D$140,konzisztencia_teszt_nyers_i!D$1)/10)+1</f>
        <v>3</v>
      </c>
      <c r="E84" s="1">
        <f>INT(RANK(konzisztencia_teszt_nyers_i!E84,konzisztencia_teszt_nyers_i!E$3:E$140,konzisztencia_teszt_nyers_i!E$1)/10)+1</f>
        <v>1</v>
      </c>
      <c r="F84" s="1">
        <f>INT(RANK(konzisztencia_teszt_nyers_i!F84,konzisztencia_teszt_nyers_i!F$3:F$140,konzisztencia_teszt_nyers_i!F$1)/10)+1</f>
        <v>1</v>
      </c>
      <c r="G84" s="1">
        <f>INT(RANK(konzisztencia_teszt_nyers_i!G84,konzisztencia_teszt_nyers_i!G$3:G$140,konzisztencia_teszt_nyers_i!G$1)/10)+1</f>
        <v>7</v>
      </c>
      <c r="H84" s="1">
        <f>INT(RANK(konzisztencia_teszt_nyers_i!H84,konzisztencia_teszt_nyers_i!H$3:H$140,konzisztencia_teszt_nyers_i!H$1)/10)+1</f>
        <v>1</v>
      </c>
      <c r="I84" s="1">
        <f>INT(RANK(konzisztencia_teszt_nyers_i!I84,konzisztencia_teszt_nyers_i!I$3:I$140,konzisztencia_teszt_nyers_i!I$1)/10)+1</f>
        <v>1</v>
      </c>
      <c r="J84" s="1">
        <f>INT(RANK(konzisztencia_teszt_nyers_i!J84,konzisztencia_teszt_nyers_i!J$3:J$140,konzisztencia_teszt_nyers_i!J$1)/10)+1</f>
        <v>1</v>
      </c>
      <c r="K84" s="1">
        <f>INT(RANK(konzisztencia_teszt_nyers_i!K84,konzisztencia_teszt_nyers_i!K$3:K$140,konzisztencia_teszt_nyers_i!K$1)/10)+1</f>
        <v>7</v>
      </c>
      <c r="L84" s="1">
        <f>konzisztencia_teszt_nyers_i!L84*1000+10000</f>
        <v>15000</v>
      </c>
      <c r="M84">
        <f t="shared" si="1"/>
        <v>14749.2</v>
      </c>
      <c r="P84" s="24" t="s">
        <v>253</v>
      </c>
      <c r="Q84" s="25">
        <v>1</v>
      </c>
      <c r="R84" s="25">
        <v>1</v>
      </c>
      <c r="S84" s="25">
        <v>13</v>
      </c>
      <c r="T84" s="25">
        <v>11</v>
      </c>
      <c r="U84" s="25">
        <v>11</v>
      </c>
      <c r="V84" s="25">
        <v>10</v>
      </c>
      <c r="W84" s="25">
        <v>9</v>
      </c>
      <c r="X84" s="25">
        <v>8</v>
      </c>
      <c r="Y84" s="25">
        <v>3</v>
      </c>
      <c r="Z84" s="25">
        <v>11000</v>
      </c>
    </row>
    <row r="85" spans="1:26" ht="15" thickBot="1" x14ac:dyDescent="0.35">
      <c r="A85" s="1" t="s">
        <v>156</v>
      </c>
      <c r="B85" s="1" t="s">
        <v>96</v>
      </c>
      <c r="C85" s="1">
        <f>INT(RANK(konzisztencia_teszt_nyers_i!C85,konzisztencia_teszt_nyers_i!C$3:C$140,konzisztencia_teszt_nyers_i!C$1)/10)+1</f>
        <v>12</v>
      </c>
      <c r="D85" s="1">
        <f>INT(RANK(konzisztencia_teszt_nyers_i!D85,konzisztencia_teszt_nyers_i!D$3:D$140,konzisztencia_teszt_nyers_i!D$1)/10)+1</f>
        <v>13</v>
      </c>
      <c r="E85" s="1">
        <f>INT(RANK(konzisztencia_teszt_nyers_i!E85,konzisztencia_teszt_nyers_i!E$3:E$140,konzisztencia_teszt_nyers_i!E$1)/10)+1</f>
        <v>4</v>
      </c>
      <c r="F85" s="1">
        <f>INT(RANK(konzisztencia_teszt_nyers_i!F85,konzisztencia_teszt_nyers_i!F$3:F$140,konzisztencia_teszt_nyers_i!F$1)/10)+1</f>
        <v>11</v>
      </c>
      <c r="G85" s="1">
        <f>INT(RANK(konzisztencia_teszt_nyers_i!G85,konzisztencia_teszt_nyers_i!G$3:G$140,konzisztencia_teszt_nyers_i!G$1)/10)+1</f>
        <v>11</v>
      </c>
      <c r="H85" s="1">
        <f>INT(RANK(konzisztencia_teszt_nyers_i!H85,konzisztencia_teszt_nyers_i!H$3:H$140,konzisztencia_teszt_nyers_i!H$1)/10)+1</f>
        <v>12</v>
      </c>
      <c r="I85" s="1">
        <f>INT(RANK(konzisztencia_teszt_nyers_i!I85,konzisztencia_teszt_nyers_i!I$3:I$140,konzisztencia_teszt_nyers_i!I$1)/10)+1</f>
        <v>12</v>
      </c>
      <c r="J85" s="1">
        <f>INT(RANK(konzisztencia_teszt_nyers_i!J85,konzisztencia_teszt_nyers_i!J$3:J$140,konzisztencia_teszt_nyers_i!J$1)/10)+1</f>
        <v>8</v>
      </c>
      <c r="K85" s="1">
        <f>INT(RANK(konzisztencia_teszt_nyers_i!K85,konzisztencia_teszt_nyers_i!K$3:K$140,konzisztencia_teszt_nyers_i!K$1)/10)+1</f>
        <v>11</v>
      </c>
      <c r="L85" s="1">
        <f>konzisztencia_teszt_nyers_i!L85*1000+10000</f>
        <v>13000</v>
      </c>
      <c r="M85">
        <f t="shared" si="1"/>
        <v>12890.6</v>
      </c>
      <c r="P85" s="24" t="s">
        <v>254</v>
      </c>
      <c r="Q85" s="25">
        <v>8</v>
      </c>
      <c r="R85" s="25">
        <v>9</v>
      </c>
      <c r="S85" s="25">
        <v>1</v>
      </c>
      <c r="T85" s="25">
        <v>7</v>
      </c>
      <c r="U85" s="25">
        <v>13</v>
      </c>
      <c r="V85" s="25">
        <v>5</v>
      </c>
      <c r="W85" s="25">
        <v>9</v>
      </c>
      <c r="X85" s="25">
        <v>1</v>
      </c>
      <c r="Y85" s="25">
        <v>1</v>
      </c>
      <c r="Z85" s="25">
        <v>14000</v>
      </c>
    </row>
    <row r="86" spans="1:26" ht="15" thickBot="1" x14ac:dyDescent="0.35">
      <c r="A86" s="1" t="s">
        <v>156</v>
      </c>
      <c r="B86" s="1" t="s">
        <v>97</v>
      </c>
      <c r="C86" s="1">
        <f>INT(RANK(konzisztencia_teszt_nyers_i!C86,konzisztencia_teszt_nyers_i!C$3:C$140,konzisztencia_teszt_nyers_i!C$1)/10)+1</f>
        <v>14</v>
      </c>
      <c r="D86" s="1">
        <f>INT(RANK(konzisztencia_teszt_nyers_i!D86,konzisztencia_teszt_nyers_i!D$3:D$140,konzisztencia_teszt_nyers_i!D$1)/10)+1</f>
        <v>13</v>
      </c>
      <c r="E86" s="1">
        <f>INT(RANK(konzisztencia_teszt_nyers_i!E86,konzisztencia_teszt_nyers_i!E$3:E$140,konzisztencia_teszt_nyers_i!E$1)/10)+1</f>
        <v>4</v>
      </c>
      <c r="F86" s="1">
        <f>INT(RANK(konzisztencia_teszt_nyers_i!F86,konzisztencia_teszt_nyers_i!F$3:F$140,konzisztencia_teszt_nyers_i!F$1)/10)+1</f>
        <v>14</v>
      </c>
      <c r="G86" s="1">
        <f>INT(RANK(konzisztencia_teszt_nyers_i!G86,konzisztencia_teszt_nyers_i!G$3:G$140,konzisztencia_teszt_nyers_i!G$1)/10)+1</f>
        <v>13</v>
      </c>
      <c r="H86" s="1">
        <f>INT(RANK(konzisztencia_teszt_nyers_i!H86,konzisztencia_teszt_nyers_i!H$3:H$140,konzisztencia_teszt_nyers_i!H$1)/10)+1</f>
        <v>12</v>
      </c>
      <c r="I86" s="1">
        <f>INT(RANK(konzisztencia_teszt_nyers_i!I86,konzisztencia_teszt_nyers_i!I$3:I$140,konzisztencia_teszt_nyers_i!I$1)/10)+1</f>
        <v>14</v>
      </c>
      <c r="J86" s="1">
        <f>INT(RANK(konzisztencia_teszt_nyers_i!J86,konzisztencia_teszt_nyers_i!J$3:J$140,konzisztencia_teszt_nyers_i!J$1)/10)+1</f>
        <v>12</v>
      </c>
      <c r="K86" s="1">
        <f>INT(RANK(konzisztencia_teszt_nyers_i!K86,konzisztencia_teszt_nyers_i!K$3:K$140,konzisztencia_teszt_nyers_i!K$1)/10)+1</f>
        <v>7</v>
      </c>
      <c r="L86" s="1">
        <f>konzisztencia_teszt_nyers_i!L86*1000+10000</f>
        <v>13000</v>
      </c>
      <c r="M86">
        <f t="shared" si="1"/>
        <v>12952.9</v>
      </c>
      <c r="P86" s="24" t="s">
        <v>255</v>
      </c>
      <c r="Q86" s="25">
        <v>1</v>
      </c>
      <c r="R86" s="25">
        <v>3</v>
      </c>
      <c r="S86" s="25">
        <v>9</v>
      </c>
      <c r="T86" s="25">
        <v>2</v>
      </c>
      <c r="U86" s="25">
        <v>13</v>
      </c>
      <c r="V86" s="25">
        <v>5</v>
      </c>
      <c r="W86" s="25">
        <v>5</v>
      </c>
      <c r="X86" s="25">
        <v>4</v>
      </c>
      <c r="Y86" s="25">
        <v>1</v>
      </c>
      <c r="Z86" s="25">
        <v>13000</v>
      </c>
    </row>
    <row r="87" spans="1:26" ht="15" thickBot="1" x14ac:dyDescent="0.35">
      <c r="A87" s="1" t="s">
        <v>156</v>
      </c>
      <c r="B87" s="1" t="s">
        <v>98</v>
      </c>
      <c r="C87" s="1">
        <f>INT(RANK(konzisztencia_teszt_nyers_i!C87,konzisztencia_teszt_nyers_i!C$3:C$140,konzisztencia_teszt_nyers_i!C$1)/10)+1</f>
        <v>8</v>
      </c>
      <c r="D87" s="1">
        <f>INT(RANK(konzisztencia_teszt_nyers_i!D87,konzisztencia_teszt_nyers_i!D$3:D$140,konzisztencia_teszt_nyers_i!D$1)/10)+1</f>
        <v>13</v>
      </c>
      <c r="E87" s="1">
        <f>INT(RANK(konzisztencia_teszt_nyers_i!E87,konzisztencia_teszt_nyers_i!E$3:E$140,konzisztencia_teszt_nyers_i!E$1)/10)+1</f>
        <v>4</v>
      </c>
      <c r="F87" s="1">
        <f>INT(RANK(konzisztencia_teszt_nyers_i!F87,konzisztencia_teszt_nyers_i!F$3:F$140,konzisztencia_teszt_nyers_i!F$1)/10)+1</f>
        <v>7</v>
      </c>
      <c r="G87" s="1">
        <f>INT(RANK(konzisztencia_teszt_nyers_i!G87,konzisztencia_teszt_nyers_i!G$3:G$140,konzisztencia_teszt_nyers_i!G$1)/10)+1</f>
        <v>11</v>
      </c>
      <c r="H87" s="1">
        <f>INT(RANK(konzisztencia_teszt_nyers_i!H87,konzisztencia_teszt_nyers_i!H$3:H$140,konzisztencia_teszt_nyers_i!H$1)/10)+1</f>
        <v>12</v>
      </c>
      <c r="I87" s="1">
        <f>INT(RANK(konzisztencia_teszt_nyers_i!I87,konzisztencia_teszt_nyers_i!I$3:I$140,konzisztencia_teszt_nyers_i!I$1)/10)+1</f>
        <v>9</v>
      </c>
      <c r="J87" s="1">
        <f>INT(RANK(konzisztencia_teszt_nyers_i!J87,konzisztencia_teszt_nyers_i!J$3:J$140,konzisztencia_teszt_nyers_i!J$1)/10)+1</f>
        <v>4</v>
      </c>
      <c r="K87" s="1">
        <f>INT(RANK(konzisztencia_teszt_nyers_i!K87,konzisztencia_teszt_nyers_i!K$3:K$140,konzisztencia_teszt_nyers_i!K$1)/10)+1</f>
        <v>3</v>
      </c>
      <c r="L87" s="1">
        <f>konzisztencia_teszt_nyers_i!L87*1000+10000</f>
        <v>14000</v>
      </c>
      <c r="M87">
        <f t="shared" si="1"/>
        <v>13924.8</v>
      </c>
      <c r="P87" s="24" t="s">
        <v>256</v>
      </c>
      <c r="Q87" s="25">
        <v>8</v>
      </c>
      <c r="R87" s="25">
        <v>9</v>
      </c>
      <c r="S87" s="25">
        <v>4</v>
      </c>
      <c r="T87" s="25">
        <v>2</v>
      </c>
      <c r="U87" s="25">
        <v>13</v>
      </c>
      <c r="V87" s="25">
        <v>5</v>
      </c>
      <c r="W87" s="25">
        <v>9</v>
      </c>
      <c r="X87" s="25">
        <v>4</v>
      </c>
      <c r="Y87" s="25">
        <v>1</v>
      </c>
      <c r="Z87" s="25">
        <v>14000</v>
      </c>
    </row>
    <row r="88" spans="1:26" ht="15" thickBot="1" x14ac:dyDescent="0.35">
      <c r="A88" s="1" t="s">
        <v>152</v>
      </c>
      <c r="B88" s="1" t="s">
        <v>99</v>
      </c>
      <c r="C88" s="1">
        <f>INT(RANK(konzisztencia_teszt_nyers_i!C88,konzisztencia_teszt_nyers_i!C$3:C$140,konzisztencia_teszt_nyers_i!C$1)/10)+1</f>
        <v>5</v>
      </c>
      <c r="D88" s="1">
        <f>INT(RANK(konzisztencia_teszt_nyers_i!D88,konzisztencia_teszt_nyers_i!D$3:D$140,konzisztencia_teszt_nyers_i!D$1)/10)+1</f>
        <v>9</v>
      </c>
      <c r="E88" s="1">
        <f>INT(RANK(konzisztencia_teszt_nyers_i!E88,konzisztencia_teszt_nyers_i!E$3:E$140,konzisztencia_teszt_nyers_i!E$1)/10)+1</f>
        <v>13</v>
      </c>
      <c r="F88" s="1">
        <f>INT(RANK(konzisztencia_teszt_nyers_i!F88,konzisztencia_teszt_nyers_i!F$3:F$140,konzisztencia_teszt_nyers_i!F$1)/10)+1</f>
        <v>14</v>
      </c>
      <c r="G88" s="1">
        <f>INT(RANK(konzisztencia_teszt_nyers_i!G88,konzisztencia_teszt_nyers_i!G$3:G$140,konzisztencia_teszt_nyers_i!G$1)/10)+1</f>
        <v>13</v>
      </c>
      <c r="H88" s="1">
        <f>INT(RANK(konzisztencia_teszt_nyers_i!H88,konzisztencia_teszt_nyers_i!H$3:H$140,konzisztencia_teszt_nyers_i!H$1)/10)+1</f>
        <v>13</v>
      </c>
      <c r="I88" s="1">
        <f>INT(RANK(konzisztencia_teszt_nyers_i!I88,konzisztencia_teszt_nyers_i!I$3:I$140,konzisztencia_teszt_nyers_i!I$1)/10)+1</f>
        <v>14</v>
      </c>
      <c r="J88" s="1">
        <f>INT(RANK(konzisztencia_teszt_nyers_i!J88,konzisztencia_teszt_nyers_i!J$3:J$140,konzisztencia_teszt_nyers_i!J$1)/10)+1</f>
        <v>14</v>
      </c>
      <c r="K88" s="1">
        <f>INT(RANK(konzisztencia_teszt_nyers_i!K88,konzisztencia_teszt_nyers_i!K$3:K$140,konzisztencia_teszt_nyers_i!K$1)/10)+1</f>
        <v>11</v>
      </c>
      <c r="L88" s="1">
        <f>konzisztencia_teszt_nyers_i!L88*1000+10000</f>
        <v>11000</v>
      </c>
      <c r="M88">
        <f t="shared" si="1"/>
        <v>10907.5</v>
      </c>
      <c r="P88" s="24" t="s">
        <v>257</v>
      </c>
      <c r="Q88" s="25">
        <v>1</v>
      </c>
      <c r="R88" s="25">
        <v>1</v>
      </c>
      <c r="S88" s="25">
        <v>4</v>
      </c>
      <c r="T88" s="25">
        <v>1</v>
      </c>
      <c r="U88" s="25">
        <v>7</v>
      </c>
      <c r="V88" s="25">
        <v>1</v>
      </c>
      <c r="W88" s="25">
        <v>1</v>
      </c>
      <c r="X88" s="25">
        <v>1</v>
      </c>
      <c r="Y88" s="25">
        <v>7</v>
      </c>
      <c r="Z88" s="25">
        <v>15000</v>
      </c>
    </row>
    <row r="89" spans="1:26" ht="15" thickBot="1" x14ac:dyDescent="0.35">
      <c r="A89" s="1" t="s">
        <v>155</v>
      </c>
      <c r="B89" s="1" t="s">
        <v>100</v>
      </c>
      <c r="C89" s="1">
        <f>INT(RANK(konzisztencia_teszt_nyers_i!C89,konzisztencia_teszt_nyers_i!C$3:C$140,konzisztencia_teszt_nyers_i!C$1)/10)+1</f>
        <v>8</v>
      </c>
      <c r="D89" s="1">
        <f>INT(RANK(konzisztencia_teszt_nyers_i!D89,konzisztencia_teszt_nyers_i!D$3:D$140,konzisztencia_teszt_nyers_i!D$1)/10)+1</f>
        <v>3</v>
      </c>
      <c r="E89" s="1">
        <f>INT(RANK(konzisztencia_teszt_nyers_i!E89,konzisztencia_teszt_nyers_i!E$3:E$140,konzisztencia_teszt_nyers_i!E$1)/10)+1</f>
        <v>1</v>
      </c>
      <c r="F89" s="1">
        <f>INT(RANK(konzisztencia_teszt_nyers_i!F89,konzisztencia_teszt_nyers_i!F$3:F$140,konzisztencia_teszt_nyers_i!F$1)/10)+1</f>
        <v>2</v>
      </c>
      <c r="G89" s="1">
        <f>INT(RANK(konzisztencia_teszt_nyers_i!G89,konzisztencia_teszt_nyers_i!G$3:G$140,konzisztencia_teszt_nyers_i!G$1)/10)+1</f>
        <v>7</v>
      </c>
      <c r="H89" s="1">
        <f>INT(RANK(konzisztencia_teszt_nyers_i!H89,konzisztencia_teszt_nyers_i!H$3:H$140,konzisztencia_teszt_nyers_i!H$1)/10)+1</f>
        <v>10</v>
      </c>
      <c r="I89" s="1">
        <f>INT(RANK(konzisztencia_teszt_nyers_i!I89,konzisztencia_teszt_nyers_i!I$3:I$140,konzisztencia_teszt_nyers_i!I$1)/10)+1</f>
        <v>5</v>
      </c>
      <c r="J89" s="1">
        <f>INT(RANK(konzisztencia_teszt_nyers_i!J89,konzisztencia_teszt_nyers_i!J$3:J$140,konzisztencia_teszt_nyers_i!J$1)/10)+1</f>
        <v>1</v>
      </c>
      <c r="K89" s="1">
        <f>INT(RANK(konzisztencia_teszt_nyers_i!K89,konzisztencia_teszt_nyers_i!K$3:K$140,konzisztencia_teszt_nyers_i!K$1)/10)+1</f>
        <v>1</v>
      </c>
      <c r="L89" s="1">
        <f>konzisztencia_teszt_nyers_i!L89*1000+10000</f>
        <v>14000</v>
      </c>
      <c r="M89">
        <f t="shared" si="1"/>
        <v>13624.4</v>
      </c>
      <c r="P89" s="24" t="s">
        <v>258</v>
      </c>
      <c r="Q89" s="25">
        <v>1</v>
      </c>
      <c r="R89" s="25">
        <v>3</v>
      </c>
      <c r="S89" s="25">
        <v>1</v>
      </c>
      <c r="T89" s="25">
        <v>1</v>
      </c>
      <c r="U89" s="25">
        <v>7</v>
      </c>
      <c r="V89" s="25">
        <v>1</v>
      </c>
      <c r="W89" s="25">
        <v>1</v>
      </c>
      <c r="X89" s="25">
        <v>1</v>
      </c>
      <c r="Y89" s="25">
        <v>7</v>
      </c>
      <c r="Z89" s="25">
        <v>15000</v>
      </c>
    </row>
    <row r="90" spans="1:26" ht="15" thickBot="1" x14ac:dyDescent="0.35">
      <c r="A90" s="1" t="s">
        <v>154</v>
      </c>
      <c r="B90" s="1" t="s">
        <v>101</v>
      </c>
      <c r="C90" s="1">
        <f>INT(RANK(konzisztencia_teszt_nyers_i!C90,konzisztencia_teszt_nyers_i!C$3:C$140,konzisztencia_teszt_nyers_i!C$1)/10)+1</f>
        <v>8</v>
      </c>
      <c r="D90" s="1">
        <f>INT(RANK(konzisztencia_teszt_nyers_i!D90,konzisztencia_teszt_nyers_i!D$3:D$140,konzisztencia_teszt_nyers_i!D$1)/10)+1</f>
        <v>3</v>
      </c>
      <c r="E90" s="1">
        <f>INT(RANK(konzisztencia_teszt_nyers_i!E90,konzisztencia_teszt_nyers_i!E$3:E$140,konzisztencia_teszt_nyers_i!E$1)/10)+1</f>
        <v>1</v>
      </c>
      <c r="F90" s="1">
        <f>INT(RANK(konzisztencia_teszt_nyers_i!F90,konzisztencia_teszt_nyers_i!F$3:F$140,konzisztencia_teszt_nyers_i!F$1)/10)+1</f>
        <v>2</v>
      </c>
      <c r="G90" s="1">
        <f>INT(RANK(konzisztencia_teszt_nyers_i!G90,konzisztencia_teszt_nyers_i!G$3:G$140,konzisztencia_teszt_nyers_i!G$1)/10)+1</f>
        <v>7</v>
      </c>
      <c r="H90" s="1">
        <f>INT(RANK(konzisztencia_teszt_nyers_i!H90,konzisztencia_teszt_nyers_i!H$3:H$140,konzisztencia_teszt_nyers_i!H$1)/10)+1</f>
        <v>5</v>
      </c>
      <c r="I90" s="1">
        <f>INT(RANK(konzisztencia_teszt_nyers_i!I90,konzisztencia_teszt_nyers_i!I$3:I$140,konzisztencia_teszt_nyers_i!I$1)/10)+1</f>
        <v>5</v>
      </c>
      <c r="J90" s="1">
        <f>INT(RANK(konzisztencia_teszt_nyers_i!J90,konzisztencia_teszt_nyers_i!J$3:J$140,konzisztencia_teszt_nyers_i!J$1)/10)+1</f>
        <v>1</v>
      </c>
      <c r="K90" s="1">
        <f>INT(RANK(konzisztencia_teszt_nyers_i!K90,konzisztencia_teszt_nyers_i!K$3:K$140,konzisztencia_teszt_nyers_i!K$1)/10)+1</f>
        <v>1</v>
      </c>
      <c r="L90" s="1">
        <f>konzisztencia_teszt_nyers_i!L90*1000+10000</f>
        <v>15000</v>
      </c>
      <c r="M90">
        <f t="shared" si="1"/>
        <v>14379.6</v>
      </c>
      <c r="P90" s="24" t="s">
        <v>259</v>
      </c>
      <c r="Q90" s="25">
        <v>12</v>
      </c>
      <c r="R90" s="25">
        <v>13</v>
      </c>
      <c r="S90" s="25">
        <v>4</v>
      </c>
      <c r="T90" s="25">
        <v>11</v>
      </c>
      <c r="U90" s="25">
        <v>11</v>
      </c>
      <c r="V90" s="25">
        <v>12</v>
      </c>
      <c r="W90" s="25">
        <v>12</v>
      </c>
      <c r="X90" s="25">
        <v>8</v>
      </c>
      <c r="Y90" s="25">
        <v>11</v>
      </c>
      <c r="Z90" s="25">
        <v>13000</v>
      </c>
    </row>
    <row r="91" spans="1:26" ht="15" thickBot="1" x14ac:dyDescent="0.35">
      <c r="A91" s="1" t="s">
        <v>152</v>
      </c>
      <c r="B91" s="1" t="s">
        <v>102</v>
      </c>
      <c r="C91" s="1">
        <f>INT(RANK(konzisztencia_teszt_nyers_i!C91,konzisztencia_teszt_nyers_i!C$3:C$140,konzisztencia_teszt_nyers_i!C$1)/10)+1</f>
        <v>1</v>
      </c>
      <c r="D91" s="1">
        <f>INT(RANK(konzisztencia_teszt_nyers_i!D91,konzisztencia_teszt_nyers_i!D$3:D$140,konzisztencia_teszt_nyers_i!D$1)/10)+1</f>
        <v>1</v>
      </c>
      <c r="E91" s="1">
        <f>INT(RANK(konzisztencia_teszt_nyers_i!E91,konzisztencia_teszt_nyers_i!E$3:E$140,konzisztencia_teszt_nyers_i!E$1)/10)+1</f>
        <v>4</v>
      </c>
      <c r="F91" s="1">
        <f>INT(RANK(konzisztencia_teszt_nyers_i!F91,konzisztencia_teszt_nyers_i!F$3:F$140,konzisztencia_teszt_nyers_i!F$1)/10)+1</f>
        <v>7</v>
      </c>
      <c r="G91" s="1">
        <f>INT(RANK(konzisztencia_teszt_nyers_i!G91,konzisztencia_teszt_nyers_i!G$3:G$140,konzisztencia_teszt_nyers_i!G$1)/10)+1</f>
        <v>7</v>
      </c>
      <c r="H91" s="1">
        <f>INT(RANK(konzisztencia_teszt_nyers_i!H91,konzisztencia_teszt_nyers_i!H$3:H$140,konzisztencia_teszt_nyers_i!H$1)/10)+1</f>
        <v>5</v>
      </c>
      <c r="I91" s="1">
        <f>INT(RANK(konzisztencia_teszt_nyers_i!I91,konzisztencia_teszt_nyers_i!I$3:I$140,konzisztencia_teszt_nyers_i!I$1)/10)+1</f>
        <v>1</v>
      </c>
      <c r="J91" s="1">
        <f>INT(RANK(konzisztencia_teszt_nyers_i!J91,konzisztencia_teszt_nyers_i!J$3:J$140,konzisztencia_teszt_nyers_i!J$1)/10)+1</f>
        <v>8</v>
      </c>
      <c r="K91" s="1">
        <f>INT(RANK(konzisztencia_teszt_nyers_i!K91,konzisztencia_teszt_nyers_i!K$3:K$140,konzisztencia_teszt_nyers_i!K$1)/10)+1</f>
        <v>7</v>
      </c>
      <c r="L91" s="1">
        <f>konzisztencia_teszt_nyers_i!L91*1000+10000</f>
        <v>12000</v>
      </c>
      <c r="M91">
        <f t="shared" si="1"/>
        <v>12706.8</v>
      </c>
      <c r="P91" s="24" t="s">
        <v>260</v>
      </c>
      <c r="Q91" s="25">
        <v>14</v>
      </c>
      <c r="R91" s="25">
        <v>13</v>
      </c>
      <c r="S91" s="25">
        <v>4</v>
      </c>
      <c r="T91" s="25">
        <v>14</v>
      </c>
      <c r="U91" s="25">
        <v>13</v>
      </c>
      <c r="V91" s="25">
        <v>12</v>
      </c>
      <c r="W91" s="25">
        <v>14</v>
      </c>
      <c r="X91" s="25">
        <v>12</v>
      </c>
      <c r="Y91" s="25">
        <v>7</v>
      </c>
      <c r="Z91" s="25">
        <v>13000</v>
      </c>
    </row>
    <row r="92" spans="1:26" ht="15" thickBot="1" x14ac:dyDescent="0.35">
      <c r="A92" s="1" t="s">
        <v>156</v>
      </c>
      <c r="B92" s="1" t="s">
        <v>103</v>
      </c>
      <c r="C92" s="1">
        <f>INT(RANK(konzisztencia_teszt_nyers_i!C92,konzisztencia_teszt_nyers_i!C$3:C$140,konzisztencia_teszt_nyers_i!C$1)/10)+1</f>
        <v>8</v>
      </c>
      <c r="D92" s="1">
        <f>INT(RANK(konzisztencia_teszt_nyers_i!D92,konzisztencia_teszt_nyers_i!D$3:D$140,konzisztencia_teszt_nyers_i!D$1)/10)+1</f>
        <v>3</v>
      </c>
      <c r="E92" s="1">
        <f>INT(RANK(konzisztencia_teszt_nyers_i!E92,konzisztencia_teszt_nyers_i!E$3:E$140,konzisztencia_teszt_nyers_i!E$1)/10)+1</f>
        <v>1</v>
      </c>
      <c r="F92" s="1">
        <f>INT(RANK(konzisztencia_teszt_nyers_i!F92,konzisztencia_teszt_nyers_i!F$3:F$140,konzisztencia_teszt_nyers_i!F$1)/10)+1</f>
        <v>7</v>
      </c>
      <c r="G92" s="1">
        <f>INT(RANK(konzisztencia_teszt_nyers_i!G92,konzisztencia_teszt_nyers_i!G$3:G$140,konzisztencia_teszt_nyers_i!G$1)/10)+1</f>
        <v>7</v>
      </c>
      <c r="H92" s="1">
        <f>INT(RANK(konzisztencia_teszt_nyers_i!H92,konzisztencia_teszt_nyers_i!H$3:H$140,konzisztencia_teszt_nyers_i!H$1)/10)+1</f>
        <v>10</v>
      </c>
      <c r="I92" s="1">
        <f>INT(RANK(konzisztencia_teszt_nyers_i!I92,konzisztencia_teszt_nyers_i!I$3:I$140,konzisztencia_teszt_nyers_i!I$1)/10)+1</f>
        <v>5</v>
      </c>
      <c r="J92" s="1">
        <f>INT(RANK(konzisztencia_teszt_nyers_i!J92,konzisztencia_teszt_nyers_i!J$3:J$140,konzisztencia_teszt_nyers_i!J$1)/10)+1</f>
        <v>4</v>
      </c>
      <c r="K92" s="1">
        <f>INT(RANK(konzisztencia_teszt_nyers_i!K92,konzisztencia_teszt_nyers_i!K$3:K$140,konzisztencia_teszt_nyers_i!K$1)/10)+1</f>
        <v>7</v>
      </c>
      <c r="L92" s="1">
        <f>konzisztencia_teszt_nyers_i!L92*1000+10000</f>
        <v>14000</v>
      </c>
      <c r="M92">
        <f t="shared" si="1"/>
        <v>14000.5</v>
      </c>
      <c r="P92" s="24" t="s">
        <v>261</v>
      </c>
      <c r="Q92" s="25">
        <v>8</v>
      </c>
      <c r="R92" s="25">
        <v>13</v>
      </c>
      <c r="S92" s="25">
        <v>4</v>
      </c>
      <c r="T92" s="25">
        <v>7</v>
      </c>
      <c r="U92" s="25">
        <v>11</v>
      </c>
      <c r="V92" s="25">
        <v>12</v>
      </c>
      <c r="W92" s="25">
        <v>9</v>
      </c>
      <c r="X92" s="25">
        <v>4</v>
      </c>
      <c r="Y92" s="25">
        <v>3</v>
      </c>
      <c r="Z92" s="25">
        <v>14000</v>
      </c>
    </row>
    <row r="93" spans="1:26" ht="15" thickBot="1" x14ac:dyDescent="0.35">
      <c r="A93" s="1" t="s">
        <v>152</v>
      </c>
      <c r="B93" s="1" t="s">
        <v>104</v>
      </c>
      <c r="C93" s="1">
        <f>INT(RANK(konzisztencia_teszt_nyers_i!C93,konzisztencia_teszt_nyers_i!C$3:C$140,konzisztencia_teszt_nyers_i!C$1)/10)+1</f>
        <v>1</v>
      </c>
      <c r="D93" s="1">
        <f>INT(RANK(konzisztencia_teszt_nyers_i!D93,konzisztencia_teszt_nyers_i!D$3:D$140,konzisztencia_teszt_nyers_i!D$1)/10)+1</f>
        <v>1</v>
      </c>
      <c r="E93" s="1">
        <f>INT(RANK(konzisztencia_teszt_nyers_i!E93,konzisztencia_teszt_nyers_i!E$3:E$140,konzisztencia_teszt_nyers_i!E$1)/10)+1</f>
        <v>4</v>
      </c>
      <c r="F93" s="1">
        <f>INT(RANK(konzisztencia_teszt_nyers_i!F93,konzisztencia_teszt_nyers_i!F$3:F$140,konzisztencia_teszt_nyers_i!F$1)/10)+1</f>
        <v>7</v>
      </c>
      <c r="G93" s="1">
        <f>INT(RANK(konzisztencia_teszt_nyers_i!G93,konzisztencia_teszt_nyers_i!G$3:G$140,konzisztencia_teszt_nyers_i!G$1)/10)+1</f>
        <v>7</v>
      </c>
      <c r="H93" s="1">
        <f>INT(RANK(konzisztencia_teszt_nyers_i!H93,konzisztencia_teszt_nyers_i!H$3:H$140,konzisztencia_teszt_nyers_i!H$1)/10)+1</f>
        <v>5</v>
      </c>
      <c r="I93" s="1">
        <f>INT(RANK(konzisztencia_teszt_nyers_i!I93,konzisztencia_teszt_nyers_i!I$3:I$140,konzisztencia_teszt_nyers_i!I$1)/10)+1</f>
        <v>5</v>
      </c>
      <c r="J93" s="1">
        <f>INT(RANK(konzisztencia_teszt_nyers_i!J93,konzisztencia_teszt_nyers_i!J$3:J$140,konzisztencia_teszt_nyers_i!J$1)/10)+1</f>
        <v>4</v>
      </c>
      <c r="K93" s="1">
        <f>INT(RANK(konzisztencia_teszt_nyers_i!K93,konzisztencia_teszt_nyers_i!K$3:K$140,konzisztencia_teszt_nyers_i!K$1)/10)+1</f>
        <v>7</v>
      </c>
      <c r="L93" s="1">
        <f>konzisztencia_teszt_nyers_i!L93*1000+10000</f>
        <v>13000</v>
      </c>
      <c r="M93">
        <f t="shared" si="1"/>
        <v>13004.7</v>
      </c>
      <c r="P93" s="24" t="s">
        <v>262</v>
      </c>
      <c r="Q93" s="25">
        <v>5</v>
      </c>
      <c r="R93" s="25">
        <v>9</v>
      </c>
      <c r="S93" s="25">
        <v>13</v>
      </c>
      <c r="T93" s="25">
        <v>14</v>
      </c>
      <c r="U93" s="25">
        <v>13</v>
      </c>
      <c r="V93" s="25">
        <v>13</v>
      </c>
      <c r="W93" s="25">
        <v>14</v>
      </c>
      <c r="X93" s="25">
        <v>14</v>
      </c>
      <c r="Y93" s="25">
        <v>11</v>
      </c>
      <c r="Z93" s="25">
        <v>11000</v>
      </c>
    </row>
    <row r="94" spans="1:26" ht="15" thickBot="1" x14ac:dyDescent="0.35">
      <c r="A94" s="1" t="s">
        <v>154</v>
      </c>
      <c r="B94" s="1" t="s">
        <v>105</v>
      </c>
      <c r="C94" s="1">
        <f>INT(RANK(konzisztencia_teszt_nyers_i!C94,konzisztencia_teszt_nyers_i!C$3:C$140,konzisztencia_teszt_nyers_i!C$1)/10)+1</f>
        <v>8</v>
      </c>
      <c r="D94" s="1">
        <f>INT(RANK(konzisztencia_teszt_nyers_i!D94,konzisztencia_teszt_nyers_i!D$3:D$140,konzisztencia_teszt_nyers_i!D$1)/10)+1</f>
        <v>3</v>
      </c>
      <c r="E94" s="1">
        <f>INT(RANK(konzisztencia_teszt_nyers_i!E94,konzisztencia_teszt_nyers_i!E$3:E$140,konzisztencia_teszt_nyers_i!E$1)/10)+1</f>
        <v>4</v>
      </c>
      <c r="F94" s="1">
        <f>INT(RANK(konzisztencia_teszt_nyers_i!F94,konzisztencia_teszt_nyers_i!F$3:F$140,konzisztencia_teszt_nyers_i!F$1)/10)+1</f>
        <v>7</v>
      </c>
      <c r="G94" s="1">
        <f>INT(RANK(konzisztencia_teszt_nyers_i!G94,konzisztencia_teszt_nyers_i!G$3:G$140,konzisztencia_teszt_nyers_i!G$1)/10)+1</f>
        <v>7</v>
      </c>
      <c r="H94" s="1">
        <f>INT(RANK(konzisztencia_teszt_nyers_i!H94,konzisztencia_teszt_nyers_i!H$3:H$140,konzisztencia_teszt_nyers_i!H$1)/10)+1</f>
        <v>10</v>
      </c>
      <c r="I94" s="1">
        <f>INT(RANK(konzisztencia_teszt_nyers_i!I94,konzisztencia_teszt_nyers_i!I$3:I$140,konzisztencia_teszt_nyers_i!I$1)/10)+1</f>
        <v>5</v>
      </c>
      <c r="J94" s="1">
        <f>INT(RANK(konzisztencia_teszt_nyers_i!J94,konzisztencia_teszt_nyers_i!J$3:J$140,konzisztencia_teszt_nyers_i!J$1)/10)+1</f>
        <v>4</v>
      </c>
      <c r="K94" s="1">
        <f>INT(RANK(konzisztencia_teszt_nyers_i!K94,konzisztencia_teszt_nyers_i!K$3:K$140,konzisztencia_teszt_nyers_i!K$1)/10)+1</f>
        <v>7</v>
      </c>
      <c r="L94" s="1">
        <f>konzisztencia_teszt_nyers_i!L94*1000+10000</f>
        <v>14000</v>
      </c>
      <c r="M94">
        <f t="shared" si="1"/>
        <v>13398.3</v>
      </c>
      <c r="P94" s="24" t="s">
        <v>263</v>
      </c>
      <c r="Q94" s="25">
        <v>8</v>
      </c>
      <c r="R94" s="25">
        <v>3</v>
      </c>
      <c r="S94" s="25">
        <v>1</v>
      </c>
      <c r="T94" s="25">
        <v>2</v>
      </c>
      <c r="U94" s="25">
        <v>7</v>
      </c>
      <c r="V94" s="25">
        <v>10</v>
      </c>
      <c r="W94" s="25">
        <v>5</v>
      </c>
      <c r="X94" s="25">
        <v>1</v>
      </c>
      <c r="Y94" s="25">
        <v>1</v>
      </c>
      <c r="Z94" s="25">
        <v>14000</v>
      </c>
    </row>
    <row r="95" spans="1:26" ht="15" thickBot="1" x14ac:dyDescent="0.35">
      <c r="A95" s="1" t="s">
        <v>156</v>
      </c>
      <c r="B95" s="1" t="s">
        <v>106</v>
      </c>
      <c r="C95" s="1">
        <f>INT(RANK(konzisztencia_teszt_nyers_i!C95,konzisztencia_teszt_nyers_i!C$3:C$140,konzisztencia_teszt_nyers_i!C$1)/10)+1</f>
        <v>12</v>
      </c>
      <c r="D95" s="1">
        <f>INT(RANK(konzisztencia_teszt_nyers_i!D95,konzisztencia_teszt_nyers_i!D$3:D$140,konzisztencia_teszt_nyers_i!D$1)/10)+1</f>
        <v>13</v>
      </c>
      <c r="E95" s="1">
        <f>INT(RANK(konzisztencia_teszt_nyers_i!E95,konzisztencia_teszt_nyers_i!E$3:E$140,konzisztencia_teszt_nyers_i!E$1)/10)+1</f>
        <v>4</v>
      </c>
      <c r="F95" s="1">
        <f>INT(RANK(konzisztencia_teszt_nyers_i!F95,konzisztencia_teszt_nyers_i!F$3:F$140,konzisztencia_teszt_nyers_i!F$1)/10)+1</f>
        <v>11</v>
      </c>
      <c r="G95" s="1">
        <f>INT(RANK(konzisztencia_teszt_nyers_i!G95,konzisztencia_teszt_nyers_i!G$3:G$140,konzisztencia_teszt_nyers_i!G$1)/10)+1</f>
        <v>11</v>
      </c>
      <c r="H95" s="1">
        <f>INT(RANK(konzisztencia_teszt_nyers_i!H95,konzisztencia_teszt_nyers_i!H$3:H$140,konzisztencia_teszt_nyers_i!H$1)/10)+1</f>
        <v>5</v>
      </c>
      <c r="I95" s="1">
        <f>INT(RANK(konzisztencia_teszt_nyers_i!I95,konzisztencia_teszt_nyers_i!I$3:I$140,konzisztencia_teszt_nyers_i!I$1)/10)+1</f>
        <v>12</v>
      </c>
      <c r="J95" s="1">
        <f>INT(RANK(konzisztencia_teszt_nyers_i!J95,konzisztencia_teszt_nyers_i!J$3:J$140,konzisztencia_teszt_nyers_i!J$1)/10)+1</f>
        <v>1</v>
      </c>
      <c r="K95" s="1">
        <f>INT(RANK(konzisztencia_teszt_nyers_i!K95,konzisztencia_teszt_nyers_i!K$3:K$140,konzisztencia_teszt_nyers_i!K$1)/10)+1</f>
        <v>3</v>
      </c>
      <c r="L95" s="1">
        <f>konzisztencia_teszt_nyers_i!L95*1000+10000</f>
        <v>14000</v>
      </c>
      <c r="M95">
        <f t="shared" si="1"/>
        <v>14411</v>
      </c>
      <c r="P95" s="24" t="s">
        <v>264</v>
      </c>
      <c r="Q95" s="25">
        <v>8</v>
      </c>
      <c r="R95" s="25">
        <v>3</v>
      </c>
      <c r="S95" s="25">
        <v>1</v>
      </c>
      <c r="T95" s="25">
        <v>2</v>
      </c>
      <c r="U95" s="25">
        <v>7</v>
      </c>
      <c r="V95" s="25">
        <v>5</v>
      </c>
      <c r="W95" s="25">
        <v>5</v>
      </c>
      <c r="X95" s="25">
        <v>1</v>
      </c>
      <c r="Y95" s="25">
        <v>1</v>
      </c>
      <c r="Z95" s="25">
        <v>15000</v>
      </c>
    </row>
    <row r="96" spans="1:26" ht="15" thickBot="1" x14ac:dyDescent="0.35">
      <c r="A96" s="1" t="s">
        <v>152</v>
      </c>
      <c r="B96" s="1" t="s">
        <v>107</v>
      </c>
      <c r="C96" s="1">
        <f>INT(RANK(konzisztencia_teszt_nyers_i!C96,konzisztencia_teszt_nyers_i!C$3:C$140,konzisztencia_teszt_nyers_i!C$1)/10)+1</f>
        <v>5</v>
      </c>
      <c r="D96" s="1">
        <f>INT(RANK(konzisztencia_teszt_nyers_i!D96,konzisztencia_teszt_nyers_i!D$3:D$140,konzisztencia_teszt_nyers_i!D$1)/10)+1</f>
        <v>9</v>
      </c>
      <c r="E96" s="1">
        <f>INT(RANK(konzisztencia_teszt_nyers_i!E96,konzisztencia_teszt_nyers_i!E$3:E$140,konzisztencia_teszt_nyers_i!E$1)/10)+1</f>
        <v>12</v>
      </c>
      <c r="F96" s="1">
        <f>INT(RANK(konzisztencia_teszt_nyers_i!F96,konzisztencia_teszt_nyers_i!F$3:F$140,konzisztencia_teszt_nyers_i!F$1)/10)+1</f>
        <v>11</v>
      </c>
      <c r="G96" s="1">
        <f>INT(RANK(konzisztencia_teszt_nyers_i!G96,konzisztencia_teszt_nyers_i!G$3:G$140,konzisztencia_teszt_nyers_i!G$1)/10)+1</f>
        <v>11</v>
      </c>
      <c r="H96" s="1">
        <f>INT(RANK(konzisztencia_teszt_nyers_i!H96,konzisztencia_teszt_nyers_i!H$3:H$140,konzisztencia_teszt_nyers_i!H$1)/10)+1</f>
        <v>12</v>
      </c>
      <c r="I96" s="1">
        <f>INT(RANK(konzisztencia_teszt_nyers_i!I96,konzisztencia_teszt_nyers_i!I$3:I$140,konzisztencia_teszt_nyers_i!I$1)/10)+1</f>
        <v>9</v>
      </c>
      <c r="J96" s="1">
        <f>INT(RANK(konzisztencia_teszt_nyers_i!J96,konzisztencia_teszt_nyers_i!J$3:J$140,konzisztencia_teszt_nyers_i!J$1)/10)+1</f>
        <v>1</v>
      </c>
      <c r="K96" s="1">
        <f>INT(RANK(konzisztencia_teszt_nyers_i!K96,konzisztencia_teszt_nyers_i!K$3:K$140,konzisztencia_teszt_nyers_i!K$1)/10)+1</f>
        <v>3</v>
      </c>
      <c r="L96" s="1">
        <f>konzisztencia_teszt_nyers_i!L96*1000+10000</f>
        <v>12000</v>
      </c>
      <c r="M96">
        <f t="shared" si="1"/>
        <v>12789</v>
      </c>
      <c r="P96" s="24" t="s">
        <v>265</v>
      </c>
      <c r="Q96" s="25">
        <v>1</v>
      </c>
      <c r="R96" s="25">
        <v>1</v>
      </c>
      <c r="S96" s="25">
        <v>4</v>
      </c>
      <c r="T96" s="25">
        <v>7</v>
      </c>
      <c r="U96" s="25">
        <v>7</v>
      </c>
      <c r="V96" s="25">
        <v>5</v>
      </c>
      <c r="W96" s="25">
        <v>1</v>
      </c>
      <c r="X96" s="25">
        <v>8</v>
      </c>
      <c r="Y96" s="25">
        <v>7</v>
      </c>
      <c r="Z96" s="25">
        <v>12000</v>
      </c>
    </row>
    <row r="97" spans="1:26" ht="15" thickBot="1" x14ac:dyDescent="0.35">
      <c r="A97" s="1" t="s">
        <v>154</v>
      </c>
      <c r="B97" s="1" t="s">
        <v>108</v>
      </c>
      <c r="C97" s="1">
        <f>INT(RANK(konzisztencia_teszt_nyers_i!C97,konzisztencia_teszt_nyers_i!C$3:C$140,konzisztencia_teszt_nyers_i!C$1)/10)+1</f>
        <v>12</v>
      </c>
      <c r="D97" s="1">
        <f>INT(RANK(konzisztencia_teszt_nyers_i!D97,konzisztencia_teszt_nyers_i!D$3:D$140,konzisztencia_teszt_nyers_i!D$1)/10)+1</f>
        <v>13</v>
      </c>
      <c r="E97" s="1">
        <f>INT(RANK(konzisztencia_teszt_nyers_i!E97,konzisztencia_teszt_nyers_i!E$3:E$140,konzisztencia_teszt_nyers_i!E$1)/10)+1</f>
        <v>9</v>
      </c>
      <c r="F97" s="1">
        <f>INT(RANK(konzisztencia_teszt_nyers_i!F97,konzisztencia_teszt_nyers_i!F$3:F$140,konzisztencia_teszt_nyers_i!F$1)/10)+1</f>
        <v>11</v>
      </c>
      <c r="G97" s="1">
        <f>INT(RANK(konzisztencia_teszt_nyers_i!G97,konzisztencia_teszt_nyers_i!G$3:G$140,konzisztencia_teszt_nyers_i!G$1)/10)+1</f>
        <v>11</v>
      </c>
      <c r="H97" s="1">
        <f>INT(RANK(konzisztencia_teszt_nyers_i!H97,konzisztencia_teszt_nyers_i!H$3:H$140,konzisztencia_teszt_nyers_i!H$1)/10)+1</f>
        <v>5</v>
      </c>
      <c r="I97" s="1">
        <f>INT(RANK(konzisztencia_teszt_nyers_i!I97,konzisztencia_teszt_nyers_i!I$3:I$140,konzisztencia_teszt_nyers_i!I$1)/10)+1</f>
        <v>12</v>
      </c>
      <c r="J97" s="1">
        <f>INT(RANK(konzisztencia_teszt_nyers_i!J97,konzisztencia_teszt_nyers_i!J$3:J$140,konzisztencia_teszt_nyers_i!J$1)/10)+1</f>
        <v>1</v>
      </c>
      <c r="K97" s="1">
        <f>INT(RANK(konzisztencia_teszt_nyers_i!K97,konzisztencia_teszt_nyers_i!K$3:K$140,konzisztencia_teszt_nyers_i!K$1)/10)+1</f>
        <v>3</v>
      </c>
      <c r="L97" s="1">
        <f>konzisztencia_teszt_nyers_i!L97*1000+10000</f>
        <v>14000</v>
      </c>
      <c r="M97">
        <f t="shared" si="1"/>
        <v>14333.8</v>
      </c>
      <c r="P97" s="24" t="s">
        <v>266</v>
      </c>
      <c r="Q97" s="25">
        <v>8</v>
      </c>
      <c r="R97" s="25">
        <v>3</v>
      </c>
      <c r="S97" s="25">
        <v>1</v>
      </c>
      <c r="T97" s="25">
        <v>7</v>
      </c>
      <c r="U97" s="25">
        <v>7</v>
      </c>
      <c r="V97" s="25">
        <v>10</v>
      </c>
      <c r="W97" s="25">
        <v>5</v>
      </c>
      <c r="X97" s="25">
        <v>4</v>
      </c>
      <c r="Y97" s="25">
        <v>7</v>
      </c>
      <c r="Z97" s="25">
        <v>14000</v>
      </c>
    </row>
    <row r="98" spans="1:26" ht="15" thickBot="1" x14ac:dyDescent="0.35">
      <c r="A98" s="1" t="s">
        <v>156</v>
      </c>
      <c r="B98" s="1" t="s">
        <v>109</v>
      </c>
      <c r="C98" s="1">
        <f>INT(RANK(konzisztencia_teszt_nyers_i!C98,konzisztencia_teszt_nyers_i!C$3:C$140,konzisztencia_teszt_nyers_i!C$1)/10)+1</f>
        <v>12</v>
      </c>
      <c r="D98" s="1">
        <f>INT(RANK(konzisztencia_teszt_nyers_i!D98,konzisztencia_teszt_nyers_i!D$3:D$140,konzisztencia_teszt_nyers_i!D$1)/10)+1</f>
        <v>13</v>
      </c>
      <c r="E98" s="1">
        <f>INT(RANK(konzisztencia_teszt_nyers_i!E98,konzisztencia_teszt_nyers_i!E$3:E$140,konzisztencia_teszt_nyers_i!E$1)/10)+1</f>
        <v>4</v>
      </c>
      <c r="F98" s="1">
        <f>INT(RANK(konzisztencia_teszt_nyers_i!F98,konzisztencia_teszt_nyers_i!F$3:F$140,konzisztencia_teszt_nyers_i!F$1)/10)+1</f>
        <v>7</v>
      </c>
      <c r="G98" s="1">
        <f>INT(RANK(konzisztencia_teszt_nyers_i!G98,konzisztencia_teszt_nyers_i!G$3:G$140,konzisztencia_teszt_nyers_i!G$1)/10)+1</f>
        <v>7</v>
      </c>
      <c r="H98" s="1">
        <f>INT(RANK(konzisztencia_teszt_nyers_i!H98,konzisztencia_teszt_nyers_i!H$3:H$140,konzisztencia_teszt_nyers_i!H$1)/10)+1</f>
        <v>10</v>
      </c>
      <c r="I98" s="1">
        <f>INT(RANK(konzisztencia_teszt_nyers_i!I98,konzisztencia_teszt_nyers_i!I$3:I$140,konzisztencia_teszt_nyers_i!I$1)/10)+1</f>
        <v>9</v>
      </c>
      <c r="J98" s="1">
        <f>INT(RANK(konzisztencia_teszt_nyers_i!J98,konzisztencia_teszt_nyers_i!J$3:J$140,konzisztencia_teszt_nyers_i!J$1)/10)+1</f>
        <v>1</v>
      </c>
      <c r="K98" s="1">
        <f>INT(RANK(konzisztencia_teszt_nyers_i!K98,konzisztencia_teszt_nyers_i!K$3:K$140,konzisztencia_teszt_nyers_i!K$1)/10)+1</f>
        <v>7</v>
      </c>
      <c r="L98" s="1">
        <f>konzisztencia_teszt_nyers_i!L98*1000+10000</f>
        <v>14000</v>
      </c>
      <c r="M98">
        <f t="shared" si="1"/>
        <v>13497.9</v>
      </c>
      <c r="P98" s="24" t="s">
        <v>267</v>
      </c>
      <c r="Q98" s="25">
        <v>1</v>
      </c>
      <c r="R98" s="25">
        <v>1</v>
      </c>
      <c r="S98" s="25">
        <v>4</v>
      </c>
      <c r="T98" s="25">
        <v>7</v>
      </c>
      <c r="U98" s="25">
        <v>7</v>
      </c>
      <c r="V98" s="25">
        <v>5</v>
      </c>
      <c r="W98" s="25">
        <v>5</v>
      </c>
      <c r="X98" s="25">
        <v>4</v>
      </c>
      <c r="Y98" s="25">
        <v>7</v>
      </c>
      <c r="Z98" s="25">
        <v>13000</v>
      </c>
    </row>
    <row r="99" spans="1:26" ht="15" thickBot="1" x14ac:dyDescent="0.35">
      <c r="A99" s="1" t="s">
        <v>154</v>
      </c>
      <c r="B99" s="1" t="s">
        <v>110</v>
      </c>
      <c r="C99" s="1">
        <f>INT(RANK(konzisztencia_teszt_nyers_i!C99,konzisztencia_teszt_nyers_i!C$3:C$140,konzisztencia_teszt_nyers_i!C$1)/10)+1</f>
        <v>12</v>
      </c>
      <c r="D99" s="1">
        <f>INT(RANK(konzisztencia_teszt_nyers_i!D99,konzisztencia_teszt_nyers_i!D$3:D$140,konzisztencia_teszt_nyers_i!D$1)/10)+1</f>
        <v>13</v>
      </c>
      <c r="E99" s="1">
        <f>INT(RANK(konzisztencia_teszt_nyers_i!E99,konzisztencia_teszt_nyers_i!E$3:E$140,konzisztencia_teszt_nyers_i!E$1)/10)+1</f>
        <v>9</v>
      </c>
      <c r="F99" s="1">
        <f>INT(RANK(konzisztencia_teszt_nyers_i!F99,konzisztencia_teszt_nyers_i!F$3:F$140,konzisztencia_teszt_nyers_i!F$1)/10)+1</f>
        <v>7</v>
      </c>
      <c r="G99" s="1">
        <f>INT(RANK(konzisztencia_teszt_nyers_i!G99,konzisztencia_teszt_nyers_i!G$3:G$140,konzisztencia_teszt_nyers_i!G$1)/10)+1</f>
        <v>7</v>
      </c>
      <c r="H99" s="1">
        <f>INT(RANK(konzisztencia_teszt_nyers_i!H99,konzisztencia_teszt_nyers_i!H$3:H$140,konzisztencia_teszt_nyers_i!H$1)/10)+1</f>
        <v>10</v>
      </c>
      <c r="I99" s="1">
        <f>INT(RANK(konzisztencia_teszt_nyers_i!I99,konzisztencia_teszt_nyers_i!I$3:I$140,konzisztencia_teszt_nyers_i!I$1)/10)+1</f>
        <v>9</v>
      </c>
      <c r="J99" s="1">
        <f>INT(RANK(konzisztencia_teszt_nyers_i!J99,konzisztencia_teszt_nyers_i!J$3:J$140,konzisztencia_teszt_nyers_i!J$1)/10)+1</f>
        <v>1</v>
      </c>
      <c r="K99" s="1">
        <f>INT(RANK(konzisztencia_teszt_nyers_i!K99,konzisztencia_teszt_nyers_i!K$3:K$140,konzisztencia_teszt_nyers_i!K$1)/10)+1</f>
        <v>7</v>
      </c>
      <c r="L99" s="1">
        <f>konzisztencia_teszt_nyers_i!L99*1000+10000</f>
        <v>14000</v>
      </c>
      <c r="M99">
        <f t="shared" si="1"/>
        <v>13420.7</v>
      </c>
      <c r="P99" s="24" t="s">
        <v>268</v>
      </c>
      <c r="Q99" s="25">
        <v>8</v>
      </c>
      <c r="R99" s="25">
        <v>3</v>
      </c>
      <c r="S99" s="25">
        <v>4</v>
      </c>
      <c r="T99" s="25">
        <v>7</v>
      </c>
      <c r="U99" s="25">
        <v>7</v>
      </c>
      <c r="V99" s="25">
        <v>10</v>
      </c>
      <c r="W99" s="25">
        <v>5</v>
      </c>
      <c r="X99" s="25">
        <v>4</v>
      </c>
      <c r="Y99" s="25">
        <v>7</v>
      </c>
      <c r="Z99" s="25">
        <v>14000</v>
      </c>
    </row>
    <row r="100" spans="1:26" ht="15" thickBot="1" x14ac:dyDescent="0.35">
      <c r="A100" s="1" t="s">
        <v>152</v>
      </c>
      <c r="B100" s="1" t="s">
        <v>111</v>
      </c>
      <c r="C100" s="1">
        <f>INT(RANK(konzisztencia_teszt_nyers_i!C100,konzisztencia_teszt_nyers_i!C$3:C$140,konzisztencia_teszt_nyers_i!C$1)/10)+1</f>
        <v>5</v>
      </c>
      <c r="D100" s="1">
        <f>INT(RANK(konzisztencia_teszt_nyers_i!D100,konzisztencia_teszt_nyers_i!D$3:D$140,konzisztencia_teszt_nyers_i!D$1)/10)+1</f>
        <v>9</v>
      </c>
      <c r="E100" s="1">
        <f>INT(RANK(konzisztencia_teszt_nyers_i!E100,konzisztencia_teszt_nyers_i!E$3:E$140,konzisztencia_teszt_nyers_i!E$1)/10)+1</f>
        <v>12</v>
      </c>
      <c r="F100" s="1">
        <f>INT(RANK(konzisztencia_teszt_nyers_i!F100,konzisztencia_teszt_nyers_i!F$3:F$140,konzisztencia_teszt_nyers_i!F$1)/10)+1</f>
        <v>7</v>
      </c>
      <c r="G100" s="1">
        <f>INT(RANK(konzisztencia_teszt_nyers_i!G100,konzisztencia_teszt_nyers_i!G$3:G$140,konzisztencia_teszt_nyers_i!G$1)/10)+1</f>
        <v>7</v>
      </c>
      <c r="H100" s="1">
        <f>INT(RANK(konzisztencia_teszt_nyers_i!H100,konzisztencia_teszt_nyers_i!H$3:H$140,konzisztencia_teszt_nyers_i!H$1)/10)+1</f>
        <v>12</v>
      </c>
      <c r="I100" s="1">
        <f>INT(RANK(konzisztencia_teszt_nyers_i!I100,konzisztencia_teszt_nyers_i!I$3:I$140,konzisztencia_teszt_nyers_i!I$1)/10)+1</f>
        <v>5</v>
      </c>
      <c r="J100" s="1">
        <f>INT(RANK(konzisztencia_teszt_nyers_i!J100,konzisztencia_teszt_nyers_i!J$3:J$140,konzisztencia_teszt_nyers_i!J$1)/10)+1</f>
        <v>1</v>
      </c>
      <c r="K100" s="1">
        <f>INT(RANK(konzisztencia_teszt_nyers_i!K100,konzisztencia_teszt_nyers_i!K$3:K$140,konzisztencia_teszt_nyers_i!K$1)/10)+1</f>
        <v>11</v>
      </c>
      <c r="L100" s="1">
        <f>konzisztencia_teszt_nyers_i!L100*1000+10000</f>
        <v>12000</v>
      </c>
      <c r="M100">
        <f t="shared" si="1"/>
        <v>12913.6</v>
      </c>
      <c r="P100" s="24" t="s">
        <v>269</v>
      </c>
      <c r="Q100" s="25">
        <v>12</v>
      </c>
      <c r="R100" s="25">
        <v>13</v>
      </c>
      <c r="S100" s="25">
        <v>4</v>
      </c>
      <c r="T100" s="25">
        <v>11</v>
      </c>
      <c r="U100" s="25">
        <v>11</v>
      </c>
      <c r="V100" s="25">
        <v>5</v>
      </c>
      <c r="W100" s="25">
        <v>12</v>
      </c>
      <c r="X100" s="25">
        <v>1</v>
      </c>
      <c r="Y100" s="25">
        <v>3</v>
      </c>
      <c r="Z100" s="25">
        <v>14000</v>
      </c>
    </row>
    <row r="101" spans="1:26" ht="15" thickBot="1" x14ac:dyDescent="0.35">
      <c r="A101" s="1" t="s">
        <v>156</v>
      </c>
      <c r="B101" s="1" t="s">
        <v>112</v>
      </c>
      <c r="C101" s="1">
        <f>INT(RANK(konzisztencia_teszt_nyers_i!C101,konzisztencia_teszt_nyers_i!C$3:C$140,konzisztencia_teszt_nyers_i!C$1)/10)+1</f>
        <v>14</v>
      </c>
      <c r="D101" s="1">
        <f>INT(RANK(konzisztencia_teszt_nyers_i!D101,konzisztencia_teszt_nyers_i!D$3:D$140,konzisztencia_teszt_nyers_i!D$1)/10)+1</f>
        <v>14</v>
      </c>
      <c r="E101" s="1">
        <f>INT(RANK(konzisztencia_teszt_nyers_i!E101,konzisztencia_teszt_nyers_i!E$3:E$140,konzisztencia_teszt_nyers_i!E$1)/10)+1</f>
        <v>4</v>
      </c>
      <c r="F101" s="1">
        <f>INT(RANK(konzisztencia_teszt_nyers_i!F101,konzisztencia_teszt_nyers_i!F$3:F$140,konzisztencia_teszt_nyers_i!F$1)/10)+1</f>
        <v>14</v>
      </c>
      <c r="G101" s="1">
        <f>INT(RANK(konzisztencia_teszt_nyers_i!G101,konzisztencia_teszt_nyers_i!G$3:G$140,konzisztencia_teszt_nyers_i!G$1)/10)+1</f>
        <v>13</v>
      </c>
      <c r="H101" s="1">
        <f>INT(RANK(konzisztencia_teszt_nyers_i!H101,konzisztencia_teszt_nyers_i!H$3:H$140,konzisztencia_teszt_nyers_i!H$1)/10)+1</f>
        <v>13</v>
      </c>
      <c r="I101" s="1">
        <f>INT(RANK(konzisztencia_teszt_nyers_i!I101,konzisztencia_teszt_nyers_i!I$3:I$140,konzisztencia_teszt_nyers_i!I$1)/10)+1</f>
        <v>14</v>
      </c>
      <c r="J101" s="1">
        <f>INT(RANK(konzisztencia_teszt_nyers_i!J101,konzisztencia_teszt_nyers_i!J$3:J$140,konzisztencia_teszt_nyers_i!J$1)/10)+1</f>
        <v>14</v>
      </c>
      <c r="K101" s="1">
        <f>INT(RANK(konzisztencia_teszt_nyers_i!K101,konzisztencia_teszt_nyers_i!K$3:K$140,konzisztencia_teszt_nyers_i!K$1)/10)+1</f>
        <v>11</v>
      </c>
      <c r="L101" s="1">
        <f>konzisztencia_teszt_nyers_i!L101*1000+10000</f>
        <v>13000</v>
      </c>
      <c r="M101">
        <f t="shared" si="1"/>
        <v>13368.9</v>
      </c>
      <c r="P101" s="24" t="s">
        <v>270</v>
      </c>
      <c r="Q101" s="25">
        <v>5</v>
      </c>
      <c r="R101" s="25">
        <v>9</v>
      </c>
      <c r="S101" s="25">
        <v>12</v>
      </c>
      <c r="T101" s="25">
        <v>11</v>
      </c>
      <c r="U101" s="25">
        <v>11</v>
      </c>
      <c r="V101" s="25">
        <v>12</v>
      </c>
      <c r="W101" s="25">
        <v>9</v>
      </c>
      <c r="X101" s="25">
        <v>1</v>
      </c>
      <c r="Y101" s="25">
        <v>3</v>
      </c>
      <c r="Z101" s="25">
        <v>12000</v>
      </c>
    </row>
    <row r="102" spans="1:26" ht="15" thickBot="1" x14ac:dyDescent="0.35">
      <c r="A102" s="1" t="s">
        <v>154</v>
      </c>
      <c r="B102" s="1" t="s">
        <v>113</v>
      </c>
      <c r="C102" s="1">
        <f>INT(RANK(konzisztencia_teszt_nyers_i!C102,konzisztencia_teszt_nyers_i!C$3:C$140,konzisztencia_teszt_nyers_i!C$1)/10)+1</f>
        <v>14</v>
      </c>
      <c r="D102" s="1">
        <f>INT(RANK(konzisztencia_teszt_nyers_i!D102,konzisztencia_teszt_nyers_i!D$3:D$140,konzisztencia_teszt_nyers_i!D$1)/10)+1</f>
        <v>14</v>
      </c>
      <c r="E102" s="1">
        <f>INT(RANK(konzisztencia_teszt_nyers_i!E102,konzisztencia_teszt_nyers_i!E$3:E$140,konzisztencia_teszt_nyers_i!E$1)/10)+1</f>
        <v>12</v>
      </c>
      <c r="F102" s="1">
        <f>INT(RANK(konzisztencia_teszt_nyers_i!F102,konzisztencia_teszt_nyers_i!F$3:F$140,konzisztencia_teszt_nyers_i!F$1)/10)+1</f>
        <v>14</v>
      </c>
      <c r="G102" s="1">
        <f>INT(RANK(konzisztencia_teszt_nyers_i!G102,konzisztencia_teszt_nyers_i!G$3:G$140,konzisztencia_teszt_nyers_i!G$1)/10)+1</f>
        <v>13</v>
      </c>
      <c r="H102" s="1">
        <f>INT(RANK(konzisztencia_teszt_nyers_i!H102,konzisztencia_teszt_nyers_i!H$3:H$140,konzisztencia_teszt_nyers_i!H$1)/10)+1</f>
        <v>13</v>
      </c>
      <c r="I102" s="1">
        <f>INT(RANK(konzisztencia_teszt_nyers_i!I102,konzisztencia_teszt_nyers_i!I$3:I$140,konzisztencia_teszt_nyers_i!I$1)/10)+1</f>
        <v>14</v>
      </c>
      <c r="J102" s="1">
        <f>INT(RANK(konzisztencia_teszt_nyers_i!J102,konzisztencia_teszt_nyers_i!J$3:J$140,konzisztencia_teszt_nyers_i!J$1)/10)+1</f>
        <v>14</v>
      </c>
      <c r="K102" s="1">
        <f>INT(RANK(konzisztencia_teszt_nyers_i!K102,konzisztencia_teszt_nyers_i!K$3:K$140,konzisztencia_teszt_nyers_i!K$1)/10)+1</f>
        <v>11</v>
      </c>
      <c r="L102" s="1">
        <f>konzisztencia_teszt_nyers_i!L102*1000+10000</f>
        <v>14000</v>
      </c>
      <c r="M102">
        <f t="shared" si="1"/>
        <v>13573.1</v>
      </c>
      <c r="P102" s="24" t="s">
        <v>271</v>
      </c>
      <c r="Q102" s="25">
        <v>12</v>
      </c>
      <c r="R102" s="25">
        <v>13</v>
      </c>
      <c r="S102" s="25">
        <v>9</v>
      </c>
      <c r="T102" s="25">
        <v>11</v>
      </c>
      <c r="U102" s="25">
        <v>11</v>
      </c>
      <c r="V102" s="25">
        <v>5</v>
      </c>
      <c r="W102" s="25">
        <v>12</v>
      </c>
      <c r="X102" s="25">
        <v>1</v>
      </c>
      <c r="Y102" s="25">
        <v>3</v>
      </c>
      <c r="Z102" s="25">
        <v>14000</v>
      </c>
    </row>
    <row r="103" spans="1:26" ht="15" thickBot="1" x14ac:dyDescent="0.35">
      <c r="A103" s="1" t="s">
        <v>152</v>
      </c>
      <c r="B103" s="1" t="s">
        <v>114</v>
      </c>
      <c r="C103" s="1">
        <f>INT(RANK(konzisztencia_teszt_nyers_i!C103,konzisztencia_teszt_nyers_i!C$3:C$140,konzisztencia_teszt_nyers_i!C$1)/10)+1</f>
        <v>5</v>
      </c>
      <c r="D103" s="1">
        <f>INT(RANK(konzisztencia_teszt_nyers_i!D103,konzisztencia_teszt_nyers_i!D$3:D$140,konzisztencia_teszt_nyers_i!D$1)/10)+1</f>
        <v>13</v>
      </c>
      <c r="E103" s="1">
        <f>INT(RANK(konzisztencia_teszt_nyers_i!E103,konzisztencia_teszt_nyers_i!E$3:E$140,konzisztencia_teszt_nyers_i!E$1)/10)+1</f>
        <v>13</v>
      </c>
      <c r="F103" s="1">
        <f>INT(RANK(konzisztencia_teszt_nyers_i!F103,konzisztencia_teszt_nyers_i!F$3:F$140,konzisztencia_teszt_nyers_i!F$1)/10)+1</f>
        <v>7</v>
      </c>
      <c r="G103" s="1">
        <f>INT(RANK(konzisztencia_teszt_nyers_i!G103,konzisztencia_teszt_nyers_i!G$3:G$140,konzisztencia_teszt_nyers_i!G$1)/10)+1</f>
        <v>13</v>
      </c>
      <c r="H103" s="1">
        <f>INT(RANK(konzisztencia_teszt_nyers_i!H103,konzisztencia_teszt_nyers_i!H$3:H$140,konzisztencia_teszt_nyers_i!H$1)/10)+1</f>
        <v>13</v>
      </c>
      <c r="I103" s="1">
        <f>INT(RANK(konzisztencia_teszt_nyers_i!I103,konzisztencia_teszt_nyers_i!I$3:I$140,konzisztencia_teszt_nyers_i!I$1)/10)+1</f>
        <v>5</v>
      </c>
      <c r="J103" s="1">
        <f>INT(RANK(konzisztencia_teszt_nyers_i!J103,konzisztencia_teszt_nyers_i!J$3:J$140,konzisztencia_teszt_nyers_i!J$1)/10)+1</f>
        <v>12</v>
      </c>
      <c r="K103" s="1">
        <f>INT(RANK(konzisztencia_teszt_nyers_i!K103,konzisztencia_teszt_nyers_i!K$3:K$140,konzisztencia_teszt_nyers_i!K$1)/10)+1</f>
        <v>11</v>
      </c>
      <c r="L103" s="1">
        <f>konzisztencia_teszt_nyers_i!L103*1000+10000</f>
        <v>13000</v>
      </c>
      <c r="M103">
        <f t="shared" si="1"/>
        <v>12952.9</v>
      </c>
      <c r="P103" s="24" t="s">
        <v>272</v>
      </c>
      <c r="Q103" s="25">
        <v>12</v>
      </c>
      <c r="R103" s="25">
        <v>13</v>
      </c>
      <c r="S103" s="25">
        <v>4</v>
      </c>
      <c r="T103" s="25">
        <v>7</v>
      </c>
      <c r="U103" s="25">
        <v>7</v>
      </c>
      <c r="V103" s="25">
        <v>10</v>
      </c>
      <c r="W103" s="25">
        <v>9</v>
      </c>
      <c r="X103" s="25">
        <v>1</v>
      </c>
      <c r="Y103" s="25">
        <v>7</v>
      </c>
      <c r="Z103" s="25">
        <v>14000</v>
      </c>
    </row>
    <row r="104" spans="1:26" ht="15" thickBot="1" x14ac:dyDescent="0.35">
      <c r="A104" s="1" t="s">
        <v>156</v>
      </c>
      <c r="B104" s="1" t="s">
        <v>115</v>
      </c>
      <c r="C104" s="1">
        <f>INT(RANK(konzisztencia_teszt_nyers_i!C104,konzisztencia_teszt_nyers_i!C$3:C$140,konzisztencia_teszt_nyers_i!C$1)/10)+1</f>
        <v>12</v>
      </c>
      <c r="D104" s="1">
        <f>INT(RANK(konzisztencia_teszt_nyers_i!D104,konzisztencia_teszt_nyers_i!D$3:D$140,konzisztencia_teszt_nyers_i!D$1)/10)+1</f>
        <v>9</v>
      </c>
      <c r="E104" s="1">
        <f>INT(RANK(konzisztencia_teszt_nyers_i!E104,konzisztencia_teszt_nyers_i!E$3:E$140,konzisztencia_teszt_nyers_i!E$1)/10)+1</f>
        <v>12</v>
      </c>
      <c r="F104" s="1">
        <f>INT(RANK(konzisztencia_teszt_nyers_i!F104,konzisztencia_teszt_nyers_i!F$3:F$140,konzisztencia_teszt_nyers_i!F$1)/10)+1</f>
        <v>11</v>
      </c>
      <c r="G104" s="1">
        <f>INT(RANK(konzisztencia_teszt_nyers_i!G104,konzisztencia_teszt_nyers_i!G$3:G$140,konzisztencia_teszt_nyers_i!G$1)/10)+1</f>
        <v>7</v>
      </c>
      <c r="H104" s="1">
        <f>INT(RANK(konzisztencia_teszt_nyers_i!H104,konzisztencia_teszt_nyers_i!H$3:H$140,konzisztencia_teszt_nyers_i!H$1)/10)+1</f>
        <v>5</v>
      </c>
      <c r="I104" s="1">
        <f>INT(RANK(konzisztencia_teszt_nyers_i!I104,konzisztencia_teszt_nyers_i!I$3:I$140,konzisztencia_teszt_nyers_i!I$1)/10)+1</f>
        <v>12</v>
      </c>
      <c r="J104" s="1">
        <f>INT(RANK(konzisztencia_teszt_nyers_i!J104,konzisztencia_teszt_nyers_i!J$3:J$140,konzisztencia_teszt_nyers_i!J$1)/10)+1</f>
        <v>12</v>
      </c>
      <c r="K104" s="1">
        <f>INT(RANK(konzisztencia_teszt_nyers_i!K104,konzisztencia_teszt_nyers_i!K$3:K$140,konzisztencia_teszt_nyers_i!K$1)/10)+1</f>
        <v>11</v>
      </c>
      <c r="L104" s="1">
        <f>konzisztencia_teszt_nyers_i!L104*1000+10000</f>
        <v>14000</v>
      </c>
      <c r="M104">
        <f t="shared" si="1"/>
        <v>13687.2</v>
      </c>
      <c r="P104" s="24" t="s">
        <v>273</v>
      </c>
      <c r="Q104" s="25">
        <v>12</v>
      </c>
      <c r="R104" s="25">
        <v>13</v>
      </c>
      <c r="S104" s="25">
        <v>9</v>
      </c>
      <c r="T104" s="25">
        <v>7</v>
      </c>
      <c r="U104" s="25">
        <v>7</v>
      </c>
      <c r="V104" s="25">
        <v>10</v>
      </c>
      <c r="W104" s="25">
        <v>9</v>
      </c>
      <c r="X104" s="25">
        <v>1</v>
      </c>
      <c r="Y104" s="25">
        <v>7</v>
      </c>
      <c r="Z104" s="25">
        <v>14000</v>
      </c>
    </row>
    <row r="105" spans="1:26" ht="15" thickBot="1" x14ac:dyDescent="0.35">
      <c r="A105" s="1" t="s">
        <v>156</v>
      </c>
      <c r="B105" s="1" t="s">
        <v>116</v>
      </c>
      <c r="C105" s="1">
        <f>INT(RANK(konzisztencia_teszt_nyers_i!C105,konzisztencia_teszt_nyers_i!C$3:C$140,konzisztencia_teszt_nyers_i!C$1)/10)+1</f>
        <v>14</v>
      </c>
      <c r="D105" s="1">
        <f>INT(RANK(konzisztencia_teszt_nyers_i!D105,konzisztencia_teszt_nyers_i!D$3:D$140,konzisztencia_teszt_nyers_i!D$1)/10)+1</f>
        <v>13</v>
      </c>
      <c r="E105" s="1">
        <f>INT(RANK(konzisztencia_teszt_nyers_i!E105,konzisztencia_teszt_nyers_i!E$3:E$140,konzisztencia_teszt_nyers_i!E$1)/10)+1</f>
        <v>12</v>
      </c>
      <c r="F105" s="1">
        <f>INT(RANK(konzisztencia_teszt_nyers_i!F105,konzisztencia_teszt_nyers_i!F$3:F$140,konzisztencia_teszt_nyers_i!F$1)/10)+1</f>
        <v>14</v>
      </c>
      <c r="G105" s="1">
        <f>INT(RANK(konzisztencia_teszt_nyers_i!G105,konzisztencia_teszt_nyers_i!G$3:G$140,konzisztencia_teszt_nyers_i!G$1)/10)+1</f>
        <v>7</v>
      </c>
      <c r="H105" s="1">
        <f>INT(RANK(konzisztencia_teszt_nyers_i!H105,konzisztencia_teszt_nyers_i!H$3:H$140,konzisztencia_teszt_nyers_i!H$1)/10)+1</f>
        <v>10</v>
      </c>
      <c r="I105" s="1">
        <f>INT(RANK(konzisztencia_teszt_nyers_i!I105,konzisztencia_teszt_nyers_i!I$3:I$140,konzisztencia_teszt_nyers_i!I$1)/10)+1</f>
        <v>14</v>
      </c>
      <c r="J105" s="1">
        <f>INT(RANK(konzisztencia_teszt_nyers_i!J105,konzisztencia_teszt_nyers_i!J$3:J$140,konzisztencia_teszt_nyers_i!J$1)/10)+1</f>
        <v>12</v>
      </c>
      <c r="K105" s="1">
        <f>INT(RANK(konzisztencia_teszt_nyers_i!K105,konzisztencia_teszt_nyers_i!K$3:K$140,konzisztencia_teszt_nyers_i!K$1)/10)+1</f>
        <v>11</v>
      </c>
      <c r="L105" s="1">
        <f>konzisztencia_teszt_nyers_i!L105*1000+10000</f>
        <v>14000</v>
      </c>
      <c r="M105">
        <f t="shared" si="1"/>
        <v>13511.3</v>
      </c>
      <c r="P105" s="24" t="s">
        <v>274</v>
      </c>
      <c r="Q105" s="25">
        <v>5</v>
      </c>
      <c r="R105" s="25">
        <v>9</v>
      </c>
      <c r="S105" s="25">
        <v>12</v>
      </c>
      <c r="T105" s="25">
        <v>7</v>
      </c>
      <c r="U105" s="25">
        <v>7</v>
      </c>
      <c r="V105" s="25">
        <v>12</v>
      </c>
      <c r="W105" s="25">
        <v>5</v>
      </c>
      <c r="X105" s="25">
        <v>1</v>
      </c>
      <c r="Y105" s="25">
        <v>11</v>
      </c>
      <c r="Z105" s="25">
        <v>12000</v>
      </c>
    </row>
    <row r="106" spans="1:26" ht="15" thickBot="1" x14ac:dyDescent="0.35">
      <c r="A106" s="1" t="s">
        <v>156</v>
      </c>
      <c r="B106" s="1" t="s">
        <v>117</v>
      </c>
      <c r="C106" s="1">
        <f>INT(RANK(konzisztencia_teszt_nyers_i!C106,konzisztencia_teszt_nyers_i!C$3:C$140,konzisztencia_teszt_nyers_i!C$1)/10)+1</f>
        <v>8</v>
      </c>
      <c r="D106" s="1">
        <f>INT(RANK(konzisztencia_teszt_nyers_i!D106,konzisztencia_teszt_nyers_i!D$3:D$140,konzisztencia_teszt_nyers_i!D$1)/10)+1</f>
        <v>3</v>
      </c>
      <c r="E106" s="1">
        <f>INT(RANK(konzisztencia_teszt_nyers_i!E106,konzisztencia_teszt_nyers_i!E$3:E$140,konzisztencia_teszt_nyers_i!E$1)/10)+1</f>
        <v>1</v>
      </c>
      <c r="F106" s="1">
        <f>INT(RANK(konzisztencia_teszt_nyers_i!F106,konzisztencia_teszt_nyers_i!F$3:F$140,konzisztencia_teszt_nyers_i!F$1)/10)+1</f>
        <v>2</v>
      </c>
      <c r="G106" s="1">
        <f>INT(RANK(konzisztencia_teszt_nyers_i!G106,konzisztencia_teszt_nyers_i!G$3:G$140,konzisztencia_teszt_nyers_i!G$1)/10)+1</f>
        <v>3</v>
      </c>
      <c r="H106" s="1">
        <f>INT(RANK(konzisztencia_teszt_nyers_i!H106,konzisztencia_teszt_nyers_i!H$3:H$140,konzisztencia_teszt_nyers_i!H$1)/10)+1</f>
        <v>1</v>
      </c>
      <c r="I106" s="1">
        <f>INT(RANK(konzisztencia_teszt_nyers_i!I106,konzisztencia_teszt_nyers_i!I$3:I$140,konzisztencia_teszt_nyers_i!I$1)/10)+1</f>
        <v>5</v>
      </c>
      <c r="J106" s="1">
        <f>INT(RANK(konzisztencia_teszt_nyers_i!J106,konzisztencia_teszt_nyers_i!J$3:J$140,konzisztencia_teszt_nyers_i!J$1)/10)+1</f>
        <v>4</v>
      </c>
      <c r="K106" s="1">
        <f>INT(RANK(konzisztencia_teszt_nyers_i!K106,konzisztencia_teszt_nyers_i!K$3:K$140,konzisztencia_teszt_nyers_i!K$1)/10)+1</f>
        <v>3</v>
      </c>
      <c r="L106" s="1">
        <f>konzisztencia_teszt_nyers_i!L106*1000+10000</f>
        <v>15000</v>
      </c>
      <c r="M106">
        <f t="shared" si="1"/>
        <v>15145.8</v>
      </c>
      <c r="P106" s="24" t="s">
        <v>275</v>
      </c>
      <c r="Q106" s="25">
        <v>14</v>
      </c>
      <c r="R106" s="25">
        <v>14</v>
      </c>
      <c r="S106" s="25">
        <v>4</v>
      </c>
      <c r="T106" s="25">
        <v>14</v>
      </c>
      <c r="U106" s="25">
        <v>13</v>
      </c>
      <c r="V106" s="25">
        <v>13</v>
      </c>
      <c r="W106" s="25">
        <v>14</v>
      </c>
      <c r="X106" s="25">
        <v>14</v>
      </c>
      <c r="Y106" s="25">
        <v>11</v>
      </c>
      <c r="Z106" s="25">
        <v>13000</v>
      </c>
    </row>
    <row r="107" spans="1:26" ht="15" thickBot="1" x14ac:dyDescent="0.35">
      <c r="A107" s="1" t="s">
        <v>156</v>
      </c>
      <c r="B107" s="1" t="s">
        <v>118</v>
      </c>
      <c r="C107" s="1">
        <f>INT(RANK(konzisztencia_teszt_nyers_i!C107,konzisztencia_teszt_nyers_i!C$3:C$140,konzisztencia_teszt_nyers_i!C$1)/10)+1</f>
        <v>1</v>
      </c>
      <c r="D107" s="1">
        <f>INT(RANK(konzisztencia_teszt_nyers_i!D107,konzisztencia_teszt_nyers_i!D$3:D$140,konzisztencia_teszt_nyers_i!D$1)/10)+1</f>
        <v>3</v>
      </c>
      <c r="E107" s="1">
        <f>INT(RANK(konzisztencia_teszt_nyers_i!E107,konzisztencia_teszt_nyers_i!E$3:E$140,konzisztencia_teszt_nyers_i!E$1)/10)+1</f>
        <v>1</v>
      </c>
      <c r="F107" s="1">
        <f>INT(RANK(konzisztencia_teszt_nyers_i!F107,konzisztencia_teszt_nyers_i!F$3:F$140,konzisztencia_teszt_nyers_i!F$1)/10)+1</f>
        <v>1</v>
      </c>
      <c r="G107" s="1">
        <f>INT(RANK(konzisztencia_teszt_nyers_i!G107,konzisztencia_teszt_nyers_i!G$3:G$140,konzisztencia_teszt_nyers_i!G$1)/10)+1</f>
        <v>3</v>
      </c>
      <c r="H107" s="1">
        <f>INT(RANK(konzisztencia_teszt_nyers_i!H107,konzisztencia_teszt_nyers_i!H$3:H$140,konzisztencia_teszt_nyers_i!H$1)/10)+1</f>
        <v>1</v>
      </c>
      <c r="I107" s="1">
        <f>INT(RANK(konzisztencia_teszt_nyers_i!I107,konzisztencia_teszt_nyers_i!I$3:I$140,konzisztencia_teszt_nyers_i!I$1)/10)+1</f>
        <v>1</v>
      </c>
      <c r="J107" s="1">
        <f>INT(RANK(konzisztencia_teszt_nyers_i!J107,konzisztencia_teszt_nyers_i!J$3:J$140,konzisztencia_teszt_nyers_i!J$1)/10)+1</f>
        <v>4</v>
      </c>
      <c r="K107" s="1">
        <f>INT(RANK(konzisztencia_teszt_nyers_i!K107,konzisztencia_teszt_nyers_i!K$3:K$140,konzisztencia_teszt_nyers_i!K$1)/10)+1</f>
        <v>3</v>
      </c>
      <c r="L107" s="1">
        <f>konzisztencia_teszt_nyers_i!L107*1000+10000</f>
        <v>15000</v>
      </c>
      <c r="M107">
        <f t="shared" si="1"/>
        <v>14687</v>
      </c>
      <c r="P107" s="24" t="s">
        <v>276</v>
      </c>
      <c r="Q107" s="25">
        <v>14</v>
      </c>
      <c r="R107" s="25">
        <v>14</v>
      </c>
      <c r="S107" s="25">
        <v>12</v>
      </c>
      <c r="T107" s="25">
        <v>14</v>
      </c>
      <c r="U107" s="25">
        <v>13</v>
      </c>
      <c r="V107" s="25">
        <v>13</v>
      </c>
      <c r="W107" s="25">
        <v>14</v>
      </c>
      <c r="X107" s="25">
        <v>14</v>
      </c>
      <c r="Y107" s="25">
        <v>11</v>
      </c>
      <c r="Z107" s="25">
        <v>14000</v>
      </c>
    </row>
    <row r="108" spans="1:26" ht="15" thickBot="1" x14ac:dyDescent="0.35">
      <c r="A108" s="1" t="s">
        <v>152</v>
      </c>
      <c r="B108" s="1" t="s">
        <v>119</v>
      </c>
      <c r="C108" s="1">
        <f>INT(RANK(konzisztencia_teszt_nyers_i!C108,konzisztencia_teszt_nyers_i!C$3:C$140,konzisztencia_teszt_nyers_i!C$1)/10)+1</f>
        <v>1</v>
      </c>
      <c r="D108" s="1">
        <f>INT(RANK(konzisztencia_teszt_nyers_i!D108,konzisztencia_teszt_nyers_i!D$3:D$140,konzisztencia_teszt_nyers_i!D$1)/10)+1</f>
        <v>3</v>
      </c>
      <c r="E108" s="1">
        <f>INT(RANK(konzisztencia_teszt_nyers_i!E108,konzisztencia_teszt_nyers_i!E$3:E$140,konzisztencia_teszt_nyers_i!E$1)/10)+1</f>
        <v>13</v>
      </c>
      <c r="F108" s="1">
        <f>INT(RANK(konzisztencia_teszt_nyers_i!F108,konzisztencia_teszt_nyers_i!F$3:F$140,konzisztencia_teszt_nyers_i!F$1)/10)+1</f>
        <v>11</v>
      </c>
      <c r="G108" s="1">
        <f>INT(RANK(konzisztencia_teszt_nyers_i!G108,konzisztencia_teszt_nyers_i!G$3:G$140,konzisztencia_teszt_nyers_i!G$1)/10)+1</f>
        <v>11</v>
      </c>
      <c r="H108" s="1">
        <f>INT(RANK(konzisztencia_teszt_nyers_i!H108,konzisztencia_teszt_nyers_i!H$3:H$140,konzisztencia_teszt_nyers_i!H$1)/10)+1</f>
        <v>13</v>
      </c>
      <c r="I108" s="1">
        <f>INT(RANK(konzisztencia_teszt_nyers_i!I108,konzisztencia_teszt_nyers_i!I$3:I$140,konzisztencia_teszt_nyers_i!I$1)/10)+1</f>
        <v>12</v>
      </c>
      <c r="J108" s="1">
        <f>INT(RANK(konzisztencia_teszt_nyers_i!J108,konzisztencia_teszt_nyers_i!J$3:J$140,konzisztencia_teszt_nyers_i!J$1)/10)+1</f>
        <v>12</v>
      </c>
      <c r="K108" s="1">
        <f>INT(RANK(konzisztencia_teszt_nyers_i!K108,konzisztencia_teszt_nyers_i!K$3:K$140,konzisztencia_teszt_nyers_i!K$1)/10)+1</f>
        <v>7</v>
      </c>
      <c r="L108" s="1">
        <f>konzisztencia_teszt_nyers_i!L108*1000+10000</f>
        <v>11000</v>
      </c>
      <c r="M108">
        <f t="shared" si="1"/>
        <v>11440</v>
      </c>
      <c r="P108" s="24" t="s">
        <v>277</v>
      </c>
      <c r="Q108" s="25">
        <v>5</v>
      </c>
      <c r="R108" s="25">
        <v>13</v>
      </c>
      <c r="S108" s="25">
        <v>13</v>
      </c>
      <c r="T108" s="25">
        <v>7</v>
      </c>
      <c r="U108" s="25">
        <v>13</v>
      </c>
      <c r="V108" s="25">
        <v>13</v>
      </c>
      <c r="W108" s="25">
        <v>5</v>
      </c>
      <c r="X108" s="25">
        <v>12</v>
      </c>
      <c r="Y108" s="25">
        <v>11</v>
      </c>
      <c r="Z108" s="25">
        <v>13000</v>
      </c>
    </row>
    <row r="109" spans="1:26" ht="15" thickBot="1" x14ac:dyDescent="0.35">
      <c r="A109" s="1" t="s">
        <v>156</v>
      </c>
      <c r="B109" s="1" t="s">
        <v>120</v>
      </c>
      <c r="C109" s="1">
        <f>INT(RANK(konzisztencia_teszt_nyers_i!C109,konzisztencia_teszt_nyers_i!C$3:C$140,konzisztencia_teszt_nyers_i!C$1)/10)+1</f>
        <v>12</v>
      </c>
      <c r="D109" s="1">
        <f>INT(RANK(konzisztencia_teszt_nyers_i!D109,konzisztencia_teszt_nyers_i!D$3:D$140,konzisztencia_teszt_nyers_i!D$1)/10)+1</f>
        <v>9</v>
      </c>
      <c r="E109" s="1">
        <f>INT(RANK(konzisztencia_teszt_nyers_i!E109,konzisztencia_teszt_nyers_i!E$3:E$140,konzisztencia_teszt_nyers_i!E$1)/10)+1</f>
        <v>4</v>
      </c>
      <c r="F109" s="1">
        <f>INT(RANK(konzisztencia_teszt_nyers_i!F109,konzisztencia_teszt_nyers_i!F$3:F$140,konzisztencia_teszt_nyers_i!F$1)/10)+1</f>
        <v>7</v>
      </c>
      <c r="G109" s="1">
        <f>INT(RANK(konzisztencia_teszt_nyers_i!G109,konzisztencia_teszt_nyers_i!G$3:G$140,konzisztencia_teszt_nyers_i!G$1)/10)+1</f>
        <v>7</v>
      </c>
      <c r="H109" s="1">
        <f>INT(RANK(konzisztencia_teszt_nyers_i!H109,konzisztencia_teszt_nyers_i!H$3:H$140,konzisztencia_teszt_nyers_i!H$1)/10)+1</f>
        <v>5</v>
      </c>
      <c r="I109" s="1">
        <f>INT(RANK(konzisztencia_teszt_nyers_i!I109,konzisztencia_teszt_nyers_i!I$3:I$140,konzisztencia_teszt_nyers_i!I$1)/10)+1</f>
        <v>9</v>
      </c>
      <c r="J109" s="1">
        <f>INT(RANK(konzisztencia_teszt_nyers_i!J109,konzisztencia_teszt_nyers_i!J$3:J$140,konzisztencia_teszt_nyers_i!J$1)/10)+1</f>
        <v>4</v>
      </c>
      <c r="K109" s="1">
        <f>INT(RANK(konzisztencia_teszt_nyers_i!K109,konzisztencia_teszt_nyers_i!K$3:K$140,konzisztencia_teszt_nyers_i!K$1)/10)+1</f>
        <v>7</v>
      </c>
      <c r="L109" s="1">
        <f>konzisztencia_teszt_nyers_i!L109*1000+10000</f>
        <v>14000</v>
      </c>
      <c r="M109">
        <f t="shared" si="1"/>
        <v>13493.9</v>
      </c>
      <c r="P109" s="24" t="s">
        <v>278</v>
      </c>
      <c r="Q109" s="25">
        <v>12</v>
      </c>
      <c r="R109" s="25">
        <v>9</v>
      </c>
      <c r="S109" s="25">
        <v>12</v>
      </c>
      <c r="T109" s="25">
        <v>11</v>
      </c>
      <c r="U109" s="25">
        <v>7</v>
      </c>
      <c r="V109" s="25">
        <v>5</v>
      </c>
      <c r="W109" s="25">
        <v>12</v>
      </c>
      <c r="X109" s="25">
        <v>12</v>
      </c>
      <c r="Y109" s="25">
        <v>11</v>
      </c>
      <c r="Z109" s="25">
        <v>14000</v>
      </c>
    </row>
    <row r="110" spans="1:26" ht="15" thickBot="1" x14ac:dyDescent="0.35">
      <c r="A110" s="1" t="s">
        <v>156</v>
      </c>
      <c r="B110" s="1" t="s">
        <v>121</v>
      </c>
      <c r="C110" s="1">
        <f>INT(RANK(konzisztencia_teszt_nyers_i!C110,konzisztencia_teszt_nyers_i!C$3:C$140,konzisztencia_teszt_nyers_i!C$1)/10)+1</f>
        <v>5</v>
      </c>
      <c r="D110" s="1">
        <f>INT(RANK(konzisztencia_teszt_nyers_i!D110,konzisztencia_teszt_nyers_i!D$3:D$140,konzisztencia_teszt_nyers_i!D$1)/10)+1</f>
        <v>3</v>
      </c>
      <c r="E110" s="1">
        <f>INT(RANK(konzisztencia_teszt_nyers_i!E110,konzisztencia_teszt_nyers_i!E$3:E$140,konzisztencia_teszt_nyers_i!E$1)/10)+1</f>
        <v>1</v>
      </c>
      <c r="F110" s="1">
        <f>INT(RANK(konzisztencia_teszt_nyers_i!F110,konzisztencia_teszt_nyers_i!F$3:F$140,konzisztencia_teszt_nyers_i!F$1)/10)+1</f>
        <v>2</v>
      </c>
      <c r="G110" s="1">
        <f>INT(RANK(konzisztencia_teszt_nyers_i!G110,konzisztencia_teszt_nyers_i!G$3:G$140,konzisztencia_teszt_nyers_i!G$1)/10)+1</f>
        <v>11</v>
      </c>
      <c r="H110" s="1">
        <f>INT(RANK(konzisztencia_teszt_nyers_i!H110,konzisztencia_teszt_nyers_i!H$3:H$140,konzisztencia_teszt_nyers_i!H$1)/10)+1</f>
        <v>5</v>
      </c>
      <c r="I110" s="1">
        <f>INT(RANK(konzisztencia_teszt_nyers_i!I110,konzisztencia_teszt_nyers_i!I$3:I$140,konzisztencia_teszt_nyers_i!I$1)/10)+1</f>
        <v>1</v>
      </c>
      <c r="J110" s="1">
        <f>INT(RANK(konzisztencia_teszt_nyers_i!J110,konzisztencia_teszt_nyers_i!J$3:J$140,konzisztencia_teszt_nyers_i!J$1)/10)+1</f>
        <v>1</v>
      </c>
      <c r="K110" s="1">
        <f>INT(RANK(konzisztencia_teszt_nyers_i!K110,konzisztencia_teszt_nyers_i!K$3:K$140,konzisztencia_teszt_nyers_i!K$1)/10)+1</f>
        <v>1</v>
      </c>
      <c r="L110" s="1">
        <f>konzisztencia_teszt_nyers_i!L110*1000+10000</f>
        <v>14000</v>
      </c>
      <c r="M110">
        <f t="shared" si="1"/>
        <v>14237.1</v>
      </c>
      <c r="P110" s="24" t="s">
        <v>279</v>
      </c>
      <c r="Q110" s="25">
        <v>14</v>
      </c>
      <c r="R110" s="25">
        <v>13</v>
      </c>
      <c r="S110" s="25">
        <v>12</v>
      </c>
      <c r="T110" s="25">
        <v>14</v>
      </c>
      <c r="U110" s="25">
        <v>7</v>
      </c>
      <c r="V110" s="25">
        <v>10</v>
      </c>
      <c r="W110" s="25">
        <v>14</v>
      </c>
      <c r="X110" s="25">
        <v>12</v>
      </c>
      <c r="Y110" s="25">
        <v>11</v>
      </c>
      <c r="Z110" s="25">
        <v>14000</v>
      </c>
    </row>
    <row r="111" spans="1:26" ht="15" thickBot="1" x14ac:dyDescent="0.35">
      <c r="A111" s="1" t="s">
        <v>152</v>
      </c>
      <c r="B111" s="1" t="s">
        <v>122</v>
      </c>
      <c r="C111" s="1">
        <f>INT(RANK(konzisztencia_teszt_nyers_i!C111,konzisztencia_teszt_nyers_i!C$3:C$140,konzisztencia_teszt_nyers_i!C$1)/10)+1</f>
        <v>1</v>
      </c>
      <c r="D111" s="1">
        <f>INT(RANK(konzisztencia_teszt_nyers_i!D111,konzisztencia_teszt_nyers_i!D$3:D$140,konzisztencia_teszt_nyers_i!D$1)/10)+1</f>
        <v>3</v>
      </c>
      <c r="E111" s="1">
        <f>INT(RANK(konzisztencia_teszt_nyers_i!E111,konzisztencia_teszt_nyers_i!E$3:E$140,konzisztencia_teszt_nyers_i!E$1)/10)+1</f>
        <v>4</v>
      </c>
      <c r="F111" s="1">
        <f>INT(RANK(konzisztencia_teszt_nyers_i!F111,konzisztencia_teszt_nyers_i!F$3:F$140,konzisztencia_teszt_nyers_i!F$1)/10)+1</f>
        <v>2</v>
      </c>
      <c r="G111" s="1">
        <f>INT(RANK(konzisztencia_teszt_nyers_i!G111,konzisztencia_teszt_nyers_i!G$3:G$140,konzisztencia_teszt_nyers_i!G$1)/10)+1</f>
        <v>11</v>
      </c>
      <c r="H111" s="1">
        <f>INT(RANK(konzisztencia_teszt_nyers_i!H111,konzisztencia_teszt_nyers_i!H$3:H$140,konzisztencia_teszt_nyers_i!H$1)/10)+1</f>
        <v>5</v>
      </c>
      <c r="I111" s="1">
        <f>INT(RANK(konzisztencia_teszt_nyers_i!I111,konzisztencia_teszt_nyers_i!I$3:I$140,konzisztencia_teszt_nyers_i!I$1)/10)+1</f>
        <v>5</v>
      </c>
      <c r="J111" s="1">
        <f>INT(RANK(konzisztencia_teszt_nyers_i!J111,konzisztencia_teszt_nyers_i!J$3:J$140,konzisztencia_teszt_nyers_i!J$1)/10)+1</f>
        <v>1</v>
      </c>
      <c r="K111" s="1">
        <f>INT(RANK(konzisztencia_teszt_nyers_i!K111,konzisztencia_teszt_nyers_i!K$3:K$140,konzisztencia_teszt_nyers_i!K$1)/10)+1</f>
        <v>1</v>
      </c>
      <c r="L111" s="1">
        <f>konzisztencia_teszt_nyers_i!L111*1000+10000</f>
        <v>12000</v>
      </c>
      <c r="M111">
        <f t="shared" si="1"/>
        <v>12917.5</v>
      </c>
      <c r="P111" s="24" t="s">
        <v>280</v>
      </c>
      <c r="Q111" s="25">
        <v>8</v>
      </c>
      <c r="R111" s="25">
        <v>3</v>
      </c>
      <c r="S111" s="25">
        <v>1</v>
      </c>
      <c r="T111" s="25">
        <v>2</v>
      </c>
      <c r="U111" s="25">
        <v>3</v>
      </c>
      <c r="V111" s="25">
        <v>1</v>
      </c>
      <c r="W111" s="25">
        <v>5</v>
      </c>
      <c r="X111" s="25">
        <v>4</v>
      </c>
      <c r="Y111" s="25">
        <v>3</v>
      </c>
      <c r="Z111" s="25">
        <v>15000</v>
      </c>
    </row>
    <row r="112" spans="1:26" ht="15" thickBot="1" x14ac:dyDescent="0.35">
      <c r="A112" s="1" t="s">
        <v>154</v>
      </c>
      <c r="B112" s="1" t="s">
        <v>123</v>
      </c>
      <c r="C112" s="1">
        <f>INT(RANK(konzisztencia_teszt_nyers_i!C112,konzisztencia_teszt_nyers_i!C$3:C$140,konzisztencia_teszt_nyers_i!C$1)/10)+1</f>
        <v>5</v>
      </c>
      <c r="D112" s="1">
        <f>INT(RANK(konzisztencia_teszt_nyers_i!D112,konzisztencia_teszt_nyers_i!D$3:D$140,konzisztencia_teszt_nyers_i!D$1)/10)+1</f>
        <v>3</v>
      </c>
      <c r="E112" s="1">
        <f>INT(RANK(konzisztencia_teszt_nyers_i!E112,konzisztencia_teszt_nyers_i!E$3:E$140,konzisztencia_teszt_nyers_i!E$1)/10)+1</f>
        <v>4</v>
      </c>
      <c r="F112" s="1">
        <f>INT(RANK(konzisztencia_teszt_nyers_i!F112,konzisztencia_teszt_nyers_i!F$3:F$140,konzisztencia_teszt_nyers_i!F$1)/10)+1</f>
        <v>2</v>
      </c>
      <c r="G112" s="1">
        <f>INT(RANK(konzisztencia_teszt_nyers_i!G112,konzisztencia_teszt_nyers_i!G$3:G$140,konzisztencia_teszt_nyers_i!G$1)/10)+1</f>
        <v>11</v>
      </c>
      <c r="H112" s="1">
        <f>INT(RANK(konzisztencia_teszt_nyers_i!H112,konzisztencia_teszt_nyers_i!H$3:H$140,konzisztencia_teszt_nyers_i!H$1)/10)+1</f>
        <v>5</v>
      </c>
      <c r="I112" s="1">
        <f>INT(RANK(konzisztencia_teszt_nyers_i!I112,konzisztencia_teszt_nyers_i!I$3:I$140,konzisztencia_teszt_nyers_i!I$1)/10)+1</f>
        <v>1</v>
      </c>
      <c r="J112" s="1">
        <f>INT(RANK(konzisztencia_teszt_nyers_i!J112,konzisztencia_teszt_nyers_i!J$3:J$140,konzisztencia_teszt_nyers_i!J$1)/10)+1</f>
        <v>1</v>
      </c>
      <c r="K112" s="1">
        <f>INT(RANK(konzisztencia_teszt_nyers_i!K112,konzisztencia_teszt_nyers_i!K$3:K$140,konzisztencia_teszt_nyers_i!K$1)/10)+1</f>
        <v>1</v>
      </c>
      <c r="L112" s="1">
        <f>konzisztencia_teszt_nyers_i!L112*1000+10000</f>
        <v>14000</v>
      </c>
      <c r="M112">
        <f t="shared" si="1"/>
        <v>13634.9</v>
      </c>
      <c r="P112" s="24" t="s">
        <v>281</v>
      </c>
      <c r="Q112" s="25">
        <v>1</v>
      </c>
      <c r="R112" s="25">
        <v>3</v>
      </c>
      <c r="S112" s="25">
        <v>1</v>
      </c>
      <c r="T112" s="25">
        <v>1</v>
      </c>
      <c r="U112" s="25">
        <v>3</v>
      </c>
      <c r="V112" s="25">
        <v>1</v>
      </c>
      <c r="W112" s="25">
        <v>1</v>
      </c>
      <c r="X112" s="25">
        <v>4</v>
      </c>
      <c r="Y112" s="25">
        <v>3</v>
      </c>
      <c r="Z112" s="25">
        <v>15000</v>
      </c>
    </row>
    <row r="113" spans="1:26" ht="15" thickBot="1" x14ac:dyDescent="0.35">
      <c r="A113" s="1" t="s">
        <v>156</v>
      </c>
      <c r="B113" s="1" t="s">
        <v>124</v>
      </c>
      <c r="C113" s="1">
        <f>INT(RANK(konzisztencia_teszt_nyers_i!C113,konzisztencia_teszt_nyers_i!C$3:C$140,konzisztencia_teszt_nyers_i!C$1)/10)+1</f>
        <v>8</v>
      </c>
      <c r="D113" s="1">
        <f>INT(RANK(konzisztencia_teszt_nyers_i!D113,konzisztencia_teszt_nyers_i!D$3:D$140,konzisztencia_teszt_nyers_i!D$1)/10)+1</f>
        <v>3</v>
      </c>
      <c r="E113" s="1">
        <f>INT(RANK(konzisztencia_teszt_nyers_i!E113,konzisztencia_teszt_nyers_i!E$3:E$140,konzisztencia_teszt_nyers_i!E$1)/10)+1</f>
        <v>1</v>
      </c>
      <c r="F113" s="1">
        <f>INT(RANK(konzisztencia_teszt_nyers_i!F113,konzisztencia_teszt_nyers_i!F$3:F$140,konzisztencia_teszt_nyers_i!F$1)/10)+1</f>
        <v>1</v>
      </c>
      <c r="G113" s="1">
        <f>INT(RANK(konzisztencia_teszt_nyers_i!G113,konzisztencia_teszt_nyers_i!G$3:G$140,konzisztencia_teszt_nyers_i!G$1)/10)+1</f>
        <v>3</v>
      </c>
      <c r="H113" s="1">
        <f>INT(RANK(konzisztencia_teszt_nyers_i!H113,konzisztencia_teszt_nyers_i!H$3:H$140,konzisztencia_teszt_nyers_i!H$1)/10)+1</f>
        <v>1</v>
      </c>
      <c r="I113" s="1">
        <f>INT(RANK(konzisztencia_teszt_nyers_i!I113,konzisztencia_teszt_nyers_i!I$3:I$140,konzisztencia_teszt_nyers_i!I$1)/10)+1</f>
        <v>1</v>
      </c>
      <c r="J113" s="1">
        <f>INT(RANK(konzisztencia_teszt_nyers_i!J113,konzisztencia_teszt_nyers_i!J$3:J$140,konzisztencia_teszt_nyers_i!J$1)/10)+1</f>
        <v>1</v>
      </c>
      <c r="K113" s="1">
        <f>INT(RANK(konzisztencia_teszt_nyers_i!K113,konzisztencia_teszt_nyers_i!K$3:K$140,konzisztencia_teszt_nyers_i!K$1)/10)+1</f>
        <v>1</v>
      </c>
      <c r="L113" s="1">
        <f>konzisztencia_teszt_nyers_i!L113*1000+10000</f>
        <v>15000</v>
      </c>
      <c r="M113">
        <f t="shared" si="1"/>
        <v>15191.1</v>
      </c>
      <c r="P113" s="24" t="s">
        <v>282</v>
      </c>
      <c r="Q113" s="25">
        <v>1</v>
      </c>
      <c r="R113" s="25">
        <v>3</v>
      </c>
      <c r="S113" s="25">
        <v>13</v>
      </c>
      <c r="T113" s="25">
        <v>11</v>
      </c>
      <c r="U113" s="25">
        <v>11</v>
      </c>
      <c r="V113" s="25">
        <v>13</v>
      </c>
      <c r="W113" s="25">
        <v>12</v>
      </c>
      <c r="X113" s="25">
        <v>12</v>
      </c>
      <c r="Y113" s="25">
        <v>7</v>
      </c>
      <c r="Z113" s="25">
        <v>11000</v>
      </c>
    </row>
    <row r="114" spans="1:26" ht="15" thickBot="1" x14ac:dyDescent="0.35">
      <c r="A114" s="1" t="s">
        <v>154</v>
      </c>
      <c r="B114" s="1" t="s">
        <v>125</v>
      </c>
      <c r="C114" s="1">
        <f>INT(RANK(konzisztencia_teszt_nyers_i!C114,konzisztencia_teszt_nyers_i!C$3:C$140,konzisztencia_teszt_nyers_i!C$1)/10)+1</f>
        <v>8</v>
      </c>
      <c r="D114" s="1">
        <f>INT(RANK(konzisztencia_teszt_nyers_i!D114,konzisztencia_teszt_nyers_i!D$3:D$140,konzisztencia_teszt_nyers_i!D$1)/10)+1</f>
        <v>3</v>
      </c>
      <c r="E114" s="1">
        <f>INT(RANK(konzisztencia_teszt_nyers_i!E114,konzisztencia_teszt_nyers_i!E$3:E$140,konzisztencia_teszt_nyers_i!E$1)/10)+1</f>
        <v>9</v>
      </c>
      <c r="F114" s="1">
        <f>INT(RANK(konzisztencia_teszt_nyers_i!F114,konzisztencia_teszt_nyers_i!F$3:F$140,konzisztencia_teszt_nyers_i!F$1)/10)+1</f>
        <v>2</v>
      </c>
      <c r="G114" s="1">
        <f>INT(RANK(konzisztencia_teszt_nyers_i!G114,konzisztencia_teszt_nyers_i!G$3:G$140,konzisztencia_teszt_nyers_i!G$1)/10)+1</f>
        <v>11</v>
      </c>
      <c r="H114" s="1">
        <f>INT(RANK(konzisztencia_teszt_nyers_i!H114,konzisztencia_teszt_nyers_i!H$3:H$140,konzisztencia_teszt_nyers_i!H$1)/10)+1</f>
        <v>5</v>
      </c>
      <c r="I114" s="1">
        <f>INT(RANK(konzisztencia_teszt_nyers_i!I114,konzisztencia_teszt_nyers_i!I$3:I$140,konzisztencia_teszt_nyers_i!I$1)/10)+1</f>
        <v>5</v>
      </c>
      <c r="J114" s="1">
        <f>INT(RANK(konzisztencia_teszt_nyers_i!J114,konzisztencia_teszt_nyers_i!J$3:J$140,konzisztencia_teszt_nyers_i!J$1)/10)+1</f>
        <v>1</v>
      </c>
      <c r="K114" s="1">
        <f>INT(RANK(konzisztencia_teszt_nyers_i!K114,konzisztencia_teszt_nyers_i!K$3:K$140,konzisztencia_teszt_nyers_i!K$1)/10)+1</f>
        <v>1</v>
      </c>
      <c r="L114" s="1">
        <f>konzisztencia_teszt_nyers_i!L114*1000+10000</f>
        <v>14000</v>
      </c>
      <c r="M114">
        <f t="shared" si="1"/>
        <v>13780.8</v>
      </c>
      <c r="P114" s="24" t="s">
        <v>283</v>
      </c>
      <c r="Q114" s="25">
        <v>12</v>
      </c>
      <c r="R114" s="25">
        <v>9</v>
      </c>
      <c r="S114" s="25">
        <v>4</v>
      </c>
      <c r="T114" s="25">
        <v>7</v>
      </c>
      <c r="U114" s="25">
        <v>7</v>
      </c>
      <c r="V114" s="25">
        <v>5</v>
      </c>
      <c r="W114" s="25">
        <v>9</v>
      </c>
      <c r="X114" s="25">
        <v>4</v>
      </c>
      <c r="Y114" s="25">
        <v>7</v>
      </c>
      <c r="Z114" s="25">
        <v>14000</v>
      </c>
    </row>
    <row r="115" spans="1:26" ht="15" thickBot="1" x14ac:dyDescent="0.35">
      <c r="A115" s="1" t="s">
        <v>156</v>
      </c>
      <c r="B115" s="1" t="s">
        <v>126</v>
      </c>
      <c r="C115" s="1">
        <f>INT(RANK(konzisztencia_teszt_nyers_i!C115,konzisztencia_teszt_nyers_i!C$3:C$140,konzisztencia_teszt_nyers_i!C$1)/10)+1</f>
        <v>8</v>
      </c>
      <c r="D115" s="1">
        <f>INT(RANK(konzisztencia_teszt_nyers_i!D115,konzisztencia_teszt_nyers_i!D$3:D$140,konzisztencia_teszt_nyers_i!D$1)/10)+1</f>
        <v>1</v>
      </c>
      <c r="E115" s="1">
        <f>INT(RANK(konzisztencia_teszt_nyers_i!E115,konzisztencia_teszt_nyers_i!E$3:E$140,konzisztencia_teszt_nyers_i!E$1)/10)+1</f>
        <v>4</v>
      </c>
      <c r="F115" s="1">
        <f>INT(RANK(konzisztencia_teszt_nyers_i!F115,konzisztencia_teszt_nyers_i!F$3:F$140,konzisztencia_teszt_nyers_i!F$1)/10)+1</f>
        <v>7</v>
      </c>
      <c r="G115" s="1">
        <f>INT(RANK(konzisztencia_teszt_nyers_i!G115,konzisztencia_teszt_nyers_i!G$3:G$140,konzisztencia_teszt_nyers_i!G$1)/10)+1</f>
        <v>7</v>
      </c>
      <c r="H115" s="1">
        <f>INT(RANK(konzisztencia_teszt_nyers_i!H115,konzisztencia_teszt_nyers_i!H$3:H$140,konzisztencia_teszt_nyers_i!H$1)/10)+1</f>
        <v>10</v>
      </c>
      <c r="I115" s="1">
        <f>INT(RANK(konzisztencia_teszt_nyers_i!I115,konzisztencia_teszt_nyers_i!I$3:I$140,konzisztencia_teszt_nyers_i!I$1)/10)+1</f>
        <v>5</v>
      </c>
      <c r="J115" s="1">
        <f>INT(RANK(konzisztencia_teszt_nyers_i!J115,konzisztencia_teszt_nyers_i!J$3:J$140,konzisztencia_teszt_nyers_i!J$1)/10)+1</f>
        <v>4</v>
      </c>
      <c r="K115" s="1">
        <f>INT(RANK(konzisztencia_teszt_nyers_i!K115,konzisztencia_teszt_nyers_i!K$3:K$140,konzisztencia_teszt_nyers_i!K$1)/10)+1</f>
        <v>3</v>
      </c>
      <c r="L115" s="1">
        <f>konzisztencia_teszt_nyers_i!L115*1000+10000</f>
        <v>13000</v>
      </c>
      <c r="M115">
        <f t="shared" si="1"/>
        <v>13330.5</v>
      </c>
      <c r="P115" s="24" t="s">
        <v>284</v>
      </c>
      <c r="Q115" s="25">
        <v>5</v>
      </c>
      <c r="R115" s="25">
        <v>3</v>
      </c>
      <c r="S115" s="25">
        <v>1</v>
      </c>
      <c r="T115" s="25">
        <v>2</v>
      </c>
      <c r="U115" s="25">
        <v>11</v>
      </c>
      <c r="V115" s="25">
        <v>5</v>
      </c>
      <c r="W115" s="25">
        <v>1</v>
      </c>
      <c r="X115" s="25">
        <v>1</v>
      </c>
      <c r="Y115" s="25">
        <v>1</v>
      </c>
      <c r="Z115" s="25">
        <v>14000</v>
      </c>
    </row>
    <row r="116" spans="1:26" ht="15" thickBot="1" x14ac:dyDescent="0.35">
      <c r="A116" s="1" t="s">
        <v>155</v>
      </c>
      <c r="B116" s="1" t="s">
        <v>127</v>
      </c>
      <c r="C116" s="1">
        <f>INT(RANK(konzisztencia_teszt_nyers_i!C116,konzisztencia_teszt_nyers_i!C$3:C$140,konzisztencia_teszt_nyers_i!C$1)/10)+1</f>
        <v>5</v>
      </c>
      <c r="D116" s="1">
        <f>INT(RANK(konzisztencia_teszt_nyers_i!D116,konzisztencia_teszt_nyers_i!D$3:D$140,konzisztencia_teszt_nyers_i!D$1)/10)+1</f>
        <v>1</v>
      </c>
      <c r="E116" s="1">
        <f>INT(RANK(konzisztencia_teszt_nyers_i!E116,konzisztencia_teszt_nyers_i!E$3:E$140,konzisztencia_teszt_nyers_i!E$1)/10)+1</f>
        <v>1</v>
      </c>
      <c r="F116" s="1">
        <f>INT(RANK(konzisztencia_teszt_nyers_i!F116,konzisztencia_teszt_nyers_i!F$3:F$140,konzisztencia_teszt_nyers_i!F$1)/10)+1</f>
        <v>2</v>
      </c>
      <c r="G116" s="1">
        <f>INT(RANK(konzisztencia_teszt_nyers_i!G116,konzisztencia_teszt_nyers_i!G$3:G$140,konzisztencia_teszt_nyers_i!G$1)/10)+1</f>
        <v>3</v>
      </c>
      <c r="H116" s="1">
        <f>INT(RANK(konzisztencia_teszt_nyers_i!H116,konzisztencia_teszt_nyers_i!H$3:H$140,konzisztencia_teszt_nyers_i!H$1)/10)+1</f>
        <v>1</v>
      </c>
      <c r="I116" s="1">
        <f>INT(RANK(konzisztencia_teszt_nyers_i!I116,konzisztencia_teszt_nyers_i!I$3:I$140,konzisztencia_teszt_nyers_i!I$1)/10)+1</f>
        <v>1</v>
      </c>
      <c r="J116" s="1">
        <f>INT(RANK(konzisztencia_teszt_nyers_i!J116,konzisztencia_teszt_nyers_i!J$3:J$140,konzisztencia_teszt_nyers_i!J$1)/10)+1</f>
        <v>1</v>
      </c>
      <c r="K116" s="1">
        <f>INT(RANK(konzisztencia_teszt_nyers_i!K116,konzisztencia_teszt_nyers_i!K$3:K$140,konzisztencia_teszt_nyers_i!K$1)/10)+1</f>
        <v>7</v>
      </c>
      <c r="L116" s="1">
        <f>konzisztencia_teszt_nyers_i!L116*1000+10000</f>
        <v>15000</v>
      </c>
      <c r="M116">
        <f t="shared" si="1"/>
        <v>14498.2</v>
      </c>
      <c r="P116" s="24" t="s">
        <v>285</v>
      </c>
      <c r="Q116" s="25">
        <v>1</v>
      </c>
      <c r="R116" s="25">
        <v>3</v>
      </c>
      <c r="S116" s="25">
        <v>4</v>
      </c>
      <c r="T116" s="25">
        <v>2</v>
      </c>
      <c r="U116" s="25">
        <v>11</v>
      </c>
      <c r="V116" s="25">
        <v>5</v>
      </c>
      <c r="W116" s="25">
        <v>5</v>
      </c>
      <c r="X116" s="25">
        <v>1</v>
      </c>
      <c r="Y116" s="25">
        <v>1</v>
      </c>
      <c r="Z116" s="25">
        <v>12000</v>
      </c>
    </row>
    <row r="117" spans="1:26" ht="15" thickBot="1" x14ac:dyDescent="0.35">
      <c r="A117" s="1" t="s">
        <v>152</v>
      </c>
      <c r="B117" s="1" t="s">
        <v>128</v>
      </c>
      <c r="C117" s="1">
        <f>INT(RANK(konzisztencia_teszt_nyers_i!C117,konzisztencia_teszt_nyers_i!C$3:C$140,konzisztencia_teszt_nyers_i!C$1)/10)+1</f>
        <v>1</v>
      </c>
      <c r="D117" s="1">
        <f>INT(RANK(konzisztencia_teszt_nyers_i!D117,konzisztencia_teszt_nyers_i!D$3:D$140,konzisztencia_teszt_nyers_i!D$1)/10)+1</f>
        <v>1</v>
      </c>
      <c r="E117" s="1">
        <f>INT(RANK(konzisztencia_teszt_nyers_i!E117,konzisztencia_teszt_nyers_i!E$3:E$140,konzisztencia_teszt_nyers_i!E$1)/10)+1</f>
        <v>4</v>
      </c>
      <c r="F117" s="1">
        <f>INT(RANK(konzisztencia_teszt_nyers_i!F117,konzisztencia_teszt_nyers_i!F$3:F$140,konzisztencia_teszt_nyers_i!F$1)/10)+1</f>
        <v>2</v>
      </c>
      <c r="G117" s="1">
        <f>INT(RANK(konzisztencia_teszt_nyers_i!G117,konzisztencia_teszt_nyers_i!G$3:G$140,konzisztencia_teszt_nyers_i!G$1)/10)+1</f>
        <v>3</v>
      </c>
      <c r="H117" s="1">
        <f>INT(RANK(konzisztencia_teszt_nyers_i!H117,konzisztencia_teszt_nyers_i!H$3:H$140,konzisztencia_teszt_nyers_i!H$1)/10)+1</f>
        <v>1</v>
      </c>
      <c r="I117" s="1">
        <f>INT(RANK(konzisztencia_teszt_nyers_i!I117,konzisztencia_teszt_nyers_i!I$3:I$140,konzisztencia_teszt_nyers_i!I$1)/10)+1</f>
        <v>1</v>
      </c>
      <c r="J117" s="1">
        <f>INT(RANK(konzisztencia_teszt_nyers_i!J117,konzisztencia_teszt_nyers_i!J$3:J$140,konzisztencia_teszt_nyers_i!J$1)/10)+1</f>
        <v>1</v>
      </c>
      <c r="K117" s="1">
        <f>INT(RANK(konzisztencia_teszt_nyers_i!K117,konzisztencia_teszt_nyers_i!K$3:K$140,konzisztencia_teszt_nyers_i!K$1)/10)+1</f>
        <v>7</v>
      </c>
      <c r="L117" s="1">
        <f>konzisztencia_teszt_nyers_i!L117*1000+10000</f>
        <v>12000</v>
      </c>
      <c r="M117">
        <f t="shared" si="1"/>
        <v>13234.4</v>
      </c>
      <c r="P117" s="24" t="s">
        <v>286</v>
      </c>
      <c r="Q117" s="25">
        <v>5</v>
      </c>
      <c r="R117" s="25">
        <v>3</v>
      </c>
      <c r="S117" s="25">
        <v>4</v>
      </c>
      <c r="T117" s="25">
        <v>2</v>
      </c>
      <c r="U117" s="25">
        <v>11</v>
      </c>
      <c r="V117" s="25">
        <v>5</v>
      </c>
      <c r="W117" s="25">
        <v>1</v>
      </c>
      <c r="X117" s="25">
        <v>1</v>
      </c>
      <c r="Y117" s="25">
        <v>1</v>
      </c>
      <c r="Z117" s="25">
        <v>14000</v>
      </c>
    </row>
    <row r="118" spans="1:26" ht="15" thickBot="1" x14ac:dyDescent="0.35">
      <c r="A118" s="1" t="s">
        <v>156</v>
      </c>
      <c r="B118" s="1" t="s">
        <v>129</v>
      </c>
      <c r="C118" s="1">
        <f>INT(RANK(konzisztencia_teszt_nyers_i!C118,konzisztencia_teszt_nyers_i!C$3:C$140,konzisztencia_teszt_nyers_i!C$1)/10)+1</f>
        <v>1</v>
      </c>
      <c r="D118" s="1">
        <f>INT(RANK(konzisztencia_teszt_nyers_i!D118,konzisztencia_teszt_nyers_i!D$3:D$140,konzisztencia_teszt_nyers_i!D$1)/10)+1</f>
        <v>3</v>
      </c>
      <c r="E118" s="1">
        <f>INT(RANK(konzisztencia_teszt_nyers_i!E118,konzisztencia_teszt_nyers_i!E$3:E$140,konzisztencia_teszt_nyers_i!E$1)/10)+1</f>
        <v>1</v>
      </c>
      <c r="F118" s="1">
        <f>INT(RANK(konzisztencia_teszt_nyers_i!F118,konzisztencia_teszt_nyers_i!F$3:F$140,konzisztencia_teszt_nyers_i!F$1)/10)+1</f>
        <v>1</v>
      </c>
      <c r="G118" s="1">
        <f>INT(RANK(konzisztencia_teszt_nyers_i!G118,konzisztencia_teszt_nyers_i!G$3:G$140,konzisztencia_teszt_nyers_i!G$1)/10)+1</f>
        <v>3</v>
      </c>
      <c r="H118" s="1">
        <f>INT(RANK(konzisztencia_teszt_nyers_i!H118,konzisztencia_teszt_nyers_i!H$3:H$140,konzisztencia_teszt_nyers_i!H$1)/10)+1</f>
        <v>1</v>
      </c>
      <c r="I118" s="1">
        <f>INT(RANK(konzisztencia_teszt_nyers_i!I118,konzisztencia_teszt_nyers_i!I$3:I$140,konzisztencia_teszt_nyers_i!I$1)/10)+1</f>
        <v>1</v>
      </c>
      <c r="J118" s="1">
        <f>INT(RANK(konzisztencia_teszt_nyers_i!J118,konzisztencia_teszt_nyers_i!J$3:J$140,konzisztencia_teszt_nyers_i!J$1)/10)+1</f>
        <v>8</v>
      </c>
      <c r="K118" s="1">
        <f>INT(RANK(konzisztencia_teszt_nyers_i!K118,konzisztencia_teszt_nyers_i!K$3:K$140,konzisztencia_teszt_nyers_i!K$1)/10)+1</f>
        <v>11</v>
      </c>
      <c r="L118" s="1">
        <f>konzisztencia_teszt_nyers_i!L118*1000+10000</f>
        <v>15000</v>
      </c>
      <c r="M118">
        <f t="shared" si="1"/>
        <v>14109.6</v>
      </c>
      <c r="P118" s="24" t="s">
        <v>287</v>
      </c>
      <c r="Q118" s="25">
        <v>8</v>
      </c>
      <c r="R118" s="25">
        <v>3</v>
      </c>
      <c r="S118" s="25">
        <v>1</v>
      </c>
      <c r="T118" s="25">
        <v>1</v>
      </c>
      <c r="U118" s="25">
        <v>3</v>
      </c>
      <c r="V118" s="25">
        <v>1</v>
      </c>
      <c r="W118" s="25">
        <v>1</v>
      </c>
      <c r="X118" s="25">
        <v>1</v>
      </c>
      <c r="Y118" s="25">
        <v>1</v>
      </c>
      <c r="Z118" s="25">
        <v>15000</v>
      </c>
    </row>
    <row r="119" spans="1:26" ht="15" thickBot="1" x14ac:dyDescent="0.35">
      <c r="A119" s="1" t="s">
        <v>156</v>
      </c>
      <c r="B119" s="1" t="s">
        <v>130</v>
      </c>
      <c r="C119" s="1">
        <f>INT(RANK(konzisztencia_teszt_nyers_i!C119,konzisztencia_teszt_nyers_i!C$3:C$140,konzisztencia_teszt_nyers_i!C$1)/10)+1</f>
        <v>1</v>
      </c>
      <c r="D119" s="1">
        <f>INT(RANK(konzisztencia_teszt_nyers_i!D119,konzisztencia_teszt_nyers_i!D$3:D$140,konzisztencia_teszt_nyers_i!D$1)/10)+1</f>
        <v>3</v>
      </c>
      <c r="E119" s="1">
        <f>INT(RANK(konzisztencia_teszt_nyers_i!E119,konzisztencia_teszt_nyers_i!E$3:E$140,konzisztencia_teszt_nyers_i!E$1)/10)+1</f>
        <v>1</v>
      </c>
      <c r="F119" s="1">
        <f>INT(RANK(konzisztencia_teszt_nyers_i!F119,konzisztencia_teszt_nyers_i!F$3:F$140,konzisztencia_teszt_nyers_i!F$1)/10)+1</f>
        <v>1</v>
      </c>
      <c r="G119" s="1">
        <f>INT(RANK(konzisztencia_teszt_nyers_i!G119,konzisztencia_teszt_nyers_i!G$3:G$140,konzisztencia_teszt_nyers_i!G$1)/10)+1</f>
        <v>3</v>
      </c>
      <c r="H119" s="1">
        <f>INT(RANK(konzisztencia_teszt_nyers_i!H119,konzisztencia_teszt_nyers_i!H$3:H$140,konzisztencia_teszt_nyers_i!H$1)/10)+1</f>
        <v>1</v>
      </c>
      <c r="I119" s="1">
        <f>INT(RANK(konzisztencia_teszt_nyers_i!I119,konzisztencia_teszt_nyers_i!I$3:I$140,konzisztencia_teszt_nyers_i!I$1)/10)+1</f>
        <v>1</v>
      </c>
      <c r="J119" s="1">
        <f>INT(RANK(konzisztencia_teszt_nyers_i!J119,konzisztencia_teszt_nyers_i!J$3:J$140,konzisztencia_teszt_nyers_i!J$1)/10)+1</f>
        <v>8</v>
      </c>
      <c r="K119" s="1">
        <f>INT(RANK(konzisztencia_teszt_nyers_i!K119,konzisztencia_teszt_nyers_i!K$3:K$140,konzisztencia_teszt_nyers_i!K$1)/10)+1</f>
        <v>11</v>
      </c>
      <c r="L119" s="1">
        <f>konzisztencia_teszt_nyers_i!L119*1000+10000</f>
        <v>15000</v>
      </c>
      <c r="M119">
        <f t="shared" si="1"/>
        <v>14109.6</v>
      </c>
      <c r="P119" s="24" t="s">
        <v>288</v>
      </c>
      <c r="Q119" s="25">
        <v>8</v>
      </c>
      <c r="R119" s="25">
        <v>3</v>
      </c>
      <c r="S119" s="25">
        <v>9</v>
      </c>
      <c r="T119" s="25">
        <v>2</v>
      </c>
      <c r="U119" s="25">
        <v>11</v>
      </c>
      <c r="V119" s="25">
        <v>5</v>
      </c>
      <c r="W119" s="25">
        <v>5</v>
      </c>
      <c r="X119" s="25">
        <v>1</v>
      </c>
      <c r="Y119" s="25">
        <v>1</v>
      </c>
      <c r="Z119" s="25">
        <v>14000</v>
      </c>
    </row>
    <row r="120" spans="1:26" ht="15" thickBot="1" x14ac:dyDescent="0.35">
      <c r="A120" s="1" t="s">
        <v>155</v>
      </c>
      <c r="B120" s="1" t="s">
        <v>131</v>
      </c>
      <c r="C120" s="1">
        <f>INT(RANK(konzisztencia_teszt_nyers_i!C120,konzisztencia_teszt_nyers_i!C$3:C$140,konzisztencia_teszt_nyers_i!C$1)/10)+1</f>
        <v>12</v>
      </c>
      <c r="D120" s="1">
        <f>INT(RANK(konzisztencia_teszt_nyers_i!D120,konzisztencia_teszt_nyers_i!D$3:D$140,konzisztencia_teszt_nyers_i!D$1)/10)+1</f>
        <v>9</v>
      </c>
      <c r="E120" s="1">
        <f>INT(RANK(konzisztencia_teszt_nyers_i!E120,konzisztencia_teszt_nyers_i!E$3:E$140,konzisztencia_teszt_nyers_i!E$1)/10)+1</f>
        <v>4</v>
      </c>
      <c r="F120" s="1">
        <f>INT(RANK(konzisztencia_teszt_nyers_i!F120,konzisztencia_teszt_nyers_i!F$3:F$140,konzisztencia_teszt_nyers_i!F$1)/10)+1</f>
        <v>2</v>
      </c>
      <c r="G120" s="1">
        <f>INT(RANK(konzisztencia_teszt_nyers_i!G120,konzisztencia_teszt_nyers_i!G$3:G$140,konzisztencia_teszt_nyers_i!G$1)/10)+1</f>
        <v>7</v>
      </c>
      <c r="H120" s="1">
        <f>INT(RANK(konzisztencia_teszt_nyers_i!H120,konzisztencia_teszt_nyers_i!H$3:H$140,konzisztencia_teszt_nyers_i!H$1)/10)+1</f>
        <v>1</v>
      </c>
      <c r="I120" s="1">
        <f>INT(RANK(konzisztencia_teszt_nyers_i!I120,konzisztencia_teszt_nyers_i!I$3:I$140,konzisztencia_teszt_nyers_i!I$1)/10)+1</f>
        <v>5</v>
      </c>
      <c r="J120" s="1">
        <f>INT(RANK(konzisztencia_teszt_nyers_i!J120,konzisztencia_teszt_nyers_i!J$3:J$140,konzisztencia_teszt_nyers_i!J$1)/10)+1</f>
        <v>12</v>
      </c>
      <c r="K120" s="1">
        <f>INT(RANK(konzisztencia_teszt_nyers_i!K120,konzisztencia_teszt_nyers_i!K$3:K$140,konzisztencia_teszt_nyers_i!K$1)/10)+1</f>
        <v>7</v>
      </c>
      <c r="L120" s="1">
        <f>konzisztencia_teszt_nyers_i!L120*1000+10000</f>
        <v>14000</v>
      </c>
      <c r="M120">
        <f t="shared" si="1"/>
        <v>14435.9</v>
      </c>
      <c r="P120" s="24" t="s">
        <v>289</v>
      </c>
      <c r="Q120" s="25">
        <v>8</v>
      </c>
      <c r="R120" s="25">
        <v>1</v>
      </c>
      <c r="S120" s="25">
        <v>4</v>
      </c>
      <c r="T120" s="25">
        <v>7</v>
      </c>
      <c r="U120" s="25">
        <v>7</v>
      </c>
      <c r="V120" s="25">
        <v>10</v>
      </c>
      <c r="W120" s="25">
        <v>5</v>
      </c>
      <c r="X120" s="25">
        <v>4</v>
      </c>
      <c r="Y120" s="25">
        <v>3</v>
      </c>
      <c r="Z120" s="25">
        <v>13000</v>
      </c>
    </row>
    <row r="121" spans="1:26" ht="15" thickBot="1" x14ac:dyDescent="0.35">
      <c r="A121" s="1" t="s">
        <v>152</v>
      </c>
      <c r="B121" s="1" t="s">
        <v>132</v>
      </c>
      <c r="C121" s="1">
        <f>INT(RANK(konzisztencia_teszt_nyers_i!C121,konzisztencia_teszt_nyers_i!C$3:C$140,konzisztencia_teszt_nyers_i!C$1)/10)+1</f>
        <v>5</v>
      </c>
      <c r="D121" s="1">
        <f>INT(RANK(konzisztencia_teszt_nyers_i!D121,konzisztencia_teszt_nyers_i!D$3:D$140,konzisztencia_teszt_nyers_i!D$1)/10)+1</f>
        <v>9</v>
      </c>
      <c r="E121" s="1">
        <f>INT(RANK(konzisztencia_teszt_nyers_i!E121,konzisztencia_teszt_nyers_i!E$3:E$140,konzisztencia_teszt_nyers_i!E$1)/10)+1</f>
        <v>12</v>
      </c>
      <c r="F121" s="1">
        <f>INT(RANK(konzisztencia_teszt_nyers_i!F121,konzisztencia_teszt_nyers_i!F$3:F$140,konzisztencia_teszt_nyers_i!F$1)/10)+1</f>
        <v>7</v>
      </c>
      <c r="G121" s="1">
        <f>INT(RANK(konzisztencia_teszt_nyers_i!G121,konzisztencia_teszt_nyers_i!G$3:G$140,konzisztencia_teszt_nyers_i!G$1)/10)+1</f>
        <v>7</v>
      </c>
      <c r="H121" s="1">
        <f>INT(RANK(konzisztencia_teszt_nyers_i!H121,konzisztencia_teszt_nyers_i!H$3:H$140,konzisztencia_teszt_nyers_i!H$1)/10)+1</f>
        <v>10</v>
      </c>
      <c r="I121" s="1">
        <f>INT(RANK(konzisztencia_teszt_nyers_i!I121,konzisztencia_teszt_nyers_i!I$3:I$140,konzisztencia_teszt_nyers_i!I$1)/10)+1</f>
        <v>9</v>
      </c>
      <c r="J121" s="1">
        <f>INT(RANK(konzisztencia_teszt_nyers_i!J121,konzisztencia_teszt_nyers_i!J$3:J$140,konzisztencia_teszt_nyers_i!J$1)/10)+1</f>
        <v>12</v>
      </c>
      <c r="K121" s="1">
        <f>INT(RANK(konzisztencia_teszt_nyers_i!K121,konzisztencia_teszt_nyers_i!K$3:K$140,konzisztencia_teszt_nyers_i!K$1)/10)+1</f>
        <v>7</v>
      </c>
      <c r="L121" s="1">
        <f>konzisztencia_teszt_nyers_i!L121*1000+10000</f>
        <v>12000</v>
      </c>
      <c r="M121">
        <f t="shared" si="1"/>
        <v>13193</v>
      </c>
      <c r="P121" s="24" t="s">
        <v>290</v>
      </c>
      <c r="Q121" s="25">
        <v>5</v>
      </c>
      <c r="R121" s="25">
        <v>1</v>
      </c>
      <c r="S121" s="25">
        <v>1</v>
      </c>
      <c r="T121" s="25">
        <v>2</v>
      </c>
      <c r="U121" s="25">
        <v>3</v>
      </c>
      <c r="V121" s="25">
        <v>1</v>
      </c>
      <c r="W121" s="25">
        <v>1</v>
      </c>
      <c r="X121" s="25">
        <v>1</v>
      </c>
      <c r="Y121" s="25">
        <v>7</v>
      </c>
      <c r="Z121" s="25">
        <v>15000</v>
      </c>
    </row>
    <row r="122" spans="1:26" ht="15" thickBot="1" x14ac:dyDescent="0.35">
      <c r="A122" s="1" t="s">
        <v>156</v>
      </c>
      <c r="B122" s="1" t="s">
        <v>133</v>
      </c>
      <c r="C122" s="1">
        <f>INT(RANK(konzisztencia_teszt_nyers_i!C122,konzisztencia_teszt_nyers_i!C$3:C$140,konzisztencia_teszt_nyers_i!C$1)/10)+1</f>
        <v>12</v>
      </c>
      <c r="D122" s="1">
        <f>INT(RANK(konzisztencia_teszt_nyers_i!D122,konzisztencia_teszt_nyers_i!D$3:D$140,konzisztencia_teszt_nyers_i!D$1)/10)+1</f>
        <v>13</v>
      </c>
      <c r="E122" s="1">
        <f>INT(RANK(konzisztencia_teszt_nyers_i!E122,konzisztencia_teszt_nyers_i!E$3:E$140,konzisztencia_teszt_nyers_i!E$1)/10)+1</f>
        <v>4</v>
      </c>
      <c r="F122" s="1">
        <f>INT(RANK(konzisztencia_teszt_nyers_i!F122,konzisztencia_teszt_nyers_i!F$3:F$140,konzisztencia_teszt_nyers_i!F$1)/10)+1</f>
        <v>11</v>
      </c>
      <c r="G122" s="1">
        <f>INT(RANK(konzisztencia_teszt_nyers_i!G122,konzisztencia_teszt_nyers_i!G$3:G$140,konzisztencia_teszt_nyers_i!G$1)/10)+1</f>
        <v>11</v>
      </c>
      <c r="H122" s="1">
        <f>INT(RANK(konzisztencia_teszt_nyers_i!H122,konzisztencia_teszt_nyers_i!H$3:H$140,konzisztencia_teszt_nyers_i!H$1)/10)+1</f>
        <v>12</v>
      </c>
      <c r="I122" s="1">
        <f>INT(RANK(konzisztencia_teszt_nyers_i!I122,konzisztencia_teszt_nyers_i!I$3:I$140,konzisztencia_teszt_nyers_i!I$1)/10)+1</f>
        <v>9</v>
      </c>
      <c r="J122" s="1">
        <f>INT(RANK(konzisztencia_teszt_nyers_i!J122,konzisztencia_teszt_nyers_i!J$3:J$140,konzisztencia_teszt_nyers_i!J$1)/10)+1</f>
        <v>12</v>
      </c>
      <c r="K122" s="1">
        <f>INT(RANK(konzisztencia_teszt_nyers_i!K122,konzisztencia_teszt_nyers_i!K$3:K$140,konzisztencia_teszt_nyers_i!K$1)/10)+1</f>
        <v>3</v>
      </c>
      <c r="L122" s="1">
        <f>konzisztencia_teszt_nyers_i!L122*1000+10000</f>
        <v>14000</v>
      </c>
      <c r="M122">
        <f t="shared" si="1"/>
        <v>13516.3</v>
      </c>
      <c r="P122" s="24" t="s">
        <v>291</v>
      </c>
      <c r="Q122" s="25">
        <v>1</v>
      </c>
      <c r="R122" s="25">
        <v>1</v>
      </c>
      <c r="S122" s="25">
        <v>4</v>
      </c>
      <c r="T122" s="25">
        <v>2</v>
      </c>
      <c r="U122" s="25">
        <v>3</v>
      </c>
      <c r="V122" s="25">
        <v>1</v>
      </c>
      <c r="W122" s="25">
        <v>1</v>
      </c>
      <c r="X122" s="25">
        <v>1</v>
      </c>
      <c r="Y122" s="25">
        <v>7</v>
      </c>
      <c r="Z122" s="25">
        <v>12000</v>
      </c>
    </row>
    <row r="123" spans="1:26" ht="15" thickBot="1" x14ac:dyDescent="0.35">
      <c r="A123" s="1" t="s">
        <v>156</v>
      </c>
      <c r="B123" s="1" t="s">
        <v>134</v>
      </c>
      <c r="C123" s="1">
        <f>INT(RANK(konzisztencia_teszt_nyers_i!C123,konzisztencia_teszt_nyers_i!C$3:C$140,konzisztencia_teszt_nyers_i!C$1)/10)+1</f>
        <v>5</v>
      </c>
      <c r="D123" s="1">
        <f>INT(RANK(konzisztencia_teszt_nyers_i!D123,konzisztencia_teszt_nyers_i!D$3:D$140,konzisztencia_teszt_nyers_i!D$1)/10)+1</f>
        <v>9</v>
      </c>
      <c r="E123" s="1">
        <f>INT(RANK(konzisztencia_teszt_nyers_i!E123,konzisztencia_teszt_nyers_i!E$3:E$140,konzisztencia_teszt_nyers_i!E$1)/10)+1</f>
        <v>12</v>
      </c>
      <c r="F123" s="1">
        <f>INT(RANK(konzisztencia_teszt_nyers_i!F123,konzisztencia_teszt_nyers_i!F$3:F$140,konzisztencia_teszt_nyers_i!F$1)/10)+1</f>
        <v>11</v>
      </c>
      <c r="G123" s="1">
        <f>INT(RANK(konzisztencia_teszt_nyers_i!G123,konzisztencia_teszt_nyers_i!G$3:G$140,konzisztencia_teszt_nyers_i!G$1)/10)+1</f>
        <v>11</v>
      </c>
      <c r="H123" s="1">
        <f>INT(RANK(konzisztencia_teszt_nyers_i!H123,konzisztencia_teszt_nyers_i!H$3:H$140,konzisztencia_teszt_nyers_i!H$1)/10)+1</f>
        <v>12</v>
      </c>
      <c r="I123" s="1">
        <f>INT(RANK(konzisztencia_teszt_nyers_i!I123,konzisztencia_teszt_nyers_i!I$3:I$140,konzisztencia_teszt_nyers_i!I$1)/10)+1</f>
        <v>9</v>
      </c>
      <c r="J123" s="1">
        <f>INT(RANK(konzisztencia_teszt_nyers_i!J123,konzisztencia_teszt_nyers_i!J$3:J$140,konzisztencia_teszt_nyers_i!J$1)/10)+1</f>
        <v>12</v>
      </c>
      <c r="K123" s="1">
        <f>INT(RANK(konzisztencia_teszt_nyers_i!K123,konzisztencia_teszt_nyers_i!K$3:K$140,konzisztencia_teszt_nyers_i!K$1)/10)+1</f>
        <v>3</v>
      </c>
      <c r="L123" s="1">
        <f>konzisztencia_teszt_nyers_i!L123*1000+10000</f>
        <v>14000</v>
      </c>
      <c r="M123">
        <f t="shared" si="1"/>
        <v>13000.2</v>
      </c>
      <c r="P123" s="24" t="s">
        <v>292</v>
      </c>
      <c r="Q123" s="25">
        <v>1</v>
      </c>
      <c r="R123" s="25">
        <v>3</v>
      </c>
      <c r="S123" s="25">
        <v>1</v>
      </c>
      <c r="T123" s="25">
        <v>1</v>
      </c>
      <c r="U123" s="25">
        <v>3</v>
      </c>
      <c r="V123" s="25">
        <v>1</v>
      </c>
      <c r="W123" s="25">
        <v>1</v>
      </c>
      <c r="X123" s="25">
        <v>8</v>
      </c>
      <c r="Y123" s="25">
        <v>11</v>
      </c>
      <c r="Z123" s="25">
        <v>15000</v>
      </c>
    </row>
    <row r="124" spans="1:26" ht="15" thickBot="1" x14ac:dyDescent="0.35">
      <c r="A124" s="1" t="s">
        <v>156</v>
      </c>
      <c r="B124" s="1" t="s">
        <v>135</v>
      </c>
      <c r="C124" s="1">
        <f>INT(RANK(konzisztencia_teszt_nyers_i!C124,konzisztencia_teszt_nyers_i!C$3:C$140,konzisztencia_teszt_nyers_i!C$1)/10)+1</f>
        <v>12</v>
      </c>
      <c r="D124" s="1">
        <f>INT(RANK(konzisztencia_teszt_nyers_i!D124,konzisztencia_teszt_nyers_i!D$3:D$140,konzisztencia_teszt_nyers_i!D$1)/10)+1</f>
        <v>13</v>
      </c>
      <c r="E124" s="1">
        <f>INT(RANK(konzisztencia_teszt_nyers_i!E124,konzisztencia_teszt_nyers_i!E$3:E$140,konzisztencia_teszt_nyers_i!E$1)/10)+1</f>
        <v>9</v>
      </c>
      <c r="F124" s="1">
        <f>INT(RANK(konzisztencia_teszt_nyers_i!F124,konzisztencia_teszt_nyers_i!F$3:F$140,konzisztencia_teszt_nyers_i!F$1)/10)+1</f>
        <v>11</v>
      </c>
      <c r="G124" s="1">
        <f>INT(RANK(konzisztencia_teszt_nyers_i!G124,konzisztencia_teszt_nyers_i!G$3:G$140,konzisztencia_teszt_nyers_i!G$1)/10)+1</f>
        <v>3</v>
      </c>
      <c r="H124" s="1">
        <f>INT(RANK(konzisztencia_teszt_nyers_i!H124,konzisztencia_teszt_nyers_i!H$3:H$140,konzisztencia_teszt_nyers_i!H$1)/10)+1</f>
        <v>5</v>
      </c>
      <c r="I124" s="1">
        <f>INT(RANK(konzisztencia_teszt_nyers_i!I124,konzisztencia_teszt_nyers_i!I$3:I$140,konzisztencia_teszt_nyers_i!I$1)/10)+1</f>
        <v>5</v>
      </c>
      <c r="J124" s="1">
        <f>INT(RANK(konzisztencia_teszt_nyers_i!J124,konzisztencia_teszt_nyers_i!J$3:J$140,konzisztencia_teszt_nyers_i!J$1)/10)+1</f>
        <v>4</v>
      </c>
      <c r="K124" s="1">
        <f>INT(RANK(konzisztencia_teszt_nyers_i!K124,konzisztencia_teszt_nyers_i!K$3:K$140,konzisztencia_teszt_nyers_i!K$1)/10)+1</f>
        <v>3</v>
      </c>
      <c r="L124" s="1">
        <f>konzisztencia_teszt_nyers_i!L124*1000+10000</f>
        <v>14000</v>
      </c>
      <c r="M124">
        <f t="shared" si="1"/>
        <v>14241.6</v>
      </c>
      <c r="P124" s="24" t="s">
        <v>293</v>
      </c>
      <c r="Q124" s="25">
        <v>1</v>
      </c>
      <c r="R124" s="25">
        <v>3</v>
      </c>
      <c r="S124" s="25">
        <v>1</v>
      </c>
      <c r="T124" s="25">
        <v>1</v>
      </c>
      <c r="U124" s="25">
        <v>3</v>
      </c>
      <c r="V124" s="25">
        <v>1</v>
      </c>
      <c r="W124" s="25">
        <v>1</v>
      </c>
      <c r="X124" s="25">
        <v>8</v>
      </c>
      <c r="Y124" s="25">
        <v>11</v>
      </c>
      <c r="Z124" s="25">
        <v>15000</v>
      </c>
    </row>
    <row r="125" spans="1:26" ht="15" thickBot="1" x14ac:dyDescent="0.35">
      <c r="A125" s="1" t="s">
        <v>156</v>
      </c>
      <c r="B125" s="1" t="s">
        <v>136</v>
      </c>
      <c r="C125" s="1">
        <f>INT(RANK(konzisztencia_teszt_nyers_i!C125,konzisztencia_teszt_nyers_i!C$3:C$140,konzisztencia_teszt_nyers_i!C$1)/10)+1</f>
        <v>12</v>
      </c>
      <c r="D125" s="1">
        <f>INT(RANK(konzisztencia_teszt_nyers_i!D125,konzisztencia_teszt_nyers_i!D$3:D$140,konzisztencia_teszt_nyers_i!D$1)/10)+1</f>
        <v>3</v>
      </c>
      <c r="E125" s="1">
        <f>INT(RANK(konzisztencia_teszt_nyers_i!E125,konzisztencia_teszt_nyers_i!E$3:E$140,konzisztencia_teszt_nyers_i!E$1)/10)+1</f>
        <v>4</v>
      </c>
      <c r="F125" s="1">
        <f>INT(RANK(konzisztencia_teszt_nyers_i!F125,konzisztencia_teszt_nyers_i!F$3:F$140,konzisztencia_teszt_nyers_i!F$1)/10)+1</f>
        <v>7</v>
      </c>
      <c r="G125" s="1">
        <f>INT(RANK(konzisztencia_teszt_nyers_i!G125,konzisztencia_teszt_nyers_i!G$3:G$140,konzisztencia_teszt_nyers_i!G$1)/10)+1</f>
        <v>1</v>
      </c>
      <c r="H125" s="1">
        <f>INT(RANK(konzisztencia_teszt_nyers_i!H125,konzisztencia_teszt_nyers_i!H$3:H$140,konzisztencia_teszt_nyers_i!H$1)/10)+1</f>
        <v>5</v>
      </c>
      <c r="I125" s="1">
        <f>INT(RANK(konzisztencia_teszt_nyers_i!I125,konzisztencia_teszt_nyers_i!I$3:I$140,konzisztencia_teszt_nyers_i!I$1)/10)+1</f>
        <v>1</v>
      </c>
      <c r="J125" s="1">
        <f>INT(RANK(konzisztencia_teszt_nyers_i!J125,konzisztencia_teszt_nyers_i!J$3:J$140,konzisztencia_teszt_nyers_i!J$1)/10)+1</f>
        <v>4</v>
      </c>
      <c r="K125" s="1">
        <f>INT(RANK(konzisztencia_teszt_nyers_i!K125,konzisztencia_teszt_nyers_i!K$3:K$140,konzisztencia_teszt_nyers_i!K$1)/10)+1</f>
        <v>1</v>
      </c>
      <c r="L125" s="1">
        <f>konzisztencia_teszt_nyers_i!L125*1000+10000</f>
        <v>12000</v>
      </c>
      <c r="M125">
        <f t="shared" si="1"/>
        <v>12934</v>
      </c>
      <c r="P125" s="24" t="s">
        <v>294</v>
      </c>
      <c r="Q125" s="25">
        <v>12</v>
      </c>
      <c r="R125" s="25">
        <v>9</v>
      </c>
      <c r="S125" s="25">
        <v>4</v>
      </c>
      <c r="T125" s="25">
        <v>2</v>
      </c>
      <c r="U125" s="25">
        <v>7</v>
      </c>
      <c r="V125" s="25">
        <v>1</v>
      </c>
      <c r="W125" s="25">
        <v>5</v>
      </c>
      <c r="X125" s="25">
        <v>12</v>
      </c>
      <c r="Y125" s="25">
        <v>7</v>
      </c>
      <c r="Z125" s="25">
        <v>14000</v>
      </c>
    </row>
    <row r="126" spans="1:26" ht="15" thickBot="1" x14ac:dyDescent="0.35">
      <c r="A126" s="1" t="s">
        <v>156</v>
      </c>
      <c r="B126" s="1" t="s">
        <v>137</v>
      </c>
      <c r="C126" s="1">
        <f>INT(RANK(konzisztencia_teszt_nyers_i!C126,konzisztencia_teszt_nyers_i!C$3:C$140,konzisztencia_teszt_nyers_i!C$1)/10)+1</f>
        <v>12</v>
      </c>
      <c r="D126" s="1">
        <f>INT(RANK(konzisztencia_teszt_nyers_i!D126,konzisztencia_teszt_nyers_i!D$3:D$140,konzisztencia_teszt_nyers_i!D$1)/10)+1</f>
        <v>3</v>
      </c>
      <c r="E126" s="1">
        <f>INT(RANK(konzisztencia_teszt_nyers_i!E126,konzisztencia_teszt_nyers_i!E$3:E$140,konzisztencia_teszt_nyers_i!E$1)/10)+1</f>
        <v>4</v>
      </c>
      <c r="F126" s="1">
        <f>INT(RANK(konzisztencia_teszt_nyers_i!F126,konzisztencia_teszt_nyers_i!F$3:F$140,konzisztencia_teszt_nyers_i!F$1)/10)+1</f>
        <v>7</v>
      </c>
      <c r="G126" s="1">
        <f>INT(RANK(konzisztencia_teszt_nyers_i!G126,konzisztencia_teszt_nyers_i!G$3:G$140,konzisztencia_teszt_nyers_i!G$1)/10)+1</f>
        <v>1</v>
      </c>
      <c r="H126" s="1">
        <f>INT(RANK(konzisztencia_teszt_nyers_i!H126,konzisztencia_teszt_nyers_i!H$3:H$140,konzisztencia_teszt_nyers_i!H$1)/10)+1</f>
        <v>5</v>
      </c>
      <c r="I126" s="1">
        <f>INT(RANK(konzisztencia_teszt_nyers_i!I126,konzisztencia_teszt_nyers_i!I$3:I$140,konzisztencia_teszt_nyers_i!I$1)/10)+1</f>
        <v>5</v>
      </c>
      <c r="J126" s="1">
        <f>INT(RANK(konzisztencia_teszt_nyers_i!J126,konzisztencia_teszt_nyers_i!J$3:J$140,konzisztencia_teszt_nyers_i!J$1)/10)+1</f>
        <v>4</v>
      </c>
      <c r="K126" s="1">
        <f>INT(RANK(konzisztencia_teszt_nyers_i!K126,konzisztencia_teszt_nyers_i!K$3:K$140,konzisztencia_teszt_nyers_i!K$1)/10)+1</f>
        <v>1</v>
      </c>
      <c r="L126" s="1">
        <f>konzisztencia_teszt_nyers_i!L126*1000+10000</f>
        <v>12000</v>
      </c>
      <c r="M126">
        <f t="shared" si="1"/>
        <v>12878.2</v>
      </c>
      <c r="P126" s="24" t="s">
        <v>295</v>
      </c>
      <c r="Q126" s="25">
        <v>5</v>
      </c>
      <c r="R126" s="25">
        <v>9</v>
      </c>
      <c r="S126" s="25">
        <v>12</v>
      </c>
      <c r="T126" s="25">
        <v>7</v>
      </c>
      <c r="U126" s="25">
        <v>7</v>
      </c>
      <c r="V126" s="25">
        <v>10</v>
      </c>
      <c r="W126" s="25">
        <v>9</v>
      </c>
      <c r="X126" s="25">
        <v>12</v>
      </c>
      <c r="Y126" s="25">
        <v>7</v>
      </c>
      <c r="Z126" s="25">
        <v>12000</v>
      </c>
    </row>
    <row r="127" spans="1:26" ht="15" thickBot="1" x14ac:dyDescent="0.35">
      <c r="A127" s="1" t="s">
        <v>156</v>
      </c>
      <c r="B127" s="1" t="s">
        <v>138</v>
      </c>
      <c r="C127" s="1">
        <f>INT(RANK(konzisztencia_teszt_nyers_i!C127,konzisztencia_teszt_nyers_i!C$3:C$140,konzisztencia_teszt_nyers_i!C$1)/10)+1</f>
        <v>8</v>
      </c>
      <c r="D127" s="1">
        <f>INT(RANK(konzisztencia_teszt_nyers_i!D127,konzisztencia_teszt_nyers_i!D$3:D$140,konzisztencia_teszt_nyers_i!D$1)/10)+1</f>
        <v>3</v>
      </c>
      <c r="E127" s="1">
        <f>INT(RANK(konzisztencia_teszt_nyers_i!E127,konzisztencia_teszt_nyers_i!E$3:E$140,konzisztencia_teszt_nyers_i!E$1)/10)+1</f>
        <v>1</v>
      </c>
      <c r="F127" s="1">
        <f>INT(RANK(konzisztencia_teszt_nyers_i!F127,konzisztencia_teszt_nyers_i!F$3:F$140,konzisztencia_teszt_nyers_i!F$1)/10)+1</f>
        <v>7</v>
      </c>
      <c r="G127" s="1">
        <f>INT(RANK(konzisztencia_teszt_nyers_i!G127,konzisztencia_teszt_nyers_i!G$3:G$140,konzisztencia_teszt_nyers_i!G$1)/10)+1</f>
        <v>3</v>
      </c>
      <c r="H127" s="1">
        <f>INT(RANK(konzisztencia_teszt_nyers_i!H127,konzisztencia_teszt_nyers_i!H$3:H$140,konzisztencia_teszt_nyers_i!H$1)/10)+1</f>
        <v>10</v>
      </c>
      <c r="I127" s="1">
        <f>INT(RANK(konzisztencia_teszt_nyers_i!I127,konzisztencia_teszt_nyers_i!I$3:I$140,konzisztencia_teszt_nyers_i!I$1)/10)+1</f>
        <v>5</v>
      </c>
      <c r="J127" s="1">
        <f>INT(RANK(konzisztencia_teszt_nyers_i!J127,konzisztencia_teszt_nyers_i!J$3:J$140,konzisztencia_teszt_nyers_i!J$1)/10)+1</f>
        <v>12</v>
      </c>
      <c r="K127" s="1">
        <f>INT(RANK(konzisztencia_teszt_nyers_i!K127,konzisztencia_teszt_nyers_i!K$3:K$140,konzisztencia_teszt_nyers_i!K$1)/10)+1</f>
        <v>7</v>
      </c>
      <c r="L127" s="1">
        <f>konzisztencia_teszt_nyers_i!L127*1000+10000</f>
        <v>14000</v>
      </c>
      <c r="M127">
        <f t="shared" si="1"/>
        <v>13857.6</v>
      </c>
      <c r="P127" s="24" t="s">
        <v>296</v>
      </c>
      <c r="Q127" s="25">
        <v>12</v>
      </c>
      <c r="R127" s="25">
        <v>13</v>
      </c>
      <c r="S127" s="25">
        <v>4</v>
      </c>
      <c r="T127" s="25">
        <v>11</v>
      </c>
      <c r="U127" s="25">
        <v>11</v>
      </c>
      <c r="V127" s="25">
        <v>12</v>
      </c>
      <c r="W127" s="25">
        <v>9</v>
      </c>
      <c r="X127" s="25">
        <v>12</v>
      </c>
      <c r="Y127" s="25">
        <v>3</v>
      </c>
      <c r="Z127" s="25">
        <v>14000</v>
      </c>
    </row>
    <row r="128" spans="1:26" ht="15" thickBot="1" x14ac:dyDescent="0.35">
      <c r="A128" s="1" t="s">
        <v>152</v>
      </c>
      <c r="B128" s="1" t="s">
        <v>139</v>
      </c>
      <c r="C128" s="1">
        <f>INT(RANK(konzisztencia_teszt_nyers_i!C128,konzisztencia_teszt_nyers_i!C$3:C$140,konzisztencia_teszt_nyers_i!C$1)/10)+1</f>
        <v>5</v>
      </c>
      <c r="D128" s="1">
        <f>INT(RANK(konzisztencia_teszt_nyers_i!D128,konzisztencia_teszt_nyers_i!D$3:D$140,konzisztencia_teszt_nyers_i!D$1)/10)+1</f>
        <v>3</v>
      </c>
      <c r="E128" s="1">
        <f>INT(RANK(konzisztencia_teszt_nyers_i!E128,konzisztencia_teszt_nyers_i!E$3:E$140,konzisztencia_teszt_nyers_i!E$1)/10)+1</f>
        <v>9</v>
      </c>
      <c r="F128" s="1">
        <f>INT(RANK(konzisztencia_teszt_nyers_i!F128,konzisztencia_teszt_nyers_i!F$3:F$140,konzisztencia_teszt_nyers_i!F$1)/10)+1</f>
        <v>7</v>
      </c>
      <c r="G128" s="1">
        <f>INT(RANK(konzisztencia_teszt_nyers_i!G128,konzisztencia_teszt_nyers_i!G$3:G$140,konzisztencia_teszt_nyers_i!G$1)/10)+1</f>
        <v>3</v>
      </c>
      <c r="H128" s="1">
        <f>INT(RANK(konzisztencia_teszt_nyers_i!H128,konzisztencia_teszt_nyers_i!H$3:H$140,konzisztencia_teszt_nyers_i!H$1)/10)+1</f>
        <v>10</v>
      </c>
      <c r="I128" s="1">
        <f>INT(RANK(konzisztencia_teszt_nyers_i!I128,konzisztencia_teszt_nyers_i!I$3:I$140,konzisztencia_teszt_nyers_i!I$1)/10)+1</f>
        <v>5</v>
      </c>
      <c r="J128" s="1">
        <f>INT(RANK(konzisztencia_teszt_nyers_i!J128,konzisztencia_teszt_nyers_i!J$3:J$140,konzisztencia_teszt_nyers_i!J$1)/10)+1</f>
        <v>12</v>
      </c>
      <c r="K128" s="1">
        <f>INT(RANK(konzisztencia_teszt_nyers_i!K128,konzisztencia_teszt_nyers_i!K$3:K$140,konzisztencia_teszt_nyers_i!K$1)/10)+1</f>
        <v>7</v>
      </c>
      <c r="L128" s="1">
        <f>konzisztencia_teszt_nyers_i!L128*1000+10000</f>
        <v>14000</v>
      </c>
      <c r="M128">
        <f t="shared" si="1"/>
        <v>12899.1</v>
      </c>
      <c r="P128" s="24" t="s">
        <v>297</v>
      </c>
      <c r="Q128" s="25">
        <v>5</v>
      </c>
      <c r="R128" s="25">
        <v>9</v>
      </c>
      <c r="S128" s="25">
        <v>12</v>
      </c>
      <c r="T128" s="25">
        <v>11</v>
      </c>
      <c r="U128" s="25">
        <v>11</v>
      </c>
      <c r="V128" s="25">
        <v>12</v>
      </c>
      <c r="W128" s="25">
        <v>9</v>
      </c>
      <c r="X128" s="25">
        <v>12</v>
      </c>
      <c r="Y128" s="25">
        <v>3</v>
      </c>
      <c r="Z128" s="25">
        <v>14000</v>
      </c>
    </row>
    <row r="129" spans="1:26" ht="15" thickBot="1" x14ac:dyDescent="0.35">
      <c r="A129" s="1" t="s">
        <v>156</v>
      </c>
      <c r="B129" s="1" t="s">
        <v>140</v>
      </c>
      <c r="C129" s="1">
        <f>INT(RANK(konzisztencia_teszt_nyers_i!C129,konzisztencia_teszt_nyers_i!C$3:C$140,konzisztencia_teszt_nyers_i!C$1)/10)+1</f>
        <v>8</v>
      </c>
      <c r="D129" s="1">
        <f>INT(RANK(konzisztencia_teszt_nyers_i!D129,konzisztencia_teszt_nyers_i!D$3:D$140,konzisztencia_teszt_nyers_i!D$1)/10)+1</f>
        <v>9</v>
      </c>
      <c r="E129" s="1">
        <f>INT(RANK(konzisztencia_teszt_nyers_i!E129,konzisztencia_teszt_nyers_i!E$3:E$140,konzisztencia_teszt_nyers_i!E$1)/10)+1</f>
        <v>1</v>
      </c>
      <c r="F129" s="1">
        <f>INT(RANK(konzisztencia_teszt_nyers_i!F129,konzisztencia_teszt_nyers_i!F$3:F$140,konzisztencia_teszt_nyers_i!F$1)/10)+1</f>
        <v>7</v>
      </c>
      <c r="G129" s="1">
        <f>INT(RANK(konzisztencia_teszt_nyers_i!G129,konzisztencia_teszt_nyers_i!G$3:G$140,konzisztencia_teszt_nyers_i!G$1)/10)+1</f>
        <v>1</v>
      </c>
      <c r="H129" s="1">
        <f>INT(RANK(konzisztencia_teszt_nyers_i!H129,konzisztencia_teszt_nyers_i!H$3:H$140,konzisztencia_teszt_nyers_i!H$1)/10)+1</f>
        <v>5</v>
      </c>
      <c r="I129" s="1">
        <f>INT(RANK(konzisztencia_teszt_nyers_i!I129,konzisztencia_teszt_nyers_i!I$3:I$140,konzisztencia_teszt_nyers_i!I$1)/10)+1</f>
        <v>1</v>
      </c>
      <c r="J129" s="1">
        <f>INT(RANK(konzisztencia_teszt_nyers_i!J129,konzisztencia_teszt_nyers_i!J$3:J$140,konzisztencia_teszt_nyers_i!J$1)/10)+1</f>
        <v>8</v>
      </c>
      <c r="K129" s="1">
        <f>INT(RANK(konzisztencia_teszt_nyers_i!K129,konzisztencia_teszt_nyers_i!K$3:K$140,konzisztencia_teszt_nyers_i!K$1)/10)+1</f>
        <v>3</v>
      </c>
      <c r="L129" s="1">
        <f>konzisztencia_teszt_nyers_i!L129*1000+10000</f>
        <v>14000</v>
      </c>
      <c r="M129">
        <f t="shared" si="1"/>
        <v>13949.2</v>
      </c>
      <c r="P129" s="24" t="s">
        <v>298</v>
      </c>
      <c r="Q129" s="25">
        <v>12</v>
      </c>
      <c r="R129" s="25">
        <v>13</v>
      </c>
      <c r="S129" s="25">
        <v>9</v>
      </c>
      <c r="T129" s="25">
        <v>11</v>
      </c>
      <c r="U129" s="25">
        <v>3</v>
      </c>
      <c r="V129" s="25">
        <v>5</v>
      </c>
      <c r="W129" s="25">
        <v>5</v>
      </c>
      <c r="X129" s="25">
        <v>4</v>
      </c>
      <c r="Y129" s="25">
        <v>3</v>
      </c>
      <c r="Z129" s="25">
        <v>14000</v>
      </c>
    </row>
    <row r="130" spans="1:26" ht="15" thickBot="1" x14ac:dyDescent="0.35">
      <c r="A130" s="1" t="s">
        <v>156</v>
      </c>
      <c r="B130" s="1" t="s">
        <v>141</v>
      </c>
      <c r="C130" s="1">
        <f>INT(RANK(konzisztencia_teszt_nyers_i!C130,konzisztencia_teszt_nyers_i!C$3:C$140,konzisztencia_teszt_nyers_i!C$1)/10)+1</f>
        <v>12</v>
      </c>
      <c r="D130" s="1">
        <f>INT(RANK(konzisztencia_teszt_nyers_i!D130,konzisztencia_teszt_nyers_i!D$3:D$140,konzisztencia_teszt_nyers_i!D$1)/10)+1</f>
        <v>3</v>
      </c>
      <c r="E130" s="1">
        <f>INT(RANK(konzisztencia_teszt_nyers_i!E130,konzisztencia_teszt_nyers_i!E$3:E$140,konzisztencia_teszt_nyers_i!E$1)/10)+1</f>
        <v>1</v>
      </c>
      <c r="F130" s="1">
        <f>INT(RANK(konzisztencia_teszt_nyers_i!F130,konzisztencia_teszt_nyers_i!F$3:F$140,konzisztencia_teszt_nyers_i!F$1)/10)+1</f>
        <v>11</v>
      </c>
      <c r="G130" s="1">
        <f>INT(RANK(konzisztencia_teszt_nyers_i!G130,konzisztencia_teszt_nyers_i!G$3:G$140,konzisztencia_teszt_nyers_i!G$1)/10)+1</f>
        <v>7</v>
      </c>
      <c r="H130" s="1">
        <f>INT(RANK(konzisztencia_teszt_nyers_i!H130,konzisztencia_teszt_nyers_i!H$3:H$140,konzisztencia_teszt_nyers_i!H$1)/10)+1</f>
        <v>5</v>
      </c>
      <c r="I130" s="1">
        <f>INT(RANK(konzisztencia_teszt_nyers_i!I130,konzisztencia_teszt_nyers_i!I$3:I$140,konzisztencia_teszt_nyers_i!I$1)/10)+1</f>
        <v>12</v>
      </c>
      <c r="J130" s="1">
        <f>INT(RANK(konzisztencia_teszt_nyers_i!J130,konzisztencia_teszt_nyers_i!J$3:J$140,konzisztencia_teszt_nyers_i!J$1)/10)+1</f>
        <v>8</v>
      </c>
      <c r="K130" s="1">
        <f>INT(RANK(konzisztencia_teszt_nyers_i!K130,konzisztencia_teszt_nyers_i!K$3:K$140,konzisztencia_teszt_nyers_i!K$1)/10)+1</f>
        <v>7</v>
      </c>
      <c r="L130" s="1">
        <f>konzisztencia_teszt_nyers_i!L130*1000+10000</f>
        <v>14000</v>
      </c>
      <c r="M130">
        <f t="shared" si="1"/>
        <v>13666.8</v>
      </c>
      <c r="P130" s="24" t="s">
        <v>299</v>
      </c>
      <c r="Q130" s="25">
        <v>12</v>
      </c>
      <c r="R130" s="25">
        <v>3</v>
      </c>
      <c r="S130" s="25">
        <v>4</v>
      </c>
      <c r="T130" s="25">
        <v>7</v>
      </c>
      <c r="U130" s="25">
        <v>1</v>
      </c>
      <c r="V130" s="25">
        <v>5</v>
      </c>
      <c r="W130" s="25">
        <v>1</v>
      </c>
      <c r="X130" s="25">
        <v>4</v>
      </c>
      <c r="Y130" s="25">
        <v>1</v>
      </c>
      <c r="Z130" s="25">
        <v>12000</v>
      </c>
    </row>
    <row r="131" spans="1:26" ht="15" thickBot="1" x14ac:dyDescent="0.35">
      <c r="A131" s="1" t="s">
        <v>152</v>
      </c>
      <c r="B131" s="1" t="s">
        <v>142</v>
      </c>
      <c r="C131" s="1">
        <f>INT(RANK(konzisztencia_teszt_nyers_i!C131,konzisztencia_teszt_nyers_i!C$3:C$140,konzisztencia_teszt_nyers_i!C$1)/10)+1</f>
        <v>5</v>
      </c>
      <c r="D131" s="1">
        <f>INT(RANK(konzisztencia_teszt_nyers_i!D131,konzisztencia_teszt_nyers_i!D$3:D$140,konzisztencia_teszt_nyers_i!D$1)/10)+1</f>
        <v>3</v>
      </c>
      <c r="E131" s="1">
        <f>INT(RANK(konzisztencia_teszt_nyers_i!E131,konzisztencia_teszt_nyers_i!E$3:E$140,konzisztencia_teszt_nyers_i!E$1)/10)+1</f>
        <v>9</v>
      </c>
      <c r="F131" s="1">
        <f>INT(RANK(konzisztencia_teszt_nyers_i!F131,konzisztencia_teszt_nyers_i!F$3:F$140,konzisztencia_teszt_nyers_i!F$1)/10)+1</f>
        <v>11</v>
      </c>
      <c r="G131" s="1">
        <f>INT(RANK(konzisztencia_teszt_nyers_i!G131,konzisztencia_teszt_nyers_i!G$3:G$140,konzisztencia_teszt_nyers_i!G$1)/10)+1</f>
        <v>7</v>
      </c>
      <c r="H131" s="1">
        <f>INT(RANK(konzisztencia_teszt_nyers_i!H131,konzisztencia_teszt_nyers_i!H$3:H$140,konzisztencia_teszt_nyers_i!H$1)/10)+1</f>
        <v>5</v>
      </c>
      <c r="I131" s="1">
        <f>INT(RANK(konzisztencia_teszt_nyers_i!I131,konzisztencia_teszt_nyers_i!I$3:I$140,konzisztencia_teszt_nyers_i!I$1)/10)+1</f>
        <v>9</v>
      </c>
      <c r="J131" s="1">
        <f>INT(RANK(konzisztencia_teszt_nyers_i!J131,konzisztencia_teszt_nyers_i!J$3:J$140,konzisztencia_teszt_nyers_i!J$1)/10)+1</f>
        <v>8</v>
      </c>
      <c r="K131" s="1">
        <f>INT(RANK(konzisztencia_teszt_nyers_i!K131,konzisztencia_teszt_nyers_i!K$3:K$140,konzisztencia_teszt_nyers_i!K$1)/10)+1</f>
        <v>7</v>
      </c>
      <c r="L131" s="1">
        <f>konzisztencia_teszt_nyers_i!L131*1000+10000</f>
        <v>14000</v>
      </c>
      <c r="M131">
        <f t="shared" si="1"/>
        <v>13014.7</v>
      </c>
      <c r="P131" s="24" t="s">
        <v>300</v>
      </c>
      <c r="Q131" s="25">
        <v>12</v>
      </c>
      <c r="R131" s="25">
        <v>3</v>
      </c>
      <c r="S131" s="25">
        <v>4</v>
      </c>
      <c r="T131" s="25">
        <v>7</v>
      </c>
      <c r="U131" s="25">
        <v>1</v>
      </c>
      <c r="V131" s="25">
        <v>5</v>
      </c>
      <c r="W131" s="25">
        <v>5</v>
      </c>
      <c r="X131" s="25">
        <v>4</v>
      </c>
      <c r="Y131" s="25">
        <v>1</v>
      </c>
      <c r="Z131" s="25">
        <v>12000</v>
      </c>
    </row>
    <row r="132" spans="1:26" ht="15" thickBot="1" x14ac:dyDescent="0.35">
      <c r="A132" s="1" t="s">
        <v>154</v>
      </c>
      <c r="B132" s="1" t="s">
        <v>143</v>
      </c>
      <c r="C132" s="1">
        <f>INT(RANK(konzisztencia_teszt_nyers_i!C132,konzisztencia_teszt_nyers_i!C$3:C$140,konzisztencia_teszt_nyers_i!C$1)/10)+1</f>
        <v>12</v>
      </c>
      <c r="D132" s="1">
        <f>INT(RANK(konzisztencia_teszt_nyers_i!D132,konzisztencia_teszt_nyers_i!D$3:D$140,konzisztencia_teszt_nyers_i!D$1)/10)+1</f>
        <v>3</v>
      </c>
      <c r="E132" s="1">
        <f>INT(RANK(konzisztencia_teszt_nyers_i!E132,konzisztencia_teszt_nyers_i!E$3:E$140,konzisztencia_teszt_nyers_i!E$1)/10)+1</f>
        <v>4</v>
      </c>
      <c r="F132" s="1">
        <f>INT(RANK(konzisztencia_teszt_nyers_i!F132,konzisztencia_teszt_nyers_i!F$3:F$140,konzisztencia_teszt_nyers_i!F$1)/10)+1</f>
        <v>11</v>
      </c>
      <c r="G132" s="1">
        <f>INT(RANK(konzisztencia_teszt_nyers_i!G132,konzisztencia_teszt_nyers_i!G$3:G$140,konzisztencia_teszt_nyers_i!G$1)/10)+1</f>
        <v>7</v>
      </c>
      <c r="H132" s="1">
        <f>INT(RANK(konzisztencia_teszt_nyers_i!H132,konzisztencia_teszt_nyers_i!H$3:H$140,konzisztencia_teszt_nyers_i!H$1)/10)+1</f>
        <v>5</v>
      </c>
      <c r="I132" s="1">
        <f>INT(RANK(konzisztencia_teszt_nyers_i!I132,konzisztencia_teszt_nyers_i!I$3:I$140,konzisztencia_teszt_nyers_i!I$1)/10)+1</f>
        <v>12</v>
      </c>
      <c r="J132" s="1">
        <f>INT(RANK(konzisztencia_teszt_nyers_i!J132,konzisztencia_teszt_nyers_i!J$3:J$140,konzisztencia_teszt_nyers_i!J$1)/10)+1</f>
        <v>8</v>
      </c>
      <c r="K132" s="1">
        <f>INT(RANK(konzisztencia_teszt_nyers_i!K132,konzisztencia_teszt_nyers_i!K$3:K$140,konzisztencia_teszt_nyers_i!K$1)/10)+1</f>
        <v>7</v>
      </c>
      <c r="L132" s="1">
        <f>konzisztencia_teszt_nyers_i!L132*1000+10000</f>
        <v>14000</v>
      </c>
      <c r="M132">
        <f t="shared" ref="M132:M140" si="2">Z309</f>
        <v>13064.5</v>
      </c>
      <c r="P132" s="24" t="s">
        <v>301</v>
      </c>
      <c r="Q132" s="25">
        <v>8</v>
      </c>
      <c r="R132" s="25">
        <v>3</v>
      </c>
      <c r="S132" s="25">
        <v>1</v>
      </c>
      <c r="T132" s="25">
        <v>7</v>
      </c>
      <c r="U132" s="25">
        <v>3</v>
      </c>
      <c r="V132" s="25">
        <v>10</v>
      </c>
      <c r="W132" s="25">
        <v>5</v>
      </c>
      <c r="X132" s="25">
        <v>12</v>
      </c>
      <c r="Y132" s="25">
        <v>7</v>
      </c>
      <c r="Z132" s="25">
        <v>14000</v>
      </c>
    </row>
    <row r="133" spans="1:26" ht="15" thickBot="1" x14ac:dyDescent="0.35">
      <c r="A133" s="1" t="s">
        <v>156</v>
      </c>
      <c r="B133" s="1" t="s">
        <v>144</v>
      </c>
      <c r="C133" s="1">
        <f>INT(RANK(konzisztencia_teszt_nyers_i!C133,konzisztencia_teszt_nyers_i!C$3:C$140,konzisztencia_teszt_nyers_i!C$1)/10)+1</f>
        <v>8</v>
      </c>
      <c r="D133" s="1">
        <f>INT(RANK(konzisztencia_teszt_nyers_i!D133,konzisztencia_teszt_nyers_i!D$3:D$140,konzisztencia_teszt_nyers_i!D$1)/10)+1</f>
        <v>9</v>
      </c>
      <c r="E133" s="1">
        <f>INT(RANK(konzisztencia_teszt_nyers_i!E133,konzisztencia_teszt_nyers_i!E$3:E$140,konzisztencia_teszt_nyers_i!E$1)/10)+1</f>
        <v>1</v>
      </c>
      <c r="F133" s="1">
        <f>INT(RANK(konzisztencia_teszt_nyers_i!F133,konzisztencia_teszt_nyers_i!F$3:F$140,konzisztencia_teszt_nyers_i!F$1)/10)+1</f>
        <v>7</v>
      </c>
      <c r="G133" s="1">
        <f>INT(RANK(konzisztencia_teszt_nyers_i!G133,konzisztencia_teszt_nyers_i!G$3:G$140,konzisztencia_teszt_nyers_i!G$1)/10)+1</f>
        <v>11</v>
      </c>
      <c r="H133" s="1">
        <f>INT(RANK(konzisztencia_teszt_nyers_i!H133,konzisztencia_teszt_nyers_i!H$3:H$140,konzisztencia_teszt_nyers_i!H$1)/10)+1</f>
        <v>5</v>
      </c>
      <c r="I133" s="1">
        <f>INT(RANK(konzisztencia_teszt_nyers_i!I133,konzisztencia_teszt_nyers_i!I$3:I$140,konzisztencia_teszt_nyers_i!I$1)/10)+1</f>
        <v>9</v>
      </c>
      <c r="J133" s="1">
        <f>INT(RANK(konzisztencia_teszt_nyers_i!J133,konzisztencia_teszt_nyers_i!J$3:J$140,konzisztencia_teszt_nyers_i!J$1)/10)+1</f>
        <v>4</v>
      </c>
      <c r="K133" s="1">
        <f>INT(RANK(konzisztencia_teszt_nyers_i!K133,konzisztencia_teszt_nyers_i!K$3:K$140,konzisztencia_teszt_nyers_i!K$1)/10)+1</f>
        <v>7</v>
      </c>
      <c r="L133" s="1">
        <f>konzisztencia_teszt_nyers_i!L133*1000+10000</f>
        <v>15000</v>
      </c>
      <c r="M133">
        <f t="shared" si="2"/>
        <v>14570.4</v>
      </c>
      <c r="P133" s="24" t="s">
        <v>302</v>
      </c>
      <c r="Q133" s="25">
        <v>5</v>
      </c>
      <c r="R133" s="25">
        <v>3</v>
      </c>
      <c r="S133" s="25">
        <v>9</v>
      </c>
      <c r="T133" s="25">
        <v>7</v>
      </c>
      <c r="U133" s="25">
        <v>3</v>
      </c>
      <c r="V133" s="25">
        <v>10</v>
      </c>
      <c r="W133" s="25">
        <v>5</v>
      </c>
      <c r="X133" s="25">
        <v>12</v>
      </c>
      <c r="Y133" s="25">
        <v>7</v>
      </c>
      <c r="Z133" s="25">
        <v>14000</v>
      </c>
    </row>
    <row r="134" spans="1:26" ht="15" thickBot="1" x14ac:dyDescent="0.35">
      <c r="A134" s="1" t="s">
        <v>152</v>
      </c>
      <c r="B134" s="1" t="s">
        <v>145</v>
      </c>
      <c r="C134" s="1">
        <f>INT(RANK(konzisztencia_teszt_nyers_i!C134,konzisztencia_teszt_nyers_i!C$3:C$140,konzisztencia_teszt_nyers_i!C$1)/10)+1</f>
        <v>5</v>
      </c>
      <c r="D134" s="1">
        <f>INT(RANK(konzisztencia_teszt_nyers_i!D134,konzisztencia_teszt_nyers_i!D$3:D$140,konzisztencia_teszt_nyers_i!D$1)/10)+1</f>
        <v>3</v>
      </c>
      <c r="E134" s="1">
        <f>INT(RANK(konzisztencia_teszt_nyers_i!E134,konzisztencia_teszt_nyers_i!E$3:E$140,konzisztencia_teszt_nyers_i!E$1)/10)+1</f>
        <v>9</v>
      </c>
      <c r="F134" s="1">
        <f>INT(RANK(konzisztencia_teszt_nyers_i!F134,konzisztencia_teszt_nyers_i!F$3:F$140,konzisztencia_teszt_nyers_i!F$1)/10)+1</f>
        <v>7</v>
      </c>
      <c r="G134" s="1">
        <f>INT(RANK(konzisztencia_teszt_nyers_i!G134,konzisztencia_teszt_nyers_i!G$3:G$140,konzisztencia_teszt_nyers_i!G$1)/10)+1</f>
        <v>11</v>
      </c>
      <c r="H134" s="1">
        <f>INT(RANK(konzisztencia_teszt_nyers_i!H134,konzisztencia_teszt_nyers_i!H$3:H$140,konzisztencia_teszt_nyers_i!H$1)/10)+1</f>
        <v>5</v>
      </c>
      <c r="I134" s="1">
        <f>INT(RANK(konzisztencia_teszt_nyers_i!I134,konzisztencia_teszt_nyers_i!I$3:I$140,konzisztencia_teszt_nyers_i!I$1)/10)+1</f>
        <v>9</v>
      </c>
      <c r="J134" s="1">
        <f>INT(RANK(konzisztencia_teszt_nyers_i!J134,konzisztencia_teszt_nyers_i!J$3:J$140,konzisztencia_teszt_nyers_i!J$1)/10)+1</f>
        <v>4</v>
      </c>
      <c r="K134" s="1">
        <f>INT(RANK(konzisztencia_teszt_nyers_i!K134,konzisztencia_teszt_nyers_i!K$3:K$140,konzisztencia_teszt_nyers_i!K$1)/10)+1</f>
        <v>7</v>
      </c>
      <c r="L134" s="1">
        <f>konzisztencia_teszt_nyers_i!L134*1000+10000</f>
        <v>15000</v>
      </c>
      <c r="M134">
        <f t="shared" si="2"/>
        <v>13599.5</v>
      </c>
      <c r="P134" s="24" t="s">
        <v>303</v>
      </c>
      <c r="Q134" s="25">
        <v>8</v>
      </c>
      <c r="R134" s="25">
        <v>9</v>
      </c>
      <c r="S134" s="25">
        <v>1</v>
      </c>
      <c r="T134" s="25">
        <v>7</v>
      </c>
      <c r="U134" s="25">
        <v>1</v>
      </c>
      <c r="V134" s="25">
        <v>5</v>
      </c>
      <c r="W134" s="25">
        <v>1</v>
      </c>
      <c r="X134" s="25">
        <v>8</v>
      </c>
      <c r="Y134" s="25">
        <v>3</v>
      </c>
      <c r="Z134" s="25">
        <v>14000</v>
      </c>
    </row>
    <row r="135" spans="1:26" ht="15" thickBot="1" x14ac:dyDescent="0.35">
      <c r="A135" s="1" t="s">
        <v>156</v>
      </c>
      <c r="B135" s="1" t="s">
        <v>146</v>
      </c>
      <c r="C135" s="1">
        <f>INT(RANK(konzisztencia_teszt_nyers_i!C135,konzisztencia_teszt_nyers_i!C$3:C$140,konzisztencia_teszt_nyers_i!C$1)/10)+1</f>
        <v>5</v>
      </c>
      <c r="D135" s="1">
        <f>INT(RANK(konzisztencia_teszt_nyers_i!D135,konzisztencia_teszt_nyers_i!D$3:D$140,konzisztencia_teszt_nyers_i!D$1)/10)+1</f>
        <v>9</v>
      </c>
      <c r="E135" s="1">
        <f>INT(RANK(konzisztencia_teszt_nyers_i!E135,konzisztencia_teszt_nyers_i!E$3:E$140,konzisztencia_teszt_nyers_i!E$1)/10)+1</f>
        <v>1</v>
      </c>
      <c r="F135" s="1">
        <f>INT(RANK(konzisztencia_teszt_nyers_i!F135,konzisztencia_teszt_nyers_i!F$3:F$140,konzisztencia_teszt_nyers_i!F$1)/10)+1</f>
        <v>7</v>
      </c>
      <c r="G135" s="1">
        <f>INT(RANK(konzisztencia_teszt_nyers_i!G135,konzisztencia_teszt_nyers_i!G$3:G$140,konzisztencia_teszt_nyers_i!G$1)/10)+1</f>
        <v>1</v>
      </c>
      <c r="H135" s="1">
        <f>INT(RANK(konzisztencia_teszt_nyers_i!H135,konzisztencia_teszt_nyers_i!H$3:H$140,konzisztencia_teszt_nyers_i!H$1)/10)+1</f>
        <v>10</v>
      </c>
      <c r="I135" s="1">
        <f>INT(RANK(konzisztencia_teszt_nyers_i!I135,konzisztencia_teszt_nyers_i!I$3:I$140,konzisztencia_teszt_nyers_i!I$1)/10)+1</f>
        <v>5</v>
      </c>
      <c r="J135" s="1">
        <f>INT(RANK(konzisztencia_teszt_nyers_i!J135,konzisztencia_teszt_nyers_i!J$3:J$140,konzisztencia_teszt_nyers_i!J$1)/10)+1</f>
        <v>4</v>
      </c>
      <c r="K135" s="1">
        <f>INT(RANK(konzisztencia_teszt_nyers_i!K135,konzisztencia_teszt_nyers_i!K$3:K$140,konzisztencia_teszt_nyers_i!K$1)/10)+1</f>
        <v>3</v>
      </c>
      <c r="L135" s="1">
        <f>konzisztencia_teszt_nyers_i!L135*1000+10000</f>
        <v>14000</v>
      </c>
      <c r="M135">
        <f t="shared" si="2"/>
        <v>13212.9</v>
      </c>
      <c r="P135" s="24" t="s">
        <v>304</v>
      </c>
      <c r="Q135" s="25">
        <v>12</v>
      </c>
      <c r="R135" s="25">
        <v>3</v>
      </c>
      <c r="S135" s="25">
        <v>1</v>
      </c>
      <c r="T135" s="25">
        <v>11</v>
      </c>
      <c r="U135" s="25">
        <v>7</v>
      </c>
      <c r="V135" s="25">
        <v>5</v>
      </c>
      <c r="W135" s="25">
        <v>12</v>
      </c>
      <c r="X135" s="25">
        <v>8</v>
      </c>
      <c r="Y135" s="25">
        <v>7</v>
      </c>
      <c r="Z135" s="25">
        <v>14000</v>
      </c>
    </row>
    <row r="136" spans="1:26" ht="15" thickBot="1" x14ac:dyDescent="0.35">
      <c r="A136" s="1" t="s">
        <v>152</v>
      </c>
      <c r="B136" s="1" t="s">
        <v>147</v>
      </c>
      <c r="C136" s="1">
        <f>INT(RANK(konzisztencia_teszt_nyers_i!C136,konzisztencia_teszt_nyers_i!C$3:C$140,konzisztencia_teszt_nyers_i!C$1)/10)+1</f>
        <v>1</v>
      </c>
      <c r="D136" s="1">
        <f>INT(RANK(konzisztencia_teszt_nyers_i!D136,konzisztencia_teszt_nyers_i!D$3:D$140,konzisztencia_teszt_nyers_i!D$1)/10)+1</f>
        <v>3</v>
      </c>
      <c r="E136" s="1">
        <f>INT(RANK(konzisztencia_teszt_nyers_i!E136,konzisztencia_teszt_nyers_i!E$3:E$140,konzisztencia_teszt_nyers_i!E$1)/10)+1</f>
        <v>9</v>
      </c>
      <c r="F136" s="1">
        <f>INT(RANK(konzisztencia_teszt_nyers_i!F136,konzisztencia_teszt_nyers_i!F$3:F$140,konzisztencia_teszt_nyers_i!F$1)/10)+1</f>
        <v>7</v>
      </c>
      <c r="G136" s="1">
        <f>INT(RANK(konzisztencia_teszt_nyers_i!G136,konzisztencia_teszt_nyers_i!G$3:G$140,konzisztencia_teszt_nyers_i!G$1)/10)+1</f>
        <v>1</v>
      </c>
      <c r="H136" s="1">
        <f>INT(RANK(konzisztencia_teszt_nyers_i!H136,konzisztencia_teszt_nyers_i!H$3:H$140,konzisztencia_teszt_nyers_i!H$1)/10)+1</f>
        <v>5</v>
      </c>
      <c r="I136" s="1">
        <f>INT(RANK(konzisztencia_teszt_nyers_i!I136,konzisztencia_teszt_nyers_i!I$3:I$140,konzisztencia_teszt_nyers_i!I$1)/10)+1</f>
        <v>1</v>
      </c>
      <c r="J136" s="1">
        <f>INT(RANK(konzisztencia_teszt_nyers_i!J136,konzisztencia_teszt_nyers_i!J$3:J$140,konzisztencia_teszt_nyers_i!J$1)/10)+1</f>
        <v>4</v>
      </c>
      <c r="K136" s="1">
        <f>INT(RANK(konzisztencia_teszt_nyers_i!K136,konzisztencia_teszt_nyers_i!K$3:K$140,konzisztencia_teszt_nyers_i!K$1)/10)+1</f>
        <v>3</v>
      </c>
      <c r="L136" s="1">
        <f>konzisztencia_teszt_nyers_i!L136*1000+10000</f>
        <v>13000</v>
      </c>
      <c r="M136">
        <f t="shared" si="2"/>
        <v>12670.5</v>
      </c>
      <c r="P136" s="24" t="s">
        <v>305</v>
      </c>
      <c r="Q136" s="25">
        <v>5</v>
      </c>
      <c r="R136" s="25">
        <v>3</v>
      </c>
      <c r="S136" s="25">
        <v>9</v>
      </c>
      <c r="T136" s="25">
        <v>11</v>
      </c>
      <c r="U136" s="25">
        <v>7</v>
      </c>
      <c r="V136" s="25">
        <v>5</v>
      </c>
      <c r="W136" s="25">
        <v>9</v>
      </c>
      <c r="X136" s="25">
        <v>8</v>
      </c>
      <c r="Y136" s="25">
        <v>7</v>
      </c>
      <c r="Z136" s="25">
        <v>14000</v>
      </c>
    </row>
    <row r="137" spans="1:26" ht="15" thickBot="1" x14ac:dyDescent="0.35">
      <c r="A137" s="1" t="s">
        <v>154</v>
      </c>
      <c r="B137" s="1" t="s">
        <v>148</v>
      </c>
      <c r="C137" s="1">
        <f>INT(RANK(konzisztencia_teszt_nyers_i!C137,konzisztencia_teszt_nyers_i!C$3:C$140,konzisztencia_teszt_nyers_i!C$1)/10)+1</f>
        <v>5</v>
      </c>
      <c r="D137" s="1">
        <f>INT(RANK(konzisztencia_teszt_nyers_i!D137,konzisztencia_teszt_nyers_i!D$3:D$140,konzisztencia_teszt_nyers_i!D$1)/10)+1</f>
        <v>9</v>
      </c>
      <c r="E137" s="1">
        <f>INT(RANK(konzisztencia_teszt_nyers_i!E137,konzisztencia_teszt_nyers_i!E$3:E$140,konzisztencia_teszt_nyers_i!E$1)/10)+1</f>
        <v>4</v>
      </c>
      <c r="F137" s="1">
        <f>INT(RANK(konzisztencia_teszt_nyers_i!F137,konzisztencia_teszt_nyers_i!F$3:F$140,konzisztencia_teszt_nyers_i!F$1)/10)+1</f>
        <v>7</v>
      </c>
      <c r="G137" s="1">
        <f>INT(RANK(konzisztencia_teszt_nyers_i!G137,konzisztencia_teszt_nyers_i!G$3:G$140,konzisztencia_teszt_nyers_i!G$1)/10)+1</f>
        <v>1</v>
      </c>
      <c r="H137" s="1">
        <f>INT(RANK(konzisztencia_teszt_nyers_i!H137,konzisztencia_teszt_nyers_i!H$3:H$140,konzisztencia_teszt_nyers_i!H$1)/10)+1</f>
        <v>10</v>
      </c>
      <c r="I137" s="1">
        <f>INT(RANK(konzisztencia_teszt_nyers_i!I137,konzisztencia_teszt_nyers_i!I$3:I$140,konzisztencia_teszt_nyers_i!I$1)/10)+1</f>
        <v>5</v>
      </c>
      <c r="J137" s="1">
        <f>INT(RANK(konzisztencia_teszt_nyers_i!J137,konzisztencia_teszt_nyers_i!J$3:J$140,konzisztencia_teszt_nyers_i!J$1)/10)+1</f>
        <v>4</v>
      </c>
      <c r="K137" s="1">
        <f>INT(RANK(konzisztencia_teszt_nyers_i!K137,konzisztencia_teszt_nyers_i!K$3:K$140,konzisztencia_teszt_nyers_i!K$1)/10)+1</f>
        <v>3</v>
      </c>
      <c r="L137" s="1">
        <f>konzisztencia_teszt_nyers_i!L137*1000+10000</f>
        <v>14000</v>
      </c>
      <c r="M137">
        <f t="shared" si="2"/>
        <v>12610.7</v>
      </c>
      <c r="P137" s="24" t="s">
        <v>306</v>
      </c>
      <c r="Q137" s="25">
        <v>12</v>
      </c>
      <c r="R137" s="25">
        <v>3</v>
      </c>
      <c r="S137" s="25">
        <v>4</v>
      </c>
      <c r="T137" s="25">
        <v>11</v>
      </c>
      <c r="U137" s="25">
        <v>7</v>
      </c>
      <c r="V137" s="25">
        <v>5</v>
      </c>
      <c r="W137" s="25">
        <v>12</v>
      </c>
      <c r="X137" s="25">
        <v>8</v>
      </c>
      <c r="Y137" s="25">
        <v>7</v>
      </c>
      <c r="Z137" s="25">
        <v>14000</v>
      </c>
    </row>
    <row r="138" spans="1:26" ht="15" thickBot="1" x14ac:dyDescent="0.35">
      <c r="A138" s="1" t="s">
        <v>156</v>
      </c>
      <c r="B138" s="1" t="s">
        <v>149</v>
      </c>
      <c r="C138" s="1">
        <f>INT(RANK(konzisztencia_teszt_nyers_i!C138,konzisztencia_teszt_nyers_i!C$3:C$140,konzisztencia_teszt_nyers_i!C$1)/10)+1</f>
        <v>8</v>
      </c>
      <c r="D138" s="1">
        <f>INT(RANK(konzisztencia_teszt_nyers_i!D138,konzisztencia_teszt_nyers_i!D$3:D$140,konzisztencia_teszt_nyers_i!D$1)/10)+1</f>
        <v>3</v>
      </c>
      <c r="E138" s="1">
        <f>INT(RANK(konzisztencia_teszt_nyers_i!E138,konzisztencia_teszt_nyers_i!E$3:E$140,konzisztencia_teszt_nyers_i!E$1)/10)+1</f>
        <v>1</v>
      </c>
      <c r="F138" s="1">
        <f>INT(RANK(konzisztencia_teszt_nyers_i!F138,konzisztencia_teszt_nyers_i!F$3:F$140,konzisztencia_teszt_nyers_i!F$1)/10)+1</f>
        <v>7</v>
      </c>
      <c r="G138" s="1">
        <f>INT(RANK(konzisztencia_teszt_nyers_i!G138,konzisztencia_teszt_nyers_i!G$3:G$140,konzisztencia_teszt_nyers_i!G$1)/10)+1</f>
        <v>1</v>
      </c>
      <c r="H138" s="1">
        <f>INT(RANK(konzisztencia_teszt_nyers_i!H138,konzisztencia_teszt_nyers_i!H$3:H$140,konzisztencia_teszt_nyers_i!H$1)/10)+1</f>
        <v>1</v>
      </c>
      <c r="I138" s="1">
        <f>INT(RANK(konzisztencia_teszt_nyers_i!I138,konzisztencia_teszt_nyers_i!I$3:I$140,konzisztencia_teszt_nyers_i!I$1)/10)+1</f>
        <v>5</v>
      </c>
      <c r="J138" s="1">
        <f>INT(RANK(konzisztencia_teszt_nyers_i!J138,konzisztencia_teszt_nyers_i!J$3:J$140,konzisztencia_teszt_nyers_i!J$1)/10)+1</f>
        <v>8</v>
      </c>
      <c r="K138" s="1">
        <f>INT(RANK(konzisztencia_teszt_nyers_i!K138,konzisztencia_teszt_nyers_i!K$3:K$140,konzisztencia_teszt_nyers_i!K$1)/10)+1</f>
        <v>3</v>
      </c>
      <c r="L138" s="1">
        <f>konzisztencia_teszt_nyers_i!L138*1000+10000</f>
        <v>14000</v>
      </c>
      <c r="M138">
        <f t="shared" si="2"/>
        <v>14489.2</v>
      </c>
      <c r="P138" s="24" t="s">
        <v>307</v>
      </c>
      <c r="Q138" s="25">
        <v>8</v>
      </c>
      <c r="R138" s="25">
        <v>9</v>
      </c>
      <c r="S138" s="25">
        <v>1</v>
      </c>
      <c r="T138" s="25">
        <v>7</v>
      </c>
      <c r="U138" s="25">
        <v>11</v>
      </c>
      <c r="V138" s="25">
        <v>5</v>
      </c>
      <c r="W138" s="25">
        <v>9</v>
      </c>
      <c r="X138" s="25">
        <v>4</v>
      </c>
      <c r="Y138" s="25">
        <v>7</v>
      </c>
      <c r="Z138" s="25">
        <v>15000</v>
      </c>
    </row>
    <row r="139" spans="1:26" ht="15" thickBot="1" x14ac:dyDescent="0.35">
      <c r="A139" s="1" t="s">
        <v>152</v>
      </c>
      <c r="B139" s="1" t="s">
        <v>150</v>
      </c>
      <c r="C139" s="1">
        <f>INT(RANK(konzisztencia_teszt_nyers_i!C139,konzisztencia_teszt_nyers_i!C$3:C$140,konzisztencia_teszt_nyers_i!C$1)/10)+1</f>
        <v>1</v>
      </c>
      <c r="D139" s="1">
        <f>INT(RANK(konzisztencia_teszt_nyers_i!D139,konzisztencia_teszt_nyers_i!D$3:D$140,konzisztencia_teszt_nyers_i!D$1)/10)+1</f>
        <v>1</v>
      </c>
      <c r="E139" s="1">
        <f>INT(RANK(konzisztencia_teszt_nyers_i!E139,konzisztencia_teszt_nyers_i!E$3:E$140,konzisztencia_teszt_nyers_i!E$1)/10)+1</f>
        <v>12</v>
      </c>
      <c r="F139" s="1">
        <f>INT(RANK(konzisztencia_teszt_nyers_i!F139,konzisztencia_teszt_nyers_i!F$3:F$140,konzisztencia_teszt_nyers_i!F$1)/10)+1</f>
        <v>7</v>
      </c>
      <c r="G139" s="1">
        <f>INT(RANK(konzisztencia_teszt_nyers_i!G139,konzisztencia_teszt_nyers_i!G$3:G$140,konzisztencia_teszt_nyers_i!G$1)/10)+1</f>
        <v>1</v>
      </c>
      <c r="H139" s="1">
        <f>INT(RANK(konzisztencia_teszt_nyers_i!H139,konzisztencia_teszt_nyers_i!H$3:H$140,konzisztencia_teszt_nyers_i!H$1)/10)+1</f>
        <v>1</v>
      </c>
      <c r="I139" s="1">
        <f>INT(RANK(konzisztencia_teszt_nyers_i!I139,konzisztencia_teszt_nyers_i!I$3:I$140,konzisztencia_teszt_nyers_i!I$1)/10)+1</f>
        <v>1</v>
      </c>
      <c r="J139" s="1">
        <f>INT(RANK(konzisztencia_teszt_nyers_i!J139,konzisztencia_teszt_nyers_i!J$3:J$140,konzisztencia_teszt_nyers_i!J$1)/10)+1</f>
        <v>8</v>
      </c>
      <c r="K139" s="1">
        <f>INT(RANK(konzisztencia_teszt_nyers_i!K139,konzisztencia_teszt_nyers_i!K$3:K$140,konzisztencia_teszt_nyers_i!K$1)/10)+1</f>
        <v>7</v>
      </c>
      <c r="L139" s="1">
        <f>konzisztencia_teszt_nyers_i!L139*1000+10000</f>
        <v>14000</v>
      </c>
      <c r="M139">
        <f t="shared" si="2"/>
        <v>12857.8</v>
      </c>
      <c r="P139" s="24" t="s">
        <v>308</v>
      </c>
      <c r="Q139" s="25">
        <v>5</v>
      </c>
      <c r="R139" s="25">
        <v>3</v>
      </c>
      <c r="S139" s="25">
        <v>9</v>
      </c>
      <c r="T139" s="25">
        <v>7</v>
      </c>
      <c r="U139" s="25">
        <v>11</v>
      </c>
      <c r="V139" s="25">
        <v>5</v>
      </c>
      <c r="W139" s="25">
        <v>9</v>
      </c>
      <c r="X139" s="25">
        <v>4</v>
      </c>
      <c r="Y139" s="25">
        <v>7</v>
      </c>
      <c r="Z139" s="25">
        <v>15000</v>
      </c>
    </row>
    <row r="140" spans="1:26" ht="15" thickBot="1" x14ac:dyDescent="0.35">
      <c r="A140" s="1" t="s">
        <v>152</v>
      </c>
      <c r="B140" s="1" t="s">
        <v>151</v>
      </c>
      <c r="C140" s="1">
        <f>INT(RANK(konzisztencia_teszt_nyers_i!C140,konzisztencia_teszt_nyers_i!C$3:C$140,konzisztencia_teszt_nyers_i!C$1)/10)+1</f>
        <v>1</v>
      </c>
      <c r="D140" s="1">
        <f>INT(RANK(konzisztencia_teszt_nyers_i!D140,konzisztencia_teszt_nyers_i!D$3:D$140,konzisztencia_teszt_nyers_i!D$1)/10)+1</f>
        <v>3</v>
      </c>
      <c r="E140" s="1">
        <f>INT(RANK(konzisztencia_teszt_nyers_i!E140,konzisztencia_teszt_nyers_i!E$3:E$140,konzisztencia_teszt_nyers_i!E$1)/10)+1</f>
        <v>13</v>
      </c>
      <c r="F140" s="1">
        <f>INT(RANK(konzisztencia_teszt_nyers_i!F140,konzisztencia_teszt_nyers_i!F$3:F$140,konzisztencia_teszt_nyers_i!F$1)/10)+1</f>
        <v>11</v>
      </c>
      <c r="G140" s="1">
        <f>INT(RANK(konzisztencia_teszt_nyers_i!G140,konzisztencia_teszt_nyers_i!G$3:G$140,konzisztencia_teszt_nyers_i!G$1)/10)+1</f>
        <v>1</v>
      </c>
      <c r="H140" s="1">
        <f>INT(RANK(konzisztencia_teszt_nyers_i!H140,konzisztencia_teszt_nyers_i!H$3:H$140,konzisztencia_teszt_nyers_i!H$1)/10)+1</f>
        <v>13</v>
      </c>
      <c r="I140" s="1">
        <f>INT(RANK(konzisztencia_teszt_nyers_i!I140,konzisztencia_teszt_nyers_i!I$3:I$140,konzisztencia_teszt_nyers_i!I$1)/10)+1</f>
        <v>12</v>
      </c>
      <c r="J140" s="1">
        <f>INT(RANK(konzisztencia_teszt_nyers_i!J140,konzisztencia_teszt_nyers_i!J$3:J$140,konzisztencia_teszt_nyers_i!J$1)/10)+1</f>
        <v>12</v>
      </c>
      <c r="K140" s="1">
        <f>INT(RANK(konzisztencia_teszt_nyers_i!K140,konzisztencia_teszt_nyers_i!K$3:K$140,konzisztencia_teszt_nyers_i!K$1)/10)+1</f>
        <v>14</v>
      </c>
      <c r="L140" s="1">
        <f>konzisztencia_teszt_nyers_i!L140*1000+10000</f>
        <v>11000</v>
      </c>
      <c r="M140">
        <f t="shared" si="2"/>
        <v>10598.2</v>
      </c>
      <c r="P140" s="24" t="s">
        <v>309</v>
      </c>
      <c r="Q140" s="25">
        <v>5</v>
      </c>
      <c r="R140" s="25">
        <v>9</v>
      </c>
      <c r="S140" s="25">
        <v>1</v>
      </c>
      <c r="T140" s="25">
        <v>7</v>
      </c>
      <c r="U140" s="25">
        <v>1</v>
      </c>
      <c r="V140" s="25">
        <v>10</v>
      </c>
      <c r="W140" s="25">
        <v>5</v>
      </c>
      <c r="X140" s="25">
        <v>4</v>
      </c>
      <c r="Y140" s="25">
        <v>3</v>
      </c>
      <c r="Z140" s="25">
        <v>14000</v>
      </c>
    </row>
    <row r="141" spans="1:26" ht="15" thickBot="1" x14ac:dyDescent="0.35">
      <c r="P141" s="24" t="s">
        <v>310</v>
      </c>
      <c r="Q141" s="25">
        <v>1</v>
      </c>
      <c r="R141" s="25">
        <v>3</v>
      </c>
      <c r="S141" s="25">
        <v>9</v>
      </c>
      <c r="T141" s="25">
        <v>7</v>
      </c>
      <c r="U141" s="25">
        <v>1</v>
      </c>
      <c r="V141" s="25">
        <v>5</v>
      </c>
      <c r="W141" s="25">
        <v>1</v>
      </c>
      <c r="X141" s="25">
        <v>4</v>
      </c>
      <c r="Y141" s="25">
        <v>3</v>
      </c>
      <c r="Z141" s="25">
        <v>13000</v>
      </c>
    </row>
    <row r="142" spans="1:26" ht="15" thickBot="1" x14ac:dyDescent="0.35">
      <c r="P142" s="24" t="s">
        <v>311</v>
      </c>
      <c r="Q142" s="25">
        <v>5</v>
      </c>
      <c r="R142" s="25">
        <v>9</v>
      </c>
      <c r="S142" s="25">
        <v>4</v>
      </c>
      <c r="T142" s="25">
        <v>7</v>
      </c>
      <c r="U142" s="25">
        <v>1</v>
      </c>
      <c r="V142" s="25">
        <v>10</v>
      </c>
      <c r="W142" s="25">
        <v>5</v>
      </c>
      <c r="X142" s="25">
        <v>4</v>
      </c>
      <c r="Y142" s="25">
        <v>3</v>
      </c>
      <c r="Z142" s="25">
        <v>14000</v>
      </c>
    </row>
    <row r="143" spans="1:26" ht="15" thickBot="1" x14ac:dyDescent="0.35">
      <c r="P143" s="24" t="s">
        <v>312</v>
      </c>
      <c r="Q143" s="25">
        <v>8</v>
      </c>
      <c r="R143" s="25">
        <v>3</v>
      </c>
      <c r="S143" s="25">
        <v>1</v>
      </c>
      <c r="T143" s="25">
        <v>7</v>
      </c>
      <c r="U143" s="25">
        <v>1</v>
      </c>
      <c r="V143" s="25">
        <v>1</v>
      </c>
      <c r="W143" s="25">
        <v>5</v>
      </c>
      <c r="X143" s="25">
        <v>8</v>
      </c>
      <c r="Y143" s="25">
        <v>3</v>
      </c>
      <c r="Z143" s="25">
        <v>14000</v>
      </c>
    </row>
    <row r="144" spans="1:26" ht="15" thickBot="1" x14ac:dyDescent="0.35">
      <c r="P144" s="24" t="s">
        <v>313</v>
      </c>
      <c r="Q144" s="25">
        <v>1</v>
      </c>
      <c r="R144" s="25">
        <v>1</v>
      </c>
      <c r="S144" s="25">
        <v>12</v>
      </c>
      <c r="T144" s="25">
        <v>7</v>
      </c>
      <c r="U144" s="25">
        <v>1</v>
      </c>
      <c r="V144" s="25">
        <v>1</v>
      </c>
      <c r="W144" s="25">
        <v>1</v>
      </c>
      <c r="X144" s="25">
        <v>8</v>
      </c>
      <c r="Y144" s="25">
        <v>7</v>
      </c>
      <c r="Z144" s="25">
        <v>14000</v>
      </c>
    </row>
    <row r="145" spans="16:26" ht="15" thickBot="1" x14ac:dyDescent="0.35">
      <c r="P145" s="24" t="s">
        <v>314</v>
      </c>
      <c r="Q145" s="25">
        <v>1</v>
      </c>
      <c r="R145" s="25">
        <v>3</v>
      </c>
      <c r="S145" s="25">
        <v>13</v>
      </c>
      <c r="T145" s="25">
        <v>11</v>
      </c>
      <c r="U145" s="25">
        <v>1</v>
      </c>
      <c r="V145" s="25">
        <v>13</v>
      </c>
      <c r="W145" s="25">
        <v>12</v>
      </c>
      <c r="X145" s="25">
        <v>12</v>
      </c>
      <c r="Y145" s="25">
        <v>14</v>
      </c>
      <c r="Z145" s="25">
        <v>11000</v>
      </c>
    </row>
    <row r="146" spans="16:26" ht="18.600000000000001" thickBot="1" x14ac:dyDescent="0.35">
      <c r="P146" s="21"/>
    </row>
    <row r="147" spans="16:26" ht="18.600000000000001" thickBot="1" x14ac:dyDescent="0.35">
      <c r="P147" s="24" t="s">
        <v>315</v>
      </c>
      <c r="Q147" s="24" t="s">
        <v>167</v>
      </c>
      <c r="R147" s="24" t="s">
        <v>168</v>
      </c>
      <c r="S147" s="24" t="s">
        <v>169</v>
      </c>
      <c r="T147" s="24" t="s">
        <v>170</v>
      </c>
      <c r="U147" s="24" t="s">
        <v>171</v>
      </c>
      <c r="V147" s="24" t="s">
        <v>172</v>
      </c>
      <c r="W147" s="24" t="s">
        <v>173</v>
      </c>
      <c r="X147" s="24" t="s">
        <v>174</v>
      </c>
      <c r="Y147" s="24" t="s">
        <v>175</v>
      </c>
    </row>
    <row r="148" spans="16:26" ht="27.6" thickBot="1" x14ac:dyDescent="0.35">
      <c r="P148" s="24" t="s">
        <v>316</v>
      </c>
      <c r="Q148" s="25" t="s">
        <v>381</v>
      </c>
      <c r="R148" s="25" t="s">
        <v>317</v>
      </c>
      <c r="S148" s="25" t="s">
        <v>382</v>
      </c>
      <c r="T148" s="25" t="s">
        <v>383</v>
      </c>
      <c r="U148" s="25" t="s">
        <v>384</v>
      </c>
      <c r="V148" s="25" t="s">
        <v>385</v>
      </c>
      <c r="W148" s="25" t="s">
        <v>386</v>
      </c>
      <c r="X148" s="25" t="s">
        <v>420</v>
      </c>
      <c r="Y148" s="25" t="s">
        <v>421</v>
      </c>
    </row>
    <row r="149" spans="16:26" ht="27.6" thickBot="1" x14ac:dyDescent="0.35">
      <c r="P149" s="24" t="s">
        <v>318</v>
      </c>
      <c r="Q149" s="25" t="s">
        <v>317</v>
      </c>
      <c r="R149" s="25" t="s">
        <v>317</v>
      </c>
      <c r="S149" s="25" t="s">
        <v>317</v>
      </c>
      <c r="T149" s="25" t="s">
        <v>392</v>
      </c>
      <c r="U149" s="25" t="s">
        <v>317</v>
      </c>
      <c r="V149" s="25" t="s">
        <v>317</v>
      </c>
      <c r="W149" s="25" t="s">
        <v>317</v>
      </c>
      <c r="X149" s="25" t="s">
        <v>317</v>
      </c>
      <c r="Y149" s="25" t="s">
        <v>317</v>
      </c>
    </row>
    <row r="150" spans="16:26" ht="27.6" thickBot="1" x14ac:dyDescent="0.35">
      <c r="P150" s="24" t="s">
        <v>319</v>
      </c>
      <c r="Q150" s="25" t="s">
        <v>317</v>
      </c>
      <c r="R150" s="25" t="s">
        <v>390</v>
      </c>
      <c r="S150" s="25" t="s">
        <v>317</v>
      </c>
      <c r="T150" s="25" t="s">
        <v>317</v>
      </c>
      <c r="U150" s="25" t="s">
        <v>393</v>
      </c>
      <c r="V150" s="25" t="s">
        <v>317</v>
      </c>
      <c r="W150" s="25" t="s">
        <v>317</v>
      </c>
      <c r="X150" s="25" t="s">
        <v>317</v>
      </c>
      <c r="Y150" s="25" t="s">
        <v>415</v>
      </c>
    </row>
    <row r="151" spans="16:26" ht="18.600000000000001" thickBot="1" x14ac:dyDescent="0.35">
      <c r="P151" s="24" t="s">
        <v>320</v>
      </c>
      <c r="Q151" s="25" t="s">
        <v>317</v>
      </c>
      <c r="R151" s="25" t="s">
        <v>317</v>
      </c>
      <c r="S151" s="25" t="s">
        <v>391</v>
      </c>
      <c r="T151" s="25" t="s">
        <v>317</v>
      </c>
      <c r="U151" s="25" t="s">
        <v>317</v>
      </c>
      <c r="V151" s="25" t="s">
        <v>317</v>
      </c>
      <c r="W151" s="25" t="s">
        <v>317</v>
      </c>
      <c r="X151" s="25" t="s">
        <v>414</v>
      </c>
      <c r="Y151" s="25" t="s">
        <v>317</v>
      </c>
    </row>
    <row r="152" spans="16:26" ht="27.6" thickBot="1" x14ac:dyDescent="0.35">
      <c r="P152" s="24" t="s">
        <v>321</v>
      </c>
      <c r="Q152" s="25" t="s">
        <v>389</v>
      </c>
      <c r="R152" s="25" t="s">
        <v>317</v>
      </c>
      <c r="S152" s="25" t="s">
        <v>317</v>
      </c>
      <c r="T152" s="25" t="s">
        <v>317</v>
      </c>
      <c r="U152" s="25" t="s">
        <v>317</v>
      </c>
      <c r="V152" s="25" t="s">
        <v>394</v>
      </c>
      <c r="W152" s="25" t="s">
        <v>395</v>
      </c>
      <c r="X152" s="25" t="s">
        <v>317</v>
      </c>
      <c r="Y152" s="25" t="s">
        <v>317</v>
      </c>
    </row>
    <row r="153" spans="16:26" ht="18.600000000000001" thickBot="1" x14ac:dyDescent="0.35">
      <c r="P153" s="24" t="s">
        <v>322</v>
      </c>
      <c r="Q153" s="25" t="s">
        <v>317</v>
      </c>
      <c r="R153" s="25" t="s">
        <v>317</v>
      </c>
      <c r="S153" s="25" t="s">
        <v>317</v>
      </c>
      <c r="T153" s="25" t="s">
        <v>317</v>
      </c>
      <c r="U153" s="25" t="s">
        <v>317</v>
      </c>
      <c r="V153" s="25" t="s">
        <v>317</v>
      </c>
      <c r="W153" s="25" t="s">
        <v>317</v>
      </c>
      <c r="X153" s="25" t="s">
        <v>317</v>
      </c>
      <c r="Y153" s="25" t="s">
        <v>317</v>
      </c>
    </row>
    <row r="154" spans="16:26" ht="27.6" thickBot="1" x14ac:dyDescent="0.35">
      <c r="P154" s="24" t="s">
        <v>528</v>
      </c>
      <c r="Q154" s="25" t="s">
        <v>317</v>
      </c>
      <c r="R154" s="25" t="s">
        <v>317</v>
      </c>
      <c r="S154" s="25" t="s">
        <v>317</v>
      </c>
      <c r="T154" s="25" t="s">
        <v>401</v>
      </c>
      <c r="U154" s="25" t="s">
        <v>402</v>
      </c>
      <c r="V154" s="25" t="s">
        <v>317</v>
      </c>
      <c r="W154" s="25" t="s">
        <v>317</v>
      </c>
      <c r="X154" s="25" t="s">
        <v>317</v>
      </c>
      <c r="Y154" s="25" t="s">
        <v>406</v>
      </c>
    </row>
    <row r="155" spans="16:26" ht="27.6" thickBot="1" x14ac:dyDescent="0.35">
      <c r="P155" s="24" t="s">
        <v>529</v>
      </c>
      <c r="Q155" s="25" t="s">
        <v>398</v>
      </c>
      <c r="R155" s="25" t="s">
        <v>317</v>
      </c>
      <c r="S155" s="25" t="s">
        <v>317</v>
      </c>
      <c r="T155" s="25" t="s">
        <v>317</v>
      </c>
      <c r="U155" s="25" t="s">
        <v>317</v>
      </c>
      <c r="V155" s="25" t="s">
        <v>317</v>
      </c>
      <c r="W155" s="25" t="s">
        <v>317</v>
      </c>
      <c r="X155" s="25" t="s">
        <v>405</v>
      </c>
      <c r="Y155" s="25" t="s">
        <v>317</v>
      </c>
    </row>
    <row r="156" spans="16:26" ht="27.6" thickBot="1" x14ac:dyDescent="0.35">
      <c r="P156" s="24" t="s">
        <v>530</v>
      </c>
      <c r="Q156" s="25" t="s">
        <v>317</v>
      </c>
      <c r="R156" s="25" t="s">
        <v>399</v>
      </c>
      <c r="S156" s="25" t="s">
        <v>400</v>
      </c>
      <c r="T156" s="25" t="s">
        <v>317</v>
      </c>
      <c r="U156" s="25" t="s">
        <v>317</v>
      </c>
      <c r="V156" s="25" t="s">
        <v>317</v>
      </c>
      <c r="W156" s="25" t="s">
        <v>404</v>
      </c>
      <c r="X156" s="25" t="s">
        <v>317</v>
      </c>
      <c r="Y156" s="25" t="s">
        <v>317</v>
      </c>
    </row>
    <row r="157" spans="16:26" ht="27.6" thickBot="1" x14ac:dyDescent="0.35">
      <c r="P157" s="24" t="s">
        <v>531</v>
      </c>
      <c r="Q157" s="25" t="s">
        <v>317</v>
      </c>
      <c r="R157" s="25" t="s">
        <v>317</v>
      </c>
      <c r="S157" s="25" t="s">
        <v>317</v>
      </c>
      <c r="T157" s="25" t="s">
        <v>317</v>
      </c>
      <c r="U157" s="25" t="s">
        <v>317</v>
      </c>
      <c r="V157" s="25" t="s">
        <v>403</v>
      </c>
      <c r="W157" s="25" t="s">
        <v>317</v>
      </c>
      <c r="X157" s="25" t="s">
        <v>317</v>
      </c>
      <c r="Y157" s="25" t="s">
        <v>317</v>
      </c>
    </row>
    <row r="158" spans="16:26" ht="27.6" thickBot="1" x14ac:dyDescent="0.35">
      <c r="P158" s="24" t="s">
        <v>532</v>
      </c>
      <c r="Q158" s="25" t="s">
        <v>317</v>
      </c>
      <c r="R158" s="25" t="s">
        <v>317</v>
      </c>
      <c r="S158" s="25" t="s">
        <v>317</v>
      </c>
      <c r="T158" s="25" t="s">
        <v>410</v>
      </c>
      <c r="U158" s="25" t="s">
        <v>411</v>
      </c>
      <c r="V158" s="25" t="s">
        <v>317</v>
      </c>
      <c r="W158" s="25" t="s">
        <v>317</v>
      </c>
      <c r="X158" s="25" t="s">
        <v>317</v>
      </c>
      <c r="Y158" s="25" t="s">
        <v>397</v>
      </c>
    </row>
    <row r="159" spans="16:26" ht="27.6" thickBot="1" x14ac:dyDescent="0.35">
      <c r="P159" s="24" t="s">
        <v>533</v>
      </c>
      <c r="Q159" s="25" t="s">
        <v>407</v>
      </c>
      <c r="R159" s="25" t="s">
        <v>317</v>
      </c>
      <c r="S159" s="25" t="s">
        <v>409</v>
      </c>
      <c r="T159" s="25" t="s">
        <v>317</v>
      </c>
      <c r="U159" s="25" t="s">
        <v>317</v>
      </c>
      <c r="V159" s="25" t="s">
        <v>412</v>
      </c>
      <c r="W159" s="25" t="s">
        <v>413</v>
      </c>
      <c r="X159" s="25" t="s">
        <v>396</v>
      </c>
      <c r="Y159" s="25" t="s">
        <v>317</v>
      </c>
    </row>
    <row r="160" spans="16:26" ht="27.6" thickBot="1" x14ac:dyDescent="0.35">
      <c r="P160" s="24" t="s">
        <v>534</v>
      </c>
      <c r="Q160" s="25" t="s">
        <v>317</v>
      </c>
      <c r="R160" s="25" t="s">
        <v>408</v>
      </c>
      <c r="S160" s="25" t="s">
        <v>317</v>
      </c>
      <c r="T160" s="25" t="s">
        <v>317</v>
      </c>
      <c r="U160" s="25" t="s">
        <v>418</v>
      </c>
      <c r="V160" s="25" t="s">
        <v>317</v>
      </c>
      <c r="W160" s="25" t="s">
        <v>317</v>
      </c>
      <c r="X160" s="25" t="s">
        <v>317</v>
      </c>
      <c r="Y160" s="25" t="s">
        <v>317</v>
      </c>
    </row>
    <row r="161" spans="16:25" ht="27.6" thickBot="1" x14ac:dyDescent="0.35">
      <c r="P161" s="24" t="s">
        <v>535</v>
      </c>
      <c r="Q161" s="25" t="s">
        <v>416</v>
      </c>
      <c r="R161" s="25" t="s">
        <v>417</v>
      </c>
      <c r="S161" s="25" t="s">
        <v>317</v>
      </c>
      <c r="T161" s="25" t="s">
        <v>317</v>
      </c>
      <c r="U161" s="25" t="s">
        <v>317</v>
      </c>
      <c r="V161" s="25" t="s">
        <v>317</v>
      </c>
      <c r="W161" s="25" t="s">
        <v>419</v>
      </c>
      <c r="X161" s="25" t="s">
        <v>387</v>
      </c>
      <c r="Y161" s="25" t="s">
        <v>388</v>
      </c>
    </row>
    <row r="162" spans="16:25" ht="18.600000000000001" thickBot="1" x14ac:dyDescent="0.35">
      <c r="P162" s="21"/>
    </row>
    <row r="163" spans="16:25" ht="18.600000000000001" thickBot="1" x14ac:dyDescent="0.35">
      <c r="P163" s="24" t="s">
        <v>323</v>
      </c>
      <c r="Q163" s="24" t="s">
        <v>167</v>
      </c>
      <c r="R163" s="24" t="s">
        <v>168</v>
      </c>
      <c r="S163" s="24" t="s">
        <v>169</v>
      </c>
      <c r="T163" s="24" t="s">
        <v>170</v>
      </c>
      <c r="U163" s="24" t="s">
        <v>171</v>
      </c>
      <c r="V163" s="24" t="s">
        <v>172</v>
      </c>
      <c r="W163" s="24" t="s">
        <v>173</v>
      </c>
      <c r="X163" s="24" t="s">
        <v>174</v>
      </c>
      <c r="Y163" s="24" t="s">
        <v>175</v>
      </c>
    </row>
    <row r="164" spans="16:25" ht="15" thickBot="1" x14ac:dyDescent="0.35">
      <c r="P164" s="24" t="s">
        <v>316</v>
      </c>
      <c r="Q164" s="25">
        <v>4417.6000000000004</v>
      </c>
      <c r="R164" s="25">
        <v>0</v>
      </c>
      <c r="S164" s="25">
        <v>809</v>
      </c>
      <c r="T164" s="25">
        <v>1534.8</v>
      </c>
      <c r="U164" s="25">
        <v>95.6</v>
      </c>
      <c r="V164" s="25">
        <v>2048.9</v>
      </c>
      <c r="W164" s="25">
        <v>434.4</v>
      </c>
      <c r="X164" s="25">
        <v>322.3</v>
      </c>
      <c r="Y164" s="25">
        <v>3996.7</v>
      </c>
    </row>
    <row r="165" spans="16:25" ht="15" thickBot="1" x14ac:dyDescent="0.35">
      <c r="P165" s="24" t="s">
        <v>318</v>
      </c>
      <c r="Q165" s="25">
        <v>0</v>
      </c>
      <c r="R165" s="25">
        <v>0</v>
      </c>
      <c r="S165" s="25">
        <v>0</v>
      </c>
      <c r="T165" s="25">
        <v>1108.9000000000001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6:25" ht="15" thickBot="1" x14ac:dyDescent="0.35">
      <c r="P166" s="24" t="s">
        <v>319</v>
      </c>
      <c r="Q166" s="25">
        <v>0</v>
      </c>
      <c r="R166" s="25">
        <v>208.2</v>
      </c>
      <c r="S166" s="25">
        <v>0</v>
      </c>
      <c r="T166" s="25">
        <v>0</v>
      </c>
      <c r="U166" s="25">
        <v>478.7</v>
      </c>
      <c r="V166" s="25">
        <v>0</v>
      </c>
      <c r="W166" s="25">
        <v>0</v>
      </c>
      <c r="X166" s="25">
        <v>0</v>
      </c>
      <c r="Y166" s="25">
        <v>4357.3</v>
      </c>
    </row>
    <row r="167" spans="16:25" ht="15" thickBot="1" x14ac:dyDescent="0.35">
      <c r="P167" s="24" t="s">
        <v>320</v>
      </c>
      <c r="Q167" s="25">
        <v>0</v>
      </c>
      <c r="R167" s="25">
        <v>0</v>
      </c>
      <c r="S167" s="25">
        <v>206.7</v>
      </c>
      <c r="T167" s="25">
        <v>0</v>
      </c>
      <c r="U167" s="25">
        <v>0</v>
      </c>
      <c r="V167" s="25">
        <v>0</v>
      </c>
      <c r="W167" s="25">
        <v>0</v>
      </c>
      <c r="X167" s="25">
        <v>398</v>
      </c>
      <c r="Y167" s="25">
        <v>0</v>
      </c>
    </row>
    <row r="168" spans="16:25" ht="15" thickBot="1" x14ac:dyDescent="0.35">
      <c r="P168" s="24" t="s">
        <v>321</v>
      </c>
      <c r="Q168" s="25">
        <v>5079.1000000000004</v>
      </c>
      <c r="R168" s="25">
        <v>0</v>
      </c>
      <c r="S168" s="25">
        <v>0</v>
      </c>
      <c r="T168" s="25">
        <v>0</v>
      </c>
      <c r="U168" s="25">
        <v>0</v>
      </c>
      <c r="V168" s="25">
        <v>1440.7</v>
      </c>
      <c r="W168" s="25">
        <v>378.6</v>
      </c>
      <c r="X168" s="25">
        <v>0</v>
      </c>
      <c r="Y168" s="25">
        <v>0</v>
      </c>
    </row>
    <row r="169" spans="16:25" ht="15" thickBot="1" x14ac:dyDescent="0.35">
      <c r="P169" s="24" t="s">
        <v>322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6:25" ht="15" thickBot="1" x14ac:dyDescent="0.35">
      <c r="P170" s="24" t="s">
        <v>528</v>
      </c>
      <c r="Q170" s="25">
        <v>0</v>
      </c>
      <c r="R170" s="25">
        <v>0</v>
      </c>
      <c r="S170" s="25">
        <v>0</v>
      </c>
      <c r="T170" s="25">
        <v>1189.0999999999999</v>
      </c>
      <c r="U170" s="25">
        <v>757.2</v>
      </c>
      <c r="V170" s="25">
        <v>0</v>
      </c>
      <c r="W170" s="25">
        <v>0</v>
      </c>
      <c r="X170" s="25">
        <v>0</v>
      </c>
      <c r="Y170" s="25">
        <v>4216.8</v>
      </c>
    </row>
    <row r="171" spans="16:25" ht="15" thickBot="1" x14ac:dyDescent="0.35">
      <c r="P171" s="24" t="s">
        <v>529</v>
      </c>
      <c r="Q171" s="25">
        <v>5358.1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44.3</v>
      </c>
      <c r="Y171" s="25">
        <v>0</v>
      </c>
    </row>
    <row r="172" spans="16:25" ht="15" thickBot="1" x14ac:dyDescent="0.35">
      <c r="P172" s="24" t="s">
        <v>530</v>
      </c>
      <c r="Q172" s="25">
        <v>0</v>
      </c>
      <c r="R172" s="25">
        <v>220.7</v>
      </c>
      <c r="S172" s="25">
        <v>129.5</v>
      </c>
      <c r="T172" s="25">
        <v>0</v>
      </c>
      <c r="U172" s="25">
        <v>0</v>
      </c>
      <c r="V172" s="25">
        <v>0</v>
      </c>
      <c r="W172" s="25">
        <v>100.1</v>
      </c>
      <c r="X172" s="25">
        <v>0</v>
      </c>
      <c r="Y172" s="25">
        <v>0</v>
      </c>
    </row>
    <row r="173" spans="16:25" ht="15" thickBot="1" x14ac:dyDescent="0.35">
      <c r="P173" s="24" t="s">
        <v>531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685.5</v>
      </c>
      <c r="W173" s="25">
        <v>0</v>
      </c>
      <c r="X173" s="25">
        <v>0</v>
      </c>
      <c r="Y173" s="25">
        <v>0</v>
      </c>
    </row>
    <row r="174" spans="16:25" ht="15" thickBot="1" x14ac:dyDescent="0.35">
      <c r="P174" s="24" t="s">
        <v>532</v>
      </c>
      <c r="Q174" s="25">
        <v>0</v>
      </c>
      <c r="R174" s="25">
        <v>0</v>
      </c>
      <c r="S174" s="25">
        <v>0</v>
      </c>
      <c r="T174" s="25">
        <v>1038.5999999999999</v>
      </c>
      <c r="U174" s="25">
        <v>837.9</v>
      </c>
      <c r="V174" s="25">
        <v>0</v>
      </c>
      <c r="W174" s="25">
        <v>0</v>
      </c>
      <c r="X174" s="25">
        <v>0</v>
      </c>
      <c r="Y174" s="25">
        <v>4133.7</v>
      </c>
    </row>
    <row r="175" spans="16:25" ht="15" thickBot="1" x14ac:dyDescent="0.35">
      <c r="P175" s="24" t="s">
        <v>533</v>
      </c>
      <c r="Q175" s="25">
        <v>4964.6000000000004</v>
      </c>
      <c r="R175" s="25">
        <v>0</v>
      </c>
      <c r="S175" s="25">
        <v>411</v>
      </c>
      <c r="T175" s="25">
        <v>0</v>
      </c>
      <c r="U175" s="25">
        <v>0</v>
      </c>
      <c r="V175" s="25">
        <v>421.9</v>
      </c>
      <c r="W175" s="25">
        <v>187.3</v>
      </c>
      <c r="X175" s="25">
        <v>533.5</v>
      </c>
      <c r="Y175" s="25">
        <v>0</v>
      </c>
    </row>
    <row r="176" spans="16:25" ht="15" thickBot="1" x14ac:dyDescent="0.35">
      <c r="P176" s="24" t="s">
        <v>534</v>
      </c>
      <c r="Q176" s="25">
        <v>0</v>
      </c>
      <c r="R176" s="25">
        <v>1055.5999999999999</v>
      </c>
      <c r="S176" s="25">
        <v>0</v>
      </c>
      <c r="T176" s="25">
        <v>0</v>
      </c>
      <c r="U176" s="25">
        <v>583.29999999999995</v>
      </c>
      <c r="V176" s="25">
        <v>0</v>
      </c>
      <c r="W176" s="25">
        <v>0</v>
      </c>
      <c r="X176" s="25">
        <v>0</v>
      </c>
      <c r="Y176" s="25">
        <v>0</v>
      </c>
    </row>
    <row r="177" spans="16:29" ht="15" thickBot="1" x14ac:dyDescent="0.35">
      <c r="P177" s="24" t="s">
        <v>535</v>
      </c>
      <c r="Q177" s="25">
        <v>5623.6</v>
      </c>
      <c r="R177" s="25">
        <v>1930.8</v>
      </c>
      <c r="S177" s="25">
        <v>0</v>
      </c>
      <c r="T177" s="25">
        <v>0</v>
      </c>
      <c r="U177" s="25">
        <v>0</v>
      </c>
      <c r="V177" s="25">
        <v>0</v>
      </c>
      <c r="W177" s="25">
        <v>311.3</v>
      </c>
      <c r="X177" s="25">
        <v>579.29999999999995</v>
      </c>
      <c r="Y177" s="25">
        <v>4117.2</v>
      </c>
    </row>
    <row r="178" spans="16:29" ht="18.600000000000001" thickBot="1" x14ac:dyDescent="0.35">
      <c r="P178" s="21"/>
    </row>
    <row r="179" spans="16:29" ht="18.600000000000001" thickBot="1" x14ac:dyDescent="0.35">
      <c r="P179" s="24" t="s">
        <v>324</v>
      </c>
      <c r="Q179" s="24" t="s">
        <v>167</v>
      </c>
      <c r="R179" s="24" t="s">
        <v>168</v>
      </c>
      <c r="S179" s="24" t="s">
        <v>169</v>
      </c>
      <c r="T179" s="24" t="s">
        <v>170</v>
      </c>
      <c r="U179" s="24" t="s">
        <v>171</v>
      </c>
      <c r="V179" s="24" t="s">
        <v>172</v>
      </c>
      <c r="W179" s="24" t="s">
        <v>173</v>
      </c>
      <c r="X179" s="24" t="s">
        <v>174</v>
      </c>
      <c r="Y179" s="24" t="s">
        <v>175</v>
      </c>
      <c r="Z179" s="24" t="s">
        <v>325</v>
      </c>
      <c r="AA179" s="24" t="s">
        <v>326</v>
      </c>
      <c r="AB179" s="24" t="s">
        <v>327</v>
      </c>
      <c r="AC179" s="24" t="s">
        <v>328</v>
      </c>
    </row>
    <row r="180" spans="16:29" ht="15" thickBot="1" x14ac:dyDescent="0.35">
      <c r="P180" s="24" t="s">
        <v>177</v>
      </c>
      <c r="Q180" s="25">
        <v>5358.1</v>
      </c>
      <c r="R180" s="25">
        <v>208.2</v>
      </c>
      <c r="S180" s="25">
        <v>809</v>
      </c>
      <c r="T180" s="25">
        <v>1108.9000000000001</v>
      </c>
      <c r="U180" s="25">
        <v>478.7</v>
      </c>
      <c r="V180" s="25">
        <v>1440.7</v>
      </c>
      <c r="W180" s="25">
        <v>100.1</v>
      </c>
      <c r="X180" s="25">
        <v>398</v>
      </c>
      <c r="Y180" s="25">
        <v>3996.7</v>
      </c>
      <c r="Z180" s="25">
        <v>13898.4</v>
      </c>
      <c r="AA180" s="25">
        <v>13000</v>
      </c>
      <c r="AB180" s="25">
        <v>-898.4</v>
      </c>
      <c r="AC180" s="25">
        <v>-6.91</v>
      </c>
    </row>
    <row r="181" spans="16:29" ht="15" thickBot="1" x14ac:dyDescent="0.35">
      <c r="P181" s="24" t="s">
        <v>178</v>
      </c>
      <c r="Q181" s="25">
        <v>5079.1000000000004</v>
      </c>
      <c r="R181" s="25">
        <v>208.2</v>
      </c>
      <c r="S181" s="25">
        <v>809</v>
      </c>
      <c r="T181" s="25">
        <v>1108.9000000000001</v>
      </c>
      <c r="U181" s="25">
        <v>478.7</v>
      </c>
      <c r="V181" s="25">
        <v>1440.7</v>
      </c>
      <c r="W181" s="25">
        <v>100.1</v>
      </c>
      <c r="X181" s="25">
        <v>44.3</v>
      </c>
      <c r="Y181" s="25">
        <v>3996.7</v>
      </c>
      <c r="Z181" s="25">
        <v>13265.8</v>
      </c>
      <c r="AA181" s="25">
        <v>13000</v>
      </c>
      <c r="AB181" s="25">
        <v>-265.8</v>
      </c>
      <c r="AC181" s="25">
        <v>-2.04</v>
      </c>
    </row>
    <row r="182" spans="16:29" ht="15" thickBot="1" x14ac:dyDescent="0.35">
      <c r="P182" s="24" t="s">
        <v>179</v>
      </c>
      <c r="Q182" s="25">
        <v>4417.6000000000004</v>
      </c>
      <c r="R182" s="25">
        <v>208.2</v>
      </c>
      <c r="S182" s="25">
        <v>129.5</v>
      </c>
      <c r="T182" s="25">
        <v>1108.9000000000001</v>
      </c>
      <c r="U182" s="25">
        <v>478.7</v>
      </c>
      <c r="V182" s="25">
        <v>685.5</v>
      </c>
      <c r="W182" s="25">
        <v>378.6</v>
      </c>
      <c r="X182" s="25">
        <v>44.3</v>
      </c>
      <c r="Y182" s="25">
        <v>4357.3</v>
      </c>
      <c r="Z182" s="25">
        <v>11808.7</v>
      </c>
      <c r="AA182" s="25">
        <v>11000</v>
      </c>
      <c r="AB182" s="25">
        <v>-808.7</v>
      </c>
      <c r="AC182" s="25">
        <v>-7.35</v>
      </c>
    </row>
    <row r="183" spans="16:29" ht="15" thickBot="1" x14ac:dyDescent="0.35">
      <c r="P183" s="24" t="s">
        <v>180</v>
      </c>
      <c r="Q183" s="25">
        <v>5079.1000000000004</v>
      </c>
      <c r="R183" s="25">
        <v>0</v>
      </c>
      <c r="S183" s="25">
        <v>809</v>
      </c>
      <c r="T183" s="25">
        <v>1108.9000000000001</v>
      </c>
      <c r="U183" s="25">
        <v>95.6</v>
      </c>
      <c r="V183" s="25">
        <v>2048.9</v>
      </c>
      <c r="W183" s="25">
        <v>434.4</v>
      </c>
      <c r="X183" s="25">
        <v>533.5</v>
      </c>
      <c r="Y183" s="25">
        <v>4117.2</v>
      </c>
      <c r="Z183" s="25">
        <v>14226.7</v>
      </c>
      <c r="AA183" s="25">
        <v>14000</v>
      </c>
      <c r="AB183" s="25">
        <v>-226.7</v>
      </c>
      <c r="AC183" s="25">
        <v>-1.62</v>
      </c>
    </row>
    <row r="184" spans="16:29" ht="15" thickBot="1" x14ac:dyDescent="0.35">
      <c r="P184" s="24" t="s">
        <v>181</v>
      </c>
      <c r="Q184" s="25">
        <v>4417.6000000000004</v>
      </c>
      <c r="R184" s="25">
        <v>0</v>
      </c>
      <c r="S184" s="25">
        <v>809</v>
      </c>
      <c r="T184" s="25">
        <v>1534.8</v>
      </c>
      <c r="U184" s="25">
        <v>95.6</v>
      </c>
      <c r="V184" s="25">
        <v>2048.9</v>
      </c>
      <c r="W184" s="25">
        <v>434.4</v>
      </c>
      <c r="X184" s="25">
        <v>533.5</v>
      </c>
      <c r="Y184" s="25">
        <v>4117.2</v>
      </c>
      <c r="Z184" s="25">
        <v>13991.1</v>
      </c>
      <c r="AA184" s="25">
        <v>14000</v>
      </c>
      <c r="AB184" s="25">
        <v>8.9</v>
      </c>
      <c r="AC184" s="25">
        <v>0.06</v>
      </c>
    </row>
    <row r="185" spans="16:29" ht="15" thickBot="1" x14ac:dyDescent="0.35">
      <c r="P185" s="24" t="s">
        <v>182</v>
      </c>
      <c r="Q185" s="25">
        <v>5358.1</v>
      </c>
      <c r="R185" s="25">
        <v>208.2</v>
      </c>
      <c r="S185" s="25">
        <v>809</v>
      </c>
      <c r="T185" s="25">
        <v>1189.0999999999999</v>
      </c>
      <c r="U185" s="25">
        <v>757.2</v>
      </c>
      <c r="V185" s="25">
        <v>685.5</v>
      </c>
      <c r="W185" s="25">
        <v>100.1</v>
      </c>
      <c r="X185" s="25">
        <v>322.3</v>
      </c>
      <c r="Y185" s="25">
        <v>3996.7</v>
      </c>
      <c r="Z185" s="25">
        <v>13426.2</v>
      </c>
      <c r="AA185" s="25">
        <v>13000</v>
      </c>
      <c r="AB185" s="25">
        <v>-426.2</v>
      </c>
      <c r="AC185" s="25">
        <v>-3.28</v>
      </c>
    </row>
    <row r="186" spans="16:29" ht="15" thickBot="1" x14ac:dyDescent="0.35">
      <c r="P186" s="24" t="s">
        <v>183</v>
      </c>
      <c r="Q186" s="25">
        <v>5358.1</v>
      </c>
      <c r="R186" s="25">
        <v>220.7</v>
      </c>
      <c r="S186" s="25">
        <v>206.7</v>
      </c>
      <c r="T186" s="25">
        <v>1189.0999999999999</v>
      </c>
      <c r="U186" s="25">
        <v>757.2</v>
      </c>
      <c r="V186" s="25">
        <v>685.5</v>
      </c>
      <c r="W186" s="25">
        <v>100.1</v>
      </c>
      <c r="X186" s="25">
        <v>398</v>
      </c>
      <c r="Y186" s="25">
        <v>4357.3</v>
      </c>
      <c r="Z186" s="25">
        <v>13272.7</v>
      </c>
      <c r="AA186" s="25">
        <v>13000</v>
      </c>
      <c r="AB186" s="25">
        <v>-272.7</v>
      </c>
      <c r="AC186" s="25">
        <v>-2.1</v>
      </c>
    </row>
    <row r="187" spans="16:29" ht="15" thickBot="1" x14ac:dyDescent="0.35">
      <c r="P187" s="24" t="s">
        <v>184</v>
      </c>
      <c r="Q187" s="25">
        <v>4417.6000000000004</v>
      </c>
      <c r="R187" s="25">
        <v>0</v>
      </c>
      <c r="S187" s="25">
        <v>129.5</v>
      </c>
      <c r="T187" s="25">
        <v>1189.0999999999999</v>
      </c>
      <c r="U187" s="25">
        <v>478.7</v>
      </c>
      <c r="V187" s="25">
        <v>2048.9</v>
      </c>
      <c r="W187" s="25">
        <v>434.4</v>
      </c>
      <c r="X187" s="25">
        <v>398</v>
      </c>
      <c r="Y187" s="25">
        <v>4357.3</v>
      </c>
      <c r="Z187" s="25">
        <v>13453.6</v>
      </c>
      <c r="AA187" s="25">
        <v>14000</v>
      </c>
      <c r="AB187" s="25">
        <v>546.4</v>
      </c>
      <c r="AC187" s="25">
        <v>3.9</v>
      </c>
    </row>
    <row r="188" spans="16:29" ht="15" thickBot="1" x14ac:dyDescent="0.35">
      <c r="P188" s="24" t="s">
        <v>185</v>
      </c>
      <c r="Q188" s="25">
        <v>4417.6000000000004</v>
      </c>
      <c r="R188" s="25">
        <v>0</v>
      </c>
      <c r="S188" s="25">
        <v>206.7</v>
      </c>
      <c r="T188" s="25">
        <v>1108.9000000000001</v>
      </c>
      <c r="U188" s="25">
        <v>478.7</v>
      </c>
      <c r="V188" s="25">
        <v>2048.9</v>
      </c>
      <c r="W188" s="25">
        <v>434.4</v>
      </c>
      <c r="X188" s="25">
        <v>398</v>
      </c>
      <c r="Y188" s="25">
        <v>4357.3</v>
      </c>
      <c r="Z188" s="25">
        <v>13450.6</v>
      </c>
      <c r="AA188" s="25">
        <v>15000</v>
      </c>
      <c r="AB188" s="25">
        <v>1549.4</v>
      </c>
      <c r="AC188" s="25">
        <v>10.33</v>
      </c>
    </row>
    <row r="189" spans="16:29" ht="15" thickBot="1" x14ac:dyDescent="0.35">
      <c r="P189" s="24" t="s">
        <v>186</v>
      </c>
      <c r="Q189" s="25">
        <v>5079.1000000000004</v>
      </c>
      <c r="R189" s="25">
        <v>208.2</v>
      </c>
      <c r="S189" s="25">
        <v>0</v>
      </c>
      <c r="T189" s="25">
        <v>0</v>
      </c>
      <c r="U189" s="25">
        <v>837.9</v>
      </c>
      <c r="V189" s="25">
        <v>0</v>
      </c>
      <c r="W189" s="25">
        <v>311.3</v>
      </c>
      <c r="X189" s="25">
        <v>579.29999999999995</v>
      </c>
      <c r="Y189" s="25">
        <v>4216.8</v>
      </c>
      <c r="Z189" s="25">
        <v>11232.8</v>
      </c>
      <c r="AA189" s="25">
        <v>11000</v>
      </c>
      <c r="AB189" s="25">
        <v>-232.8</v>
      </c>
      <c r="AC189" s="25">
        <v>-2.12</v>
      </c>
    </row>
    <row r="190" spans="16:29" ht="15" thickBot="1" x14ac:dyDescent="0.35">
      <c r="P190" s="24" t="s">
        <v>187</v>
      </c>
      <c r="Q190" s="25">
        <v>5358.1</v>
      </c>
      <c r="R190" s="25">
        <v>220.7</v>
      </c>
      <c r="S190" s="25">
        <v>206.7</v>
      </c>
      <c r="T190" s="25">
        <v>1038.5999999999999</v>
      </c>
      <c r="U190" s="25">
        <v>757.2</v>
      </c>
      <c r="V190" s="25">
        <v>685.5</v>
      </c>
      <c r="W190" s="25">
        <v>187.3</v>
      </c>
      <c r="X190" s="25">
        <v>44.3</v>
      </c>
      <c r="Y190" s="25">
        <v>4216.8</v>
      </c>
      <c r="Z190" s="25">
        <v>12715.3</v>
      </c>
      <c r="AA190" s="25">
        <v>13000</v>
      </c>
      <c r="AB190" s="25">
        <v>284.7</v>
      </c>
      <c r="AC190" s="25">
        <v>2.19</v>
      </c>
    </row>
    <row r="191" spans="16:29" ht="15" thickBot="1" x14ac:dyDescent="0.35">
      <c r="P191" s="24" t="s">
        <v>188</v>
      </c>
      <c r="Q191" s="25">
        <v>5358.1</v>
      </c>
      <c r="R191" s="25">
        <v>220.7</v>
      </c>
      <c r="S191" s="25">
        <v>206.7</v>
      </c>
      <c r="T191" s="25">
        <v>1189.0999999999999</v>
      </c>
      <c r="U191" s="25">
        <v>757.2</v>
      </c>
      <c r="V191" s="25">
        <v>685.5</v>
      </c>
      <c r="W191" s="25">
        <v>187.3</v>
      </c>
      <c r="X191" s="25">
        <v>44.3</v>
      </c>
      <c r="Y191" s="25">
        <v>4133.7</v>
      </c>
      <c r="Z191" s="25">
        <v>12782.5</v>
      </c>
      <c r="AA191" s="25">
        <v>13000</v>
      </c>
      <c r="AB191" s="25">
        <v>217.5</v>
      </c>
      <c r="AC191" s="25">
        <v>1.67</v>
      </c>
    </row>
    <row r="192" spans="16:29" ht="15" thickBot="1" x14ac:dyDescent="0.35">
      <c r="P192" s="24" t="s">
        <v>189</v>
      </c>
      <c r="Q192" s="25">
        <v>5358.1</v>
      </c>
      <c r="R192" s="25">
        <v>220.7</v>
      </c>
      <c r="S192" s="25">
        <v>206.7</v>
      </c>
      <c r="T192" s="25">
        <v>1189.0999999999999</v>
      </c>
      <c r="U192" s="25">
        <v>757.2</v>
      </c>
      <c r="V192" s="25">
        <v>685.5</v>
      </c>
      <c r="W192" s="25">
        <v>187.3</v>
      </c>
      <c r="X192" s="25">
        <v>533.5</v>
      </c>
      <c r="Y192" s="25">
        <v>4216.8</v>
      </c>
      <c r="Z192" s="25">
        <v>13354.9</v>
      </c>
      <c r="AA192" s="25">
        <v>13000</v>
      </c>
      <c r="AB192" s="25">
        <v>-354.9</v>
      </c>
      <c r="AC192" s="25">
        <v>-2.73</v>
      </c>
    </row>
    <row r="193" spans="16:29" ht="15" thickBot="1" x14ac:dyDescent="0.35">
      <c r="P193" s="24" t="s">
        <v>190</v>
      </c>
      <c r="Q193" s="25">
        <v>5358.1</v>
      </c>
      <c r="R193" s="25">
        <v>208.2</v>
      </c>
      <c r="S193" s="25">
        <v>129.5</v>
      </c>
      <c r="T193" s="25">
        <v>1189.0999999999999</v>
      </c>
      <c r="U193" s="25">
        <v>757.2</v>
      </c>
      <c r="V193" s="25">
        <v>1440.7</v>
      </c>
      <c r="W193" s="25">
        <v>100.1</v>
      </c>
      <c r="X193" s="25">
        <v>398</v>
      </c>
      <c r="Y193" s="25">
        <v>4216.8</v>
      </c>
      <c r="Z193" s="25">
        <v>13797.8</v>
      </c>
      <c r="AA193" s="25">
        <v>13000</v>
      </c>
      <c r="AB193" s="25">
        <v>-797.8</v>
      </c>
      <c r="AC193" s="25">
        <v>-6.14</v>
      </c>
    </row>
    <row r="194" spans="16:29" ht="15" thickBot="1" x14ac:dyDescent="0.35">
      <c r="P194" s="24" t="s">
        <v>191</v>
      </c>
      <c r="Q194" s="25">
        <v>5079.1000000000004</v>
      </c>
      <c r="R194" s="25">
        <v>208.2</v>
      </c>
      <c r="S194" s="25">
        <v>129.5</v>
      </c>
      <c r="T194" s="25">
        <v>1038.5999999999999</v>
      </c>
      <c r="U194" s="25">
        <v>757.2</v>
      </c>
      <c r="V194" s="25">
        <v>1440.7</v>
      </c>
      <c r="W194" s="25">
        <v>100.1</v>
      </c>
      <c r="X194" s="25">
        <v>44.3</v>
      </c>
      <c r="Y194" s="25">
        <v>4216.8</v>
      </c>
      <c r="Z194" s="25">
        <v>13014.7</v>
      </c>
      <c r="AA194" s="25">
        <v>12000</v>
      </c>
      <c r="AB194" s="25">
        <v>-1014.7</v>
      </c>
      <c r="AC194" s="25">
        <v>-8.4600000000000009</v>
      </c>
    </row>
    <row r="195" spans="16:29" ht="15" thickBot="1" x14ac:dyDescent="0.35">
      <c r="P195" s="24" t="s">
        <v>192</v>
      </c>
      <c r="Q195" s="25">
        <v>5358.1</v>
      </c>
      <c r="R195" s="25">
        <v>208.2</v>
      </c>
      <c r="S195" s="25">
        <v>129.5</v>
      </c>
      <c r="T195" s="25">
        <v>1189.0999999999999</v>
      </c>
      <c r="U195" s="25">
        <v>757.2</v>
      </c>
      <c r="V195" s="25">
        <v>1440.7</v>
      </c>
      <c r="W195" s="25">
        <v>100.1</v>
      </c>
      <c r="X195" s="25">
        <v>44.3</v>
      </c>
      <c r="Y195" s="25">
        <v>4216.8</v>
      </c>
      <c r="Z195" s="25">
        <v>13444.1</v>
      </c>
      <c r="AA195" s="25">
        <v>13000</v>
      </c>
      <c r="AB195" s="25">
        <v>-444.1</v>
      </c>
      <c r="AC195" s="25">
        <v>-3.42</v>
      </c>
    </row>
    <row r="196" spans="16:29" ht="15" thickBot="1" x14ac:dyDescent="0.35">
      <c r="P196" s="24" t="s">
        <v>193</v>
      </c>
      <c r="Q196" s="25">
        <v>5079.1000000000004</v>
      </c>
      <c r="R196" s="25">
        <v>220.7</v>
      </c>
      <c r="S196" s="25">
        <v>206.7</v>
      </c>
      <c r="T196" s="25">
        <v>1108.9000000000001</v>
      </c>
      <c r="U196" s="25">
        <v>95.6</v>
      </c>
      <c r="V196" s="25">
        <v>2048.9</v>
      </c>
      <c r="W196" s="25">
        <v>434.4</v>
      </c>
      <c r="X196" s="25">
        <v>44.3</v>
      </c>
      <c r="Y196" s="25">
        <v>4133.7</v>
      </c>
      <c r="Z196" s="25">
        <v>13372.4</v>
      </c>
      <c r="AA196" s="25">
        <v>13000</v>
      </c>
      <c r="AB196" s="25">
        <v>-372.4</v>
      </c>
      <c r="AC196" s="25">
        <v>-2.86</v>
      </c>
    </row>
    <row r="197" spans="16:29" ht="15" thickBot="1" x14ac:dyDescent="0.35">
      <c r="P197" s="24" t="s">
        <v>194</v>
      </c>
      <c r="Q197" s="25">
        <v>4417.6000000000004</v>
      </c>
      <c r="R197" s="25">
        <v>208.2</v>
      </c>
      <c r="S197" s="25">
        <v>411</v>
      </c>
      <c r="T197" s="25">
        <v>1189.0999999999999</v>
      </c>
      <c r="U197" s="25">
        <v>95.6</v>
      </c>
      <c r="V197" s="25">
        <v>1440.7</v>
      </c>
      <c r="W197" s="25">
        <v>434.4</v>
      </c>
      <c r="X197" s="25">
        <v>44.3</v>
      </c>
      <c r="Y197" s="25">
        <v>4133.7</v>
      </c>
      <c r="Z197" s="25">
        <v>12374.6</v>
      </c>
      <c r="AA197" s="25">
        <v>12000</v>
      </c>
      <c r="AB197" s="25">
        <v>-374.6</v>
      </c>
      <c r="AC197" s="25">
        <v>-3.12</v>
      </c>
    </row>
    <row r="198" spans="16:29" ht="15" thickBot="1" x14ac:dyDescent="0.35">
      <c r="P198" s="24" t="s">
        <v>195</v>
      </c>
      <c r="Q198" s="25">
        <v>5079.1000000000004</v>
      </c>
      <c r="R198" s="25">
        <v>220.7</v>
      </c>
      <c r="S198" s="25">
        <v>129.5</v>
      </c>
      <c r="T198" s="25">
        <v>1189.0999999999999</v>
      </c>
      <c r="U198" s="25">
        <v>95.6</v>
      </c>
      <c r="V198" s="25">
        <v>2048.9</v>
      </c>
      <c r="W198" s="25">
        <v>434.4</v>
      </c>
      <c r="X198" s="25">
        <v>44.3</v>
      </c>
      <c r="Y198" s="25">
        <v>4133.7</v>
      </c>
      <c r="Z198" s="25">
        <v>13375.3</v>
      </c>
      <c r="AA198" s="25">
        <v>14000</v>
      </c>
      <c r="AB198" s="25">
        <v>624.70000000000005</v>
      </c>
      <c r="AC198" s="25">
        <v>4.46</v>
      </c>
    </row>
    <row r="199" spans="16:29" ht="15" thickBot="1" x14ac:dyDescent="0.35">
      <c r="P199" s="24" t="s">
        <v>196</v>
      </c>
      <c r="Q199" s="25">
        <v>4417.6000000000004</v>
      </c>
      <c r="R199" s="25">
        <v>220.7</v>
      </c>
      <c r="S199" s="25">
        <v>0</v>
      </c>
      <c r="T199" s="25">
        <v>1038.5999999999999</v>
      </c>
      <c r="U199" s="25">
        <v>478.7</v>
      </c>
      <c r="V199" s="25">
        <v>421.9</v>
      </c>
      <c r="W199" s="25">
        <v>378.6</v>
      </c>
      <c r="X199" s="25">
        <v>533.5</v>
      </c>
      <c r="Y199" s="25">
        <v>4216.8</v>
      </c>
      <c r="Z199" s="25">
        <v>11706.5</v>
      </c>
      <c r="AA199" s="25">
        <v>11000</v>
      </c>
      <c r="AB199" s="25">
        <v>-706.5</v>
      </c>
      <c r="AC199" s="25">
        <v>-6.42</v>
      </c>
    </row>
    <row r="200" spans="16:29" ht="15" thickBot="1" x14ac:dyDescent="0.35">
      <c r="P200" s="24" t="s">
        <v>197</v>
      </c>
      <c r="Q200" s="25">
        <v>5079.1000000000004</v>
      </c>
      <c r="R200" s="25">
        <v>208.2</v>
      </c>
      <c r="S200" s="25">
        <v>129.5</v>
      </c>
      <c r="T200" s="25">
        <v>1189.0999999999999</v>
      </c>
      <c r="U200" s="25">
        <v>478.7</v>
      </c>
      <c r="V200" s="25">
        <v>1440.7</v>
      </c>
      <c r="W200" s="25">
        <v>434.4</v>
      </c>
      <c r="X200" s="25">
        <v>398</v>
      </c>
      <c r="Y200" s="25">
        <v>4216.8</v>
      </c>
      <c r="Z200" s="25">
        <v>13574.6</v>
      </c>
      <c r="AA200" s="25">
        <v>13000</v>
      </c>
      <c r="AB200" s="25">
        <v>-574.6</v>
      </c>
      <c r="AC200" s="25">
        <v>-4.42</v>
      </c>
    </row>
    <row r="201" spans="16:29" ht="15" thickBot="1" x14ac:dyDescent="0.35">
      <c r="P201" s="24" t="s">
        <v>198</v>
      </c>
      <c r="Q201" s="25">
        <v>5079.1000000000004</v>
      </c>
      <c r="R201" s="25">
        <v>220.7</v>
      </c>
      <c r="S201" s="25">
        <v>129.5</v>
      </c>
      <c r="T201" s="25">
        <v>1108.9000000000001</v>
      </c>
      <c r="U201" s="25">
        <v>478.7</v>
      </c>
      <c r="V201" s="25">
        <v>2048.9</v>
      </c>
      <c r="W201" s="25">
        <v>434.4</v>
      </c>
      <c r="X201" s="25">
        <v>44.3</v>
      </c>
      <c r="Y201" s="25">
        <v>4357.3</v>
      </c>
      <c r="Z201" s="25">
        <v>13901.9</v>
      </c>
      <c r="AA201" s="25">
        <v>14000</v>
      </c>
      <c r="AB201" s="25">
        <v>98.1</v>
      </c>
      <c r="AC201" s="25">
        <v>0.7</v>
      </c>
    </row>
    <row r="202" spans="16:29" ht="15" thickBot="1" x14ac:dyDescent="0.35">
      <c r="P202" s="24" t="s">
        <v>199</v>
      </c>
      <c r="Q202" s="25">
        <v>4417.6000000000004</v>
      </c>
      <c r="R202" s="25">
        <v>208.2</v>
      </c>
      <c r="S202" s="25">
        <v>411</v>
      </c>
      <c r="T202" s="25">
        <v>1189.0999999999999</v>
      </c>
      <c r="U202" s="25">
        <v>478.7</v>
      </c>
      <c r="V202" s="25">
        <v>1440.7</v>
      </c>
      <c r="W202" s="25">
        <v>434.4</v>
      </c>
      <c r="X202" s="25">
        <v>44.3</v>
      </c>
      <c r="Y202" s="25">
        <v>4216.8</v>
      </c>
      <c r="Z202" s="25">
        <v>12840.8</v>
      </c>
      <c r="AA202" s="25">
        <v>12000</v>
      </c>
      <c r="AB202" s="25">
        <v>-840.8</v>
      </c>
      <c r="AC202" s="25">
        <v>-7.01</v>
      </c>
    </row>
    <row r="203" spans="16:29" ht="15" thickBot="1" x14ac:dyDescent="0.35">
      <c r="P203" s="24" t="s">
        <v>200</v>
      </c>
      <c r="Q203" s="25">
        <v>4417.6000000000004</v>
      </c>
      <c r="R203" s="25">
        <v>0</v>
      </c>
      <c r="S203" s="25">
        <v>129.5</v>
      </c>
      <c r="T203" s="25">
        <v>1189.0999999999999</v>
      </c>
      <c r="U203" s="25">
        <v>757.2</v>
      </c>
      <c r="V203" s="25">
        <v>1440.7</v>
      </c>
      <c r="W203" s="25">
        <v>378.6</v>
      </c>
      <c r="X203" s="25">
        <v>44.3</v>
      </c>
      <c r="Y203" s="25">
        <v>4357.3</v>
      </c>
      <c r="Z203" s="25">
        <v>12714.3</v>
      </c>
      <c r="AA203" s="25">
        <v>12000</v>
      </c>
      <c r="AB203" s="25">
        <v>-714.3</v>
      </c>
      <c r="AC203" s="25">
        <v>-5.95</v>
      </c>
    </row>
    <row r="204" spans="16:29" ht="15" thickBot="1" x14ac:dyDescent="0.35">
      <c r="P204" s="24" t="s">
        <v>201</v>
      </c>
      <c r="Q204" s="25">
        <v>5358.1</v>
      </c>
      <c r="R204" s="25">
        <v>220.7</v>
      </c>
      <c r="S204" s="25">
        <v>206.7</v>
      </c>
      <c r="T204" s="25">
        <v>1108.9000000000001</v>
      </c>
      <c r="U204" s="25">
        <v>757.2</v>
      </c>
      <c r="V204" s="25">
        <v>1440.7</v>
      </c>
      <c r="W204" s="25">
        <v>378.6</v>
      </c>
      <c r="X204" s="25">
        <v>398</v>
      </c>
      <c r="Y204" s="25">
        <v>3996.7</v>
      </c>
      <c r="Z204" s="25">
        <v>13865.5</v>
      </c>
      <c r="AA204" s="25">
        <v>14000</v>
      </c>
      <c r="AB204" s="25">
        <v>134.5</v>
      </c>
      <c r="AC204" s="25">
        <v>0.96</v>
      </c>
    </row>
    <row r="205" spans="16:29" ht="15" thickBot="1" x14ac:dyDescent="0.35">
      <c r="P205" s="24" t="s">
        <v>202</v>
      </c>
      <c r="Q205" s="25">
        <v>4964.6000000000004</v>
      </c>
      <c r="R205" s="25">
        <v>208.2</v>
      </c>
      <c r="S205" s="25">
        <v>809</v>
      </c>
      <c r="T205" s="25">
        <v>1038.5999999999999</v>
      </c>
      <c r="U205" s="25">
        <v>757.2</v>
      </c>
      <c r="V205" s="25">
        <v>421.9</v>
      </c>
      <c r="W205" s="25">
        <v>187.3</v>
      </c>
      <c r="X205" s="25">
        <v>533.5</v>
      </c>
      <c r="Y205" s="25">
        <v>4216.8</v>
      </c>
      <c r="Z205" s="25">
        <v>13137.2</v>
      </c>
      <c r="AA205" s="25">
        <v>13000</v>
      </c>
      <c r="AB205" s="25">
        <v>-137.19999999999999</v>
      </c>
      <c r="AC205" s="25">
        <v>-1.06</v>
      </c>
    </row>
    <row r="206" spans="16:29" ht="15" thickBot="1" x14ac:dyDescent="0.35">
      <c r="P206" s="24" t="s">
        <v>203</v>
      </c>
      <c r="Q206" s="25">
        <v>4964.6000000000004</v>
      </c>
      <c r="R206" s="25">
        <v>1055.5999999999999</v>
      </c>
      <c r="S206" s="25">
        <v>206.7</v>
      </c>
      <c r="T206" s="25">
        <v>1038.5999999999999</v>
      </c>
      <c r="U206" s="25">
        <v>837.9</v>
      </c>
      <c r="V206" s="25">
        <v>421.9</v>
      </c>
      <c r="W206" s="25">
        <v>187.3</v>
      </c>
      <c r="X206" s="25">
        <v>533.5</v>
      </c>
      <c r="Y206" s="25">
        <v>4133.7</v>
      </c>
      <c r="Z206" s="25">
        <v>13379.8</v>
      </c>
      <c r="AA206" s="25">
        <v>13000</v>
      </c>
      <c r="AB206" s="25">
        <v>-379.8</v>
      </c>
      <c r="AC206" s="25">
        <v>-2.92</v>
      </c>
    </row>
    <row r="207" spans="16:29" ht="15" thickBot="1" x14ac:dyDescent="0.35">
      <c r="P207" s="24" t="s">
        <v>204</v>
      </c>
      <c r="Q207" s="25">
        <v>5358.1</v>
      </c>
      <c r="R207" s="25">
        <v>220.7</v>
      </c>
      <c r="S207" s="25">
        <v>129.5</v>
      </c>
      <c r="T207" s="25">
        <v>1189.0999999999999</v>
      </c>
      <c r="U207" s="25">
        <v>837.9</v>
      </c>
      <c r="V207" s="25">
        <v>1440.7</v>
      </c>
      <c r="W207" s="25">
        <v>378.6</v>
      </c>
      <c r="X207" s="25">
        <v>398</v>
      </c>
      <c r="Y207" s="25">
        <v>3996.7</v>
      </c>
      <c r="Z207" s="25">
        <v>13949.2</v>
      </c>
      <c r="AA207" s="25">
        <v>14000</v>
      </c>
      <c r="AB207" s="25">
        <v>50.8</v>
      </c>
      <c r="AC207" s="25">
        <v>0.36</v>
      </c>
    </row>
    <row r="208" spans="16:29" ht="15" thickBot="1" x14ac:dyDescent="0.35">
      <c r="P208" s="24" t="s">
        <v>205</v>
      </c>
      <c r="Q208" s="25">
        <v>5358.1</v>
      </c>
      <c r="R208" s="25">
        <v>208.2</v>
      </c>
      <c r="S208" s="25">
        <v>206.7</v>
      </c>
      <c r="T208" s="25">
        <v>1108.9000000000001</v>
      </c>
      <c r="U208" s="25">
        <v>95.6</v>
      </c>
      <c r="V208" s="25">
        <v>2048.9</v>
      </c>
      <c r="W208" s="25">
        <v>434.4</v>
      </c>
      <c r="X208" s="25">
        <v>398</v>
      </c>
      <c r="Y208" s="25">
        <v>4216.8</v>
      </c>
      <c r="Z208" s="25">
        <v>14075.7</v>
      </c>
      <c r="AA208" s="25">
        <v>13000</v>
      </c>
      <c r="AB208" s="25">
        <v>-1075.7</v>
      </c>
      <c r="AC208" s="25">
        <v>-8.27</v>
      </c>
    </row>
    <row r="209" spans="16:29" ht="15" thickBot="1" x14ac:dyDescent="0.35">
      <c r="P209" s="24" t="s">
        <v>206</v>
      </c>
      <c r="Q209" s="25">
        <v>5358.1</v>
      </c>
      <c r="R209" s="25">
        <v>208.2</v>
      </c>
      <c r="S209" s="25">
        <v>129.5</v>
      </c>
      <c r="T209" s="25">
        <v>1108.9000000000001</v>
      </c>
      <c r="U209" s="25">
        <v>95.6</v>
      </c>
      <c r="V209" s="25">
        <v>2048.9</v>
      </c>
      <c r="W209" s="25">
        <v>378.6</v>
      </c>
      <c r="X209" s="25">
        <v>398</v>
      </c>
      <c r="Y209" s="25">
        <v>4216.8</v>
      </c>
      <c r="Z209" s="25">
        <v>13942.7</v>
      </c>
      <c r="AA209" s="25">
        <v>14000</v>
      </c>
      <c r="AB209" s="25">
        <v>57.3</v>
      </c>
      <c r="AC209" s="25">
        <v>0.41</v>
      </c>
    </row>
    <row r="210" spans="16:29" ht="15" thickBot="1" x14ac:dyDescent="0.35">
      <c r="P210" s="24" t="s">
        <v>207</v>
      </c>
      <c r="Q210" s="25">
        <v>4417.6000000000004</v>
      </c>
      <c r="R210" s="25">
        <v>220.7</v>
      </c>
      <c r="S210" s="25">
        <v>411</v>
      </c>
      <c r="T210" s="25">
        <v>1108.9000000000001</v>
      </c>
      <c r="U210" s="25">
        <v>95.6</v>
      </c>
      <c r="V210" s="25">
        <v>2048.9</v>
      </c>
      <c r="W210" s="25">
        <v>434.4</v>
      </c>
      <c r="X210" s="25">
        <v>44.3</v>
      </c>
      <c r="Y210" s="25">
        <v>4216.8</v>
      </c>
      <c r="Z210" s="25">
        <v>12998.2</v>
      </c>
      <c r="AA210" s="25">
        <v>12000</v>
      </c>
      <c r="AB210" s="25">
        <v>-998.2</v>
      </c>
      <c r="AC210" s="25">
        <v>-8.32</v>
      </c>
    </row>
    <row r="211" spans="16:29" ht="15" thickBot="1" x14ac:dyDescent="0.35">
      <c r="P211" s="24" t="s">
        <v>208</v>
      </c>
      <c r="Q211" s="25">
        <v>5358.1</v>
      </c>
      <c r="R211" s="25">
        <v>220.7</v>
      </c>
      <c r="S211" s="25">
        <v>129.5</v>
      </c>
      <c r="T211" s="25">
        <v>1189.0999999999999</v>
      </c>
      <c r="U211" s="25">
        <v>757.2</v>
      </c>
      <c r="V211" s="25">
        <v>1440.7</v>
      </c>
      <c r="W211" s="25">
        <v>378.6</v>
      </c>
      <c r="X211" s="25">
        <v>398</v>
      </c>
      <c r="Y211" s="25">
        <v>4357.3</v>
      </c>
      <c r="Z211" s="25">
        <v>14229.2</v>
      </c>
      <c r="AA211" s="25">
        <v>14000</v>
      </c>
      <c r="AB211" s="25">
        <v>-229.2</v>
      </c>
      <c r="AC211" s="25">
        <v>-1.64</v>
      </c>
    </row>
    <row r="212" spans="16:29" ht="15" thickBot="1" x14ac:dyDescent="0.35">
      <c r="P212" s="24" t="s">
        <v>209</v>
      </c>
      <c r="Q212" s="25">
        <v>5358.1</v>
      </c>
      <c r="R212" s="25">
        <v>208.2</v>
      </c>
      <c r="S212" s="25">
        <v>206.7</v>
      </c>
      <c r="T212" s="25">
        <v>1108.9000000000001</v>
      </c>
      <c r="U212" s="25">
        <v>478.7</v>
      </c>
      <c r="V212" s="25">
        <v>2048.9</v>
      </c>
      <c r="W212" s="25">
        <v>434.4</v>
      </c>
      <c r="X212" s="25">
        <v>322.3</v>
      </c>
      <c r="Y212" s="25">
        <v>4357.3</v>
      </c>
      <c r="Z212" s="25">
        <v>14523.6</v>
      </c>
      <c r="AA212" s="25">
        <v>14000</v>
      </c>
      <c r="AB212" s="25">
        <v>-523.6</v>
      </c>
      <c r="AC212" s="25">
        <v>-3.74</v>
      </c>
    </row>
    <row r="213" spans="16:29" ht="15" thickBot="1" x14ac:dyDescent="0.35">
      <c r="P213" s="24" t="s">
        <v>210</v>
      </c>
      <c r="Q213" s="25">
        <v>5358.1</v>
      </c>
      <c r="R213" s="25">
        <v>208.2</v>
      </c>
      <c r="S213" s="25">
        <v>206.7</v>
      </c>
      <c r="T213" s="25">
        <v>1108.9000000000001</v>
      </c>
      <c r="U213" s="25">
        <v>478.7</v>
      </c>
      <c r="V213" s="25">
        <v>2048.9</v>
      </c>
      <c r="W213" s="25">
        <v>378.6</v>
      </c>
      <c r="X213" s="25">
        <v>398</v>
      </c>
      <c r="Y213" s="25">
        <v>4216.8</v>
      </c>
      <c r="Z213" s="25">
        <v>14403</v>
      </c>
      <c r="AA213" s="25">
        <v>15000</v>
      </c>
      <c r="AB213" s="25">
        <v>597</v>
      </c>
      <c r="AC213" s="25">
        <v>3.98</v>
      </c>
    </row>
    <row r="214" spans="16:29" ht="15" thickBot="1" x14ac:dyDescent="0.35">
      <c r="P214" s="24" t="s">
        <v>211</v>
      </c>
      <c r="Q214" s="25">
        <v>4417.6000000000004</v>
      </c>
      <c r="R214" s="25">
        <v>0</v>
      </c>
      <c r="S214" s="25">
        <v>129.5</v>
      </c>
      <c r="T214" s="25">
        <v>1108.9000000000001</v>
      </c>
      <c r="U214" s="25">
        <v>478.7</v>
      </c>
      <c r="V214" s="25">
        <v>2048.9</v>
      </c>
      <c r="W214" s="25">
        <v>434.4</v>
      </c>
      <c r="X214" s="25">
        <v>44.3</v>
      </c>
      <c r="Y214" s="25">
        <v>4216.8</v>
      </c>
      <c r="Z214" s="25">
        <v>12879.2</v>
      </c>
      <c r="AA214" s="25">
        <v>12000</v>
      </c>
      <c r="AB214" s="25">
        <v>-879.2</v>
      </c>
      <c r="AC214" s="25">
        <v>-7.33</v>
      </c>
    </row>
    <row r="215" spans="16:29" ht="15" thickBot="1" x14ac:dyDescent="0.35">
      <c r="P215" s="24" t="s">
        <v>212</v>
      </c>
      <c r="Q215" s="25">
        <v>5079.1000000000004</v>
      </c>
      <c r="R215" s="25">
        <v>0</v>
      </c>
      <c r="S215" s="25">
        <v>809</v>
      </c>
      <c r="T215" s="25">
        <v>1108.9000000000001</v>
      </c>
      <c r="U215" s="25">
        <v>95.6</v>
      </c>
      <c r="V215" s="25">
        <v>2048.9</v>
      </c>
      <c r="W215" s="25">
        <v>378.6</v>
      </c>
      <c r="X215" s="25">
        <v>398</v>
      </c>
      <c r="Y215" s="25">
        <v>4133.7</v>
      </c>
      <c r="Z215" s="25">
        <v>14051.8</v>
      </c>
      <c r="AA215" s="25">
        <v>14000</v>
      </c>
      <c r="AB215" s="25">
        <v>-51.8</v>
      </c>
      <c r="AC215" s="25">
        <v>-0.37</v>
      </c>
    </row>
    <row r="216" spans="16:29" ht="15" thickBot="1" x14ac:dyDescent="0.35">
      <c r="P216" s="24" t="s">
        <v>213</v>
      </c>
      <c r="Q216" s="25">
        <v>4417.6000000000004</v>
      </c>
      <c r="R216" s="25">
        <v>0</v>
      </c>
      <c r="S216" s="25">
        <v>206.7</v>
      </c>
      <c r="T216" s="25">
        <v>1534.8</v>
      </c>
      <c r="U216" s="25">
        <v>95.6</v>
      </c>
      <c r="V216" s="25">
        <v>2048.9</v>
      </c>
      <c r="W216" s="25">
        <v>434.4</v>
      </c>
      <c r="X216" s="25">
        <v>398</v>
      </c>
      <c r="Y216" s="25">
        <v>4133.7</v>
      </c>
      <c r="Z216" s="25">
        <v>13269.7</v>
      </c>
      <c r="AA216" s="25">
        <v>12000</v>
      </c>
      <c r="AB216" s="25">
        <v>-1269.7</v>
      </c>
      <c r="AC216" s="25">
        <v>-10.58</v>
      </c>
    </row>
    <row r="217" spans="16:29" ht="15" thickBot="1" x14ac:dyDescent="0.35">
      <c r="P217" s="24" t="s">
        <v>214</v>
      </c>
      <c r="Q217" s="25">
        <v>5358.1</v>
      </c>
      <c r="R217" s="25">
        <v>208.2</v>
      </c>
      <c r="S217" s="25">
        <v>206.7</v>
      </c>
      <c r="T217" s="25">
        <v>1534.8</v>
      </c>
      <c r="U217" s="25">
        <v>95.6</v>
      </c>
      <c r="V217" s="25">
        <v>2048.9</v>
      </c>
      <c r="W217" s="25">
        <v>378.6</v>
      </c>
      <c r="X217" s="25">
        <v>322.3</v>
      </c>
      <c r="Y217" s="25">
        <v>3996.7</v>
      </c>
      <c r="Z217" s="25">
        <v>14150</v>
      </c>
      <c r="AA217" s="25">
        <v>15000</v>
      </c>
      <c r="AB217" s="25">
        <v>850</v>
      </c>
      <c r="AC217" s="25">
        <v>5.67</v>
      </c>
    </row>
    <row r="218" spans="16:29" ht="15" thickBot="1" x14ac:dyDescent="0.35">
      <c r="P218" s="24" t="s">
        <v>215</v>
      </c>
      <c r="Q218" s="25">
        <v>4417.6000000000004</v>
      </c>
      <c r="R218" s="25">
        <v>208.2</v>
      </c>
      <c r="S218" s="25">
        <v>129.5</v>
      </c>
      <c r="T218" s="25">
        <v>1108.9000000000001</v>
      </c>
      <c r="U218" s="25">
        <v>95.6</v>
      </c>
      <c r="V218" s="25">
        <v>685.5</v>
      </c>
      <c r="W218" s="25">
        <v>378.6</v>
      </c>
      <c r="X218" s="25">
        <v>398</v>
      </c>
      <c r="Y218" s="25">
        <v>4357.3</v>
      </c>
      <c r="Z218" s="25">
        <v>11779.3</v>
      </c>
      <c r="AA218" s="25">
        <v>11000</v>
      </c>
      <c r="AB218" s="25">
        <v>-779.3</v>
      </c>
      <c r="AC218" s="25">
        <v>-7.08</v>
      </c>
    </row>
    <row r="219" spans="16:29" ht="15" thickBot="1" x14ac:dyDescent="0.35">
      <c r="P219" s="24" t="s">
        <v>216</v>
      </c>
      <c r="Q219" s="25">
        <v>5358.1</v>
      </c>
      <c r="R219" s="25">
        <v>208.2</v>
      </c>
      <c r="S219" s="25">
        <v>206.7</v>
      </c>
      <c r="T219" s="25">
        <v>1108.9000000000001</v>
      </c>
      <c r="U219" s="25">
        <v>95.6</v>
      </c>
      <c r="V219" s="25">
        <v>2048.9</v>
      </c>
      <c r="W219" s="25">
        <v>378.6</v>
      </c>
      <c r="X219" s="25">
        <v>398</v>
      </c>
      <c r="Y219" s="25">
        <v>3996.7</v>
      </c>
      <c r="Z219" s="25">
        <v>13799.8</v>
      </c>
      <c r="AA219" s="25">
        <v>14000</v>
      </c>
      <c r="AB219" s="25">
        <v>200.2</v>
      </c>
      <c r="AC219" s="25">
        <v>1.43</v>
      </c>
    </row>
    <row r="220" spans="16:29" ht="15" thickBot="1" x14ac:dyDescent="0.35">
      <c r="P220" s="24" t="s">
        <v>217</v>
      </c>
      <c r="Q220" s="25">
        <v>4964.6000000000004</v>
      </c>
      <c r="R220" s="25">
        <v>208.2</v>
      </c>
      <c r="S220" s="25">
        <v>206.7</v>
      </c>
      <c r="T220" s="25">
        <v>1189.0999999999999</v>
      </c>
      <c r="U220" s="25">
        <v>757.2</v>
      </c>
      <c r="V220" s="25">
        <v>0</v>
      </c>
      <c r="W220" s="25">
        <v>311.3</v>
      </c>
      <c r="X220" s="25">
        <v>322.3</v>
      </c>
      <c r="Y220" s="25">
        <v>3996.7</v>
      </c>
      <c r="Z220" s="25">
        <v>11956.1</v>
      </c>
      <c r="AA220" s="25">
        <v>12000</v>
      </c>
      <c r="AB220" s="25">
        <v>43.9</v>
      </c>
      <c r="AC220" s="25">
        <v>0.37</v>
      </c>
    </row>
    <row r="221" spans="16:29" ht="15" thickBot="1" x14ac:dyDescent="0.35">
      <c r="P221" s="24" t="s">
        <v>218</v>
      </c>
      <c r="Q221" s="25">
        <v>5079.1000000000004</v>
      </c>
      <c r="R221" s="25">
        <v>208.2</v>
      </c>
      <c r="S221" s="25">
        <v>809</v>
      </c>
      <c r="T221" s="25">
        <v>1108.9000000000001</v>
      </c>
      <c r="U221" s="25">
        <v>478.7</v>
      </c>
      <c r="V221" s="25">
        <v>2048.9</v>
      </c>
      <c r="W221" s="25">
        <v>378.6</v>
      </c>
      <c r="X221" s="25">
        <v>398</v>
      </c>
      <c r="Y221" s="25">
        <v>4216.8</v>
      </c>
      <c r="Z221" s="25">
        <v>14726.3</v>
      </c>
      <c r="AA221" s="25">
        <v>14000</v>
      </c>
      <c r="AB221" s="25">
        <v>-726.3</v>
      </c>
      <c r="AC221" s="25">
        <v>-5.19</v>
      </c>
    </row>
    <row r="222" spans="16:29" ht="15" thickBot="1" x14ac:dyDescent="0.35">
      <c r="P222" s="24" t="s">
        <v>219</v>
      </c>
      <c r="Q222" s="25">
        <v>5079.1000000000004</v>
      </c>
      <c r="R222" s="25">
        <v>208.2</v>
      </c>
      <c r="S222" s="25">
        <v>809</v>
      </c>
      <c r="T222" s="25">
        <v>1108.9000000000001</v>
      </c>
      <c r="U222" s="25">
        <v>478.7</v>
      </c>
      <c r="V222" s="25">
        <v>2048.9</v>
      </c>
      <c r="W222" s="25">
        <v>378.6</v>
      </c>
      <c r="X222" s="25">
        <v>398</v>
      </c>
      <c r="Y222" s="25">
        <v>4216.8</v>
      </c>
      <c r="Z222" s="25">
        <v>14726.3</v>
      </c>
      <c r="AA222" s="25">
        <v>13000</v>
      </c>
      <c r="AB222" s="25">
        <v>-1726.3</v>
      </c>
      <c r="AC222" s="25">
        <v>-13.28</v>
      </c>
    </row>
    <row r="223" spans="16:29" ht="15" thickBot="1" x14ac:dyDescent="0.35">
      <c r="P223" s="24" t="s">
        <v>220</v>
      </c>
      <c r="Q223" s="25">
        <v>4417.6000000000004</v>
      </c>
      <c r="R223" s="25">
        <v>0</v>
      </c>
      <c r="S223" s="25">
        <v>206.7</v>
      </c>
      <c r="T223" s="25">
        <v>1108.9000000000001</v>
      </c>
      <c r="U223" s="25">
        <v>478.7</v>
      </c>
      <c r="V223" s="25">
        <v>1440.7</v>
      </c>
      <c r="W223" s="25">
        <v>434.4</v>
      </c>
      <c r="X223" s="25">
        <v>398</v>
      </c>
      <c r="Y223" s="25">
        <v>4216.8</v>
      </c>
      <c r="Z223" s="25">
        <v>12701.8</v>
      </c>
      <c r="AA223" s="25">
        <v>13000</v>
      </c>
      <c r="AB223" s="25">
        <v>298.2</v>
      </c>
      <c r="AC223" s="25">
        <v>2.29</v>
      </c>
    </row>
    <row r="224" spans="16:29" ht="15" thickBot="1" x14ac:dyDescent="0.35">
      <c r="P224" s="24" t="s">
        <v>221</v>
      </c>
      <c r="Q224" s="25">
        <v>4417.6000000000004</v>
      </c>
      <c r="R224" s="25">
        <v>220.7</v>
      </c>
      <c r="S224" s="25">
        <v>0</v>
      </c>
      <c r="T224" s="25">
        <v>0</v>
      </c>
      <c r="U224" s="25">
        <v>837.9</v>
      </c>
      <c r="V224" s="25">
        <v>0</v>
      </c>
      <c r="W224" s="25">
        <v>311.3</v>
      </c>
      <c r="X224" s="25">
        <v>533.5</v>
      </c>
      <c r="Y224" s="25">
        <v>4357.3</v>
      </c>
      <c r="Z224" s="25">
        <v>10678.4</v>
      </c>
      <c r="AA224" s="25">
        <v>11000</v>
      </c>
      <c r="AB224" s="25">
        <v>321.60000000000002</v>
      </c>
      <c r="AC224" s="25">
        <v>2.92</v>
      </c>
    </row>
    <row r="225" spans="16:29" ht="15" thickBot="1" x14ac:dyDescent="0.35">
      <c r="P225" s="24" t="s">
        <v>222</v>
      </c>
      <c r="Q225" s="25">
        <v>5358.1</v>
      </c>
      <c r="R225" s="25">
        <v>208.2</v>
      </c>
      <c r="S225" s="25">
        <v>809</v>
      </c>
      <c r="T225" s="25">
        <v>1108.9000000000001</v>
      </c>
      <c r="U225" s="25">
        <v>478.7</v>
      </c>
      <c r="V225" s="25">
        <v>1440.7</v>
      </c>
      <c r="W225" s="25">
        <v>378.6</v>
      </c>
      <c r="X225" s="25">
        <v>322.3</v>
      </c>
      <c r="Y225" s="25">
        <v>4357.3</v>
      </c>
      <c r="Z225" s="25">
        <v>14461.8</v>
      </c>
      <c r="AA225" s="25">
        <v>14000</v>
      </c>
      <c r="AB225" s="25">
        <v>-461.8</v>
      </c>
      <c r="AC225" s="25">
        <v>-3.3</v>
      </c>
    </row>
    <row r="226" spans="16:29" ht="15" thickBot="1" x14ac:dyDescent="0.35">
      <c r="P226" s="24" t="s">
        <v>223</v>
      </c>
      <c r="Q226" s="25">
        <v>5623.6</v>
      </c>
      <c r="R226" s="25">
        <v>1055.5999999999999</v>
      </c>
      <c r="S226" s="25">
        <v>206.7</v>
      </c>
      <c r="T226" s="25">
        <v>1038.5999999999999</v>
      </c>
      <c r="U226" s="25">
        <v>478.7</v>
      </c>
      <c r="V226" s="25">
        <v>421.9</v>
      </c>
      <c r="W226" s="25">
        <v>187.3</v>
      </c>
      <c r="X226" s="25">
        <v>579.29999999999995</v>
      </c>
      <c r="Y226" s="25">
        <v>4357.3</v>
      </c>
      <c r="Z226" s="25">
        <v>13949.2</v>
      </c>
      <c r="AA226" s="25">
        <v>14000</v>
      </c>
      <c r="AB226" s="25">
        <v>50.8</v>
      </c>
      <c r="AC226" s="25">
        <v>0.36</v>
      </c>
    </row>
    <row r="227" spans="16:29" ht="15" thickBot="1" x14ac:dyDescent="0.35">
      <c r="P227" s="24" t="s">
        <v>224</v>
      </c>
      <c r="Q227" s="25">
        <v>4417.6000000000004</v>
      </c>
      <c r="R227" s="25">
        <v>208.2</v>
      </c>
      <c r="S227" s="25">
        <v>206.7</v>
      </c>
      <c r="T227" s="25">
        <v>1108.9000000000001</v>
      </c>
      <c r="U227" s="25">
        <v>95.6</v>
      </c>
      <c r="V227" s="25">
        <v>2048.9</v>
      </c>
      <c r="W227" s="25">
        <v>434.4</v>
      </c>
      <c r="X227" s="25">
        <v>322.3</v>
      </c>
      <c r="Y227" s="25">
        <v>4357.3</v>
      </c>
      <c r="Z227" s="25">
        <v>13200</v>
      </c>
      <c r="AA227" s="25">
        <v>14000</v>
      </c>
      <c r="AB227" s="25">
        <v>800</v>
      </c>
      <c r="AC227" s="25">
        <v>5.71</v>
      </c>
    </row>
    <row r="228" spans="16:29" ht="15" thickBot="1" x14ac:dyDescent="0.35">
      <c r="P228" s="24" t="s">
        <v>225</v>
      </c>
      <c r="Q228" s="25">
        <v>4417.6000000000004</v>
      </c>
      <c r="R228" s="25">
        <v>0</v>
      </c>
      <c r="S228" s="25">
        <v>809</v>
      </c>
      <c r="T228" s="25">
        <v>1534.8</v>
      </c>
      <c r="U228" s="25">
        <v>95.6</v>
      </c>
      <c r="V228" s="25">
        <v>2048.9</v>
      </c>
      <c r="W228" s="25">
        <v>434.4</v>
      </c>
      <c r="X228" s="25">
        <v>322.3</v>
      </c>
      <c r="Y228" s="25">
        <v>4133.7</v>
      </c>
      <c r="Z228" s="25">
        <v>13796.3</v>
      </c>
      <c r="AA228" s="25">
        <v>15000</v>
      </c>
      <c r="AB228" s="25">
        <v>1203.7</v>
      </c>
      <c r="AC228" s="25">
        <v>8.02</v>
      </c>
    </row>
    <row r="229" spans="16:29" ht="15" thickBot="1" x14ac:dyDescent="0.35">
      <c r="P229" s="24" t="s">
        <v>226</v>
      </c>
      <c r="Q229" s="25">
        <v>5358.1</v>
      </c>
      <c r="R229" s="25">
        <v>220.7</v>
      </c>
      <c r="S229" s="25">
        <v>206.7</v>
      </c>
      <c r="T229" s="25">
        <v>1189.0999999999999</v>
      </c>
      <c r="U229" s="25">
        <v>757.2</v>
      </c>
      <c r="V229" s="25">
        <v>1440.7</v>
      </c>
      <c r="W229" s="25">
        <v>100.1</v>
      </c>
      <c r="X229" s="25">
        <v>44.3</v>
      </c>
      <c r="Y229" s="25">
        <v>4133.7</v>
      </c>
      <c r="Z229" s="25">
        <v>13450.6</v>
      </c>
      <c r="AA229" s="25">
        <v>13000</v>
      </c>
      <c r="AB229" s="25">
        <v>-450.6</v>
      </c>
      <c r="AC229" s="25">
        <v>-3.47</v>
      </c>
    </row>
    <row r="230" spans="16:29" ht="15" thickBot="1" x14ac:dyDescent="0.35">
      <c r="P230" s="24" t="s">
        <v>227</v>
      </c>
      <c r="Q230" s="25">
        <v>5358.1</v>
      </c>
      <c r="R230" s="25">
        <v>220.7</v>
      </c>
      <c r="S230" s="25">
        <v>206.7</v>
      </c>
      <c r="T230" s="25">
        <v>1189.0999999999999</v>
      </c>
      <c r="U230" s="25">
        <v>757.2</v>
      </c>
      <c r="V230" s="25">
        <v>1440.7</v>
      </c>
      <c r="W230" s="25">
        <v>100.1</v>
      </c>
      <c r="X230" s="25">
        <v>44.3</v>
      </c>
      <c r="Y230" s="25">
        <v>4133.7</v>
      </c>
      <c r="Z230" s="25">
        <v>13450.6</v>
      </c>
      <c r="AA230" s="25">
        <v>14000</v>
      </c>
      <c r="AB230" s="25">
        <v>549.4</v>
      </c>
      <c r="AC230" s="25">
        <v>3.92</v>
      </c>
    </row>
    <row r="231" spans="16:29" ht="15" thickBot="1" x14ac:dyDescent="0.35">
      <c r="P231" s="24" t="s">
        <v>228</v>
      </c>
      <c r="Q231" s="25">
        <v>4417.6000000000004</v>
      </c>
      <c r="R231" s="25">
        <v>208.2</v>
      </c>
      <c r="S231" s="25">
        <v>129.5</v>
      </c>
      <c r="T231" s="25">
        <v>1108.9000000000001</v>
      </c>
      <c r="U231" s="25">
        <v>757.2</v>
      </c>
      <c r="V231" s="25">
        <v>1440.7</v>
      </c>
      <c r="W231" s="25">
        <v>434.4</v>
      </c>
      <c r="X231" s="25">
        <v>533.5</v>
      </c>
      <c r="Y231" s="25">
        <v>4133.7</v>
      </c>
      <c r="Z231" s="25">
        <v>13163.6</v>
      </c>
      <c r="AA231" s="25">
        <v>12000</v>
      </c>
      <c r="AB231" s="25">
        <v>-1163.5999999999999</v>
      </c>
      <c r="AC231" s="25">
        <v>-9.6999999999999993</v>
      </c>
    </row>
    <row r="232" spans="16:29" ht="15" thickBot="1" x14ac:dyDescent="0.35">
      <c r="P232" s="24" t="s">
        <v>229</v>
      </c>
      <c r="Q232" s="25">
        <v>4417.6000000000004</v>
      </c>
      <c r="R232" s="25">
        <v>208.2</v>
      </c>
      <c r="S232" s="25">
        <v>809</v>
      </c>
      <c r="T232" s="25">
        <v>1534.8</v>
      </c>
      <c r="U232" s="25">
        <v>95.6</v>
      </c>
      <c r="V232" s="25">
        <v>2048.9</v>
      </c>
      <c r="W232" s="25">
        <v>434.4</v>
      </c>
      <c r="X232" s="25">
        <v>322.3</v>
      </c>
      <c r="Y232" s="25">
        <v>4133.7</v>
      </c>
      <c r="Z232" s="25">
        <v>14004.5</v>
      </c>
      <c r="AA232" s="25">
        <v>15000</v>
      </c>
      <c r="AB232" s="25">
        <v>995.5</v>
      </c>
      <c r="AC232" s="25">
        <v>6.64</v>
      </c>
    </row>
    <row r="233" spans="16:29" ht="15" thickBot="1" x14ac:dyDescent="0.35">
      <c r="P233" s="24" t="s">
        <v>230</v>
      </c>
      <c r="Q233" s="25">
        <v>4417.6000000000004</v>
      </c>
      <c r="R233" s="25">
        <v>208.2</v>
      </c>
      <c r="S233" s="25">
        <v>129.5</v>
      </c>
      <c r="T233" s="25">
        <v>1108.9000000000001</v>
      </c>
      <c r="U233" s="25">
        <v>478.7</v>
      </c>
      <c r="V233" s="25">
        <v>2048.9</v>
      </c>
      <c r="W233" s="25">
        <v>434.4</v>
      </c>
      <c r="X233" s="25">
        <v>398</v>
      </c>
      <c r="Y233" s="25">
        <v>4216.8</v>
      </c>
      <c r="Z233" s="25">
        <v>13441.1</v>
      </c>
      <c r="AA233" s="25">
        <v>15000</v>
      </c>
      <c r="AB233" s="25">
        <v>1558.9</v>
      </c>
      <c r="AC233" s="25">
        <v>10.39</v>
      </c>
    </row>
    <row r="234" spans="16:29" ht="15" thickBot="1" x14ac:dyDescent="0.35">
      <c r="P234" s="24" t="s">
        <v>231</v>
      </c>
      <c r="Q234" s="25">
        <v>5079.1000000000004</v>
      </c>
      <c r="R234" s="25">
        <v>220.7</v>
      </c>
      <c r="S234" s="25">
        <v>129.5</v>
      </c>
      <c r="T234" s="25">
        <v>1189.0999999999999</v>
      </c>
      <c r="U234" s="25">
        <v>478.7</v>
      </c>
      <c r="V234" s="25">
        <v>1440.7</v>
      </c>
      <c r="W234" s="25">
        <v>378.6</v>
      </c>
      <c r="X234" s="25">
        <v>44.3</v>
      </c>
      <c r="Y234" s="25">
        <v>4133.7</v>
      </c>
      <c r="Z234" s="25">
        <v>13094.4</v>
      </c>
      <c r="AA234" s="25">
        <v>14000</v>
      </c>
      <c r="AB234" s="25">
        <v>905.6</v>
      </c>
      <c r="AC234" s="25">
        <v>6.47</v>
      </c>
    </row>
    <row r="235" spans="16:29" ht="15" thickBot="1" x14ac:dyDescent="0.35">
      <c r="P235" s="24" t="s">
        <v>232</v>
      </c>
      <c r="Q235" s="25">
        <v>5358.1</v>
      </c>
      <c r="R235" s="25">
        <v>208.2</v>
      </c>
      <c r="S235" s="25">
        <v>129.5</v>
      </c>
      <c r="T235" s="25">
        <v>1108.9000000000001</v>
      </c>
      <c r="U235" s="25">
        <v>757.2</v>
      </c>
      <c r="V235" s="25">
        <v>1440.7</v>
      </c>
      <c r="W235" s="25">
        <v>378.6</v>
      </c>
      <c r="X235" s="25">
        <v>44.3</v>
      </c>
      <c r="Y235" s="25">
        <v>4133.7</v>
      </c>
      <c r="Z235" s="25">
        <v>13559.2</v>
      </c>
      <c r="AA235" s="25">
        <v>14000</v>
      </c>
      <c r="AB235" s="25">
        <v>440.8</v>
      </c>
      <c r="AC235" s="25">
        <v>3.15</v>
      </c>
    </row>
    <row r="236" spans="16:29" ht="15" thickBot="1" x14ac:dyDescent="0.35">
      <c r="P236" s="24" t="s">
        <v>233</v>
      </c>
      <c r="Q236" s="25">
        <v>4417.6000000000004</v>
      </c>
      <c r="R236" s="25">
        <v>208.2</v>
      </c>
      <c r="S236" s="25">
        <v>206.7</v>
      </c>
      <c r="T236" s="25">
        <v>1108.9000000000001</v>
      </c>
      <c r="U236" s="25">
        <v>757.2</v>
      </c>
      <c r="V236" s="25">
        <v>1440.7</v>
      </c>
      <c r="W236" s="25">
        <v>378.6</v>
      </c>
      <c r="X236" s="25">
        <v>44.3</v>
      </c>
      <c r="Y236" s="25">
        <v>4133.7</v>
      </c>
      <c r="Z236" s="25">
        <v>12695.9</v>
      </c>
      <c r="AA236" s="25">
        <v>12000</v>
      </c>
      <c r="AB236" s="25">
        <v>-695.9</v>
      </c>
      <c r="AC236" s="25">
        <v>-5.8</v>
      </c>
    </row>
    <row r="237" spans="16:29" ht="15" thickBot="1" x14ac:dyDescent="0.35">
      <c r="P237" s="24" t="s">
        <v>234</v>
      </c>
      <c r="Q237" s="25">
        <v>4417.6000000000004</v>
      </c>
      <c r="R237" s="25">
        <v>0</v>
      </c>
      <c r="S237" s="25">
        <v>809</v>
      </c>
      <c r="T237" s="25">
        <v>1534.8</v>
      </c>
      <c r="U237" s="25">
        <v>95.6</v>
      </c>
      <c r="V237" s="25">
        <v>2048.9</v>
      </c>
      <c r="W237" s="25">
        <v>434.4</v>
      </c>
      <c r="X237" s="25">
        <v>322.3</v>
      </c>
      <c r="Y237" s="25">
        <v>4357.3</v>
      </c>
      <c r="Z237" s="25">
        <v>14020</v>
      </c>
      <c r="AA237" s="25">
        <v>14000</v>
      </c>
      <c r="AB237" s="25">
        <v>-20</v>
      </c>
      <c r="AC237" s="25">
        <v>-0.14000000000000001</v>
      </c>
    </row>
    <row r="238" spans="16:29" ht="15" thickBot="1" x14ac:dyDescent="0.35">
      <c r="P238" s="24" t="s">
        <v>235</v>
      </c>
      <c r="Q238" s="25">
        <v>4417.6000000000004</v>
      </c>
      <c r="R238" s="25">
        <v>0</v>
      </c>
      <c r="S238" s="25">
        <v>809</v>
      </c>
      <c r="T238" s="25">
        <v>1534.8</v>
      </c>
      <c r="U238" s="25">
        <v>95.6</v>
      </c>
      <c r="V238" s="25">
        <v>2048.9</v>
      </c>
      <c r="W238" s="25">
        <v>434.4</v>
      </c>
      <c r="X238" s="25">
        <v>322.3</v>
      </c>
      <c r="Y238" s="25">
        <v>4357.3</v>
      </c>
      <c r="Z238" s="25">
        <v>14020</v>
      </c>
      <c r="AA238" s="25">
        <v>13000</v>
      </c>
      <c r="AB238" s="25">
        <v>-1020</v>
      </c>
      <c r="AC238" s="25">
        <v>-7.85</v>
      </c>
    </row>
    <row r="239" spans="16:29" ht="15" thickBot="1" x14ac:dyDescent="0.35">
      <c r="P239" s="24" t="s">
        <v>236</v>
      </c>
      <c r="Q239" s="25">
        <v>5358.1</v>
      </c>
      <c r="R239" s="25">
        <v>208.2</v>
      </c>
      <c r="S239" s="25">
        <v>206.7</v>
      </c>
      <c r="T239" s="25">
        <v>1108.9000000000001</v>
      </c>
      <c r="U239" s="25">
        <v>757.2</v>
      </c>
      <c r="V239" s="25">
        <v>1440.7</v>
      </c>
      <c r="W239" s="25">
        <v>378.6</v>
      </c>
      <c r="X239" s="25">
        <v>398</v>
      </c>
      <c r="Y239" s="25">
        <v>3996.7</v>
      </c>
      <c r="Z239" s="25">
        <v>13853.1</v>
      </c>
      <c r="AA239" s="25">
        <v>13000</v>
      </c>
      <c r="AB239" s="25">
        <v>-853.1</v>
      </c>
      <c r="AC239" s="25">
        <v>-6.56</v>
      </c>
    </row>
    <row r="240" spans="16:29" ht="15" thickBot="1" x14ac:dyDescent="0.35">
      <c r="P240" s="24" t="s">
        <v>237</v>
      </c>
      <c r="Q240" s="25">
        <v>4417.6000000000004</v>
      </c>
      <c r="R240" s="25">
        <v>208.2</v>
      </c>
      <c r="S240" s="25">
        <v>206.7</v>
      </c>
      <c r="T240" s="25">
        <v>1108.9000000000001</v>
      </c>
      <c r="U240" s="25">
        <v>757.2</v>
      </c>
      <c r="V240" s="25">
        <v>2048.9</v>
      </c>
      <c r="W240" s="25">
        <v>434.4</v>
      </c>
      <c r="X240" s="25">
        <v>44.3</v>
      </c>
      <c r="Y240" s="25">
        <v>3996.7</v>
      </c>
      <c r="Z240" s="25">
        <v>13222.9</v>
      </c>
      <c r="AA240" s="25">
        <v>13000</v>
      </c>
      <c r="AB240" s="25">
        <v>-222.9</v>
      </c>
      <c r="AC240" s="25">
        <v>-1.71</v>
      </c>
    </row>
    <row r="241" spans="16:29" ht="15" thickBot="1" x14ac:dyDescent="0.35">
      <c r="P241" s="24" t="s">
        <v>238</v>
      </c>
      <c r="Q241" s="25">
        <v>5358.1</v>
      </c>
      <c r="R241" s="25">
        <v>208.2</v>
      </c>
      <c r="S241" s="25">
        <v>206.7</v>
      </c>
      <c r="T241" s="25">
        <v>1108.9000000000001</v>
      </c>
      <c r="U241" s="25">
        <v>757.2</v>
      </c>
      <c r="V241" s="25">
        <v>1440.7</v>
      </c>
      <c r="W241" s="25">
        <v>378.6</v>
      </c>
      <c r="X241" s="25">
        <v>398</v>
      </c>
      <c r="Y241" s="25">
        <v>3996.7</v>
      </c>
      <c r="Z241" s="25">
        <v>13853.1</v>
      </c>
      <c r="AA241" s="25">
        <v>14000</v>
      </c>
      <c r="AB241" s="25">
        <v>146.9</v>
      </c>
      <c r="AC241" s="25">
        <v>1.05</v>
      </c>
    </row>
    <row r="242" spans="16:29" ht="15" thickBot="1" x14ac:dyDescent="0.35">
      <c r="P242" s="24" t="s">
        <v>239</v>
      </c>
      <c r="Q242" s="25">
        <v>4417.6000000000004</v>
      </c>
      <c r="R242" s="25">
        <v>0</v>
      </c>
      <c r="S242" s="25">
        <v>809</v>
      </c>
      <c r="T242" s="25">
        <v>1534.8</v>
      </c>
      <c r="U242" s="25">
        <v>757.2</v>
      </c>
      <c r="V242" s="25">
        <v>2048.9</v>
      </c>
      <c r="W242" s="25">
        <v>434.4</v>
      </c>
      <c r="X242" s="25">
        <v>398</v>
      </c>
      <c r="Y242" s="25">
        <v>4216.8</v>
      </c>
      <c r="Z242" s="25">
        <v>14616.7</v>
      </c>
      <c r="AA242" s="25">
        <v>15000</v>
      </c>
      <c r="AB242" s="25">
        <v>383.3</v>
      </c>
      <c r="AC242" s="25">
        <v>2.56</v>
      </c>
    </row>
    <row r="243" spans="16:29" ht="15" thickBot="1" x14ac:dyDescent="0.35">
      <c r="P243" s="24" t="s">
        <v>240</v>
      </c>
      <c r="Q243" s="25">
        <v>4417.6000000000004</v>
      </c>
      <c r="R243" s="25">
        <v>220.7</v>
      </c>
      <c r="S243" s="25">
        <v>129.5</v>
      </c>
      <c r="T243" s="25">
        <v>1038.5999999999999</v>
      </c>
      <c r="U243" s="25">
        <v>478.7</v>
      </c>
      <c r="V243" s="25">
        <v>421.9</v>
      </c>
      <c r="W243" s="25">
        <v>100.1</v>
      </c>
      <c r="X243" s="25">
        <v>533.5</v>
      </c>
      <c r="Y243" s="25">
        <v>4117.2</v>
      </c>
      <c r="Z243" s="25">
        <v>11458</v>
      </c>
      <c r="AA243" s="25">
        <v>11000</v>
      </c>
      <c r="AB243" s="25">
        <v>-458</v>
      </c>
      <c r="AC243" s="25">
        <v>-4.16</v>
      </c>
    </row>
    <row r="244" spans="16:29" ht="15" thickBot="1" x14ac:dyDescent="0.35">
      <c r="P244" s="24" t="s">
        <v>241</v>
      </c>
      <c r="Q244" s="25">
        <v>4417.6000000000004</v>
      </c>
      <c r="R244" s="25">
        <v>208.2</v>
      </c>
      <c r="S244" s="25">
        <v>809</v>
      </c>
      <c r="T244" s="25">
        <v>1534.8</v>
      </c>
      <c r="U244" s="25">
        <v>478.7</v>
      </c>
      <c r="V244" s="25">
        <v>2048.9</v>
      </c>
      <c r="W244" s="25">
        <v>434.4</v>
      </c>
      <c r="X244" s="25">
        <v>398</v>
      </c>
      <c r="Y244" s="25">
        <v>4117.2</v>
      </c>
      <c r="Z244" s="25">
        <v>14446.9</v>
      </c>
      <c r="AA244" s="25">
        <v>14000</v>
      </c>
      <c r="AB244" s="25">
        <v>-446.9</v>
      </c>
      <c r="AC244" s="25">
        <v>-3.19</v>
      </c>
    </row>
    <row r="245" spans="16:29" ht="15" thickBot="1" x14ac:dyDescent="0.35">
      <c r="P245" s="24" t="s">
        <v>242</v>
      </c>
      <c r="Q245" s="25">
        <v>4417.6000000000004</v>
      </c>
      <c r="R245" s="25">
        <v>208.2</v>
      </c>
      <c r="S245" s="25">
        <v>809</v>
      </c>
      <c r="T245" s="25">
        <v>1534.8</v>
      </c>
      <c r="U245" s="25">
        <v>478.7</v>
      </c>
      <c r="V245" s="25">
        <v>2048.9</v>
      </c>
      <c r="W245" s="25">
        <v>434.4</v>
      </c>
      <c r="X245" s="25">
        <v>398</v>
      </c>
      <c r="Y245" s="25">
        <v>4117.2</v>
      </c>
      <c r="Z245" s="25">
        <v>14446.9</v>
      </c>
      <c r="AA245" s="25">
        <v>15000</v>
      </c>
      <c r="AB245" s="25">
        <v>553.1</v>
      </c>
      <c r="AC245" s="25">
        <v>3.69</v>
      </c>
    </row>
    <row r="246" spans="16:29" ht="15" thickBot="1" x14ac:dyDescent="0.35">
      <c r="P246" s="24" t="s">
        <v>243</v>
      </c>
      <c r="Q246" s="25">
        <v>4964.6000000000004</v>
      </c>
      <c r="R246" s="25">
        <v>220.7</v>
      </c>
      <c r="S246" s="25">
        <v>206.7</v>
      </c>
      <c r="T246" s="25">
        <v>1038.5999999999999</v>
      </c>
      <c r="U246" s="25">
        <v>837.9</v>
      </c>
      <c r="V246" s="25">
        <v>685.5</v>
      </c>
      <c r="W246" s="25">
        <v>378.6</v>
      </c>
      <c r="X246" s="25">
        <v>322.3</v>
      </c>
      <c r="Y246" s="25">
        <v>4357.3</v>
      </c>
      <c r="Z246" s="25">
        <v>13012.2</v>
      </c>
      <c r="AA246" s="25">
        <v>13000</v>
      </c>
      <c r="AB246" s="25">
        <v>-12.2</v>
      </c>
      <c r="AC246" s="25">
        <v>-0.09</v>
      </c>
    </row>
    <row r="247" spans="16:29" ht="15" thickBot="1" x14ac:dyDescent="0.35">
      <c r="P247" s="24" t="s">
        <v>244</v>
      </c>
      <c r="Q247" s="25">
        <v>5079.1000000000004</v>
      </c>
      <c r="R247" s="25">
        <v>220.7</v>
      </c>
      <c r="S247" s="25">
        <v>0</v>
      </c>
      <c r="T247" s="25">
        <v>0</v>
      </c>
      <c r="U247" s="25">
        <v>837.9</v>
      </c>
      <c r="V247" s="25">
        <v>0</v>
      </c>
      <c r="W247" s="25">
        <v>311.3</v>
      </c>
      <c r="X247" s="25">
        <v>533.5</v>
      </c>
      <c r="Y247" s="25">
        <v>4357.3</v>
      </c>
      <c r="Z247" s="25">
        <v>11339.9</v>
      </c>
      <c r="AA247" s="25">
        <v>11000</v>
      </c>
      <c r="AB247" s="25">
        <v>-339.9</v>
      </c>
      <c r="AC247" s="25">
        <v>-3.09</v>
      </c>
    </row>
    <row r="248" spans="16:29" ht="15" thickBot="1" x14ac:dyDescent="0.35">
      <c r="P248" s="24" t="s">
        <v>245</v>
      </c>
      <c r="Q248" s="25">
        <v>4964.6000000000004</v>
      </c>
      <c r="R248" s="25">
        <v>220.7</v>
      </c>
      <c r="S248" s="25">
        <v>129.5</v>
      </c>
      <c r="T248" s="25">
        <v>1038.5999999999999</v>
      </c>
      <c r="U248" s="25">
        <v>837.9</v>
      </c>
      <c r="V248" s="25">
        <v>685.5</v>
      </c>
      <c r="W248" s="25">
        <v>100.1</v>
      </c>
      <c r="X248" s="25">
        <v>398</v>
      </c>
      <c r="Y248" s="25">
        <v>4357.3</v>
      </c>
      <c r="Z248" s="25">
        <v>12732.2</v>
      </c>
      <c r="AA248" s="25">
        <v>13000</v>
      </c>
      <c r="AB248" s="25">
        <v>267.8</v>
      </c>
      <c r="AC248" s="25">
        <v>2.06</v>
      </c>
    </row>
    <row r="249" spans="16:29" ht="15" thickBot="1" x14ac:dyDescent="0.35">
      <c r="P249" s="24" t="s">
        <v>246</v>
      </c>
      <c r="Q249" s="25">
        <v>4964.6000000000004</v>
      </c>
      <c r="R249" s="25">
        <v>1055.5999999999999</v>
      </c>
      <c r="S249" s="25">
        <v>129.5</v>
      </c>
      <c r="T249" s="25">
        <v>1038.5999999999999</v>
      </c>
      <c r="U249" s="25">
        <v>583.29999999999995</v>
      </c>
      <c r="V249" s="25">
        <v>685.5</v>
      </c>
      <c r="W249" s="25">
        <v>187.3</v>
      </c>
      <c r="X249" s="25">
        <v>398</v>
      </c>
      <c r="Y249" s="25">
        <v>4216.8</v>
      </c>
      <c r="Z249" s="25">
        <v>13259.3</v>
      </c>
      <c r="AA249" s="25">
        <v>13000</v>
      </c>
      <c r="AB249" s="25">
        <v>-259.3</v>
      </c>
      <c r="AC249" s="25">
        <v>-1.99</v>
      </c>
    </row>
    <row r="250" spans="16:29" ht="15" thickBot="1" x14ac:dyDescent="0.35">
      <c r="P250" s="24" t="s">
        <v>247</v>
      </c>
      <c r="Q250" s="25">
        <v>5079.1000000000004</v>
      </c>
      <c r="R250" s="25">
        <v>220.7</v>
      </c>
      <c r="S250" s="25">
        <v>0</v>
      </c>
      <c r="T250" s="25">
        <v>1038.5999999999999</v>
      </c>
      <c r="U250" s="25">
        <v>583.29999999999995</v>
      </c>
      <c r="V250" s="25">
        <v>421.9</v>
      </c>
      <c r="W250" s="25">
        <v>187.3</v>
      </c>
      <c r="X250" s="25">
        <v>533.5</v>
      </c>
      <c r="Y250" s="25">
        <v>4216.8</v>
      </c>
      <c r="Z250" s="25">
        <v>12281.4</v>
      </c>
      <c r="AA250" s="25">
        <v>13000</v>
      </c>
      <c r="AB250" s="25">
        <v>718.6</v>
      </c>
      <c r="AC250" s="25">
        <v>5.53</v>
      </c>
    </row>
    <row r="251" spans="16:29" ht="15" thickBot="1" x14ac:dyDescent="0.35">
      <c r="P251" s="24" t="s">
        <v>248</v>
      </c>
      <c r="Q251" s="25">
        <v>4964.6000000000004</v>
      </c>
      <c r="R251" s="25">
        <v>1055.5999999999999</v>
      </c>
      <c r="S251" s="25">
        <v>206.7</v>
      </c>
      <c r="T251" s="25">
        <v>1189.0999999999999</v>
      </c>
      <c r="U251" s="25">
        <v>478.7</v>
      </c>
      <c r="V251" s="25">
        <v>685.5</v>
      </c>
      <c r="W251" s="25">
        <v>100.1</v>
      </c>
      <c r="X251" s="25">
        <v>322.3</v>
      </c>
      <c r="Y251" s="25">
        <v>4216.8</v>
      </c>
      <c r="Z251" s="25">
        <v>13219.4</v>
      </c>
      <c r="AA251" s="25">
        <v>14000</v>
      </c>
      <c r="AB251" s="25">
        <v>780.6</v>
      </c>
      <c r="AC251" s="25">
        <v>5.58</v>
      </c>
    </row>
    <row r="252" spans="16:29" ht="15" thickBot="1" x14ac:dyDescent="0.35">
      <c r="P252" s="24" t="s">
        <v>249</v>
      </c>
      <c r="Q252" s="25">
        <v>4964.6000000000004</v>
      </c>
      <c r="R252" s="25">
        <v>1055.5999999999999</v>
      </c>
      <c r="S252" s="25">
        <v>206.7</v>
      </c>
      <c r="T252" s="25">
        <v>1189.0999999999999</v>
      </c>
      <c r="U252" s="25">
        <v>478.7</v>
      </c>
      <c r="V252" s="25">
        <v>685.5</v>
      </c>
      <c r="W252" s="25">
        <v>100.1</v>
      </c>
      <c r="X252" s="25">
        <v>398</v>
      </c>
      <c r="Y252" s="25">
        <v>4216.8</v>
      </c>
      <c r="Z252" s="25">
        <v>13295.1</v>
      </c>
      <c r="AA252" s="25">
        <v>14000</v>
      </c>
      <c r="AB252" s="25">
        <v>704.9</v>
      </c>
      <c r="AC252" s="25">
        <v>5.04</v>
      </c>
    </row>
    <row r="253" spans="16:29" ht="15" thickBot="1" x14ac:dyDescent="0.35">
      <c r="P253" s="24" t="s">
        <v>250</v>
      </c>
      <c r="Q253" s="25">
        <v>5079.1000000000004</v>
      </c>
      <c r="R253" s="25">
        <v>220.7</v>
      </c>
      <c r="S253" s="25">
        <v>411</v>
      </c>
      <c r="T253" s="25">
        <v>1189.0999999999999</v>
      </c>
      <c r="U253" s="25">
        <v>478.7</v>
      </c>
      <c r="V253" s="25">
        <v>421.9</v>
      </c>
      <c r="W253" s="25">
        <v>378.6</v>
      </c>
      <c r="X253" s="25">
        <v>44.3</v>
      </c>
      <c r="Y253" s="25">
        <v>4216.8</v>
      </c>
      <c r="Z253" s="25">
        <v>12440.3</v>
      </c>
      <c r="AA253" s="25">
        <v>12000</v>
      </c>
      <c r="AB253" s="25">
        <v>-440.3</v>
      </c>
      <c r="AC253" s="25">
        <v>-3.67</v>
      </c>
    </row>
    <row r="254" spans="16:29" ht="15" thickBot="1" x14ac:dyDescent="0.35">
      <c r="P254" s="24" t="s">
        <v>251</v>
      </c>
      <c r="Q254" s="25">
        <v>5358.1</v>
      </c>
      <c r="R254" s="25">
        <v>208.2</v>
      </c>
      <c r="S254" s="25">
        <v>206.7</v>
      </c>
      <c r="T254" s="25">
        <v>1108.9000000000001</v>
      </c>
      <c r="U254" s="25">
        <v>837.9</v>
      </c>
      <c r="V254" s="25">
        <v>1440.7</v>
      </c>
      <c r="W254" s="25">
        <v>378.6</v>
      </c>
      <c r="X254" s="25">
        <v>322.3</v>
      </c>
      <c r="Y254" s="25">
        <v>4357.3</v>
      </c>
      <c r="Z254" s="25">
        <v>14218.7</v>
      </c>
      <c r="AA254" s="25">
        <v>14000</v>
      </c>
      <c r="AB254" s="25">
        <v>-218.7</v>
      </c>
      <c r="AC254" s="25">
        <v>-1.56</v>
      </c>
    </row>
    <row r="255" spans="16:29" ht="15" thickBot="1" x14ac:dyDescent="0.35">
      <c r="P255" s="24" t="s">
        <v>252</v>
      </c>
      <c r="Q255" s="25">
        <v>5358.1</v>
      </c>
      <c r="R255" s="25">
        <v>208.2</v>
      </c>
      <c r="S255" s="25">
        <v>206.7</v>
      </c>
      <c r="T255" s="25">
        <v>1108.9000000000001</v>
      </c>
      <c r="U255" s="25">
        <v>837.9</v>
      </c>
      <c r="V255" s="25">
        <v>1440.7</v>
      </c>
      <c r="W255" s="25">
        <v>378.6</v>
      </c>
      <c r="X255" s="25">
        <v>322.3</v>
      </c>
      <c r="Y255" s="25">
        <v>4357.3</v>
      </c>
      <c r="Z255" s="25">
        <v>14218.7</v>
      </c>
      <c r="AA255" s="25">
        <v>14000</v>
      </c>
      <c r="AB255" s="25">
        <v>-218.7</v>
      </c>
      <c r="AC255" s="25">
        <v>-1.56</v>
      </c>
    </row>
    <row r="256" spans="16:29" ht="15" thickBot="1" x14ac:dyDescent="0.35">
      <c r="P256" s="24" t="s">
        <v>253</v>
      </c>
      <c r="Q256" s="25">
        <v>4417.6000000000004</v>
      </c>
      <c r="R256" s="25">
        <v>0</v>
      </c>
      <c r="S256" s="25">
        <v>0</v>
      </c>
      <c r="T256" s="25">
        <v>1038.5999999999999</v>
      </c>
      <c r="U256" s="25">
        <v>837.9</v>
      </c>
      <c r="V256" s="25">
        <v>685.5</v>
      </c>
      <c r="W256" s="25">
        <v>100.1</v>
      </c>
      <c r="X256" s="25">
        <v>44.3</v>
      </c>
      <c r="Y256" s="25">
        <v>4357.3</v>
      </c>
      <c r="Z256" s="25">
        <v>11481.4</v>
      </c>
      <c r="AA256" s="25">
        <v>11000</v>
      </c>
      <c r="AB256" s="25">
        <v>-481.4</v>
      </c>
      <c r="AC256" s="25">
        <v>-4.38</v>
      </c>
    </row>
    <row r="257" spans="16:29" ht="15" thickBot="1" x14ac:dyDescent="0.35">
      <c r="P257" s="24" t="s">
        <v>254</v>
      </c>
      <c r="Q257" s="25">
        <v>5358.1</v>
      </c>
      <c r="R257" s="25">
        <v>220.7</v>
      </c>
      <c r="S257" s="25">
        <v>809</v>
      </c>
      <c r="T257" s="25">
        <v>1189.0999999999999</v>
      </c>
      <c r="U257" s="25">
        <v>583.29999999999995</v>
      </c>
      <c r="V257" s="25">
        <v>1440.7</v>
      </c>
      <c r="W257" s="25">
        <v>100.1</v>
      </c>
      <c r="X257" s="25">
        <v>322.3</v>
      </c>
      <c r="Y257" s="25">
        <v>3996.7</v>
      </c>
      <c r="Z257" s="25">
        <v>14020</v>
      </c>
      <c r="AA257" s="25">
        <v>14000</v>
      </c>
      <c r="AB257" s="25">
        <v>-20</v>
      </c>
      <c r="AC257" s="25">
        <v>-0.14000000000000001</v>
      </c>
    </row>
    <row r="258" spans="16:29" ht="15" thickBot="1" x14ac:dyDescent="0.35">
      <c r="P258" s="24" t="s">
        <v>255</v>
      </c>
      <c r="Q258" s="25">
        <v>4417.6000000000004</v>
      </c>
      <c r="R258" s="25">
        <v>208.2</v>
      </c>
      <c r="S258" s="25">
        <v>129.5</v>
      </c>
      <c r="T258" s="25">
        <v>1108.9000000000001</v>
      </c>
      <c r="U258" s="25">
        <v>583.29999999999995</v>
      </c>
      <c r="V258" s="25">
        <v>1440.7</v>
      </c>
      <c r="W258" s="25">
        <v>378.6</v>
      </c>
      <c r="X258" s="25">
        <v>398</v>
      </c>
      <c r="Y258" s="25">
        <v>3996.7</v>
      </c>
      <c r="Z258" s="25">
        <v>12661.5</v>
      </c>
      <c r="AA258" s="25">
        <v>13000</v>
      </c>
      <c r="AB258" s="25">
        <v>338.5</v>
      </c>
      <c r="AC258" s="25">
        <v>2.6</v>
      </c>
    </row>
    <row r="259" spans="16:29" ht="15" thickBot="1" x14ac:dyDescent="0.35">
      <c r="P259" s="24" t="s">
        <v>256</v>
      </c>
      <c r="Q259" s="25">
        <v>5358.1</v>
      </c>
      <c r="R259" s="25">
        <v>220.7</v>
      </c>
      <c r="S259" s="25">
        <v>206.7</v>
      </c>
      <c r="T259" s="25">
        <v>1108.9000000000001</v>
      </c>
      <c r="U259" s="25">
        <v>583.29999999999995</v>
      </c>
      <c r="V259" s="25">
        <v>1440.7</v>
      </c>
      <c r="W259" s="25">
        <v>100.1</v>
      </c>
      <c r="X259" s="25">
        <v>398</v>
      </c>
      <c r="Y259" s="25">
        <v>3996.7</v>
      </c>
      <c r="Z259" s="25">
        <v>13413.2</v>
      </c>
      <c r="AA259" s="25">
        <v>14000</v>
      </c>
      <c r="AB259" s="25">
        <v>586.79999999999995</v>
      </c>
      <c r="AC259" s="25">
        <v>4.1900000000000004</v>
      </c>
    </row>
    <row r="260" spans="16:29" ht="15" thickBot="1" x14ac:dyDescent="0.35">
      <c r="P260" s="24" t="s">
        <v>257</v>
      </c>
      <c r="Q260" s="25">
        <v>4417.6000000000004</v>
      </c>
      <c r="R260" s="25">
        <v>0</v>
      </c>
      <c r="S260" s="25">
        <v>206.7</v>
      </c>
      <c r="T260" s="25">
        <v>1534.8</v>
      </c>
      <c r="U260" s="25">
        <v>757.2</v>
      </c>
      <c r="V260" s="25">
        <v>2048.9</v>
      </c>
      <c r="W260" s="25">
        <v>434.4</v>
      </c>
      <c r="X260" s="25">
        <v>322.3</v>
      </c>
      <c r="Y260" s="25">
        <v>4216.8</v>
      </c>
      <c r="Z260" s="25">
        <v>13938.8</v>
      </c>
      <c r="AA260" s="25">
        <v>15000</v>
      </c>
      <c r="AB260" s="25">
        <v>1061.2</v>
      </c>
      <c r="AC260" s="25">
        <v>7.07</v>
      </c>
    </row>
    <row r="261" spans="16:29" ht="15" thickBot="1" x14ac:dyDescent="0.35">
      <c r="P261" s="24" t="s">
        <v>258</v>
      </c>
      <c r="Q261" s="25">
        <v>4417.6000000000004</v>
      </c>
      <c r="R261" s="25">
        <v>208.2</v>
      </c>
      <c r="S261" s="25">
        <v>809</v>
      </c>
      <c r="T261" s="25">
        <v>1534.8</v>
      </c>
      <c r="U261" s="25">
        <v>757.2</v>
      </c>
      <c r="V261" s="25">
        <v>2048.9</v>
      </c>
      <c r="W261" s="25">
        <v>434.4</v>
      </c>
      <c r="X261" s="25">
        <v>322.3</v>
      </c>
      <c r="Y261" s="25">
        <v>4216.8</v>
      </c>
      <c r="Z261" s="25">
        <v>14749.2</v>
      </c>
      <c r="AA261" s="25">
        <v>15000</v>
      </c>
      <c r="AB261" s="25">
        <v>250.8</v>
      </c>
      <c r="AC261" s="25">
        <v>1.67</v>
      </c>
    </row>
    <row r="262" spans="16:29" ht="15" thickBot="1" x14ac:dyDescent="0.35">
      <c r="P262" s="24" t="s">
        <v>259</v>
      </c>
      <c r="Q262" s="25">
        <v>4964.6000000000004</v>
      </c>
      <c r="R262" s="25">
        <v>1055.5999999999999</v>
      </c>
      <c r="S262" s="25">
        <v>206.7</v>
      </c>
      <c r="T262" s="25">
        <v>1038.5999999999999</v>
      </c>
      <c r="U262" s="25">
        <v>837.9</v>
      </c>
      <c r="V262" s="25">
        <v>421.9</v>
      </c>
      <c r="W262" s="25">
        <v>187.3</v>
      </c>
      <c r="X262" s="25">
        <v>44.3</v>
      </c>
      <c r="Y262" s="25">
        <v>4133.7</v>
      </c>
      <c r="Z262" s="25">
        <v>12890.6</v>
      </c>
      <c r="AA262" s="25">
        <v>13000</v>
      </c>
      <c r="AB262" s="25">
        <v>109.4</v>
      </c>
      <c r="AC262" s="25">
        <v>0.84</v>
      </c>
    </row>
    <row r="263" spans="16:29" ht="15" thickBot="1" x14ac:dyDescent="0.35">
      <c r="P263" s="24" t="s">
        <v>260</v>
      </c>
      <c r="Q263" s="25">
        <v>5623.6</v>
      </c>
      <c r="R263" s="25">
        <v>1055.5999999999999</v>
      </c>
      <c r="S263" s="25">
        <v>206.7</v>
      </c>
      <c r="T263" s="25">
        <v>0</v>
      </c>
      <c r="U263" s="25">
        <v>583.29999999999995</v>
      </c>
      <c r="V263" s="25">
        <v>421.9</v>
      </c>
      <c r="W263" s="25">
        <v>311.3</v>
      </c>
      <c r="X263" s="25">
        <v>533.5</v>
      </c>
      <c r="Y263" s="25">
        <v>4216.8</v>
      </c>
      <c r="Z263" s="25">
        <v>12952.9</v>
      </c>
      <c r="AA263" s="25">
        <v>13000</v>
      </c>
      <c r="AB263" s="25">
        <v>47.1</v>
      </c>
      <c r="AC263" s="25">
        <v>0.36</v>
      </c>
    </row>
    <row r="264" spans="16:29" ht="15" thickBot="1" x14ac:dyDescent="0.35">
      <c r="P264" s="24" t="s">
        <v>261</v>
      </c>
      <c r="Q264" s="25">
        <v>5358.1</v>
      </c>
      <c r="R264" s="25">
        <v>1055.5999999999999</v>
      </c>
      <c r="S264" s="25">
        <v>206.7</v>
      </c>
      <c r="T264" s="25">
        <v>1189.0999999999999</v>
      </c>
      <c r="U264" s="25">
        <v>837.9</v>
      </c>
      <c r="V264" s="25">
        <v>421.9</v>
      </c>
      <c r="W264" s="25">
        <v>100.1</v>
      </c>
      <c r="X264" s="25">
        <v>398</v>
      </c>
      <c r="Y264" s="25">
        <v>4357.3</v>
      </c>
      <c r="Z264" s="25">
        <v>13924.8</v>
      </c>
      <c r="AA264" s="25">
        <v>14000</v>
      </c>
      <c r="AB264" s="25">
        <v>75.2</v>
      </c>
      <c r="AC264" s="25">
        <v>0.54</v>
      </c>
    </row>
    <row r="265" spans="16:29" ht="15" thickBot="1" x14ac:dyDescent="0.35">
      <c r="P265" s="24" t="s">
        <v>262</v>
      </c>
      <c r="Q265" s="25">
        <v>5079.1000000000004</v>
      </c>
      <c r="R265" s="25">
        <v>220.7</v>
      </c>
      <c r="S265" s="25">
        <v>0</v>
      </c>
      <c r="T265" s="25">
        <v>0</v>
      </c>
      <c r="U265" s="25">
        <v>583.29999999999995</v>
      </c>
      <c r="V265" s="25">
        <v>0</v>
      </c>
      <c r="W265" s="25">
        <v>311.3</v>
      </c>
      <c r="X265" s="25">
        <v>579.29999999999995</v>
      </c>
      <c r="Y265" s="25">
        <v>4133.7</v>
      </c>
      <c r="Z265" s="25">
        <v>10907.5</v>
      </c>
      <c r="AA265" s="25">
        <v>11000</v>
      </c>
      <c r="AB265" s="25">
        <v>92.5</v>
      </c>
      <c r="AC265" s="25">
        <v>0.84</v>
      </c>
    </row>
    <row r="266" spans="16:29" ht="15" thickBot="1" x14ac:dyDescent="0.35">
      <c r="P266" s="24" t="s">
        <v>263</v>
      </c>
      <c r="Q266" s="25">
        <v>5358.1</v>
      </c>
      <c r="R266" s="25">
        <v>208.2</v>
      </c>
      <c r="S266" s="25">
        <v>809</v>
      </c>
      <c r="T266" s="25">
        <v>1108.9000000000001</v>
      </c>
      <c r="U266" s="25">
        <v>757.2</v>
      </c>
      <c r="V266" s="25">
        <v>685.5</v>
      </c>
      <c r="W266" s="25">
        <v>378.6</v>
      </c>
      <c r="X266" s="25">
        <v>322.3</v>
      </c>
      <c r="Y266" s="25">
        <v>3996.7</v>
      </c>
      <c r="Z266" s="25">
        <v>13624.4</v>
      </c>
      <c r="AA266" s="25">
        <v>14000</v>
      </c>
      <c r="AB266" s="25">
        <v>375.6</v>
      </c>
      <c r="AC266" s="25">
        <v>2.68</v>
      </c>
    </row>
    <row r="267" spans="16:29" ht="15" thickBot="1" x14ac:dyDescent="0.35">
      <c r="P267" s="24" t="s">
        <v>264</v>
      </c>
      <c r="Q267" s="25">
        <v>5358.1</v>
      </c>
      <c r="R267" s="25">
        <v>208.2</v>
      </c>
      <c r="S267" s="25">
        <v>809</v>
      </c>
      <c r="T267" s="25">
        <v>1108.9000000000001</v>
      </c>
      <c r="U267" s="25">
        <v>757.2</v>
      </c>
      <c r="V267" s="25">
        <v>1440.7</v>
      </c>
      <c r="W267" s="25">
        <v>378.6</v>
      </c>
      <c r="X267" s="25">
        <v>322.3</v>
      </c>
      <c r="Y267" s="25">
        <v>3996.7</v>
      </c>
      <c r="Z267" s="25">
        <v>14379.6</v>
      </c>
      <c r="AA267" s="25">
        <v>15000</v>
      </c>
      <c r="AB267" s="25">
        <v>620.4</v>
      </c>
      <c r="AC267" s="25">
        <v>4.1399999999999997</v>
      </c>
    </row>
    <row r="268" spans="16:29" ht="15" thickBot="1" x14ac:dyDescent="0.35">
      <c r="P268" s="24" t="s">
        <v>265</v>
      </c>
      <c r="Q268" s="25">
        <v>4417.6000000000004</v>
      </c>
      <c r="R268" s="25">
        <v>0</v>
      </c>
      <c r="S268" s="25">
        <v>206.7</v>
      </c>
      <c r="T268" s="25">
        <v>1189.0999999999999</v>
      </c>
      <c r="U268" s="25">
        <v>757.2</v>
      </c>
      <c r="V268" s="25">
        <v>1440.7</v>
      </c>
      <c r="W268" s="25">
        <v>434.4</v>
      </c>
      <c r="X268" s="25">
        <v>44.3</v>
      </c>
      <c r="Y268" s="25">
        <v>4216.8</v>
      </c>
      <c r="Z268" s="25">
        <v>12706.8</v>
      </c>
      <c r="AA268" s="25">
        <v>12000</v>
      </c>
      <c r="AB268" s="25">
        <v>-706.8</v>
      </c>
      <c r="AC268" s="25">
        <v>-5.89</v>
      </c>
    </row>
    <row r="269" spans="16:29" ht="15" thickBot="1" x14ac:dyDescent="0.35">
      <c r="P269" s="24" t="s">
        <v>266</v>
      </c>
      <c r="Q269" s="25">
        <v>5358.1</v>
      </c>
      <c r="R269" s="25">
        <v>208.2</v>
      </c>
      <c r="S269" s="25">
        <v>809</v>
      </c>
      <c r="T269" s="25">
        <v>1189.0999999999999</v>
      </c>
      <c r="U269" s="25">
        <v>757.2</v>
      </c>
      <c r="V269" s="25">
        <v>685.5</v>
      </c>
      <c r="W269" s="25">
        <v>378.6</v>
      </c>
      <c r="X269" s="25">
        <v>398</v>
      </c>
      <c r="Y269" s="25">
        <v>4216.8</v>
      </c>
      <c r="Z269" s="25">
        <v>14000.5</v>
      </c>
      <c r="AA269" s="25">
        <v>14000</v>
      </c>
      <c r="AB269" s="25">
        <v>-0.5</v>
      </c>
      <c r="AC269" s="25">
        <v>0</v>
      </c>
    </row>
    <row r="270" spans="16:29" ht="15" thickBot="1" x14ac:dyDescent="0.35">
      <c r="P270" s="24" t="s">
        <v>267</v>
      </c>
      <c r="Q270" s="25">
        <v>4417.6000000000004</v>
      </c>
      <c r="R270" s="25">
        <v>0</v>
      </c>
      <c r="S270" s="25">
        <v>206.7</v>
      </c>
      <c r="T270" s="25">
        <v>1189.0999999999999</v>
      </c>
      <c r="U270" s="25">
        <v>757.2</v>
      </c>
      <c r="V270" s="25">
        <v>1440.7</v>
      </c>
      <c r="W270" s="25">
        <v>378.6</v>
      </c>
      <c r="X270" s="25">
        <v>398</v>
      </c>
      <c r="Y270" s="25">
        <v>4216.8</v>
      </c>
      <c r="Z270" s="25">
        <v>13004.7</v>
      </c>
      <c r="AA270" s="25">
        <v>13000</v>
      </c>
      <c r="AB270" s="25">
        <v>-4.7</v>
      </c>
      <c r="AC270" s="25">
        <v>-0.04</v>
      </c>
    </row>
    <row r="271" spans="16:29" ht="15" thickBot="1" x14ac:dyDescent="0.35">
      <c r="P271" s="24" t="s">
        <v>268</v>
      </c>
      <c r="Q271" s="25">
        <v>5358.1</v>
      </c>
      <c r="R271" s="25">
        <v>208.2</v>
      </c>
      <c r="S271" s="25">
        <v>206.7</v>
      </c>
      <c r="T271" s="25">
        <v>1189.0999999999999</v>
      </c>
      <c r="U271" s="25">
        <v>757.2</v>
      </c>
      <c r="V271" s="25">
        <v>685.5</v>
      </c>
      <c r="W271" s="25">
        <v>378.6</v>
      </c>
      <c r="X271" s="25">
        <v>398</v>
      </c>
      <c r="Y271" s="25">
        <v>4216.8</v>
      </c>
      <c r="Z271" s="25">
        <v>13398.3</v>
      </c>
      <c r="AA271" s="25">
        <v>14000</v>
      </c>
      <c r="AB271" s="25">
        <v>601.70000000000005</v>
      </c>
      <c r="AC271" s="25">
        <v>4.3</v>
      </c>
    </row>
    <row r="272" spans="16:29" ht="15" thickBot="1" x14ac:dyDescent="0.35">
      <c r="P272" s="24" t="s">
        <v>269</v>
      </c>
      <c r="Q272" s="25">
        <v>4964.6000000000004</v>
      </c>
      <c r="R272" s="25">
        <v>1055.5999999999999</v>
      </c>
      <c r="S272" s="25">
        <v>206.7</v>
      </c>
      <c r="T272" s="25">
        <v>1038.5999999999999</v>
      </c>
      <c r="U272" s="25">
        <v>837.9</v>
      </c>
      <c r="V272" s="25">
        <v>1440.7</v>
      </c>
      <c r="W272" s="25">
        <v>187.3</v>
      </c>
      <c r="X272" s="25">
        <v>322.3</v>
      </c>
      <c r="Y272" s="25">
        <v>4357.3</v>
      </c>
      <c r="Z272" s="25">
        <v>14411</v>
      </c>
      <c r="AA272" s="25">
        <v>14000</v>
      </c>
      <c r="AB272" s="25">
        <v>-411</v>
      </c>
      <c r="AC272" s="25">
        <v>-2.94</v>
      </c>
    </row>
    <row r="273" spans="16:29" ht="15" thickBot="1" x14ac:dyDescent="0.35">
      <c r="P273" s="24" t="s">
        <v>270</v>
      </c>
      <c r="Q273" s="25">
        <v>5079.1000000000004</v>
      </c>
      <c r="R273" s="25">
        <v>220.7</v>
      </c>
      <c r="S273" s="25">
        <v>411</v>
      </c>
      <c r="T273" s="25">
        <v>1038.5999999999999</v>
      </c>
      <c r="U273" s="25">
        <v>837.9</v>
      </c>
      <c r="V273" s="25">
        <v>421.9</v>
      </c>
      <c r="W273" s="25">
        <v>100.1</v>
      </c>
      <c r="X273" s="25">
        <v>322.3</v>
      </c>
      <c r="Y273" s="25">
        <v>4357.3</v>
      </c>
      <c r="Z273" s="25">
        <v>12789</v>
      </c>
      <c r="AA273" s="25">
        <v>12000</v>
      </c>
      <c r="AB273" s="25">
        <v>-789</v>
      </c>
      <c r="AC273" s="25">
        <v>-6.58</v>
      </c>
    </row>
    <row r="274" spans="16:29" ht="15" thickBot="1" x14ac:dyDescent="0.35">
      <c r="P274" s="24" t="s">
        <v>271</v>
      </c>
      <c r="Q274" s="25">
        <v>4964.6000000000004</v>
      </c>
      <c r="R274" s="25">
        <v>1055.5999999999999</v>
      </c>
      <c r="S274" s="25">
        <v>129.5</v>
      </c>
      <c r="T274" s="25">
        <v>1038.5999999999999</v>
      </c>
      <c r="U274" s="25">
        <v>837.9</v>
      </c>
      <c r="V274" s="25">
        <v>1440.7</v>
      </c>
      <c r="W274" s="25">
        <v>187.3</v>
      </c>
      <c r="X274" s="25">
        <v>322.3</v>
      </c>
      <c r="Y274" s="25">
        <v>4357.3</v>
      </c>
      <c r="Z274" s="25">
        <v>14333.8</v>
      </c>
      <c r="AA274" s="25">
        <v>14000</v>
      </c>
      <c r="AB274" s="25">
        <v>-333.8</v>
      </c>
      <c r="AC274" s="25">
        <v>-2.38</v>
      </c>
    </row>
    <row r="275" spans="16:29" ht="15" thickBot="1" x14ac:dyDescent="0.35">
      <c r="P275" s="24" t="s">
        <v>272</v>
      </c>
      <c r="Q275" s="25">
        <v>4964.6000000000004</v>
      </c>
      <c r="R275" s="25">
        <v>1055.5999999999999</v>
      </c>
      <c r="S275" s="25">
        <v>206.7</v>
      </c>
      <c r="T275" s="25">
        <v>1189.0999999999999</v>
      </c>
      <c r="U275" s="25">
        <v>757.2</v>
      </c>
      <c r="V275" s="25">
        <v>685.5</v>
      </c>
      <c r="W275" s="25">
        <v>100.1</v>
      </c>
      <c r="X275" s="25">
        <v>322.3</v>
      </c>
      <c r="Y275" s="25">
        <v>4216.8</v>
      </c>
      <c r="Z275" s="25">
        <v>13497.9</v>
      </c>
      <c r="AA275" s="25">
        <v>14000</v>
      </c>
      <c r="AB275" s="25">
        <v>502.1</v>
      </c>
      <c r="AC275" s="25">
        <v>3.59</v>
      </c>
    </row>
    <row r="276" spans="16:29" ht="15" thickBot="1" x14ac:dyDescent="0.35">
      <c r="P276" s="24" t="s">
        <v>273</v>
      </c>
      <c r="Q276" s="25">
        <v>4964.6000000000004</v>
      </c>
      <c r="R276" s="25">
        <v>1055.5999999999999</v>
      </c>
      <c r="S276" s="25">
        <v>129.5</v>
      </c>
      <c r="T276" s="25">
        <v>1189.0999999999999</v>
      </c>
      <c r="U276" s="25">
        <v>757.2</v>
      </c>
      <c r="V276" s="25">
        <v>685.5</v>
      </c>
      <c r="W276" s="25">
        <v>100.1</v>
      </c>
      <c r="X276" s="25">
        <v>322.3</v>
      </c>
      <c r="Y276" s="25">
        <v>4216.8</v>
      </c>
      <c r="Z276" s="25">
        <v>13420.7</v>
      </c>
      <c r="AA276" s="25">
        <v>14000</v>
      </c>
      <c r="AB276" s="25">
        <v>579.29999999999995</v>
      </c>
      <c r="AC276" s="25">
        <v>4.1399999999999997</v>
      </c>
    </row>
    <row r="277" spans="16:29" ht="15" thickBot="1" x14ac:dyDescent="0.35">
      <c r="P277" s="24" t="s">
        <v>274</v>
      </c>
      <c r="Q277" s="25">
        <v>5079.1000000000004</v>
      </c>
      <c r="R277" s="25">
        <v>220.7</v>
      </c>
      <c r="S277" s="25">
        <v>411</v>
      </c>
      <c r="T277" s="25">
        <v>1189.0999999999999</v>
      </c>
      <c r="U277" s="25">
        <v>757.2</v>
      </c>
      <c r="V277" s="25">
        <v>421.9</v>
      </c>
      <c r="W277" s="25">
        <v>378.6</v>
      </c>
      <c r="X277" s="25">
        <v>322.3</v>
      </c>
      <c r="Y277" s="25">
        <v>4133.7</v>
      </c>
      <c r="Z277" s="25">
        <v>12913.6</v>
      </c>
      <c r="AA277" s="25">
        <v>12000</v>
      </c>
      <c r="AB277" s="25">
        <v>-913.6</v>
      </c>
      <c r="AC277" s="25">
        <v>-7.61</v>
      </c>
    </row>
    <row r="278" spans="16:29" ht="15" thickBot="1" x14ac:dyDescent="0.35">
      <c r="P278" s="24" t="s">
        <v>275</v>
      </c>
      <c r="Q278" s="25">
        <v>5623.6</v>
      </c>
      <c r="R278" s="25">
        <v>1930.8</v>
      </c>
      <c r="S278" s="25">
        <v>206.7</v>
      </c>
      <c r="T278" s="25">
        <v>0</v>
      </c>
      <c r="U278" s="25">
        <v>583.29999999999995</v>
      </c>
      <c r="V278" s="25">
        <v>0</v>
      </c>
      <c r="W278" s="25">
        <v>311.3</v>
      </c>
      <c r="X278" s="25">
        <v>579.29999999999995</v>
      </c>
      <c r="Y278" s="25">
        <v>4133.7</v>
      </c>
      <c r="Z278" s="25">
        <v>13368.9</v>
      </c>
      <c r="AA278" s="25">
        <v>13000</v>
      </c>
      <c r="AB278" s="25">
        <v>-368.9</v>
      </c>
      <c r="AC278" s="25">
        <v>-2.84</v>
      </c>
    </row>
    <row r="279" spans="16:29" ht="15" thickBot="1" x14ac:dyDescent="0.35">
      <c r="P279" s="24" t="s">
        <v>276</v>
      </c>
      <c r="Q279" s="25">
        <v>5623.6</v>
      </c>
      <c r="R279" s="25">
        <v>1930.8</v>
      </c>
      <c r="S279" s="25">
        <v>411</v>
      </c>
      <c r="T279" s="25">
        <v>0</v>
      </c>
      <c r="U279" s="25">
        <v>583.29999999999995</v>
      </c>
      <c r="V279" s="25">
        <v>0</v>
      </c>
      <c r="W279" s="25">
        <v>311.3</v>
      </c>
      <c r="X279" s="25">
        <v>579.29999999999995</v>
      </c>
      <c r="Y279" s="25">
        <v>4133.7</v>
      </c>
      <c r="Z279" s="25">
        <v>13573.1</v>
      </c>
      <c r="AA279" s="25">
        <v>14000</v>
      </c>
      <c r="AB279" s="25">
        <v>426.9</v>
      </c>
      <c r="AC279" s="25">
        <v>3.05</v>
      </c>
    </row>
    <row r="280" spans="16:29" ht="15" thickBot="1" x14ac:dyDescent="0.35">
      <c r="P280" s="24" t="s">
        <v>277</v>
      </c>
      <c r="Q280" s="25">
        <v>5079.1000000000004</v>
      </c>
      <c r="R280" s="25">
        <v>1055.5999999999999</v>
      </c>
      <c r="S280" s="25">
        <v>0</v>
      </c>
      <c r="T280" s="25">
        <v>1189.0999999999999</v>
      </c>
      <c r="U280" s="25">
        <v>583.29999999999995</v>
      </c>
      <c r="V280" s="25">
        <v>0</v>
      </c>
      <c r="W280" s="25">
        <v>378.6</v>
      </c>
      <c r="X280" s="25">
        <v>533.5</v>
      </c>
      <c r="Y280" s="25">
        <v>4133.7</v>
      </c>
      <c r="Z280" s="25">
        <v>12952.9</v>
      </c>
      <c r="AA280" s="25">
        <v>13000</v>
      </c>
      <c r="AB280" s="25">
        <v>47.1</v>
      </c>
      <c r="AC280" s="25">
        <v>0.36</v>
      </c>
    </row>
    <row r="281" spans="16:29" ht="15" thickBot="1" x14ac:dyDescent="0.35">
      <c r="P281" s="24" t="s">
        <v>278</v>
      </c>
      <c r="Q281" s="25">
        <v>4964.6000000000004</v>
      </c>
      <c r="R281" s="25">
        <v>220.7</v>
      </c>
      <c r="S281" s="25">
        <v>411</v>
      </c>
      <c r="T281" s="25">
        <v>1038.5999999999999</v>
      </c>
      <c r="U281" s="25">
        <v>757.2</v>
      </c>
      <c r="V281" s="25">
        <v>1440.7</v>
      </c>
      <c r="W281" s="25">
        <v>187.3</v>
      </c>
      <c r="X281" s="25">
        <v>533.5</v>
      </c>
      <c r="Y281" s="25">
        <v>4133.7</v>
      </c>
      <c r="Z281" s="25">
        <v>13687.2</v>
      </c>
      <c r="AA281" s="25">
        <v>14000</v>
      </c>
      <c r="AB281" s="25">
        <v>312.8</v>
      </c>
      <c r="AC281" s="25">
        <v>2.23</v>
      </c>
    </row>
    <row r="282" spans="16:29" ht="15" thickBot="1" x14ac:dyDescent="0.35">
      <c r="P282" s="24" t="s">
        <v>279</v>
      </c>
      <c r="Q282" s="25">
        <v>5623.6</v>
      </c>
      <c r="R282" s="25">
        <v>1055.5999999999999</v>
      </c>
      <c r="S282" s="25">
        <v>411</v>
      </c>
      <c r="T282" s="25">
        <v>0</v>
      </c>
      <c r="U282" s="25">
        <v>757.2</v>
      </c>
      <c r="V282" s="25">
        <v>685.5</v>
      </c>
      <c r="W282" s="25">
        <v>311.3</v>
      </c>
      <c r="X282" s="25">
        <v>533.5</v>
      </c>
      <c r="Y282" s="25">
        <v>4133.7</v>
      </c>
      <c r="Z282" s="25">
        <v>13511.3</v>
      </c>
      <c r="AA282" s="25">
        <v>14000</v>
      </c>
      <c r="AB282" s="25">
        <v>488.7</v>
      </c>
      <c r="AC282" s="25">
        <v>3.49</v>
      </c>
    </row>
    <row r="283" spans="16:29" ht="15" thickBot="1" x14ac:dyDescent="0.35">
      <c r="P283" s="24" t="s">
        <v>280</v>
      </c>
      <c r="Q283" s="25">
        <v>5358.1</v>
      </c>
      <c r="R283" s="25">
        <v>208.2</v>
      </c>
      <c r="S283" s="25">
        <v>809</v>
      </c>
      <c r="T283" s="25">
        <v>1108.9000000000001</v>
      </c>
      <c r="U283" s="25">
        <v>478.7</v>
      </c>
      <c r="V283" s="25">
        <v>2048.9</v>
      </c>
      <c r="W283" s="25">
        <v>378.6</v>
      </c>
      <c r="X283" s="25">
        <v>398</v>
      </c>
      <c r="Y283" s="25">
        <v>4357.3</v>
      </c>
      <c r="Z283" s="25">
        <v>15145.8</v>
      </c>
      <c r="AA283" s="25">
        <v>15000</v>
      </c>
      <c r="AB283" s="25">
        <v>-145.80000000000001</v>
      </c>
      <c r="AC283" s="25">
        <v>-0.97</v>
      </c>
    </row>
    <row r="284" spans="16:29" ht="15" thickBot="1" x14ac:dyDescent="0.35">
      <c r="P284" s="24" t="s">
        <v>281</v>
      </c>
      <c r="Q284" s="25">
        <v>4417.6000000000004</v>
      </c>
      <c r="R284" s="25">
        <v>208.2</v>
      </c>
      <c r="S284" s="25">
        <v>809</v>
      </c>
      <c r="T284" s="25">
        <v>1534.8</v>
      </c>
      <c r="U284" s="25">
        <v>478.7</v>
      </c>
      <c r="V284" s="25">
        <v>2048.9</v>
      </c>
      <c r="W284" s="25">
        <v>434.4</v>
      </c>
      <c r="X284" s="25">
        <v>398</v>
      </c>
      <c r="Y284" s="25">
        <v>4357.3</v>
      </c>
      <c r="Z284" s="25">
        <v>14687</v>
      </c>
      <c r="AA284" s="25">
        <v>15000</v>
      </c>
      <c r="AB284" s="25">
        <v>313</v>
      </c>
      <c r="AC284" s="25">
        <v>2.09</v>
      </c>
    </row>
    <row r="285" spans="16:29" ht="15" thickBot="1" x14ac:dyDescent="0.35">
      <c r="P285" s="24" t="s">
        <v>282</v>
      </c>
      <c r="Q285" s="25">
        <v>4417.6000000000004</v>
      </c>
      <c r="R285" s="25">
        <v>208.2</v>
      </c>
      <c r="S285" s="25">
        <v>0</v>
      </c>
      <c r="T285" s="25">
        <v>1038.5999999999999</v>
      </c>
      <c r="U285" s="25">
        <v>837.9</v>
      </c>
      <c r="V285" s="25">
        <v>0</v>
      </c>
      <c r="W285" s="25">
        <v>187.3</v>
      </c>
      <c r="X285" s="25">
        <v>533.5</v>
      </c>
      <c r="Y285" s="25">
        <v>4216.8</v>
      </c>
      <c r="Z285" s="25">
        <v>11440</v>
      </c>
      <c r="AA285" s="25">
        <v>11000</v>
      </c>
      <c r="AB285" s="25">
        <v>-440</v>
      </c>
      <c r="AC285" s="25">
        <v>-4</v>
      </c>
    </row>
    <row r="286" spans="16:29" ht="15" thickBot="1" x14ac:dyDescent="0.35">
      <c r="P286" s="24" t="s">
        <v>283</v>
      </c>
      <c r="Q286" s="25">
        <v>4964.6000000000004</v>
      </c>
      <c r="R286" s="25">
        <v>220.7</v>
      </c>
      <c r="S286" s="25">
        <v>206.7</v>
      </c>
      <c r="T286" s="25">
        <v>1189.0999999999999</v>
      </c>
      <c r="U286" s="25">
        <v>757.2</v>
      </c>
      <c r="V286" s="25">
        <v>1440.7</v>
      </c>
      <c r="W286" s="25">
        <v>100.1</v>
      </c>
      <c r="X286" s="25">
        <v>398</v>
      </c>
      <c r="Y286" s="25">
        <v>4216.8</v>
      </c>
      <c r="Z286" s="25">
        <v>13493.9</v>
      </c>
      <c r="AA286" s="25">
        <v>14000</v>
      </c>
      <c r="AB286" s="25">
        <v>506.1</v>
      </c>
      <c r="AC286" s="25">
        <v>3.62</v>
      </c>
    </row>
    <row r="287" spans="16:29" ht="15" thickBot="1" x14ac:dyDescent="0.35">
      <c r="P287" s="24" t="s">
        <v>284</v>
      </c>
      <c r="Q287" s="25">
        <v>5079.1000000000004</v>
      </c>
      <c r="R287" s="25">
        <v>208.2</v>
      </c>
      <c r="S287" s="25">
        <v>809</v>
      </c>
      <c r="T287" s="25">
        <v>1108.9000000000001</v>
      </c>
      <c r="U287" s="25">
        <v>837.9</v>
      </c>
      <c r="V287" s="25">
        <v>1440.7</v>
      </c>
      <c r="W287" s="25">
        <v>434.4</v>
      </c>
      <c r="X287" s="25">
        <v>322.3</v>
      </c>
      <c r="Y287" s="25">
        <v>3996.7</v>
      </c>
      <c r="Z287" s="25">
        <v>14237.1</v>
      </c>
      <c r="AA287" s="25">
        <v>14000</v>
      </c>
      <c r="AB287" s="25">
        <v>-237.1</v>
      </c>
      <c r="AC287" s="25">
        <v>-1.69</v>
      </c>
    </row>
    <row r="288" spans="16:29" ht="15" thickBot="1" x14ac:dyDescent="0.35">
      <c r="P288" s="24" t="s">
        <v>285</v>
      </c>
      <c r="Q288" s="25">
        <v>4417.6000000000004</v>
      </c>
      <c r="R288" s="25">
        <v>208.2</v>
      </c>
      <c r="S288" s="25">
        <v>206.7</v>
      </c>
      <c r="T288" s="25">
        <v>1108.9000000000001</v>
      </c>
      <c r="U288" s="25">
        <v>837.9</v>
      </c>
      <c r="V288" s="25">
        <v>1440.7</v>
      </c>
      <c r="W288" s="25">
        <v>378.6</v>
      </c>
      <c r="X288" s="25">
        <v>322.3</v>
      </c>
      <c r="Y288" s="25">
        <v>3996.7</v>
      </c>
      <c r="Z288" s="25">
        <v>12917.5</v>
      </c>
      <c r="AA288" s="25">
        <v>12000</v>
      </c>
      <c r="AB288" s="25">
        <v>-917.5</v>
      </c>
      <c r="AC288" s="25">
        <v>-7.65</v>
      </c>
    </row>
    <row r="289" spans="16:29" ht="15" thickBot="1" x14ac:dyDescent="0.35">
      <c r="P289" s="24" t="s">
        <v>286</v>
      </c>
      <c r="Q289" s="25">
        <v>5079.1000000000004</v>
      </c>
      <c r="R289" s="25">
        <v>208.2</v>
      </c>
      <c r="S289" s="25">
        <v>206.7</v>
      </c>
      <c r="T289" s="25">
        <v>1108.9000000000001</v>
      </c>
      <c r="U289" s="25">
        <v>837.9</v>
      </c>
      <c r="V289" s="25">
        <v>1440.7</v>
      </c>
      <c r="W289" s="25">
        <v>434.4</v>
      </c>
      <c r="X289" s="25">
        <v>322.3</v>
      </c>
      <c r="Y289" s="25">
        <v>3996.7</v>
      </c>
      <c r="Z289" s="25">
        <v>13634.9</v>
      </c>
      <c r="AA289" s="25">
        <v>14000</v>
      </c>
      <c r="AB289" s="25">
        <v>365.1</v>
      </c>
      <c r="AC289" s="25">
        <v>2.61</v>
      </c>
    </row>
    <row r="290" spans="16:29" ht="15" thickBot="1" x14ac:dyDescent="0.35">
      <c r="P290" s="24" t="s">
        <v>287</v>
      </c>
      <c r="Q290" s="25">
        <v>5358.1</v>
      </c>
      <c r="R290" s="25">
        <v>208.2</v>
      </c>
      <c r="S290" s="25">
        <v>809</v>
      </c>
      <c r="T290" s="25">
        <v>1534.8</v>
      </c>
      <c r="U290" s="25">
        <v>478.7</v>
      </c>
      <c r="V290" s="25">
        <v>2048.9</v>
      </c>
      <c r="W290" s="25">
        <v>434.4</v>
      </c>
      <c r="X290" s="25">
        <v>322.3</v>
      </c>
      <c r="Y290" s="25">
        <v>3996.7</v>
      </c>
      <c r="Z290" s="25">
        <v>15191.1</v>
      </c>
      <c r="AA290" s="25">
        <v>15000</v>
      </c>
      <c r="AB290" s="25">
        <v>-191.1</v>
      </c>
      <c r="AC290" s="25">
        <v>-1.27</v>
      </c>
    </row>
    <row r="291" spans="16:29" ht="15" thickBot="1" x14ac:dyDescent="0.35">
      <c r="P291" s="24" t="s">
        <v>288</v>
      </c>
      <c r="Q291" s="25">
        <v>5358.1</v>
      </c>
      <c r="R291" s="25">
        <v>208.2</v>
      </c>
      <c r="S291" s="25">
        <v>129.5</v>
      </c>
      <c r="T291" s="25">
        <v>1108.9000000000001</v>
      </c>
      <c r="U291" s="25">
        <v>837.9</v>
      </c>
      <c r="V291" s="25">
        <v>1440.7</v>
      </c>
      <c r="W291" s="25">
        <v>378.6</v>
      </c>
      <c r="X291" s="25">
        <v>322.3</v>
      </c>
      <c r="Y291" s="25">
        <v>3996.7</v>
      </c>
      <c r="Z291" s="25">
        <v>13780.8</v>
      </c>
      <c r="AA291" s="25">
        <v>14000</v>
      </c>
      <c r="AB291" s="25">
        <v>219.2</v>
      </c>
      <c r="AC291" s="25">
        <v>1.57</v>
      </c>
    </row>
    <row r="292" spans="16:29" ht="15" thickBot="1" x14ac:dyDescent="0.35">
      <c r="P292" s="24" t="s">
        <v>289</v>
      </c>
      <c r="Q292" s="25">
        <v>5358.1</v>
      </c>
      <c r="R292" s="25">
        <v>0</v>
      </c>
      <c r="S292" s="25">
        <v>206.7</v>
      </c>
      <c r="T292" s="25">
        <v>1189.0999999999999</v>
      </c>
      <c r="U292" s="25">
        <v>757.2</v>
      </c>
      <c r="V292" s="25">
        <v>685.5</v>
      </c>
      <c r="W292" s="25">
        <v>378.6</v>
      </c>
      <c r="X292" s="25">
        <v>398</v>
      </c>
      <c r="Y292" s="25">
        <v>4357.3</v>
      </c>
      <c r="Z292" s="25">
        <v>13330.5</v>
      </c>
      <c r="AA292" s="25">
        <v>13000</v>
      </c>
      <c r="AB292" s="25">
        <v>-330.5</v>
      </c>
      <c r="AC292" s="25">
        <v>-2.54</v>
      </c>
    </row>
    <row r="293" spans="16:29" ht="15" thickBot="1" x14ac:dyDescent="0.35">
      <c r="P293" s="24" t="s">
        <v>290</v>
      </c>
      <c r="Q293" s="25">
        <v>5079.1000000000004</v>
      </c>
      <c r="R293" s="25">
        <v>0</v>
      </c>
      <c r="S293" s="25">
        <v>809</v>
      </c>
      <c r="T293" s="25">
        <v>1108.9000000000001</v>
      </c>
      <c r="U293" s="25">
        <v>478.7</v>
      </c>
      <c r="V293" s="25">
        <v>2048.9</v>
      </c>
      <c r="W293" s="25">
        <v>434.4</v>
      </c>
      <c r="X293" s="25">
        <v>322.3</v>
      </c>
      <c r="Y293" s="25">
        <v>4216.8</v>
      </c>
      <c r="Z293" s="25">
        <v>14498.2</v>
      </c>
      <c r="AA293" s="25">
        <v>15000</v>
      </c>
      <c r="AB293" s="25">
        <v>501.8</v>
      </c>
      <c r="AC293" s="25">
        <v>3.35</v>
      </c>
    </row>
    <row r="294" spans="16:29" ht="15" thickBot="1" x14ac:dyDescent="0.35">
      <c r="P294" s="24" t="s">
        <v>291</v>
      </c>
      <c r="Q294" s="25">
        <v>4417.6000000000004</v>
      </c>
      <c r="R294" s="25">
        <v>0</v>
      </c>
      <c r="S294" s="25">
        <v>206.7</v>
      </c>
      <c r="T294" s="25">
        <v>1108.9000000000001</v>
      </c>
      <c r="U294" s="25">
        <v>478.7</v>
      </c>
      <c r="V294" s="25">
        <v>2048.9</v>
      </c>
      <c r="W294" s="25">
        <v>434.4</v>
      </c>
      <c r="X294" s="25">
        <v>322.3</v>
      </c>
      <c r="Y294" s="25">
        <v>4216.8</v>
      </c>
      <c r="Z294" s="25">
        <v>13234.4</v>
      </c>
      <c r="AA294" s="25">
        <v>12000</v>
      </c>
      <c r="AB294" s="25">
        <v>-1234.4000000000001</v>
      </c>
      <c r="AC294" s="25">
        <v>-10.29</v>
      </c>
    </row>
    <row r="295" spans="16:29" ht="15" thickBot="1" x14ac:dyDescent="0.35">
      <c r="P295" s="24" t="s">
        <v>292</v>
      </c>
      <c r="Q295" s="25">
        <v>4417.6000000000004</v>
      </c>
      <c r="R295" s="25">
        <v>208.2</v>
      </c>
      <c r="S295" s="25">
        <v>809</v>
      </c>
      <c r="T295" s="25">
        <v>1534.8</v>
      </c>
      <c r="U295" s="25">
        <v>478.7</v>
      </c>
      <c r="V295" s="25">
        <v>2048.9</v>
      </c>
      <c r="W295" s="25">
        <v>434.4</v>
      </c>
      <c r="X295" s="25">
        <v>44.3</v>
      </c>
      <c r="Y295" s="25">
        <v>4133.7</v>
      </c>
      <c r="Z295" s="25">
        <v>14109.6</v>
      </c>
      <c r="AA295" s="25">
        <v>15000</v>
      </c>
      <c r="AB295" s="25">
        <v>890.4</v>
      </c>
      <c r="AC295" s="25">
        <v>5.94</v>
      </c>
    </row>
    <row r="296" spans="16:29" ht="15" thickBot="1" x14ac:dyDescent="0.35">
      <c r="P296" s="24" t="s">
        <v>293</v>
      </c>
      <c r="Q296" s="25">
        <v>4417.6000000000004</v>
      </c>
      <c r="R296" s="25">
        <v>208.2</v>
      </c>
      <c r="S296" s="25">
        <v>809</v>
      </c>
      <c r="T296" s="25">
        <v>1534.8</v>
      </c>
      <c r="U296" s="25">
        <v>478.7</v>
      </c>
      <c r="V296" s="25">
        <v>2048.9</v>
      </c>
      <c r="W296" s="25">
        <v>434.4</v>
      </c>
      <c r="X296" s="25">
        <v>44.3</v>
      </c>
      <c r="Y296" s="25">
        <v>4133.7</v>
      </c>
      <c r="Z296" s="25">
        <v>14109.6</v>
      </c>
      <c r="AA296" s="25">
        <v>15000</v>
      </c>
      <c r="AB296" s="25">
        <v>890.4</v>
      </c>
      <c r="AC296" s="25">
        <v>5.94</v>
      </c>
    </row>
    <row r="297" spans="16:29" ht="15" thickBot="1" x14ac:dyDescent="0.35">
      <c r="P297" s="24" t="s">
        <v>294</v>
      </c>
      <c r="Q297" s="25">
        <v>4964.6000000000004</v>
      </c>
      <c r="R297" s="25">
        <v>220.7</v>
      </c>
      <c r="S297" s="25">
        <v>206.7</v>
      </c>
      <c r="T297" s="25">
        <v>1108.9000000000001</v>
      </c>
      <c r="U297" s="25">
        <v>757.2</v>
      </c>
      <c r="V297" s="25">
        <v>2048.9</v>
      </c>
      <c r="W297" s="25">
        <v>378.6</v>
      </c>
      <c r="X297" s="25">
        <v>533.5</v>
      </c>
      <c r="Y297" s="25">
        <v>4216.8</v>
      </c>
      <c r="Z297" s="25">
        <v>14435.9</v>
      </c>
      <c r="AA297" s="25">
        <v>14000</v>
      </c>
      <c r="AB297" s="25">
        <v>-435.9</v>
      </c>
      <c r="AC297" s="25">
        <v>-3.11</v>
      </c>
    </row>
    <row r="298" spans="16:29" ht="15" thickBot="1" x14ac:dyDescent="0.35">
      <c r="P298" s="24" t="s">
        <v>295</v>
      </c>
      <c r="Q298" s="25">
        <v>5079.1000000000004</v>
      </c>
      <c r="R298" s="25">
        <v>220.7</v>
      </c>
      <c r="S298" s="25">
        <v>411</v>
      </c>
      <c r="T298" s="25">
        <v>1189.0999999999999</v>
      </c>
      <c r="U298" s="25">
        <v>757.2</v>
      </c>
      <c r="V298" s="25">
        <v>685.5</v>
      </c>
      <c r="W298" s="25">
        <v>100.1</v>
      </c>
      <c r="X298" s="25">
        <v>533.5</v>
      </c>
      <c r="Y298" s="25">
        <v>4216.8</v>
      </c>
      <c r="Z298" s="25">
        <v>13193</v>
      </c>
      <c r="AA298" s="25">
        <v>12000</v>
      </c>
      <c r="AB298" s="25">
        <v>-1193</v>
      </c>
      <c r="AC298" s="25">
        <v>-9.94</v>
      </c>
    </row>
    <row r="299" spans="16:29" ht="15" thickBot="1" x14ac:dyDescent="0.35">
      <c r="P299" s="24" t="s">
        <v>296</v>
      </c>
      <c r="Q299" s="25">
        <v>4964.6000000000004</v>
      </c>
      <c r="R299" s="25">
        <v>1055.5999999999999</v>
      </c>
      <c r="S299" s="25">
        <v>206.7</v>
      </c>
      <c r="T299" s="25">
        <v>1038.5999999999999</v>
      </c>
      <c r="U299" s="25">
        <v>837.9</v>
      </c>
      <c r="V299" s="25">
        <v>421.9</v>
      </c>
      <c r="W299" s="25">
        <v>100.1</v>
      </c>
      <c r="X299" s="25">
        <v>533.5</v>
      </c>
      <c r="Y299" s="25">
        <v>4357.3</v>
      </c>
      <c r="Z299" s="25">
        <v>13516.3</v>
      </c>
      <c r="AA299" s="25">
        <v>14000</v>
      </c>
      <c r="AB299" s="25">
        <v>483.7</v>
      </c>
      <c r="AC299" s="25">
        <v>3.46</v>
      </c>
    </row>
    <row r="300" spans="16:29" ht="15" thickBot="1" x14ac:dyDescent="0.35">
      <c r="P300" s="24" t="s">
        <v>297</v>
      </c>
      <c r="Q300" s="25">
        <v>5079.1000000000004</v>
      </c>
      <c r="R300" s="25">
        <v>220.7</v>
      </c>
      <c r="S300" s="25">
        <v>411</v>
      </c>
      <c r="T300" s="25">
        <v>1038.5999999999999</v>
      </c>
      <c r="U300" s="25">
        <v>837.9</v>
      </c>
      <c r="V300" s="25">
        <v>421.9</v>
      </c>
      <c r="W300" s="25">
        <v>100.1</v>
      </c>
      <c r="X300" s="25">
        <v>533.5</v>
      </c>
      <c r="Y300" s="25">
        <v>4357.3</v>
      </c>
      <c r="Z300" s="25">
        <v>13000.2</v>
      </c>
      <c r="AA300" s="25">
        <v>14000</v>
      </c>
      <c r="AB300" s="25">
        <v>999.8</v>
      </c>
      <c r="AC300" s="25">
        <v>7.14</v>
      </c>
    </row>
    <row r="301" spans="16:29" ht="15" thickBot="1" x14ac:dyDescent="0.35">
      <c r="P301" s="24" t="s">
        <v>298</v>
      </c>
      <c r="Q301" s="25">
        <v>4964.6000000000004</v>
      </c>
      <c r="R301" s="25">
        <v>1055.5999999999999</v>
      </c>
      <c r="S301" s="25">
        <v>129.5</v>
      </c>
      <c r="T301" s="25">
        <v>1038.5999999999999</v>
      </c>
      <c r="U301" s="25">
        <v>478.7</v>
      </c>
      <c r="V301" s="25">
        <v>1440.7</v>
      </c>
      <c r="W301" s="25">
        <v>378.6</v>
      </c>
      <c r="X301" s="25">
        <v>398</v>
      </c>
      <c r="Y301" s="25">
        <v>4357.3</v>
      </c>
      <c r="Z301" s="25">
        <v>14241.6</v>
      </c>
      <c r="AA301" s="25">
        <v>14000</v>
      </c>
      <c r="AB301" s="25">
        <v>-241.6</v>
      </c>
      <c r="AC301" s="25">
        <v>-1.73</v>
      </c>
    </row>
    <row r="302" spans="16:29" ht="15" thickBot="1" x14ac:dyDescent="0.35">
      <c r="P302" s="24" t="s">
        <v>299</v>
      </c>
      <c r="Q302" s="25">
        <v>4964.6000000000004</v>
      </c>
      <c r="R302" s="25">
        <v>208.2</v>
      </c>
      <c r="S302" s="25">
        <v>206.7</v>
      </c>
      <c r="T302" s="25">
        <v>1189.0999999999999</v>
      </c>
      <c r="U302" s="25">
        <v>95.6</v>
      </c>
      <c r="V302" s="25">
        <v>1440.7</v>
      </c>
      <c r="W302" s="25">
        <v>434.4</v>
      </c>
      <c r="X302" s="25">
        <v>398</v>
      </c>
      <c r="Y302" s="25">
        <v>3996.7</v>
      </c>
      <c r="Z302" s="25">
        <v>12934</v>
      </c>
      <c r="AA302" s="25">
        <v>12000</v>
      </c>
      <c r="AB302" s="25">
        <v>-934</v>
      </c>
      <c r="AC302" s="25">
        <v>-7.78</v>
      </c>
    </row>
    <row r="303" spans="16:29" ht="15" thickBot="1" x14ac:dyDescent="0.35">
      <c r="P303" s="24" t="s">
        <v>300</v>
      </c>
      <c r="Q303" s="25">
        <v>4964.6000000000004</v>
      </c>
      <c r="R303" s="25">
        <v>208.2</v>
      </c>
      <c r="S303" s="25">
        <v>206.7</v>
      </c>
      <c r="T303" s="25">
        <v>1189.0999999999999</v>
      </c>
      <c r="U303" s="25">
        <v>95.6</v>
      </c>
      <c r="V303" s="25">
        <v>1440.7</v>
      </c>
      <c r="W303" s="25">
        <v>378.6</v>
      </c>
      <c r="X303" s="25">
        <v>398</v>
      </c>
      <c r="Y303" s="25">
        <v>3996.7</v>
      </c>
      <c r="Z303" s="25">
        <v>12878.2</v>
      </c>
      <c r="AA303" s="25">
        <v>12000</v>
      </c>
      <c r="AB303" s="25">
        <v>-878.2</v>
      </c>
      <c r="AC303" s="25">
        <v>-7.32</v>
      </c>
    </row>
    <row r="304" spans="16:29" ht="15" thickBot="1" x14ac:dyDescent="0.35">
      <c r="P304" s="24" t="s">
        <v>301</v>
      </c>
      <c r="Q304" s="25">
        <v>5358.1</v>
      </c>
      <c r="R304" s="25">
        <v>208.2</v>
      </c>
      <c r="S304" s="25">
        <v>809</v>
      </c>
      <c r="T304" s="25">
        <v>1189.0999999999999</v>
      </c>
      <c r="U304" s="25">
        <v>478.7</v>
      </c>
      <c r="V304" s="25">
        <v>685.5</v>
      </c>
      <c r="W304" s="25">
        <v>378.6</v>
      </c>
      <c r="X304" s="25">
        <v>533.5</v>
      </c>
      <c r="Y304" s="25">
        <v>4216.8</v>
      </c>
      <c r="Z304" s="25">
        <v>13857.6</v>
      </c>
      <c r="AA304" s="25">
        <v>14000</v>
      </c>
      <c r="AB304" s="25">
        <v>142.4</v>
      </c>
      <c r="AC304" s="25">
        <v>1.02</v>
      </c>
    </row>
    <row r="305" spans="16:29" ht="15" thickBot="1" x14ac:dyDescent="0.35">
      <c r="P305" s="24" t="s">
        <v>302</v>
      </c>
      <c r="Q305" s="25">
        <v>5079.1000000000004</v>
      </c>
      <c r="R305" s="25">
        <v>208.2</v>
      </c>
      <c r="S305" s="25">
        <v>129.5</v>
      </c>
      <c r="T305" s="25">
        <v>1189.0999999999999</v>
      </c>
      <c r="U305" s="25">
        <v>478.7</v>
      </c>
      <c r="V305" s="25">
        <v>685.5</v>
      </c>
      <c r="W305" s="25">
        <v>378.6</v>
      </c>
      <c r="X305" s="25">
        <v>533.5</v>
      </c>
      <c r="Y305" s="25">
        <v>4216.8</v>
      </c>
      <c r="Z305" s="25">
        <v>12899.1</v>
      </c>
      <c r="AA305" s="25">
        <v>14000</v>
      </c>
      <c r="AB305" s="25">
        <v>1100.9000000000001</v>
      </c>
      <c r="AC305" s="25">
        <v>7.86</v>
      </c>
    </row>
    <row r="306" spans="16:29" ht="15" thickBot="1" x14ac:dyDescent="0.35">
      <c r="P306" s="24" t="s">
        <v>303</v>
      </c>
      <c r="Q306" s="25">
        <v>5358.1</v>
      </c>
      <c r="R306" s="25">
        <v>220.7</v>
      </c>
      <c r="S306" s="25">
        <v>809</v>
      </c>
      <c r="T306" s="25">
        <v>1189.0999999999999</v>
      </c>
      <c r="U306" s="25">
        <v>95.6</v>
      </c>
      <c r="V306" s="25">
        <v>1440.7</v>
      </c>
      <c r="W306" s="25">
        <v>434.4</v>
      </c>
      <c r="X306" s="25">
        <v>44.3</v>
      </c>
      <c r="Y306" s="25">
        <v>4357.3</v>
      </c>
      <c r="Z306" s="25">
        <v>13949.2</v>
      </c>
      <c r="AA306" s="25">
        <v>14000</v>
      </c>
      <c r="AB306" s="25">
        <v>50.8</v>
      </c>
      <c r="AC306" s="25">
        <v>0.36</v>
      </c>
    </row>
    <row r="307" spans="16:29" ht="15" thickBot="1" x14ac:dyDescent="0.35">
      <c r="P307" s="24" t="s">
        <v>304</v>
      </c>
      <c r="Q307" s="25">
        <v>4964.6000000000004</v>
      </c>
      <c r="R307" s="25">
        <v>208.2</v>
      </c>
      <c r="S307" s="25">
        <v>809</v>
      </c>
      <c r="T307" s="25">
        <v>1038.5999999999999</v>
      </c>
      <c r="U307" s="25">
        <v>757.2</v>
      </c>
      <c r="V307" s="25">
        <v>1440.7</v>
      </c>
      <c r="W307" s="25">
        <v>187.3</v>
      </c>
      <c r="X307" s="25">
        <v>44.3</v>
      </c>
      <c r="Y307" s="25">
        <v>4216.8</v>
      </c>
      <c r="Z307" s="25">
        <v>13666.8</v>
      </c>
      <c r="AA307" s="25">
        <v>14000</v>
      </c>
      <c r="AB307" s="25">
        <v>333.2</v>
      </c>
      <c r="AC307" s="25">
        <v>2.38</v>
      </c>
    </row>
    <row r="308" spans="16:29" ht="15" thickBot="1" x14ac:dyDescent="0.35">
      <c r="P308" s="24" t="s">
        <v>305</v>
      </c>
      <c r="Q308" s="25">
        <v>5079.1000000000004</v>
      </c>
      <c r="R308" s="25">
        <v>208.2</v>
      </c>
      <c r="S308" s="25">
        <v>129.5</v>
      </c>
      <c r="T308" s="25">
        <v>1038.5999999999999</v>
      </c>
      <c r="U308" s="25">
        <v>757.2</v>
      </c>
      <c r="V308" s="25">
        <v>1440.7</v>
      </c>
      <c r="W308" s="25">
        <v>100.1</v>
      </c>
      <c r="X308" s="25">
        <v>44.3</v>
      </c>
      <c r="Y308" s="25">
        <v>4216.8</v>
      </c>
      <c r="Z308" s="25">
        <v>13014.7</v>
      </c>
      <c r="AA308" s="25">
        <v>14000</v>
      </c>
      <c r="AB308" s="25">
        <v>985.3</v>
      </c>
      <c r="AC308" s="25">
        <v>7.04</v>
      </c>
    </row>
    <row r="309" spans="16:29" ht="15" thickBot="1" x14ac:dyDescent="0.35">
      <c r="P309" s="24" t="s">
        <v>306</v>
      </c>
      <c r="Q309" s="25">
        <v>4964.6000000000004</v>
      </c>
      <c r="R309" s="25">
        <v>208.2</v>
      </c>
      <c r="S309" s="25">
        <v>206.7</v>
      </c>
      <c r="T309" s="25">
        <v>1038.5999999999999</v>
      </c>
      <c r="U309" s="25">
        <v>757.2</v>
      </c>
      <c r="V309" s="25">
        <v>1440.7</v>
      </c>
      <c r="W309" s="25">
        <v>187.3</v>
      </c>
      <c r="X309" s="25">
        <v>44.3</v>
      </c>
      <c r="Y309" s="25">
        <v>4216.8</v>
      </c>
      <c r="Z309" s="25">
        <v>13064.5</v>
      </c>
      <c r="AA309" s="25">
        <v>14000</v>
      </c>
      <c r="AB309" s="25">
        <v>935.5</v>
      </c>
      <c r="AC309" s="25">
        <v>6.68</v>
      </c>
    </row>
    <row r="310" spans="16:29" ht="15" thickBot="1" x14ac:dyDescent="0.35">
      <c r="P310" s="24" t="s">
        <v>307</v>
      </c>
      <c r="Q310" s="25">
        <v>5358.1</v>
      </c>
      <c r="R310" s="25">
        <v>220.7</v>
      </c>
      <c r="S310" s="25">
        <v>809</v>
      </c>
      <c r="T310" s="25">
        <v>1189.0999999999999</v>
      </c>
      <c r="U310" s="25">
        <v>837.9</v>
      </c>
      <c r="V310" s="25">
        <v>1440.7</v>
      </c>
      <c r="W310" s="25">
        <v>100.1</v>
      </c>
      <c r="X310" s="25">
        <v>398</v>
      </c>
      <c r="Y310" s="25">
        <v>4216.8</v>
      </c>
      <c r="Z310" s="25">
        <v>14570.4</v>
      </c>
      <c r="AA310" s="25">
        <v>15000</v>
      </c>
      <c r="AB310" s="25">
        <v>429.6</v>
      </c>
      <c r="AC310" s="25">
        <v>2.86</v>
      </c>
    </row>
    <row r="311" spans="16:29" ht="15" thickBot="1" x14ac:dyDescent="0.35">
      <c r="P311" s="24" t="s">
        <v>308</v>
      </c>
      <c r="Q311" s="25">
        <v>5079.1000000000004</v>
      </c>
      <c r="R311" s="25">
        <v>208.2</v>
      </c>
      <c r="S311" s="25">
        <v>129.5</v>
      </c>
      <c r="T311" s="25">
        <v>1189.0999999999999</v>
      </c>
      <c r="U311" s="25">
        <v>837.9</v>
      </c>
      <c r="V311" s="25">
        <v>1440.7</v>
      </c>
      <c r="W311" s="25">
        <v>100.1</v>
      </c>
      <c r="X311" s="25">
        <v>398</v>
      </c>
      <c r="Y311" s="25">
        <v>4216.8</v>
      </c>
      <c r="Z311" s="25">
        <v>13599.5</v>
      </c>
      <c r="AA311" s="25">
        <v>15000</v>
      </c>
      <c r="AB311" s="25">
        <v>1400.5</v>
      </c>
      <c r="AC311" s="25">
        <v>9.34</v>
      </c>
    </row>
    <row r="312" spans="16:29" ht="15" thickBot="1" x14ac:dyDescent="0.35">
      <c r="P312" s="24" t="s">
        <v>309</v>
      </c>
      <c r="Q312" s="25">
        <v>5079.1000000000004</v>
      </c>
      <c r="R312" s="25">
        <v>220.7</v>
      </c>
      <c r="S312" s="25">
        <v>809</v>
      </c>
      <c r="T312" s="25">
        <v>1189.0999999999999</v>
      </c>
      <c r="U312" s="25">
        <v>95.6</v>
      </c>
      <c r="V312" s="25">
        <v>685.5</v>
      </c>
      <c r="W312" s="25">
        <v>378.6</v>
      </c>
      <c r="X312" s="25">
        <v>398</v>
      </c>
      <c r="Y312" s="25">
        <v>4357.3</v>
      </c>
      <c r="Z312" s="25">
        <v>13212.9</v>
      </c>
      <c r="AA312" s="25">
        <v>14000</v>
      </c>
      <c r="AB312" s="25">
        <v>787.1</v>
      </c>
      <c r="AC312" s="25">
        <v>5.62</v>
      </c>
    </row>
    <row r="313" spans="16:29" ht="15" thickBot="1" x14ac:dyDescent="0.35">
      <c r="P313" s="24" t="s">
        <v>310</v>
      </c>
      <c r="Q313" s="25">
        <v>4417.6000000000004</v>
      </c>
      <c r="R313" s="25">
        <v>208.2</v>
      </c>
      <c r="S313" s="25">
        <v>129.5</v>
      </c>
      <c r="T313" s="25">
        <v>1189.0999999999999</v>
      </c>
      <c r="U313" s="25">
        <v>95.6</v>
      </c>
      <c r="V313" s="25">
        <v>1440.7</v>
      </c>
      <c r="W313" s="25">
        <v>434.4</v>
      </c>
      <c r="X313" s="25">
        <v>398</v>
      </c>
      <c r="Y313" s="25">
        <v>4357.3</v>
      </c>
      <c r="Z313" s="25">
        <v>12670.5</v>
      </c>
      <c r="AA313" s="25">
        <v>13000</v>
      </c>
      <c r="AB313" s="25">
        <v>329.5</v>
      </c>
      <c r="AC313" s="25">
        <v>2.5299999999999998</v>
      </c>
    </row>
    <row r="314" spans="16:29" ht="15" thickBot="1" x14ac:dyDescent="0.35">
      <c r="P314" s="24" t="s">
        <v>311</v>
      </c>
      <c r="Q314" s="25">
        <v>5079.1000000000004</v>
      </c>
      <c r="R314" s="25">
        <v>220.7</v>
      </c>
      <c r="S314" s="25">
        <v>206.7</v>
      </c>
      <c r="T314" s="25">
        <v>1189.0999999999999</v>
      </c>
      <c r="U314" s="25">
        <v>95.6</v>
      </c>
      <c r="V314" s="25">
        <v>685.5</v>
      </c>
      <c r="W314" s="25">
        <v>378.6</v>
      </c>
      <c r="X314" s="25">
        <v>398</v>
      </c>
      <c r="Y314" s="25">
        <v>4357.3</v>
      </c>
      <c r="Z314" s="25">
        <v>12610.7</v>
      </c>
      <c r="AA314" s="25">
        <v>14000</v>
      </c>
      <c r="AB314" s="25">
        <v>1389.3</v>
      </c>
      <c r="AC314" s="25">
        <v>9.92</v>
      </c>
    </row>
    <row r="315" spans="16:29" ht="15" thickBot="1" x14ac:dyDescent="0.35">
      <c r="P315" s="24" t="s">
        <v>312</v>
      </c>
      <c r="Q315" s="25">
        <v>5358.1</v>
      </c>
      <c r="R315" s="25">
        <v>208.2</v>
      </c>
      <c r="S315" s="25">
        <v>809</v>
      </c>
      <c r="T315" s="25">
        <v>1189.0999999999999</v>
      </c>
      <c r="U315" s="25">
        <v>95.6</v>
      </c>
      <c r="V315" s="25">
        <v>2048.9</v>
      </c>
      <c r="W315" s="25">
        <v>378.6</v>
      </c>
      <c r="X315" s="25">
        <v>44.3</v>
      </c>
      <c r="Y315" s="25">
        <v>4357.3</v>
      </c>
      <c r="Z315" s="25">
        <v>14489.2</v>
      </c>
      <c r="AA315" s="25">
        <v>14000</v>
      </c>
      <c r="AB315" s="25">
        <v>-489.2</v>
      </c>
      <c r="AC315" s="25">
        <v>-3.49</v>
      </c>
    </row>
    <row r="316" spans="16:29" ht="15" thickBot="1" x14ac:dyDescent="0.35">
      <c r="P316" s="24" t="s">
        <v>313</v>
      </c>
      <c r="Q316" s="25">
        <v>4417.6000000000004</v>
      </c>
      <c r="R316" s="25">
        <v>0</v>
      </c>
      <c r="S316" s="25">
        <v>411</v>
      </c>
      <c r="T316" s="25">
        <v>1189.0999999999999</v>
      </c>
      <c r="U316" s="25">
        <v>95.6</v>
      </c>
      <c r="V316" s="25">
        <v>2048.9</v>
      </c>
      <c r="W316" s="25">
        <v>434.4</v>
      </c>
      <c r="X316" s="25">
        <v>44.3</v>
      </c>
      <c r="Y316" s="25">
        <v>4216.8</v>
      </c>
      <c r="Z316" s="25">
        <v>12857.8</v>
      </c>
      <c r="AA316" s="25">
        <v>14000</v>
      </c>
      <c r="AB316" s="25">
        <v>1142.2</v>
      </c>
      <c r="AC316" s="25">
        <v>8.16</v>
      </c>
    </row>
    <row r="317" spans="16:29" ht="15" thickBot="1" x14ac:dyDescent="0.35">
      <c r="P317" s="24" t="s">
        <v>314</v>
      </c>
      <c r="Q317" s="25">
        <v>4417.6000000000004</v>
      </c>
      <c r="R317" s="25">
        <v>208.2</v>
      </c>
      <c r="S317" s="25">
        <v>0</v>
      </c>
      <c r="T317" s="25">
        <v>1038.5999999999999</v>
      </c>
      <c r="U317" s="25">
        <v>95.6</v>
      </c>
      <c r="V317" s="25">
        <v>0</v>
      </c>
      <c r="W317" s="25">
        <v>187.3</v>
      </c>
      <c r="X317" s="25">
        <v>533.5</v>
      </c>
      <c r="Y317" s="25">
        <v>4117.2</v>
      </c>
      <c r="Z317" s="25">
        <v>10598.2</v>
      </c>
      <c r="AA317" s="25">
        <v>11000</v>
      </c>
      <c r="AB317" s="25">
        <v>401.8</v>
      </c>
      <c r="AC317" s="25">
        <v>3.65</v>
      </c>
    </row>
    <row r="318" spans="16:29" ht="15" thickBot="1" x14ac:dyDescent="0.35"/>
    <row r="319" spans="16:29" ht="18.600000000000001" thickBot="1" x14ac:dyDescent="0.35">
      <c r="P319" s="26" t="s">
        <v>329</v>
      </c>
      <c r="Q319" s="27">
        <v>13659.3</v>
      </c>
    </row>
    <row r="320" spans="16:29" ht="18.600000000000001" thickBot="1" x14ac:dyDescent="0.35">
      <c r="P320" s="26" t="s">
        <v>536</v>
      </c>
      <c r="Q320" s="27">
        <v>12562.2</v>
      </c>
    </row>
    <row r="321" spans="16:17" ht="18.600000000000001" thickBot="1" x14ac:dyDescent="0.35">
      <c r="P321" s="26" t="s">
        <v>331</v>
      </c>
      <c r="Q321" s="27">
        <v>1848025.4</v>
      </c>
    </row>
    <row r="322" spans="16:17" ht="18.600000000000001" thickBot="1" x14ac:dyDescent="0.35">
      <c r="P322" s="26" t="s">
        <v>332</v>
      </c>
      <c r="Q322" s="27">
        <v>1848000</v>
      </c>
    </row>
    <row r="323" spans="16:17" ht="27.6" thickBot="1" x14ac:dyDescent="0.35">
      <c r="P323" s="26" t="s">
        <v>333</v>
      </c>
      <c r="Q323" s="27">
        <v>25.4</v>
      </c>
    </row>
    <row r="324" spans="16:17" ht="27.6" thickBot="1" x14ac:dyDescent="0.35">
      <c r="P324" s="26" t="s">
        <v>334</v>
      </c>
      <c r="Q324" s="27"/>
    </row>
    <row r="325" spans="16:17" ht="27.6" thickBot="1" x14ac:dyDescent="0.35">
      <c r="P325" s="26" t="s">
        <v>335</v>
      </c>
      <c r="Q325" s="27"/>
    </row>
    <row r="326" spans="16:17" ht="18.600000000000001" thickBot="1" x14ac:dyDescent="0.35">
      <c r="P326" s="26" t="s">
        <v>336</v>
      </c>
      <c r="Q326" s="27">
        <v>0</v>
      </c>
    </row>
    <row r="329" spans="16:17" ht="18" x14ac:dyDescent="0.35">
      <c r="P329" s="20" t="s">
        <v>537</v>
      </c>
    </row>
    <row r="330" spans="16:17" ht="18" x14ac:dyDescent="0.35">
      <c r="P330" s="20" t="s">
        <v>538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14"/>
  <sheetViews>
    <sheetView zoomScale="54" zoomScaleNormal="100" workbookViewId="0"/>
  </sheetViews>
  <sheetFormatPr defaultRowHeight="14.4" x14ac:dyDescent="0.3"/>
  <cols>
    <col min="1" max="1" width="9.44140625" bestFit="1" customWidth="1"/>
    <col min="2" max="2" width="37.5546875" bestFit="1" customWidth="1"/>
    <col min="3" max="3" width="18.109375" bestFit="1" customWidth="1"/>
    <col min="4" max="4" width="18.33203125" bestFit="1" customWidth="1"/>
    <col min="5" max="5" width="24.33203125" bestFit="1" customWidth="1"/>
    <col min="6" max="6" width="10.88671875" bestFit="1" customWidth="1"/>
    <col min="7" max="7" width="19.6640625" bestFit="1" customWidth="1"/>
    <col min="8" max="8" width="32.6640625" bestFit="1" customWidth="1"/>
    <col min="9" max="9" width="30.33203125" bestFit="1" customWidth="1"/>
    <col min="10" max="10" width="33.44140625" bestFit="1" customWidth="1"/>
    <col min="11" max="11" width="31" bestFit="1" customWidth="1"/>
    <col min="12" max="12" width="25" bestFit="1" customWidth="1"/>
  </cols>
  <sheetData>
    <row r="1" spans="1:27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426</v>
      </c>
      <c r="M1" s="13">
        <f>CORREL(L3:L140,M3:M140)</f>
        <v>0.78104313274371451</v>
      </c>
      <c r="P1" s="3"/>
    </row>
    <row r="2" spans="1:27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t="str">
        <f>Z163</f>
        <v>Becslés</v>
      </c>
      <c r="P2" s="4"/>
    </row>
    <row r="3" spans="1:27" x14ac:dyDescent="0.3">
      <c r="A3" s="1" t="s">
        <v>156</v>
      </c>
      <c r="B3" s="1" t="s">
        <v>14</v>
      </c>
      <c r="C3" s="1">
        <f>INT(RANK(konzisztencia_teszt_nyers_i!C3,konzisztencia_teszt_nyers_i!C$3:C$140,konzisztencia_teszt_nyers_i!C$1)/25)+1</f>
        <v>3</v>
      </c>
      <c r="D3" s="1">
        <f>INT(RANK(konzisztencia_teszt_nyers_i!D3,konzisztencia_teszt_nyers_i!D$3:D$140,konzisztencia_teszt_nyers_i!D$1)/25)+1</f>
        <v>1</v>
      </c>
      <c r="E3" s="1">
        <f>INT(RANK(konzisztencia_teszt_nyers_i!E3,konzisztencia_teszt_nyers_i!E$3:E$140,konzisztencia_teszt_nyers_i!E$1)/25)+1</f>
        <v>1</v>
      </c>
      <c r="F3" s="1">
        <f>INT(RANK(konzisztencia_teszt_nyers_i!F3,konzisztencia_teszt_nyers_i!F$3:F$140,konzisztencia_teszt_nyers_i!F$1)/25)+1</f>
        <v>1</v>
      </c>
      <c r="G3" s="1">
        <f>INT(RANK(konzisztencia_teszt_nyers_i!G3,konzisztencia_teszt_nyers_i!G$3:G$140,konzisztencia_teszt_nyers_i!G$1)/25)+1</f>
        <v>2</v>
      </c>
      <c r="H3" s="1">
        <f>INT(RANK(konzisztencia_teszt_nyers_i!H3,konzisztencia_teszt_nyers_i!H$3:H$140,konzisztencia_teszt_nyers_i!H$1)/25)+1</f>
        <v>2</v>
      </c>
      <c r="I3" s="1">
        <f>INT(RANK(konzisztencia_teszt_nyers_i!I3,konzisztencia_teszt_nyers_i!I$3:I$140,konzisztencia_teszt_nyers_i!I$1)/25)+1</f>
        <v>4</v>
      </c>
      <c r="J3" s="1">
        <f>INT(RANK(konzisztencia_teszt_nyers_i!J3,konzisztencia_teszt_nyers_i!J$3:J$140,konzisztencia_teszt_nyers_i!J$1)/25)+1</f>
        <v>2</v>
      </c>
      <c r="K3" s="1">
        <f>INT(RANK(konzisztencia_teszt_nyers_i!K3,konzisztencia_teszt_nyers_i!K$3:K$140,konzisztencia_teszt_nyers_i!K$1)/25)+1</f>
        <v>1</v>
      </c>
      <c r="L3" s="1">
        <f>konzisztencia_teszt_nyers_i!L3*1000+10000</f>
        <v>13000</v>
      </c>
      <c r="M3">
        <f t="shared" ref="M3:M66" si="0">Z164</f>
        <v>13937.3</v>
      </c>
    </row>
    <row r="4" spans="1:27" x14ac:dyDescent="0.3">
      <c r="A4" s="1" t="s">
        <v>153</v>
      </c>
      <c r="B4" s="1" t="s">
        <v>15</v>
      </c>
      <c r="C4" s="1">
        <f>INT(RANK(konzisztencia_teszt_nyers_i!C4,konzisztencia_teszt_nyers_i!C$3:C$140,konzisztencia_teszt_nyers_i!C$1)/25)+1</f>
        <v>2</v>
      </c>
      <c r="D4" s="1">
        <f>INT(RANK(konzisztencia_teszt_nyers_i!D4,konzisztencia_teszt_nyers_i!D$3:D$140,konzisztencia_teszt_nyers_i!D$1)/25)+1</f>
        <v>1</v>
      </c>
      <c r="E4" s="1">
        <f>INT(RANK(konzisztencia_teszt_nyers_i!E4,konzisztencia_teszt_nyers_i!E$3:E$140,konzisztencia_teszt_nyers_i!E$1)/25)+1</f>
        <v>1</v>
      </c>
      <c r="F4" s="1">
        <f>INT(RANK(konzisztencia_teszt_nyers_i!F4,konzisztencia_teszt_nyers_i!F$3:F$140,konzisztencia_teszt_nyers_i!F$1)/25)+1</f>
        <v>1</v>
      </c>
      <c r="G4" s="1">
        <f>INT(RANK(konzisztencia_teszt_nyers_i!G4,konzisztencia_teszt_nyers_i!G$3:G$140,konzisztencia_teszt_nyers_i!G$1)/25)+1</f>
        <v>2</v>
      </c>
      <c r="H4" s="1">
        <f>INT(RANK(konzisztencia_teszt_nyers_i!H4,konzisztencia_teszt_nyers_i!H$3:H$140,konzisztencia_teszt_nyers_i!H$1)/25)+1</f>
        <v>2</v>
      </c>
      <c r="I4" s="1">
        <f>INT(RANK(konzisztencia_teszt_nyers_i!I4,konzisztencia_teszt_nyers_i!I$3:I$140,konzisztencia_teszt_nyers_i!I$1)/25)+1</f>
        <v>4</v>
      </c>
      <c r="J4" s="1">
        <f>INT(RANK(konzisztencia_teszt_nyers_i!J4,konzisztencia_teszt_nyers_i!J$3:J$140,konzisztencia_teszt_nyers_i!J$1)/25)+1</f>
        <v>4</v>
      </c>
      <c r="K4" s="1">
        <f>INT(RANK(konzisztencia_teszt_nyers_i!K4,konzisztencia_teszt_nyers_i!K$3:K$140,konzisztencia_teszt_nyers_i!K$1)/25)+1</f>
        <v>1</v>
      </c>
      <c r="L4" s="1">
        <f>konzisztencia_teszt_nyers_i!L4*1000+10000</f>
        <v>13000</v>
      </c>
      <c r="M4">
        <f t="shared" si="0"/>
        <v>13633.5</v>
      </c>
      <c r="W4" s="11" t="s">
        <v>425</v>
      </c>
    </row>
    <row r="5" spans="1:27" ht="18" x14ac:dyDescent="0.3">
      <c r="A5" s="1" t="s">
        <v>152</v>
      </c>
      <c r="B5" s="1" t="s">
        <v>16</v>
      </c>
      <c r="C5" s="1">
        <f>INT(RANK(konzisztencia_teszt_nyers_i!C5,konzisztencia_teszt_nyers_i!C$3:C$140,konzisztencia_teszt_nyers_i!C$1)/25)+1</f>
        <v>1</v>
      </c>
      <c r="D5" s="1">
        <f>INT(RANK(konzisztencia_teszt_nyers_i!D5,konzisztencia_teszt_nyers_i!D$3:D$140,konzisztencia_teszt_nyers_i!D$1)/25)+1</f>
        <v>1</v>
      </c>
      <c r="E5" s="1">
        <f>INT(RANK(konzisztencia_teszt_nyers_i!E5,konzisztencia_teszt_nyers_i!E$3:E$140,konzisztencia_teszt_nyers_i!E$1)/25)+1</f>
        <v>4</v>
      </c>
      <c r="F5" s="1">
        <f>INT(RANK(konzisztencia_teszt_nyers_i!F5,konzisztencia_teszt_nyers_i!F$3:F$140,konzisztencia_teszt_nyers_i!F$1)/25)+1</f>
        <v>1</v>
      </c>
      <c r="G5" s="1">
        <f>INT(RANK(konzisztencia_teszt_nyers_i!G5,konzisztencia_teszt_nyers_i!G$3:G$140,konzisztencia_teszt_nyers_i!G$1)/25)+1</f>
        <v>2</v>
      </c>
      <c r="H5" s="1">
        <f>INT(RANK(konzisztencia_teszt_nyers_i!H5,konzisztencia_teszt_nyers_i!H$3:H$140,konzisztencia_teszt_nyers_i!H$1)/25)+1</f>
        <v>4</v>
      </c>
      <c r="I5" s="1">
        <f>INT(RANK(konzisztencia_teszt_nyers_i!I5,konzisztencia_teszt_nyers_i!I$3:I$140,konzisztencia_teszt_nyers_i!I$1)/25)+1</f>
        <v>2</v>
      </c>
      <c r="J5" s="1">
        <f>INT(RANK(konzisztencia_teszt_nyers_i!J5,konzisztencia_teszt_nyers_i!J$3:J$140,konzisztencia_teszt_nyers_i!J$1)/25)+1</f>
        <v>4</v>
      </c>
      <c r="K5" s="1">
        <f>INT(RANK(konzisztencia_teszt_nyers_i!K5,konzisztencia_teszt_nyers_i!K$3:K$140,konzisztencia_teszt_nyers_i!K$1)/25)+1</f>
        <v>1</v>
      </c>
      <c r="L5" s="1">
        <f>konzisztencia_teszt_nyers_i!L5*1000+10000</f>
        <v>11000</v>
      </c>
      <c r="M5">
        <f t="shared" si="0"/>
        <v>11771.6</v>
      </c>
      <c r="P5" s="5" t="s">
        <v>158</v>
      </c>
      <c r="Q5" s="6" t="s">
        <v>159</v>
      </c>
      <c r="R5" s="5" t="s">
        <v>160</v>
      </c>
      <c r="S5" s="6">
        <v>138</v>
      </c>
      <c r="T5" s="5" t="s">
        <v>161</v>
      </c>
      <c r="U5" s="6">
        <v>9</v>
      </c>
      <c r="V5" s="5" t="s">
        <v>162</v>
      </c>
      <c r="W5" s="6">
        <v>6</v>
      </c>
      <c r="X5" s="5" t="s">
        <v>163</v>
      </c>
      <c r="Y5" s="6">
        <v>0</v>
      </c>
      <c r="Z5" s="5" t="s">
        <v>164</v>
      </c>
      <c r="AA5" s="6" t="s">
        <v>165</v>
      </c>
    </row>
    <row r="6" spans="1:27" ht="18.600000000000001" thickBot="1" x14ac:dyDescent="0.35">
      <c r="A6" s="1" t="s">
        <v>156</v>
      </c>
      <c r="B6" s="1" t="s">
        <v>17</v>
      </c>
      <c r="C6" s="1">
        <f>INT(RANK(konzisztencia_teszt_nyers_i!C6,konzisztencia_teszt_nyers_i!C$3:C$140,konzisztencia_teszt_nyers_i!C$1)/25)+1</f>
        <v>2</v>
      </c>
      <c r="D6" s="1">
        <f>INT(RANK(konzisztencia_teszt_nyers_i!D6,konzisztencia_teszt_nyers_i!D$3:D$140,konzisztencia_teszt_nyers_i!D$1)/25)+1</f>
        <v>1</v>
      </c>
      <c r="E6" s="1">
        <f>INT(RANK(konzisztencia_teszt_nyers_i!E6,konzisztencia_teszt_nyers_i!E$3:E$140,konzisztencia_teszt_nyers_i!E$1)/25)+1</f>
        <v>1</v>
      </c>
      <c r="F6" s="1">
        <f>INT(RANK(konzisztencia_teszt_nyers_i!F6,konzisztencia_teszt_nyers_i!F$3:F$140,konzisztencia_teszt_nyers_i!F$1)/25)+1</f>
        <v>1</v>
      </c>
      <c r="G6" s="1">
        <f>INT(RANK(konzisztencia_teszt_nyers_i!G6,konzisztencia_teszt_nyers_i!G$3:G$140,konzisztencia_teszt_nyers_i!G$1)/25)+1</f>
        <v>1</v>
      </c>
      <c r="H6" s="1">
        <f>INT(RANK(konzisztencia_teszt_nyers_i!H6,konzisztencia_teszt_nyers_i!H$3:H$140,konzisztencia_teszt_nyers_i!H$1)/25)+1</f>
        <v>1</v>
      </c>
      <c r="I6" s="1">
        <f>INT(RANK(konzisztencia_teszt_nyers_i!I6,konzisztencia_teszt_nyers_i!I$3:I$140,konzisztencia_teszt_nyers_i!I$1)/25)+1</f>
        <v>1</v>
      </c>
      <c r="J6" s="1">
        <f>INT(RANK(konzisztencia_teszt_nyers_i!J6,konzisztencia_teszt_nyers_i!J$3:J$140,konzisztencia_teszt_nyers_i!J$1)/25)+1</f>
        <v>5</v>
      </c>
      <c r="K6" s="1">
        <f>INT(RANK(konzisztencia_teszt_nyers_i!K6,konzisztencia_teszt_nyers_i!K$3:K$140,konzisztencia_teszt_nyers_i!K$1)/25)+1</f>
        <v>6</v>
      </c>
      <c r="L6" s="1">
        <f>konzisztencia_teszt_nyers_i!L6*1000+10000</f>
        <v>14000</v>
      </c>
      <c r="M6">
        <f t="shared" si="0"/>
        <v>14808.6</v>
      </c>
      <c r="P6" s="3"/>
    </row>
    <row r="7" spans="1:27" ht="15" thickBot="1" x14ac:dyDescent="0.35">
      <c r="A7" s="1" t="s">
        <v>156</v>
      </c>
      <c r="B7" s="1" t="s">
        <v>18</v>
      </c>
      <c r="C7" s="1">
        <f>INT(RANK(konzisztencia_teszt_nyers_i!C7,konzisztencia_teszt_nyers_i!C$3:C$140,konzisztencia_teszt_nyers_i!C$1)/25)+1</f>
        <v>1</v>
      </c>
      <c r="D7" s="1">
        <f>INT(RANK(konzisztencia_teszt_nyers_i!D7,konzisztencia_teszt_nyers_i!D$3:D$140,konzisztencia_teszt_nyers_i!D$1)/25)+1</f>
        <v>1</v>
      </c>
      <c r="E7" s="1">
        <f>INT(RANK(konzisztencia_teszt_nyers_i!E7,konzisztencia_teszt_nyers_i!E$3:E$140,konzisztencia_teszt_nyers_i!E$1)/25)+1</f>
        <v>1</v>
      </c>
      <c r="F7" s="1">
        <f>INT(RANK(konzisztencia_teszt_nyers_i!F7,konzisztencia_teszt_nyers_i!F$3:F$140,konzisztencia_teszt_nyers_i!F$1)/25)+1</f>
        <v>1</v>
      </c>
      <c r="G7" s="1">
        <f>INT(RANK(konzisztencia_teszt_nyers_i!G7,konzisztencia_teszt_nyers_i!G$3:G$140,konzisztencia_teszt_nyers_i!G$1)/25)+1</f>
        <v>1</v>
      </c>
      <c r="H7" s="1">
        <f>INT(RANK(konzisztencia_teszt_nyers_i!H7,konzisztencia_teszt_nyers_i!H$3:H$140,konzisztencia_teszt_nyers_i!H$1)/25)+1</f>
        <v>1</v>
      </c>
      <c r="I7" s="1">
        <f>INT(RANK(konzisztencia_teszt_nyers_i!I7,konzisztencia_teszt_nyers_i!I$3:I$140,konzisztencia_teszt_nyers_i!I$1)/25)+1</f>
        <v>1</v>
      </c>
      <c r="J7" s="1">
        <f>INT(RANK(konzisztencia_teszt_nyers_i!J7,konzisztencia_teszt_nyers_i!J$3:J$140,konzisztencia_teszt_nyers_i!J$1)/25)+1</f>
        <v>5</v>
      </c>
      <c r="K7" s="1">
        <f>INT(RANK(konzisztencia_teszt_nyers_i!K7,konzisztencia_teszt_nyers_i!K$3:K$140,konzisztencia_teszt_nyers_i!K$1)/25)+1</f>
        <v>6</v>
      </c>
      <c r="L7" s="1">
        <f>konzisztencia_teszt_nyers_i!L7*1000+10000</f>
        <v>14000</v>
      </c>
      <c r="M7">
        <f t="shared" si="0"/>
        <v>13820.9</v>
      </c>
      <c r="P7" s="7" t="s">
        <v>166</v>
      </c>
      <c r="Q7" s="7" t="s">
        <v>167</v>
      </c>
      <c r="R7" s="7" t="s">
        <v>168</v>
      </c>
      <c r="S7" s="7" t="s">
        <v>169</v>
      </c>
      <c r="T7" s="7" t="s">
        <v>170</v>
      </c>
      <c r="U7" s="7" t="s">
        <v>171</v>
      </c>
      <c r="V7" s="7" t="s">
        <v>172</v>
      </c>
      <c r="W7" s="7" t="s">
        <v>173</v>
      </c>
      <c r="X7" s="7" t="s">
        <v>174</v>
      </c>
      <c r="Y7" s="7" t="s">
        <v>175</v>
      </c>
      <c r="Z7" s="7" t="s">
        <v>176</v>
      </c>
    </row>
    <row r="8" spans="1:27" ht="15" thickBot="1" x14ac:dyDescent="0.35">
      <c r="A8" s="1" t="s">
        <v>155</v>
      </c>
      <c r="B8" s="1" t="s">
        <v>19</v>
      </c>
      <c r="C8" s="1">
        <f>INT(RANK(konzisztencia_teszt_nyers_i!C8,konzisztencia_teszt_nyers_i!C$3:C$140,konzisztencia_teszt_nyers_i!C$1)/25)+1</f>
        <v>3</v>
      </c>
      <c r="D8" s="1">
        <f>INT(RANK(konzisztencia_teszt_nyers_i!D8,konzisztencia_teszt_nyers_i!D$3:D$140,konzisztencia_teszt_nyers_i!D$1)/25)+1</f>
        <v>1</v>
      </c>
      <c r="E8" s="1">
        <f>INT(RANK(konzisztencia_teszt_nyers_i!E8,konzisztencia_teszt_nyers_i!E$3:E$140,konzisztencia_teszt_nyers_i!E$1)/25)+1</f>
        <v>1</v>
      </c>
      <c r="F8" s="1">
        <f>INT(RANK(konzisztencia_teszt_nyers_i!F8,konzisztencia_teszt_nyers_i!F$3:F$140,konzisztencia_teszt_nyers_i!F$1)/25)+1</f>
        <v>3</v>
      </c>
      <c r="G8" s="1">
        <f>INT(RANK(konzisztencia_teszt_nyers_i!G8,konzisztencia_teszt_nyers_i!G$3:G$140,konzisztencia_teszt_nyers_i!G$1)/25)+1</f>
        <v>3</v>
      </c>
      <c r="H8" s="1">
        <f>INT(RANK(konzisztencia_teszt_nyers_i!H8,konzisztencia_teszt_nyers_i!H$3:H$140,konzisztencia_teszt_nyers_i!H$1)/25)+1</f>
        <v>4</v>
      </c>
      <c r="I8" s="1">
        <f>INT(RANK(konzisztencia_teszt_nyers_i!I8,konzisztencia_teszt_nyers_i!I$3:I$140,konzisztencia_teszt_nyers_i!I$1)/25)+1</f>
        <v>4</v>
      </c>
      <c r="J8" s="1">
        <f>INT(RANK(konzisztencia_teszt_nyers_i!J8,konzisztencia_teszt_nyers_i!J$3:J$140,konzisztencia_teszt_nyers_i!J$1)/25)+1</f>
        <v>1</v>
      </c>
      <c r="K8" s="1">
        <f>INT(RANK(konzisztencia_teszt_nyers_i!K8,konzisztencia_teszt_nyers_i!K$3:K$140,konzisztencia_teszt_nyers_i!K$1)/25)+1</f>
        <v>1</v>
      </c>
      <c r="L8" s="1">
        <f>konzisztencia_teszt_nyers_i!L8*1000+10000</f>
        <v>13000</v>
      </c>
      <c r="M8">
        <f t="shared" si="0"/>
        <v>13539.1</v>
      </c>
      <c r="P8" s="7" t="s">
        <v>177</v>
      </c>
      <c r="Q8" s="8">
        <v>3</v>
      </c>
      <c r="R8" s="8">
        <v>1</v>
      </c>
      <c r="S8" s="8">
        <v>1</v>
      </c>
      <c r="T8" s="8">
        <v>1</v>
      </c>
      <c r="U8" s="8">
        <v>2</v>
      </c>
      <c r="V8" s="8">
        <v>2</v>
      </c>
      <c r="W8" s="8">
        <v>4</v>
      </c>
      <c r="X8" s="8">
        <v>2</v>
      </c>
      <c r="Y8" s="8">
        <v>1</v>
      </c>
      <c r="Z8" s="8">
        <v>13000</v>
      </c>
    </row>
    <row r="9" spans="1:27" ht="15" thickBot="1" x14ac:dyDescent="0.35">
      <c r="A9" s="1" t="s">
        <v>153</v>
      </c>
      <c r="B9" s="1" t="s">
        <v>20</v>
      </c>
      <c r="C9" s="1">
        <f>INT(RANK(konzisztencia_teszt_nyers_i!C9,konzisztencia_teszt_nyers_i!C$3:C$140,konzisztencia_teszt_nyers_i!C$1)/25)+1</f>
        <v>3</v>
      </c>
      <c r="D9" s="1">
        <f>INT(RANK(konzisztencia_teszt_nyers_i!D9,konzisztencia_teszt_nyers_i!D$3:D$140,konzisztencia_teszt_nyers_i!D$1)/25)+1</f>
        <v>4</v>
      </c>
      <c r="E9" s="1">
        <f>INT(RANK(konzisztencia_teszt_nyers_i!E9,konzisztencia_teszt_nyers_i!E$3:E$140,konzisztencia_teszt_nyers_i!E$1)/25)+1</f>
        <v>2</v>
      </c>
      <c r="F9" s="1">
        <f>INT(RANK(konzisztencia_teszt_nyers_i!F9,konzisztencia_teszt_nyers_i!F$3:F$140,konzisztencia_teszt_nyers_i!F$1)/25)+1</f>
        <v>3</v>
      </c>
      <c r="G9" s="1">
        <f>INT(RANK(konzisztencia_teszt_nyers_i!G9,konzisztencia_teszt_nyers_i!G$3:G$140,konzisztencia_teszt_nyers_i!G$1)/25)+1</f>
        <v>3</v>
      </c>
      <c r="H9" s="1">
        <f>INT(RANK(konzisztencia_teszt_nyers_i!H9,konzisztencia_teszt_nyers_i!H$3:H$140,konzisztencia_teszt_nyers_i!H$1)/25)+1</f>
        <v>4</v>
      </c>
      <c r="I9" s="1">
        <f>INT(RANK(konzisztencia_teszt_nyers_i!I9,konzisztencia_teszt_nyers_i!I$3:I$140,konzisztencia_teszt_nyers_i!I$1)/25)+1</f>
        <v>4</v>
      </c>
      <c r="J9" s="1">
        <f>INT(RANK(konzisztencia_teszt_nyers_i!J9,konzisztencia_teszt_nyers_i!J$3:J$140,konzisztencia_teszt_nyers_i!J$1)/25)+1</f>
        <v>2</v>
      </c>
      <c r="K9" s="1">
        <f>INT(RANK(konzisztencia_teszt_nyers_i!K9,konzisztencia_teszt_nyers_i!K$3:K$140,konzisztencia_teszt_nyers_i!K$1)/25)+1</f>
        <v>1</v>
      </c>
      <c r="L9" s="1">
        <f>konzisztencia_teszt_nyers_i!L9*1000+10000</f>
        <v>13000</v>
      </c>
      <c r="M9">
        <f t="shared" si="0"/>
        <v>13099.5</v>
      </c>
      <c r="P9" s="7" t="s">
        <v>178</v>
      </c>
      <c r="Q9" s="8">
        <v>2</v>
      </c>
      <c r="R9" s="8">
        <v>1</v>
      </c>
      <c r="S9" s="8">
        <v>1</v>
      </c>
      <c r="T9" s="8">
        <v>1</v>
      </c>
      <c r="U9" s="8">
        <v>2</v>
      </c>
      <c r="V9" s="8">
        <v>2</v>
      </c>
      <c r="W9" s="8">
        <v>4</v>
      </c>
      <c r="X9" s="8">
        <v>4</v>
      </c>
      <c r="Y9" s="8">
        <v>1</v>
      </c>
      <c r="Z9" s="8">
        <v>13000</v>
      </c>
    </row>
    <row r="10" spans="1:27" ht="15" thickBot="1" x14ac:dyDescent="0.35">
      <c r="A10" s="1" t="s">
        <v>156</v>
      </c>
      <c r="B10" s="1" t="s">
        <v>21</v>
      </c>
      <c r="C10" s="1">
        <f>INT(RANK(konzisztencia_teszt_nyers_i!C10,konzisztencia_teszt_nyers_i!C$3:C$140,konzisztencia_teszt_nyers_i!C$1)/25)+1</f>
        <v>1</v>
      </c>
      <c r="D10" s="1">
        <f>INT(RANK(konzisztencia_teszt_nyers_i!D10,konzisztencia_teszt_nyers_i!D$3:D$140,konzisztencia_teszt_nyers_i!D$1)/25)+1</f>
        <v>1</v>
      </c>
      <c r="E10" s="1">
        <f>INT(RANK(konzisztencia_teszt_nyers_i!E10,konzisztencia_teszt_nyers_i!E$3:E$140,konzisztencia_teszt_nyers_i!E$1)/25)+1</f>
        <v>4</v>
      </c>
      <c r="F10" s="1">
        <f>INT(RANK(konzisztencia_teszt_nyers_i!F10,konzisztencia_teszt_nyers_i!F$3:F$140,konzisztencia_teszt_nyers_i!F$1)/25)+1</f>
        <v>3</v>
      </c>
      <c r="G10" s="1">
        <f>INT(RANK(konzisztencia_teszt_nyers_i!G10,konzisztencia_teszt_nyers_i!G$3:G$140,konzisztencia_teszt_nyers_i!G$1)/25)+1</f>
        <v>2</v>
      </c>
      <c r="H10" s="1">
        <f>INT(RANK(konzisztencia_teszt_nyers_i!H10,konzisztencia_teszt_nyers_i!H$3:H$140,konzisztencia_teszt_nyers_i!H$1)/25)+1</f>
        <v>1</v>
      </c>
      <c r="I10" s="1">
        <f>INT(RANK(konzisztencia_teszt_nyers_i!I10,konzisztencia_teszt_nyers_i!I$3:I$140,konzisztencia_teszt_nyers_i!I$1)/25)+1</f>
        <v>1</v>
      </c>
      <c r="J10" s="1">
        <f>INT(RANK(konzisztencia_teszt_nyers_i!J10,konzisztencia_teszt_nyers_i!J$3:J$140,konzisztencia_teszt_nyers_i!J$1)/25)+1</f>
        <v>2</v>
      </c>
      <c r="K10" s="1">
        <f>INT(RANK(konzisztencia_teszt_nyers_i!K10,konzisztencia_teszt_nyers_i!K$3:K$140,konzisztencia_teszt_nyers_i!K$1)/25)+1</f>
        <v>1</v>
      </c>
      <c r="L10" s="1">
        <f>konzisztencia_teszt_nyers_i!L10*1000+10000</f>
        <v>14000</v>
      </c>
      <c r="M10">
        <f t="shared" si="0"/>
        <v>13416.7</v>
      </c>
      <c r="P10" s="7" t="s">
        <v>179</v>
      </c>
      <c r="Q10" s="8">
        <v>1</v>
      </c>
      <c r="R10" s="8">
        <v>1</v>
      </c>
      <c r="S10" s="8">
        <v>4</v>
      </c>
      <c r="T10" s="8">
        <v>1</v>
      </c>
      <c r="U10" s="8">
        <v>2</v>
      </c>
      <c r="V10" s="8">
        <v>4</v>
      </c>
      <c r="W10" s="8">
        <v>2</v>
      </c>
      <c r="X10" s="8">
        <v>4</v>
      </c>
      <c r="Y10" s="8">
        <v>1</v>
      </c>
      <c r="Z10" s="8">
        <v>11000</v>
      </c>
    </row>
    <row r="11" spans="1:27" ht="15" thickBot="1" x14ac:dyDescent="0.35">
      <c r="A11" s="1" t="s">
        <v>156</v>
      </c>
      <c r="B11" s="1" t="s">
        <v>22</v>
      </c>
      <c r="C11" s="1">
        <f>INT(RANK(konzisztencia_teszt_nyers_i!C11,konzisztencia_teszt_nyers_i!C$3:C$140,konzisztencia_teszt_nyers_i!C$1)/25)+1</f>
        <v>1</v>
      </c>
      <c r="D11" s="1">
        <f>INT(RANK(konzisztencia_teszt_nyers_i!D11,konzisztencia_teszt_nyers_i!D$3:D$140,konzisztencia_teszt_nyers_i!D$1)/25)+1</f>
        <v>1</v>
      </c>
      <c r="E11" s="1">
        <f>INT(RANK(konzisztencia_teszt_nyers_i!E11,konzisztencia_teszt_nyers_i!E$3:E$140,konzisztencia_teszt_nyers_i!E$1)/25)+1</f>
        <v>2</v>
      </c>
      <c r="F11" s="1">
        <f>INT(RANK(konzisztencia_teszt_nyers_i!F11,konzisztencia_teszt_nyers_i!F$3:F$140,konzisztencia_teszt_nyers_i!F$1)/25)+1</f>
        <v>1</v>
      </c>
      <c r="G11" s="1">
        <f>INT(RANK(konzisztencia_teszt_nyers_i!G11,konzisztencia_teszt_nyers_i!G$3:G$140,konzisztencia_teszt_nyers_i!G$1)/25)+1</f>
        <v>2</v>
      </c>
      <c r="H11" s="1">
        <f>INT(RANK(konzisztencia_teszt_nyers_i!H11,konzisztencia_teszt_nyers_i!H$3:H$140,konzisztencia_teszt_nyers_i!H$1)/25)+1</f>
        <v>1</v>
      </c>
      <c r="I11" s="1">
        <f>INT(RANK(konzisztencia_teszt_nyers_i!I11,konzisztencia_teszt_nyers_i!I$3:I$140,konzisztencia_teszt_nyers_i!I$1)/25)+1</f>
        <v>1</v>
      </c>
      <c r="J11" s="1">
        <f>INT(RANK(konzisztencia_teszt_nyers_i!J11,konzisztencia_teszt_nyers_i!J$3:J$140,konzisztencia_teszt_nyers_i!J$1)/25)+1</f>
        <v>2</v>
      </c>
      <c r="K11" s="1">
        <f>INT(RANK(konzisztencia_teszt_nyers_i!K11,konzisztencia_teszt_nyers_i!K$3:K$140,konzisztencia_teszt_nyers_i!K$1)/25)+1</f>
        <v>1</v>
      </c>
      <c r="L11" s="1">
        <f>konzisztencia_teszt_nyers_i!L11*1000+10000</f>
        <v>15000</v>
      </c>
      <c r="M11">
        <f t="shared" si="0"/>
        <v>13447.7</v>
      </c>
      <c r="P11" s="7" t="s">
        <v>180</v>
      </c>
      <c r="Q11" s="8">
        <v>2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5</v>
      </c>
      <c r="Y11" s="8">
        <v>6</v>
      </c>
      <c r="Z11" s="8">
        <v>14000</v>
      </c>
    </row>
    <row r="12" spans="1:27" ht="15" thickBot="1" x14ac:dyDescent="0.35">
      <c r="A12" s="1" t="s">
        <v>152</v>
      </c>
      <c r="B12" s="1" t="s">
        <v>23</v>
      </c>
      <c r="C12" s="1">
        <f>INT(RANK(konzisztencia_teszt_nyers_i!C12,konzisztencia_teszt_nyers_i!C$3:C$140,konzisztencia_teszt_nyers_i!C$1)/25)+1</f>
        <v>2</v>
      </c>
      <c r="D12" s="1">
        <f>INT(RANK(konzisztencia_teszt_nyers_i!D12,konzisztencia_teszt_nyers_i!D$3:D$140,konzisztencia_teszt_nyers_i!D$1)/25)+1</f>
        <v>1</v>
      </c>
      <c r="E12" s="1">
        <f>INT(RANK(konzisztencia_teszt_nyers_i!E12,konzisztencia_teszt_nyers_i!E$3:E$140,konzisztencia_teszt_nyers_i!E$1)/25)+1</f>
        <v>6</v>
      </c>
      <c r="F12" s="1">
        <f>INT(RANK(konzisztencia_teszt_nyers_i!F12,konzisztencia_teszt_nyers_i!F$3:F$140,konzisztencia_teszt_nyers_i!F$1)/25)+1</f>
        <v>6</v>
      </c>
      <c r="G12" s="1">
        <f>INT(RANK(konzisztencia_teszt_nyers_i!G12,konzisztencia_teszt_nyers_i!G$3:G$140,konzisztencia_teszt_nyers_i!G$1)/25)+1</f>
        <v>5</v>
      </c>
      <c r="H12" s="1">
        <f>INT(RANK(konzisztencia_teszt_nyers_i!H12,konzisztencia_teszt_nyers_i!H$3:H$140,konzisztencia_teszt_nyers_i!H$1)/25)+1</f>
        <v>6</v>
      </c>
      <c r="I12" s="1">
        <f>INT(RANK(konzisztencia_teszt_nyers_i!I12,konzisztencia_teszt_nyers_i!I$3:I$140,konzisztencia_teszt_nyers_i!I$1)/25)+1</f>
        <v>6</v>
      </c>
      <c r="J12" s="1">
        <f>INT(RANK(konzisztencia_teszt_nyers_i!J12,konzisztencia_teszt_nyers_i!J$3:J$140,konzisztencia_teszt_nyers_i!J$1)/25)+1</f>
        <v>6</v>
      </c>
      <c r="K12" s="1">
        <f>INT(RANK(konzisztencia_teszt_nyers_i!K12,konzisztencia_teszt_nyers_i!K$3:K$140,konzisztencia_teszt_nyers_i!K$1)/25)+1</f>
        <v>3</v>
      </c>
      <c r="L12" s="1">
        <f>konzisztencia_teszt_nyers_i!L12*1000+10000</f>
        <v>11000</v>
      </c>
      <c r="M12">
        <f t="shared" si="0"/>
        <v>11292</v>
      </c>
      <c r="P12" s="7" t="s">
        <v>181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5</v>
      </c>
      <c r="Y12" s="8">
        <v>6</v>
      </c>
      <c r="Z12" s="8">
        <v>14000</v>
      </c>
    </row>
    <row r="13" spans="1:27" ht="15" thickBot="1" x14ac:dyDescent="0.35">
      <c r="A13" s="1" t="s">
        <v>155</v>
      </c>
      <c r="B13" s="1" t="s">
        <v>24</v>
      </c>
      <c r="C13" s="1">
        <f>INT(RANK(konzisztencia_teszt_nyers_i!C13,konzisztencia_teszt_nyers_i!C$3:C$140,konzisztencia_teszt_nyers_i!C$1)/25)+1</f>
        <v>3</v>
      </c>
      <c r="D13" s="1">
        <f>INT(RANK(konzisztencia_teszt_nyers_i!D13,konzisztencia_teszt_nyers_i!D$3:D$140,konzisztencia_teszt_nyers_i!D$1)/25)+1</f>
        <v>4</v>
      </c>
      <c r="E13" s="1">
        <f>INT(RANK(konzisztencia_teszt_nyers_i!E13,konzisztencia_teszt_nyers_i!E$3:E$140,konzisztencia_teszt_nyers_i!E$1)/25)+1</f>
        <v>2</v>
      </c>
      <c r="F13" s="1">
        <f>INT(RANK(konzisztencia_teszt_nyers_i!F13,konzisztencia_teszt_nyers_i!F$3:F$140,konzisztencia_teszt_nyers_i!F$1)/25)+1</f>
        <v>5</v>
      </c>
      <c r="G13" s="1">
        <f>INT(RANK(konzisztencia_teszt_nyers_i!G13,konzisztencia_teszt_nyers_i!G$3:G$140,konzisztencia_teszt_nyers_i!G$1)/25)+1</f>
        <v>3</v>
      </c>
      <c r="H13" s="1">
        <f>INT(RANK(konzisztencia_teszt_nyers_i!H13,konzisztencia_teszt_nyers_i!H$3:H$140,konzisztencia_teszt_nyers_i!H$1)/25)+1</f>
        <v>4</v>
      </c>
      <c r="I13" s="1">
        <f>INT(RANK(konzisztencia_teszt_nyers_i!I13,konzisztencia_teszt_nyers_i!I$3:I$140,konzisztencia_teszt_nyers_i!I$1)/25)+1</f>
        <v>5</v>
      </c>
      <c r="J13" s="1">
        <f>INT(RANK(konzisztencia_teszt_nyers_i!J13,konzisztencia_teszt_nyers_i!J$3:J$140,konzisztencia_teszt_nyers_i!J$1)/25)+1</f>
        <v>4</v>
      </c>
      <c r="K13" s="1">
        <f>INT(RANK(konzisztencia_teszt_nyers_i!K13,konzisztencia_teszt_nyers_i!K$3:K$140,konzisztencia_teszt_nyers_i!K$1)/25)+1</f>
        <v>3</v>
      </c>
      <c r="L13" s="1">
        <f>konzisztencia_teszt_nyers_i!L13*1000+10000</f>
        <v>13000</v>
      </c>
      <c r="M13">
        <f t="shared" si="0"/>
        <v>13022.6</v>
      </c>
      <c r="P13" s="7" t="s">
        <v>182</v>
      </c>
      <c r="Q13" s="8">
        <v>3</v>
      </c>
      <c r="R13" s="8">
        <v>1</v>
      </c>
      <c r="S13" s="8">
        <v>1</v>
      </c>
      <c r="T13" s="8">
        <v>3</v>
      </c>
      <c r="U13" s="8">
        <v>3</v>
      </c>
      <c r="V13" s="8">
        <v>4</v>
      </c>
      <c r="W13" s="8">
        <v>4</v>
      </c>
      <c r="X13" s="8">
        <v>1</v>
      </c>
      <c r="Y13" s="8">
        <v>1</v>
      </c>
      <c r="Z13" s="8">
        <v>13000</v>
      </c>
    </row>
    <row r="14" spans="1:27" ht="15" thickBot="1" x14ac:dyDescent="0.35">
      <c r="A14" s="1" t="s">
        <v>152</v>
      </c>
      <c r="B14" s="1" t="s">
        <v>25</v>
      </c>
      <c r="C14" s="1">
        <f>INT(RANK(konzisztencia_teszt_nyers_i!C14,konzisztencia_teszt_nyers_i!C$3:C$140,konzisztencia_teszt_nyers_i!C$1)/25)+1</f>
        <v>3</v>
      </c>
      <c r="D14" s="1">
        <f>INT(RANK(konzisztencia_teszt_nyers_i!D14,konzisztencia_teszt_nyers_i!D$3:D$140,konzisztencia_teszt_nyers_i!D$1)/25)+1</f>
        <v>4</v>
      </c>
      <c r="E14" s="1">
        <f>INT(RANK(konzisztencia_teszt_nyers_i!E14,konzisztencia_teszt_nyers_i!E$3:E$140,konzisztencia_teszt_nyers_i!E$1)/25)+1</f>
        <v>2</v>
      </c>
      <c r="F14" s="1">
        <f>INT(RANK(konzisztencia_teszt_nyers_i!F14,konzisztencia_teszt_nyers_i!F$3:F$140,konzisztencia_teszt_nyers_i!F$1)/25)+1</f>
        <v>3</v>
      </c>
      <c r="G14" s="1">
        <f>INT(RANK(konzisztencia_teszt_nyers_i!G14,konzisztencia_teszt_nyers_i!G$3:G$140,konzisztencia_teszt_nyers_i!G$1)/25)+1</f>
        <v>3</v>
      </c>
      <c r="H14" s="1">
        <f>INT(RANK(konzisztencia_teszt_nyers_i!H14,konzisztencia_teszt_nyers_i!H$3:H$140,konzisztencia_teszt_nyers_i!H$1)/25)+1</f>
        <v>4</v>
      </c>
      <c r="I14" s="1">
        <f>INT(RANK(konzisztencia_teszt_nyers_i!I14,konzisztencia_teszt_nyers_i!I$3:I$140,konzisztencia_teszt_nyers_i!I$1)/25)+1</f>
        <v>5</v>
      </c>
      <c r="J14" s="1">
        <f>INT(RANK(konzisztencia_teszt_nyers_i!J14,konzisztencia_teszt_nyers_i!J$3:J$140,konzisztencia_teszt_nyers_i!J$1)/25)+1</f>
        <v>4</v>
      </c>
      <c r="K14" s="1">
        <f>INT(RANK(konzisztencia_teszt_nyers_i!K14,konzisztencia_teszt_nyers_i!K$3:K$140,konzisztencia_teszt_nyers_i!K$1)/25)+1</f>
        <v>5</v>
      </c>
      <c r="L14" s="1">
        <f>konzisztencia_teszt_nyers_i!L14*1000+10000</f>
        <v>13000</v>
      </c>
      <c r="M14">
        <f t="shared" si="0"/>
        <v>12990.1</v>
      </c>
      <c r="P14" s="7" t="s">
        <v>183</v>
      </c>
      <c r="Q14" s="8">
        <v>3</v>
      </c>
      <c r="R14" s="8">
        <v>4</v>
      </c>
      <c r="S14" s="8">
        <v>2</v>
      </c>
      <c r="T14" s="8">
        <v>3</v>
      </c>
      <c r="U14" s="8">
        <v>3</v>
      </c>
      <c r="V14" s="8">
        <v>4</v>
      </c>
      <c r="W14" s="8">
        <v>4</v>
      </c>
      <c r="X14" s="8">
        <v>2</v>
      </c>
      <c r="Y14" s="8">
        <v>1</v>
      </c>
      <c r="Z14" s="8">
        <v>13000</v>
      </c>
    </row>
    <row r="15" spans="1:27" ht="15" thickBot="1" x14ac:dyDescent="0.35">
      <c r="A15" s="1" t="s">
        <v>154</v>
      </c>
      <c r="B15" s="1" t="s">
        <v>26</v>
      </c>
      <c r="C15" s="1">
        <f>INT(RANK(konzisztencia_teszt_nyers_i!C15,konzisztencia_teszt_nyers_i!C$3:C$140,konzisztencia_teszt_nyers_i!C$1)/25)+1</f>
        <v>3</v>
      </c>
      <c r="D15" s="1">
        <f>INT(RANK(konzisztencia_teszt_nyers_i!D15,konzisztencia_teszt_nyers_i!D$3:D$140,konzisztencia_teszt_nyers_i!D$1)/25)+1</f>
        <v>4</v>
      </c>
      <c r="E15" s="1">
        <f>INT(RANK(konzisztencia_teszt_nyers_i!E15,konzisztencia_teszt_nyers_i!E$3:E$140,konzisztencia_teszt_nyers_i!E$1)/25)+1</f>
        <v>2</v>
      </c>
      <c r="F15" s="1">
        <f>INT(RANK(konzisztencia_teszt_nyers_i!F15,konzisztencia_teszt_nyers_i!F$3:F$140,konzisztencia_teszt_nyers_i!F$1)/25)+1</f>
        <v>3</v>
      </c>
      <c r="G15" s="1">
        <f>INT(RANK(konzisztencia_teszt_nyers_i!G15,konzisztencia_teszt_nyers_i!G$3:G$140,konzisztencia_teszt_nyers_i!G$1)/25)+1</f>
        <v>3</v>
      </c>
      <c r="H15" s="1">
        <f>INT(RANK(konzisztencia_teszt_nyers_i!H15,konzisztencia_teszt_nyers_i!H$3:H$140,konzisztencia_teszt_nyers_i!H$1)/25)+1</f>
        <v>4</v>
      </c>
      <c r="I15" s="1">
        <f>INT(RANK(konzisztencia_teszt_nyers_i!I15,konzisztencia_teszt_nyers_i!I$3:I$140,konzisztencia_teszt_nyers_i!I$1)/25)+1</f>
        <v>5</v>
      </c>
      <c r="J15" s="1">
        <f>INT(RANK(konzisztencia_teszt_nyers_i!J15,konzisztencia_teszt_nyers_i!J$3:J$140,konzisztencia_teszt_nyers_i!J$1)/25)+1</f>
        <v>5</v>
      </c>
      <c r="K15" s="1">
        <f>INT(RANK(konzisztencia_teszt_nyers_i!K15,konzisztencia_teszt_nyers_i!K$3:K$140,konzisztencia_teszt_nyers_i!K$1)/25)+1</f>
        <v>3</v>
      </c>
      <c r="L15" s="1">
        <f>konzisztencia_teszt_nyers_i!L15*1000+10000</f>
        <v>13000</v>
      </c>
      <c r="M15">
        <f t="shared" si="0"/>
        <v>13198.4</v>
      </c>
      <c r="P15" s="7" t="s">
        <v>184</v>
      </c>
      <c r="Q15" s="8">
        <v>1</v>
      </c>
      <c r="R15" s="8">
        <v>1</v>
      </c>
      <c r="S15" s="8">
        <v>4</v>
      </c>
      <c r="T15" s="8">
        <v>3</v>
      </c>
      <c r="U15" s="8">
        <v>2</v>
      </c>
      <c r="V15" s="8">
        <v>1</v>
      </c>
      <c r="W15" s="8">
        <v>1</v>
      </c>
      <c r="X15" s="8">
        <v>2</v>
      </c>
      <c r="Y15" s="8">
        <v>1</v>
      </c>
      <c r="Z15" s="8">
        <v>14000</v>
      </c>
    </row>
    <row r="16" spans="1:27" ht="15" thickBot="1" x14ac:dyDescent="0.35">
      <c r="A16" s="1" t="s">
        <v>155</v>
      </c>
      <c r="B16" s="1" t="s">
        <v>27</v>
      </c>
      <c r="C16" s="1">
        <f>INT(RANK(konzisztencia_teszt_nyers_i!C16,konzisztencia_teszt_nyers_i!C$3:C$140,konzisztencia_teszt_nyers_i!C$1)/25)+1</f>
        <v>3</v>
      </c>
      <c r="D16" s="1">
        <f>INT(RANK(konzisztencia_teszt_nyers_i!D16,konzisztencia_teszt_nyers_i!D$3:D$140,konzisztencia_teszt_nyers_i!D$1)/25)+1</f>
        <v>1</v>
      </c>
      <c r="E16" s="1">
        <f>INT(RANK(konzisztencia_teszt_nyers_i!E16,konzisztencia_teszt_nyers_i!E$3:E$140,konzisztencia_teszt_nyers_i!E$1)/25)+1</f>
        <v>4</v>
      </c>
      <c r="F16" s="1">
        <f>INT(RANK(konzisztencia_teszt_nyers_i!F16,konzisztencia_teszt_nyers_i!F$3:F$140,konzisztencia_teszt_nyers_i!F$1)/25)+1</f>
        <v>3</v>
      </c>
      <c r="G16" s="1">
        <f>INT(RANK(konzisztencia_teszt_nyers_i!G16,konzisztencia_teszt_nyers_i!G$3:G$140,konzisztencia_teszt_nyers_i!G$1)/25)+1</f>
        <v>3</v>
      </c>
      <c r="H16" s="1">
        <f>INT(RANK(konzisztencia_teszt_nyers_i!H16,konzisztencia_teszt_nyers_i!H$3:H$140,konzisztencia_teszt_nyers_i!H$1)/25)+1</f>
        <v>2</v>
      </c>
      <c r="I16" s="1">
        <f>INT(RANK(konzisztencia_teszt_nyers_i!I16,konzisztencia_teszt_nyers_i!I$3:I$140,konzisztencia_teszt_nyers_i!I$1)/25)+1</f>
        <v>4</v>
      </c>
      <c r="J16" s="1">
        <f>INT(RANK(konzisztencia_teszt_nyers_i!J16,konzisztencia_teszt_nyers_i!J$3:J$140,konzisztencia_teszt_nyers_i!J$1)/25)+1</f>
        <v>2</v>
      </c>
      <c r="K16" s="1">
        <f>INT(RANK(konzisztencia_teszt_nyers_i!K16,konzisztencia_teszt_nyers_i!K$3:K$140,konzisztencia_teszt_nyers_i!K$1)/25)+1</f>
        <v>3</v>
      </c>
      <c r="L16" s="1">
        <f>konzisztencia_teszt_nyers_i!L16*1000+10000</f>
        <v>13000</v>
      </c>
      <c r="M16">
        <f t="shared" si="0"/>
        <v>13521.6</v>
      </c>
      <c r="P16" s="7" t="s">
        <v>185</v>
      </c>
      <c r="Q16" s="8">
        <v>1</v>
      </c>
      <c r="R16" s="8">
        <v>1</v>
      </c>
      <c r="S16" s="8">
        <v>2</v>
      </c>
      <c r="T16" s="8">
        <v>1</v>
      </c>
      <c r="U16" s="8">
        <v>2</v>
      </c>
      <c r="V16" s="8">
        <v>1</v>
      </c>
      <c r="W16" s="8">
        <v>1</v>
      </c>
      <c r="X16" s="8">
        <v>2</v>
      </c>
      <c r="Y16" s="8">
        <v>1</v>
      </c>
      <c r="Z16" s="8">
        <v>15000</v>
      </c>
    </row>
    <row r="17" spans="1:26" ht="15" thickBot="1" x14ac:dyDescent="0.35">
      <c r="A17" s="1" t="s">
        <v>152</v>
      </c>
      <c r="B17" s="1" t="s">
        <v>28</v>
      </c>
      <c r="C17" s="1">
        <f>INT(RANK(konzisztencia_teszt_nyers_i!C17,konzisztencia_teszt_nyers_i!C$3:C$140,konzisztencia_teszt_nyers_i!C$1)/25)+1</f>
        <v>2</v>
      </c>
      <c r="D17" s="1">
        <f>INT(RANK(konzisztencia_teszt_nyers_i!D17,konzisztencia_teszt_nyers_i!D$3:D$140,konzisztencia_teszt_nyers_i!D$1)/25)+1</f>
        <v>1</v>
      </c>
      <c r="E17" s="1">
        <f>INT(RANK(konzisztencia_teszt_nyers_i!E17,konzisztencia_teszt_nyers_i!E$3:E$140,konzisztencia_teszt_nyers_i!E$1)/25)+1</f>
        <v>4</v>
      </c>
      <c r="F17" s="1">
        <f>INT(RANK(konzisztencia_teszt_nyers_i!F17,konzisztencia_teszt_nyers_i!F$3:F$140,konzisztencia_teszt_nyers_i!F$1)/25)+1</f>
        <v>5</v>
      </c>
      <c r="G17" s="1">
        <f>INT(RANK(konzisztencia_teszt_nyers_i!G17,konzisztencia_teszt_nyers_i!G$3:G$140,konzisztencia_teszt_nyers_i!G$1)/25)+1</f>
        <v>3</v>
      </c>
      <c r="H17" s="1">
        <f>INT(RANK(konzisztencia_teszt_nyers_i!H17,konzisztencia_teszt_nyers_i!H$3:H$140,konzisztencia_teszt_nyers_i!H$1)/25)+1</f>
        <v>2</v>
      </c>
      <c r="I17" s="1">
        <f>INT(RANK(konzisztencia_teszt_nyers_i!I17,konzisztencia_teszt_nyers_i!I$3:I$140,konzisztencia_teszt_nyers_i!I$1)/25)+1</f>
        <v>4</v>
      </c>
      <c r="J17" s="1">
        <f>INT(RANK(konzisztencia_teszt_nyers_i!J17,konzisztencia_teszt_nyers_i!J$3:J$140,konzisztencia_teszt_nyers_i!J$1)/25)+1</f>
        <v>4</v>
      </c>
      <c r="K17" s="1">
        <f>INT(RANK(konzisztencia_teszt_nyers_i!K17,konzisztencia_teszt_nyers_i!K$3:K$140,konzisztencia_teszt_nyers_i!K$1)/25)+1</f>
        <v>3</v>
      </c>
      <c r="L17" s="1">
        <f>konzisztencia_teszt_nyers_i!L17*1000+10000</f>
        <v>12000</v>
      </c>
      <c r="M17">
        <f t="shared" si="0"/>
        <v>13269.3</v>
      </c>
      <c r="P17" s="7" t="s">
        <v>186</v>
      </c>
      <c r="Q17" s="8">
        <v>2</v>
      </c>
      <c r="R17" s="8">
        <v>1</v>
      </c>
      <c r="S17" s="8">
        <v>6</v>
      </c>
      <c r="T17" s="8">
        <v>6</v>
      </c>
      <c r="U17" s="8">
        <v>5</v>
      </c>
      <c r="V17" s="8">
        <v>6</v>
      </c>
      <c r="W17" s="8">
        <v>6</v>
      </c>
      <c r="X17" s="8">
        <v>6</v>
      </c>
      <c r="Y17" s="8">
        <v>3</v>
      </c>
      <c r="Z17" s="8">
        <v>11000</v>
      </c>
    </row>
    <row r="18" spans="1:26" ht="15" thickBot="1" x14ac:dyDescent="0.35">
      <c r="A18" s="1" t="s">
        <v>154</v>
      </c>
      <c r="B18" s="1" t="s">
        <v>29</v>
      </c>
      <c r="C18" s="1">
        <f>INT(RANK(konzisztencia_teszt_nyers_i!C18,konzisztencia_teszt_nyers_i!C$3:C$140,konzisztencia_teszt_nyers_i!C$1)/25)+1</f>
        <v>3</v>
      </c>
      <c r="D18" s="1">
        <f>INT(RANK(konzisztencia_teszt_nyers_i!D18,konzisztencia_teszt_nyers_i!D$3:D$140,konzisztencia_teszt_nyers_i!D$1)/25)+1</f>
        <v>1</v>
      </c>
      <c r="E18" s="1">
        <f>INT(RANK(konzisztencia_teszt_nyers_i!E18,konzisztencia_teszt_nyers_i!E$3:E$140,konzisztencia_teszt_nyers_i!E$1)/25)+1</f>
        <v>4</v>
      </c>
      <c r="F18" s="1">
        <f>INT(RANK(konzisztencia_teszt_nyers_i!F18,konzisztencia_teszt_nyers_i!F$3:F$140,konzisztencia_teszt_nyers_i!F$1)/25)+1</f>
        <v>3</v>
      </c>
      <c r="G18" s="1">
        <f>INT(RANK(konzisztencia_teszt_nyers_i!G18,konzisztencia_teszt_nyers_i!G$3:G$140,konzisztencia_teszt_nyers_i!G$1)/25)+1</f>
        <v>3</v>
      </c>
      <c r="H18" s="1">
        <f>INT(RANK(konzisztencia_teszt_nyers_i!H18,konzisztencia_teszt_nyers_i!H$3:H$140,konzisztencia_teszt_nyers_i!H$1)/25)+1</f>
        <v>2</v>
      </c>
      <c r="I18" s="1">
        <f>INT(RANK(konzisztencia_teszt_nyers_i!I18,konzisztencia_teszt_nyers_i!I$3:I$140,konzisztencia_teszt_nyers_i!I$1)/25)+1</f>
        <v>4</v>
      </c>
      <c r="J18" s="1">
        <f>INT(RANK(konzisztencia_teszt_nyers_i!J18,konzisztencia_teszt_nyers_i!J$3:J$140,konzisztencia_teszt_nyers_i!J$1)/25)+1</f>
        <v>4</v>
      </c>
      <c r="K18" s="1">
        <f>INT(RANK(konzisztencia_teszt_nyers_i!K18,konzisztencia_teszt_nyers_i!K$3:K$140,konzisztencia_teszt_nyers_i!K$1)/25)+1</f>
        <v>3</v>
      </c>
      <c r="L18" s="1">
        <f>konzisztencia_teszt_nyers_i!L18*1000+10000</f>
        <v>13000</v>
      </c>
      <c r="M18">
        <f t="shared" si="0"/>
        <v>13307.3</v>
      </c>
      <c r="P18" s="7" t="s">
        <v>187</v>
      </c>
      <c r="Q18" s="8">
        <v>3</v>
      </c>
      <c r="R18" s="8">
        <v>4</v>
      </c>
      <c r="S18" s="8">
        <v>2</v>
      </c>
      <c r="T18" s="8">
        <v>5</v>
      </c>
      <c r="U18" s="8">
        <v>3</v>
      </c>
      <c r="V18" s="8">
        <v>4</v>
      </c>
      <c r="W18" s="8">
        <v>5</v>
      </c>
      <c r="X18" s="8">
        <v>4</v>
      </c>
      <c r="Y18" s="8">
        <v>3</v>
      </c>
      <c r="Z18" s="8">
        <v>13000</v>
      </c>
    </row>
    <row r="19" spans="1:26" ht="15" thickBot="1" x14ac:dyDescent="0.35">
      <c r="A19" s="1" t="s">
        <v>156</v>
      </c>
      <c r="B19" s="1" t="s">
        <v>30</v>
      </c>
      <c r="C19" s="1">
        <f>INT(RANK(konzisztencia_teszt_nyers_i!C19,konzisztencia_teszt_nyers_i!C$3:C$140,konzisztencia_teszt_nyers_i!C$1)/25)+1</f>
        <v>2</v>
      </c>
      <c r="D19" s="1">
        <f>INT(RANK(konzisztencia_teszt_nyers_i!D19,konzisztencia_teszt_nyers_i!D$3:D$140,konzisztencia_teszt_nyers_i!D$1)/25)+1</f>
        <v>4</v>
      </c>
      <c r="E19" s="1">
        <f>INT(RANK(konzisztencia_teszt_nyers_i!E19,konzisztencia_teszt_nyers_i!E$3:E$140,konzisztencia_teszt_nyers_i!E$1)/25)+1</f>
        <v>2</v>
      </c>
      <c r="F19" s="1">
        <f>INT(RANK(konzisztencia_teszt_nyers_i!F19,konzisztencia_teszt_nyers_i!F$3:F$140,konzisztencia_teszt_nyers_i!F$1)/25)+1</f>
        <v>1</v>
      </c>
      <c r="G19" s="1">
        <f>INT(RANK(konzisztencia_teszt_nyers_i!G19,konzisztencia_teszt_nyers_i!G$3:G$140,konzisztencia_teszt_nyers_i!G$1)/25)+1</f>
        <v>1</v>
      </c>
      <c r="H19" s="1">
        <f>INT(RANK(konzisztencia_teszt_nyers_i!H19,konzisztencia_teszt_nyers_i!H$3:H$140,konzisztencia_teszt_nyers_i!H$1)/25)+1</f>
        <v>1</v>
      </c>
      <c r="I19" s="1">
        <f>INT(RANK(konzisztencia_teszt_nyers_i!I19,konzisztencia_teszt_nyers_i!I$3:I$140,konzisztencia_teszt_nyers_i!I$1)/25)+1</f>
        <v>1</v>
      </c>
      <c r="J19" s="1">
        <f>INT(RANK(konzisztencia_teszt_nyers_i!J19,konzisztencia_teszt_nyers_i!J$3:J$140,konzisztencia_teszt_nyers_i!J$1)/25)+1</f>
        <v>4</v>
      </c>
      <c r="K19" s="1">
        <f>INT(RANK(konzisztencia_teszt_nyers_i!K19,konzisztencia_teszt_nyers_i!K$3:K$140,konzisztencia_teszt_nyers_i!K$1)/25)+1</f>
        <v>5</v>
      </c>
      <c r="L19" s="1">
        <f>konzisztencia_teszt_nyers_i!L19*1000+10000</f>
        <v>13000</v>
      </c>
      <c r="M19">
        <f t="shared" si="0"/>
        <v>14023.7</v>
      </c>
      <c r="P19" s="7" t="s">
        <v>188</v>
      </c>
      <c r="Q19" s="8">
        <v>3</v>
      </c>
      <c r="R19" s="8">
        <v>4</v>
      </c>
      <c r="S19" s="8">
        <v>2</v>
      </c>
      <c r="T19" s="8">
        <v>3</v>
      </c>
      <c r="U19" s="8">
        <v>3</v>
      </c>
      <c r="V19" s="8">
        <v>4</v>
      </c>
      <c r="W19" s="8">
        <v>5</v>
      </c>
      <c r="X19" s="8">
        <v>4</v>
      </c>
      <c r="Y19" s="8">
        <v>5</v>
      </c>
      <c r="Z19" s="8">
        <v>13000</v>
      </c>
    </row>
    <row r="20" spans="1:26" ht="15" thickBot="1" x14ac:dyDescent="0.35">
      <c r="A20" s="1" t="s">
        <v>152</v>
      </c>
      <c r="B20" s="1" t="s">
        <v>31</v>
      </c>
      <c r="C20" s="1">
        <f>INT(RANK(konzisztencia_teszt_nyers_i!C20,konzisztencia_teszt_nyers_i!C$3:C$140,konzisztencia_teszt_nyers_i!C$1)/25)+1</f>
        <v>1</v>
      </c>
      <c r="D20" s="1">
        <f>INT(RANK(konzisztencia_teszt_nyers_i!D20,konzisztencia_teszt_nyers_i!D$3:D$140,konzisztencia_teszt_nyers_i!D$1)/25)+1</f>
        <v>1</v>
      </c>
      <c r="E20" s="1">
        <f>INT(RANK(konzisztencia_teszt_nyers_i!E20,konzisztencia_teszt_nyers_i!E$3:E$140,konzisztencia_teszt_nyers_i!E$1)/25)+1</f>
        <v>5</v>
      </c>
      <c r="F20" s="1">
        <f>INT(RANK(konzisztencia_teszt_nyers_i!F20,konzisztencia_teszt_nyers_i!F$3:F$140,konzisztencia_teszt_nyers_i!F$1)/25)+1</f>
        <v>3</v>
      </c>
      <c r="G20" s="1">
        <f>INT(RANK(konzisztencia_teszt_nyers_i!G20,konzisztencia_teszt_nyers_i!G$3:G$140,konzisztencia_teszt_nyers_i!G$1)/25)+1</f>
        <v>1</v>
      </c>
      <c r="H20" s="1">
        <f>INT(RANK(konzisztencia_teszt_nyers_i!H20,konzisztencia_teszt_nyers_i!H$3:H$140,konzisztencia_teszt_nyers_i!H$1)/25)+1</f>
        <v>2</v>
      </c>
      <c r="I20" s="1">
        <f>INT(RANK(konzisztencia_teszt_nyers_i!I20,konzisztencia_teszt_nyers_i!I$3:I$140,konzisztencia_teszt_nyers_i!I$1)/25)+1</f>
        <v>1</v>
      </c>
      <c r="J20" s="1">
        <f>INT(RANK(konzisztencia_teszt_nyers_i!J20,konzisztencia_teszt_nyers_i!J$3:J$140,konzisztencia_teszt_nyers_i!J$1)/25)+1</f>
        <v>4</v>
      </c>
      <c r="K20" s="1">
        <f>INT(RANK(konzisztencia_teszt_nyers_i!K20,konzisztencia_teszt_nyers_i!K$3:K$140,konzisztencia_teszt_nyers_i!K$1)/25)+1</f>
        <v>5</v>
      </c>
      <c r="L20" s="1">
        <f>konzisztencia_teszt_nyers_i!L20*1000+10000</f>
        <v>12000</v>
      </c>
      <c r="M20">
        <f t="shared" si="0"/>
        <v>12317.6</v>
      </c>
      <c r="P20" s="7" t="s">
        <v>189</v>
      </c>
      <c r="Q20" s="8">
        <v>3</v>
      </c>
      <c r="R20" s="8">
        <v>4</v>
      </c>
      <c r="S20" s="8">
        <v>2</v>
      </c>
      <c r="T20" s="8">
        <v>3</v>
      </c>
      <c r="U20" s="8">
        <v>3</v>
      </c>
      <c r="V20" s="8">
        <v>4</v>
      </c>
      <c r="W20" s="8">
        <v>5</v>
      </c>
      <c r="X20" s="8">
        <v>5</v>
      </c>
      <c r="Y20" s="8">
        <v>3</v>
      </c>
      <c r="Z20" s="8">
        <v>13000</v>
      </c>
    </row>
    <row r="21" spans="1:26" ht="15" thickBot="1" x14ac:dyDescent="0.35">
      <c r="A21" s="1" t="s">
        <v>154</v>
      </c>
      <c r="B21" s="1" t="s">
        <v>32</v>
      </c>
      <c r="C21" s="1">
        <f>INT(RANK(konzisztencia_teszt_nyers_i!C21,konzisztencia_teszt_nyers_i!C$3:C$140,konzisztencia_teszt_nyers_i!C$1)/25)+1</f>
        <v>2</v>
      </c>
      <c r="D21" s="1">
        <f>INT(RANK(konzisztencia_teszt_nyers_i!D21,konzisztencia_teszt_nyers_i!D$3:D$140,konzisztencia_teszt_nyers_i!D$1)/25)+1</f>
        <v>4</v>
      </c>
      <c r="E21" s="1">
        <f>INT(RANK(konzisztencia_teszt_nyers_i!E21,konzisztencia_teszt_nyers_i!E$3:E$140,konzisztencia_teszt_nyers_i!E$1)/25)+1</f>
        <v>4</v>
      </c>
      <c r="F21" s="1">
        <f>INT(RANK(konzisztencia_teszt_nyers_i!F21,konzisztencia_teszt_nyers_i!F$3:F$140,konzisztencia_teszt_nyers_i!F$1)/25)+1</f>
        <v>3</v>
      </c>
      <c r="G21" s="1">
        <f>INT(RANK(konzisztencia_teszt_nyers_i!G21,konzisztencia_teszt_nyers_i!G$3:G$140,konzisztencia_teszt_nyers_i!G$1)/25)+1</f>
        <v>1</v>
      </c>
      <c r="H21" s="1">
        <f>INT(RANK(konzisztencia_teszt_nyers_i!H21,konzisztencia_teszt_nyers_i!H$3:H$140,konzisztencia_teszt_nyers_i!H$1)/25)+1</f>
        <v>1</v>
      </c>
      <c r="I21" s="1">
        <f>INT(RANK(konzisztencia_teszt_nyers_i!I21,konzisztencia_teszt_nyers_i!I$3:I$140,konzisztencia_teszt_nyers_i!I$1)/25)+1</f>
        <v>1</v>
      </c>
      <c r="J21" s="1">
        <f>INT(RANK(konzisztencia_teszt_nyers_i!J21,konzisztencia_teszt_nyers_i!J$3:J$140,konzisztencia_teszt_nyers_i!J$1)/25)+1</f>
        <v>4</v>
      </c>
      <c r="K21" s="1">
        <f>INT(RANK(konzisztencia_teszt_nyers_i!K21,konzisztencia_teszt_nyers_i!K$3:K$140,konzisztencia_teszt_nyers_i!K$1)/25)+1</f>
        <v>5</v>
      </c>
      <c r="L21" s="1">
        <f>konzisztencia_teszt_nyers_i!L21*1000+10000</f>
        <v>14000</v>
      </c>
      <c r="M21">
        <f t="shared" si="0"/>
        <v>13992.7</v>
      </c>
      <c r="P21" s="7" t="s">
        <v>190</v>
      </c>
      <c r="Q21" s="8">
        <v>3</v>
      </c>
      <c r="R21" s="8">
        <v>1</v>
      </c>
      <c r="S21" s="8">
        <v>4</v>
      </c>
      <c r="T21" s="8">
        <v>3</v>
      </c>
      <c r="U21" s="8">
        <v>3</v>
      </c>
      <c r="V21" s="8">
        <v>2</v>
      </c>
      <c r="W21" s="8">
        <v>4</v>
      </c>
      <c r="X21" s="8">
        <v>2</v>
      </c>
      <c r="Y21" s="8">
        <v>3</v>
      </c>
      <c r="Z21" s="8">
        <v>13000</v>
      </c>
    </row>
    <row r="22" spans="1:26" ht="15" thickBot="1" x14ac:dyDescent="0.35">
      <c r="A22" s="1" t="s">
        <v>156</v>
      </c>
      <c r="B22" s="1" t="s">
        <v>33</v>
      </c>
      <c r="C22" s="1">
        <f>INT(RANK(konzisztencia_teszt_nyers_i!C22,konzisztencia_teszt_nyers_i!C$3:C$140,konzisztencia_teszt_nyers_i!C$1)/25)+1</f>
        <v>1</v>
      </c>
      <c r="D22" s="1">
        <f>INT(RANK(konzisztencia_teszt_nyers_i!D22,konzisztencia_teszt_nyers_i!D$3:D$140,konzisztencia_teszt_nyers_i!D$1)/25)+1</f>
        <v>4</v>
      </c>
      <c r="E22" s="1">
        <f>INT(RANK(konzisztencia_teszt_nyers_i!E22,konzisztencia_teszt_nyers_i!E$3:E$140,konzisztencia_teszt_nyers_i!E$1)/25)+1</f>
        <v>6</v>
      </c>
      <c r="F22" s="1">
        <f>INT(RANK(konzisztencia_teszt_nyers_i!F22,konzisztencia_teszt_nyers_i!F$3:F$140,konzisztencia_teszt_nyers_i!F$1)/25)+1</f>
        <v>5</v>
      </c>
      <c r="G22" s="1">
        <f>INT(RANK(konzisztencia_teszt_nyers_i!G22,konzisztencia_teszt_nyers_i!G$3:G$140,konzisztencia_teszt_nyers_i!G$1)/25)+1</f>
        <v>2</v>
      </c>
      <c r="H22" s="1">
        <f>INT(RANK(konzisztencia_teszt_nyers_i!H22,konzisztencia_teszt_nyers_i!H$3:H$140,konzisztencia_teszt_nyers_i!H$1)/25)+1</f>
        <v>5</v>
      </c>
      <c r="I22" s="1">
        <f>INT(RANK(konzisztencia_teszt_nyers_i!I22,konzisztencia_teszt_nyers_i!I$3:I$140,konzisztencia_teszt_nyers_i!I$1)/25)+1</f>
        <v>2</v>
      </c>
      <c r="J22" s="1">
        <f>INT(RANK(konzisztencia_teszt_nyers_i!J22,konzisztencia_teszt_nyers_i!J$3:J$140,konzisztencia_teszt_nyers_i!J$1)/25)+1</f>
        <v>5</v>
      </c>
      <c r="K22" s="1">
        <f>INT(RANK(konzisztencia_teszt_nyers_i!K22,konzisztencia_teszt_nyers_i!K$3:K$140,konzisztencia_teszt_nyers_i!K$1)/25)+1</f>
        <v>3</v>
      </c>
      <c r="L22" s="1">
        <f>konzisztencia_teszt_nyers_i!L22*1000+10000</f>
        <v>11000</v>
      </c>
      <c r="M22">
        <f t="shared" si="0"/>
        <v>11622.2</v>
      </c>
      <c r="P22" s="7" t="s">
        <v>191</v>
      </c>
      <c r="Q22" s="8">
        <v>2</v>
      </c>
      <c r="R22" s="8">
        <v>1</v>
      </c>
      <c r="S22" s="8">
        <v>4</v>
      </c>
      <c r="T22" s="8">
        <v>5</v>
      </c>
      <c r="U22" s="8">
        <v>3</v>
      </c>
      <c r="V22" s="8">
        <v>2</v>
      </c>
      <c r="W22" s="8">
        <v>4</v>
      </c>
      <c r="X22" s="8">
        <v>4</v>
      </c>
      <c r="Y22" s="8">
        <v>3</v>
      </c>
      <c r="Z22" s="8">
        <v>12000</v>
      </c>
    </row>
    <row r="23" spans="1:26" ht="15" thickBot="1" x14ac:dyDescent="0.35">
      <c r="A23" s="1" t="s">
        <v>155</v>
      </c>
      <c r="B23" s="1" t="s">
        <v>34</v>
      </c>
      <c r="C23" s="1">
        <f>INT(RANK(konzisztencia_teszt_nyers_i!C23,konzisztencia_teszt_nyers_i!C$3:C$140,konzisztencia_teszt_nyers_i!C$1)/25)+1</f>
        <v>2</v>
      </c>
      <c r="D23" s="1">
        <f>INT(RANK(konzisztencia_teszt_nyers_i!D23,konzisztencia_teszt_nyers_i!D$3:D$140,konzisztencia_teszt_nyers_i!D$1)/25)+1</f>
        <v>1</v>
      </c>
      <c r="E23" s="1">
        <f>INT(RANK(konzisztencia_teszt_nyers_i!E23,konzisztencia_teszt_nyers_i!E$3:E$140,konzisztencia_teszt_nyers_i!E$1)/25)+1</f>
        <v>4</v>
      </c>
      <c r="F23" s="1">
        <f>INT(RANK(konzisztencia_teszt_nyers_i!F23,konzisztencia_teszt_nyers_i!F$3:F$140,konzisztencia_teszt_nyers_i!F$1)/25)+1</f>
        <v>3</v>
      </c>
      <c r="G23" s="1">
        <f>INT(RANK(konzisztencia_teszt_nyers_i!G23,konzisztencia_teszt_nyers_i!G$3:G$140,konzisztencia_teszt_nyers_i!G$1)/25)+1</f>
        <v>2</v>
      </c>
      <c r="H23" s="1">
        <f>INT(RANK(konzisztencia_teszt_nyers_i!H23,konzisztencia_teszt_nyers_i!H$3:H$140,konzisztencia_teszt_nyers_i!H$1)/25)+1</f>
        <v>2</v>
      </c>
      <c r="I23" s="1">
        <f>INT(RANK(konzisztencia_teszt_nyers_i!I23,konzisztencia_teszt_nyers_i!I$3:I$140,konzisztencia_teszt_nyers_i!I$1)/25)+1</f>
        <v>1</v>
      </c>
      <c r="J23" s="1">
        <f>INT(RANK(konzisztencia_teszt_nyers_i!J23,konzisztencia_teszt_nyers_i!J$3:J$140,konzisztencia_teszt_nyers_i!J$1)/25)+1</f>
        <v>2</v>
      </c>
      <c r="K23" s="1">
        <f>INT(RANK(konzisztencia_teszt_nyers_i!K23,konzisztencia_teszt_nyers_i!K$3:K$140,konzisztencia_teszt_nyers_i!K$1)/25)+1</f>
        <v>3</v>
      </c>
      <c r="L23" s="1">
        <f>konzisztencia_teszt_nyers_i!L23*1000+10000</f>
        <v>13000</v>
      </c>
      <c r="M23">
        <f t="shared" si="0"/>
        <v>13711</v>
      </c>
      <c r="P23" s="7" t="s">
        <v>192</v>
      </c>
      <c r="Q23" s="8">
        <v>3</v>
      </c>
      <c r="R23" s="8">
        <v>1</v>
      </c>
      <c r="S23" s="8">
        <v>4</v>
      </c>
      <c r="T23" s="8">
        <v>3</v>
      </c>
      <c r="U23" s="8">
        <v>3</v>
      </c>
      <c r="V23" s="8">
        <v>2</v>
      </c>
      <c r="W23" s="8">
        <v>4</v>
      </c>
      <c r="X23" s="8">
        <v>4</v>
      </c>
      <c r="Y23" s="8">
        <v>3</v>
      </c>
      <c r="Z23" s="8">
        <v>13000</v>
      </c>
    </row>
    <row r="24" spans="1:26" ht="15" thickBot="1" x14ac:dyDescent="0.35">
      <c r="A24" s="1" t="s">
        <v>154</v>
      </c>
      <c r="B24" s="1" t="s">
        <v>35</v>
      </c>
      <c r="C24" s="1">
        <f>INT(RANK(konzisztencia_teszt_nyers_i!C24,konzisztencia_teszt_nyers_i!C$3:C$140,konzisztencia_teszt_nyers_i!C$1)/25)+1</f>
        <v>2</v>
      </c>
      <c r="D24" s="1">
        <f>INT(RANK(konzisztencia_teszt_nyers_i!D24,konzisztencia_teszt_nyers_i!D$3:D$140,konzisztencia_teszt_nyers_i!D$1)/25)+1</f>
        <v>4</v>
      </c>
      <c r="E24" s="1">
        <f>INT(RANK(konzisztencia_teszt_nyers_i!E24,konzisztencia_teszt_nyers_i!E$3:E$140,konzisztencia_teszt_nyers_i!E$1)/25)+1</f>
        <v>4</v>
      </c>
      <c r="F24" s="1">
        <f>INT(RANK(konzisztencia_teszt_nyers_i!F24,konzisztencia_teszt_nyers_i!F$3:F$140,konzisztencia_teszt_nyers_i!F$1)/25)+1</f>
        <v>1</v>
      </c>
      <c r="G24" s="1">
        <f>INT(RANK(konzisztencia_teszt_nyers_i!G24,konzisztencia_teszt_nyers_i!G$3:G$140,konzisztencia_teszt_nyers_i!G$1)/25)+1</f>
        <v>2</v>
      </c>
      <c r="H24" s="1">
        <f>INT(RANK(konzisztencia_teszt_nyers_i!H24,konzisztencia_teszt_nyers_i!H$3:H$140,konzisztencia_teszt_nyers_i!H$1)/25)+1</f>
        <v>1</v>
      </c>
      <c r="I24" s="1">
        <f>INT(RANK(konzisztencia_teszt_nyers_i!I24,konzisztencia_teszt_nyers_i!I$3:I$140,konzisztencia_teszt_nyers_i!I$1)/25)+1</f>
        <v>1</v>
      </c>
      <c r="J24" s="1">
        <f>INT(RANK(konzisztencia_teszt_nyers_i!J24,konzisztencia_teszt_nyers_i!J$3:J$140,konzisztencia_teszt_nyers_i!J$1)/25)+1</f>
        <v>4</v>
      </c>
      <c r="K24" s="1">
        <f>INT(RANK(konzisztencia_teszt_nyers_i!K24,konzisztencia_teszt_nyers_i!K$3:K$140,konzisztencia_teszt_nyers_i!K$1)/25)+1</f>
        <v>1</v>
      </c>
      <c r="L24" s="1">
        <f>konzisztencia_teszt_nyers_i!L24*1000+10000</f>
        <v>14000</v>
      </c>
      <c r="M24">
        <f t="shared" si="0"/>
        <v>14226.5</v>
      </c>
      <c r="P24" s="7" t="s">
        <v>193</v>
      </c>
      <c r="Q24" s="8">
        <v>2</v>
      </c>
      <c r="R24" s="8">
        <v>4</v>
      </c>
      <c r="S24" s="8">
        <v>2</v>
      </c>
      <c r="T24" s="8">
        <v>1</v>
      </c>
      <c r="U24" s="8">
        <v>1</v>
      </c>
      <c r="V24" s="8">
        <v>1</v>
      </c>
      <c r="W24" s="8">
        <v>1</v>
      </c>
      <c r="X24" s="8">
        <v>4</v>
      </c>
      <c r="Y24" s="8">
        <v>5</v>
      </c>
      <c r="Z24" s="8">
        <v>13000</v>
      </c>
    </row>
    <row r="25" spans="1:26" ht="15" thickBot="1" x14ac:dyDescent="0.35">
      <c r="A25" s="1" t="s">
        <v>152</v>
      </c>
      <c r="B25" s="1" t="s">
        <v>36</v>
      </c>
      <c r="C25" s="1">
        <f>INT(RANK(konzisztencia_teszt_nyers_i!C25,konzisztencia_teszt_nyers_i!C$3:C$140,konzisztencia_teszt_nyers_i!C$1)/25)+1</f>
        <v>1</v>
      </c>
      <c r="D25" s="1">
        <f>INT(RANK(konzisztencia_teszt_nyers_i!D25,konzisztencia_teszt_nyers_i!D$3:D$140,konzisztencia_teszt_nyers_i!D$1)/25)+1</f>
        <v>1</v>
      </c>
      <c r="E25" s="1">
        <f>INT(RANK(konzisztencia_teszt_nyers_i!E25,konzisztencia_teszt_nyers_i!E$3:E$140,konzisztencia_teszt_nyers_i!E$1)/25)+1</f>
        <v>5</v>
      </c>
      <c r="F25" s="1">
        <f>INT(RANK(konzisztencia_teszt_nyers_i!F25,konzisztencia_teszt_nyers_i!F$3:F$140,konzisztencia_teszt_nyers_i!F$1)/25)+1</f>
        <v>3</v>
      </c>
      <c r="G25" s="1">
        <f>INT(RANK(konzisztencia_teszt_nyers_i!G25,konzisztencia_teszt_nyers_i!G$3:G$140,konzisztencia_teszt_nyers_i!G$1)/25)+1</f>
        <v>2</v>
      </c>
      <c r="H25" s="1">
        <f>INT(RANK(konzisztencia_teszt_nyers_i!H25,konzisztencia_teszt_nyers_i!H$3:H$140,konzisztencia_teszt_nyers_i!H$1)/25)+1</f>
        <v>2</v>
      </c>
      <c r="I25" s="1">
        <f>INT(RANK(konzisztencia_teszt_nyers_i!I25,konzisztencia_teszt_nyers_i!I$3:I$140,konzisztencia_teszt_nyers_i!I$1)/25)+1</f>
        <v>1</v>
      </c>
      <c r="J25" s="1">
        <f>INT(RANK(konzisztencia_teszt_nyers_i!J25,konzisztencia_teszt_nyers_i!J$3:J$140,konzisztencia_teszt_nyers_i!J$1)/25)+1</f>
        <v>4</v>
      </c>
      <c r="K25" s="1">
        <f>INT(RANK(konzisztencia_teszt_nyers_i!K25,konzisztencia_teszt_nyers_i!K$3:K$140,konzisztencia_teszt_nyers_i!K$1)/25)+1</f>
        <v>3</v>
      </c>
      <c r="L25" s="1">
        <f>konzisztencia_teszt_nyers_i!L25*1000+10000</f>
        <v>12000</v>
      </c>
      <c r="M25">
        <f t="shared" si="0"/>
        <v>12627.9</v>
      </c>
      <c r="P25" s="7" t="s">
        <v>194</v>
      </c>
      <c r="Q25" s="8">
        <v>1</v>
      </c>
      <c r="R25" s="8">
        <v>1</v>
      </c>
      <c r="S25" s="8">
        <v>5</v>
      </c>
      <c r="T25" s="8">
        <v>3</v>
      </c>
      <c r="U25" s="8">
        <v>1</v>
      </c>
      <c r="V25" s="8">
        <v>2</v>
      </c>
      <c r="W25" s="8">
        <v>1</v>
      </c>
      <c r="X25" s="8">
        <v>4</v>
      </c>
      <c r="Y25" s="8">
        <v>5</v>
      </c>
      <c r="Z25" s="8">
        <v>12000</v>
      </c>
    </row>
    <row r="26" spans="1:26" ht="15" thickBot="1" x14ac:dyDescent="0.35">
      <c r="A26" s="1" t="s">
        <v>152</v>
      </c>
      <c r="B26" s="1" t="s">
        <v>37</v>
      </c>
      <c r="C26" s="1">
        <f>INT(RANK(konzisztencia_teszt_nyers_i!C26,konzisztencia_teszt_nyers_i!C$3:C$140,konzisztencia_teszt_nyers_i!C$1)/25)+1</f>
        <v>1</v>
      </c>
      <c r="D26" s="1">
        <f>INT(RANK(konzisztencia_teszt_nyers_i!D26,konzisztencia_teszt_nyers_i!D$3:D$140,konzisztencia_teszt_nyers_i!D$1)/25)+1</f>
        <v>1</v>
      </c>
      <c r="E26" s="1">
        <f>INT(RANK(konzisztencia_teszt_nyers_i!E26,konzisztencia_teszt_nyers_i!E$3:E$140,konzisztencia_teszt_nyers_i!E$1)/25)+1</f>
        <v>4</v>
      </c>
      <c r="F26" s="1">
        <f>INT(RANK(konzisztencia_teszt_nyers_i!F26,konzisztencia_teszt_nyers_i!F$3:F$140,konzisztencia_teszt_nyers_i!F$1)/25)+1</f>
        <v>3</v>
      </c>
      <c r="G26" s="1">
        <f>INT(RANK(konzisztencia_teszt_nyers_i!G26,konzisztencia_teszt_nyers_i!G$3:G$140,konzisztencia_teszt_nyers_i!G$1)/25)+1</f>
        <v>3</v>
      </c>
      <c r="H26" s="1">
        <f>INT(RANK(konzisztencia_teszt_nyers_i!H26,konzisztencia_teszt_nyers_i!H$3:H$140,konzisztencia_teszt_nyers_i!H$1)/25)+1</f>
        <v>2</v>
      </c>
      <c r="I26" s="1">
        <f>INT(RANK(konzisztencia_teszt_nyers_i!I26,konzisztencia_teszt_nyers_i!I$3:I$140,konzisztencia_teszt_nyers_i!I$1)/25)+1</f>
        <v>2</v>
      </c>
      <c r="J26" s="1">
        <f>INT(RANK(konzisztencia_teszt_nyers_i!J26,konzisztencia_teszt_nyers_i!J$3:J$140,konzisztencia_teszt_nyers_i!J$1)/25)+1</f>
        <v>4</v>
      </c>
      <c r="K26" s="1">
        <f>INT(RANK(konzisztencia_teszt_nyers_i!K26,konzisztencia_teszt_nyers_i!K$3:K$140,konzisztencia_teszt_nyers_i!K$1)/25)+1</f>
        <v>1</v>
      </c>
      <c r="L26" s="1">
        <f>konzisztencia_teszt_nyers_i!L26*1000+10000</f>
        <v>12000</v>
      </c>
      <c r="M26">
        <f t="shared" si="0"/>
        <v>12559.9</v>
      </c>
      <c r="P26" s="7" t="s">
        <v>195</v>
      </c>
      <c r="Q26" s="8">
        <v>2</v>
      </c>
      <c r="R26" s="8">
        <v>4</v>
      </c>
      <c r="S26" s="8">
        <v>4</v>
      </c>
      <c r="T26" s="8">
        <v>3</v>
      </c>
      <c r="U26" s="8">
        <v>1</v>
      </c>
      <c r="V26" s="8">
        <v>1</v>
      </c>
      <c r="W26" s="8">
        <v>1</v>
      </c>
      <c r="X26" s="8">
        <v>4</v>
      </c>
      <c r="Y26" s="8">
        <v>5</v>
      </c>
      <c r="Z26" s="8">
        <v>14000</v>
      </c>
    </row>
    <row r="27" spans="1:26" ht="15" thickBot="1" x14ac:dyDescent="0.35">
      <c r="A27" s="1" t="s">
        <v>155</v>
      </c>
      <c r="B27" s="1" t="s">
        <v>38</v>
      </c>
      <c r="C27" s="1">
        <f>INT(RANK(konzisztencia_teszt_nyers_i!C27,konzisztencia_teszt_nyers_i!C$3:C$140,konzisztencia_teszt_nyers_i!C$1)/25)+1</f>
        <v>3</v>
      </c>
      <c r="D27" s="1">
        <f>INT(RANK(konzisztencia_teszt_nyers_i!D27,konzisztencia_teszt_nyers_i!D$3:D$140,konzisztencia_teszt_nyers_i!D$1)/25)+1</f>
        <v>4</v>
      </c>
      <c r="E27" s="1">
        <f>INT(RANK(konzisztencia_teszt_nyers_i!E27,konzisztencia_teszt_nyers_i!E$3:E$140,konzisztencia_teszt_nyers_i!E$1)/25)+1</f>
        <v>2</v>
      </c>
      <c r="F27" s="1">
        <f>INT(RANK(konzisztencia_teszt_nyers_i!F27,konzisztencia_teszt_nyers_i!F$3:F$140,konzisztencia_teszt_nyers_i!F$1)/25)+1</f>
        <v>1</v>
      </c>
      <c r="G27" s="1">
        <f>INT(RANK(konzisztencia_teszt_nyers_i!G27,konzisztencia_teszt_nyers_i!G$3:G$140,konzisztencia_teszt_nyers_i!G$1)/25)+1</f>
        <v>3</v>
      </c>
      <c r="H27" s="1">
        <f>INT(RANK(konzisztencia_teszt_nyers_i!H27,konzisztencia_teszt_nyers_i!H$3:H$140,konzisztencia_teszt_nyers_i!H$1)/25)+1</f>
        <v>2</v>
      </c>
      <c r="I27" s="1">
        <f>INT(RANK(konzisztencia_teszt_nyers_i!I27,konzisztencia_teszt_nyers_i!I$3:I$140,konzisztencia_teszt_nyers_i!I$1)/25)+1</f>
        <v>2</v>
      </c>
      <c r="J27" s="1">
        <f>INT(RANK(konzisztencia_teszt_nyers_i!J27,konzisztencia_teszt_nyers_i!J$3:J$140,konzisztencia_teszt_nyers_i!J$1)/25)+1</f>
        <v>2</v>
      </c>
      <c r="K27" s="1">
        <f>INT(RANK(konzisztencia_teszt_nyers_i!K27,konzisztencia_teszt_nyers_i!K$3:K$140,konzisztencia_teszt_nyers_i!K$1)/25)+1</f>
        <v>1</v>
      </c>
      <c r="L27" s="1">
        <f>konzisztencia_teszt_nyers_i!L27*1000+10000</f>
        <v>14000</v>
      </c>
      <c r="M27">
        <f t="shared" si="0"/>
        <v>13966.8</v>
      </c>
      <c r="P27" s="7" t="s">
        <v>196</v>
      </c>
      <c r="Q27" s="8">
        <v>1</v>
      </c>
      <c r="R27" s="8">
        <v>4</v>
      </c>
      <c r="S27" s="8">
        <v>6</v>
      </c>
      <c r="T27" s="8">
        <v>5</v>
      </c>
      <c r="U27" s="8">
        <v>2</v>
      </c>
      <c r="V27" s="8">
        <v>5</v>
      </c>
      <c r="W27" s="8">
        <v>2</v>
      </c>
      <c r="X27" s="8">
        <v>5</v>
      </c>
      <c r="Y27" s="8">
        <v>3</v>
      </c>
      <c r="Z27" s="8">
        <v>11000</v>
      </c>
    </row>
    <row r="28" spans="1:26" ht="15" thickBot="1" x14ac:dyDescent="0.35">
      <c r="A28" s="1" t="s">
        <v>156</v>
      </c>
      <c r="B28" s="1" t="s">
        <v>39</v>
      </c>
      <c r="C28" s="1">
        <f>INT(RANK(konzisztencia_teszt_nyers_i!C28,konzisztencia_teszt_nyers_i!C$3:C$140,konzisztencia_teszt_nyers_i!C$1)/25)+1</f>
        <v>5</v>
      </c>
      <c r="D28" s="1">
        <f>INT(RANK(konzisztencia_teszt_nyers_i!D28,konzisztencia_teszt_nyers_i!D$3:D$140,konzisztencia_teszt_nyers_i!D$1)/25)+1</f>
        <v>1</v>
      </c>
      <c r="E28" s="1">
        <f>INT(RANK(konzisztencia_teszt_nyers_i!E28,konzisztencia_teszt_nyers_i!E$3:E$140,konzisztencia_teszt_nyers_i!E$1)/25)+1</f>
        <v>1</v>
      </c>
      <c r="F28" s="1">
        <f>INT(RANK(konzisztencia_teszt_nyers_i!F28,konzisztencia_teszt_nyers_i!F$3:F$140,konzisztencia_teszt_nyers_i!F$1)/25)+1</f>
        <v>5</v>
      </c>
      <c r="G28" s="1">
        <f>INT(RANK(konzisztencia_teszt_nyers_i!G28,konzisztencia_teszt_nyers_i!G$3:G$140,konzisztencia_teszt_nyers_i!G$1)/25)+1</f>
        <v>3</v>
      </c>
      <c r="H28" s="1">
        <f>INT(RANK(konzisztencia_teszt_nyers_i!H28,konzisztencia_teszt_nyers_i!H$3:H$140,konzisztencia_teszt_nyers_i!H$1)/25)+1</f>
        <v>5</v>
      </c>
      <c r="I28" s="1">
        <f>INT(RANK(konzisztencia_teszt_nyers_i!I28,konzisztencia_teszt_nyers_i!I$3:I$140,konzisztencia_teszt_nyers_i!I$1)/25)+1</f>
        <v>5</v>
      </c>
      <c r="J28" s="1">
        <f>INT(RANK(konzisztencia_teszt_nyers_i!J28,konzisztencia_teszt_nyers_i!J$3:J$140,konzisztencia_teszt_nyers_i!J$1)/25)+1</f>
        <v>5</v>
      </c>
      <c r="K28" s="1">
        <f>INT(RANK(konzisztencia_teszt_nyers_i!K28,konzisztencia_teszt_nyers_i!K$3:K$140,konzisztencia_teszt_nyers_i!K$1)/25)+1</f>
        <v>3</v>
      </c>
      <c r="L28" s="1">
        <f>konzisztencia_teszt_nyers_i!L28*1000+10000</f>
        <v>13000</v>
      </c>
      <c r="M28">
        <f t="shared" si="0"/>
        <v>13075</v>
      </c>
      <c r="P28" s="7" t="s">
        <v>197</v>
      </c>
      <c r="Q28" s="8">
        <v>2</v>
      </c>
      <c r="R28" s="8">
        <v>1</v>
      </c>
      <c r="S28" s="8">
        <v>4</v>
      </c>
      <c r="T28" s="8">
        <v>3</v>
      </c>
      <c r="U28" s="8">
        <v>2</v>
      </c>
      <c r="V28" s="8">
        <v>2</v>
      </c>
      <c r="W28" s="8">
        <v>1</v>
      </c>
      <c r="X28" s="8">
        <v>2</v>
      </c>
      <c r="Y28" s="8">
        <v>3</v>
      </c>
      <c r="Z28" s="8">
        <v>13000</v>
      </c>
    </row>
    <row r="29" spans="1:26" ht="15" thickBot="1" x14ac:dyDescent="0.35">
      <c r="A29" s="1" t="s">
        <v>156</v>
      </c>
      <c r="B29" s="1" t="s">
        <v>40</v>
      </c>
      <c r="C29" s="1">
        <f>INT(RANK(konzisztencia_teszt_nyers_i!C29,konzisztencia_teszt_nyers_i!C$3:C$140,konzisztencia_teszt_nyers_i!C$1)/25)+1</f>
        <v>5</v>
      </c>
      <c r="D29" s="1">
        <f>INT(RANK(konzisztencia_teszt_nyers_i!D29,konzisztencia_teszt_nyers_i!D$3:D$140,konzisztencia_teszt_nyers_i!D$1)/25)+1</f>
        <v>5</v>
      </c>
      <c r="E29" s="1">
        <f>INT(RANK(konzisztencia_teszt_nyers_i!E29,konzisztencia_teszt_nyers_i!E$3:E$140,konzisztencia_teszt_nyers_i!E$1)/25)+1</f>
        <v>2</v>
      </c>
      <c r="F29" s="1">
        <f>INT(RANK(konzisztencia_teszt_nyers_i!F29,konzisztencia_teszt_nyers_i!F$3:F$140,konzisztencia_teszt_nyers_i!F$1)/25)+1</f>
        <v>5</v>
      </c>
      <c r="G29" s="1">
        <f>INT(RANK(konzisztencia_teszt_nyers_i!G29,konzisztencia_teszt_nyers_i!G$3:G$140,konzisztencia_teszt_nyers_i!G$1)/25)+1</f>
        <v>5</v>
      </c>
      <c r="H29" s="1">
        <f>INT(RANK(konzisztencia_teszt_nyers_i!H29,konzisztencia_teszt_nyers_i!H$3:H$140,konzisztencia_teszt_nyers_i!H$1)/25)+1</f>
        <v>5</v>
      </c>
      <c r="I29" s="1">
        <f>INT(RANK(konzisztencia_teszt_nyers_i!I29,konzisztencia_teszt_nyers_i!I$3:I$140,konzisztencia_teszt_nyers_i!I$1)/25)+1</f>
        <v>5</v>
      </c>
      <c r="J29" s="1">
        <f>INT(RANK(konzisztencia_teszt_nyers_i!J29,konzisztencia_teszt_nyers_i!J$3:J$140,konzisztencia_teszt_nyers_i!J$1)/25)+1</f>
        <v>5</v>
      </c>
      <c r="K29" s="1">
        <f>INT(RANK(konzisztencia_teszt_nyers_i!K29,konzisztencia_teszt_nyers_i!K$3:K$140,konzisztencia_teszt_nyers_i!K$1)/25)+1</f>
        <v>5</v>
      </c>
      <c r="L29" s="1">
        <f>konzisztencia_teszt_nyers_i!L29*1000+10000</f>
        <v>13000</v>
      </c>
      <c r="M29">
        <f t="shared" si="0"/>
        <v>13390.7</v>
      </c>
      <c r="P29" s="7" t="s">
        <v>198</v>
      </c>
      <c r="Q29" s="8">
        <v>2</v>
      </c>
      <c r="R29" s="8">
        <v>4</v>
      </c>
      <c r="S29" s="8">
        <v>4</v>
      </c>
      <c r="T29" s="8">
        <v>1</v>
      </c>
      <c r="U29" s="8">
        <v>2</v>
      </c>
      <c r="V29" s="8">
        <v>1</v>
      </c>
      <c r="W29" s="8">
        <v>1</v>
      </c>
      <c r="X29" s="8">
        <v>4</v>
      </c>
      <c r="Y29" s="8">
        <v>1</v>
      </c>
      <c r="Z29" s="8">
        <v>14000</v>
      </c>
    </row>
    <row r="30" spans="1:26" ht="15" thickBot="1" x14ac:dyDescent="0.35">
      <c r="A30" s="1" t="s">
        <v>154</v>
      </c>
      <c r="B30" s="1" t="s">
        <v>41</v>
      </c>
      <c r="C30" s="1">
        <f>INT(RANK(konzisztencia_teszt_nyers_i!C30,konzisztencia_teszt_nyers_i!C$3:C$140,konzisztencia_teszt_nyers_i!C$1)/25)+1</f>
        <v>3</v>
      </c>
      <c r="D30" s="1">
        <f>INT(RANK(konzisztencia_teszt_nyers_i!D30,konzisztencia_teszt_nyers_i!D$3:D$140,konzisztencia_teszt_nyers_i!D$1)/25)+1</f>
        <v>4</v>
      </c>
      <c r="E30" s="1">
        <f>INT(RANK(konzisztencia_teszt_nyers_i!E30,konzisztencia_teszt_nyers_i!E$3:E$140,konzisztencia_teszt_nyers_i!E$1)/25)+1</f>
        <v>4</v>
      </c>
      <c r="F30" s="1">
        <f>INT(RANK(konzisztencia_teszt_nyers_i!F30,konzisztencia_teszt_nyers_i!F$3:F$140,konzisztencia_teszt_nyers_i!F$1)/25)+1</f>
        <v>3</v>
      </c>
      <c r="G30" s="1">
        <f>INT(RANK(konzisztencia_teszt_nyers_i!G30,konzisztencia_teszt_nyers_i!G$3:G$140,konzisztencia_teszt_nyers_i!G$1)/25)+1</f>
        <v>5</v>
      </c>
      <c r="H30" s="1">
        <f>INT(RANK(konzisztencia_teszt_nyers_i!H30,konzisztencia_teszt_nyers_i!H$3:H$140,konzisztencia_teszt_nyers_i!H$1)/25)+1</f>
        <v>2</v>
      </c>
      <c r="I30" s="1">
        <f>INT(RANK(konzisztencia_teszt_nyers_i!I30,konzisztencia_teszt_nyers_i!I$3:I$140,konzisztencia_teszt_nyers_i!I$1)/25)+1</f>
        <v>2</v>
      </c>
      <c r="J30" s="1">
        <f>INT(RANK(konzisztencia_teszt_nyers_i!J30,konzisztencia_teszt_nyers_i!J$3:J$140,konzisztencia_teszt_nyers_i!J$1)/25)+1</f>
        <v>2</v>
      </c>
      <c r="K30" s="1">
        <f>INT(RANK(konzisztencia_teszt_nyers_i!K30,konzisztencia_teszt_nyers_i!K$3:K$140,konzisztencia_teszt_nyers_i!K$1)/25)+1</f>
        <v>1</v>
      </c>
      <c r="L30" s="1">
        <f>konzisztencia_teszt_nyers_i!L30*1000+10000</f>
        <v>14000</v>
      </c>
      <c r="M30">
        <f t="shared" si="0"/>
        <v>14012.7</v>
      </c>
      <c r="P30" s="7" t="s">
        <v>199</v>
      </c>
      <c r="Q30" s="8">
        <v>1</v>
      </c>
      <c r="R30" s="8">
        <v>1</v>
      </c>
      <c r="S30" s="8">
        <v>5</v>
      </c>
      <c r="T30" s="8">
        <v>3</v>
      </c>
      <c r="U30" s="8">
        <v>2</v>
      </c>
      <c r="V30" s="8">
        <v>2</v>
      </c>
      <c r="W30" s="8">
        <v>1</v>
      </c>
      <c r="X30" s="8">
        <v>4</v>
      </c>
      <c r="Y30" s="8">
        <v>3</v>
      </c>
      <c r="Z30" s="8">
        <v>12000</v>
      </c>
    </row>
    <row r="31" spans="1:26" ht="15" thickBot="1" x14ac:dyDescent="0.35">
      <c r="A31" s="1" t="s">
        <v>155</v>
      </c>
      <c r="B31" s="1" t="s">
        <v>42</v>
      </c>
      <c r="C31" s="1">
        <f>INT(RANK(konzisztencia_teszt_nyers_i!C31,konzisztencia_teszt_nyers_i!C$3:C$140,konzisztencia_teszt_nyers_i!C$1)/25)+1</f>
        <v>3</v>
      </c>
      <c r="D31" s="1">
        <f>INT(RANK(konzisztencia_teszt_nyers_i!D31,konzisztencia_teszt_nyers_i!D$3:D$140,konzisztencia_teszt_nyers_i!D$1)/25)+1</f>
        <v>1</v>
      </c>
      <c r="E31" s="1">
        <f>INT(RANK(konzisztencia_teszt_nyers_i!E31,konzisztencia_teszt_nyers_i!E$3:E$140,konzisztencia_teszt_nyers_i!E$1)/25)+1</f>
        <v>2</v>
      </c>
      <c r="F31" s="1">
        <f>INT(RANK(konzisztencia_teszt_nyers_i!F31,konzisztencia_teszt_nyers_i!F$3:F$140,konzisztencia_teszt_nyers_i!F$1)/25)+1</f>
        <v>1</v>
      </c>
      <c r="G31" s="1">
        <f>INT(RANK(konzisztencia_teszt_nyers_i!G31,konzisztencia_teszt_nyers_i!G$3:G$140,konzisztencia_teszt_nyers_i!G$1)/25)+1</f>
        <v>1</v>
      </c>
      <c r="H31" s="1">
        <f>INT(RANK(konzisztencia_teszt_nyers_i!H31,konzisztencia_teszt_nyers_i!H$3:H$140,konzisztencia_teszt_nyers_i!H$1)/25)+1</f>
        <v>1</v>
      </c>
      <c r="I31" s="1">
        <f>INT(RANK(konzisztencia_teszt_nyers_i!I31,konzisztencia_teszt_nyers_i!I$3:I$140,konzisztencia_teszt_nyers_i!I$1)/25)+1</f>
        <v>1</v>
      </c>
      <c r="J31" s="1">
        <f>INT(RANK(konzisztencia_teszt_nyers_i!J31,konzisztencia_teszt_nyers_i!J$3:J$140,konzisztencia_teszt_nyers_i!J$1)/25)+1</f>
        <v>2</v>
      </c>
      <c r="K31" s="1">
        <f>INT(RANK(konzisztencia_teszt_nyers_i!K31,konzisztencia_teszt_nyers_i!K$3:K$140,konzisztencia_teszt_nyers_i!K$1)/25)+1</f>
        <v>3</v>
      </c>
      <c r="L31" s="1">
        <f>konzisztencia_teszt_nyers_i!L31*1000+10000</f>
        <v>13000</v>
      </c>
      <c r="M31">
        <f t="shared" si="0"/>
        <v>14224</v>
      </c>
      <c r="P31" s="7" t="s">
        <v>200</v>
      </c>
      <c r="Q31" s="8">
        <v>1</v>
      </c>
      <c r="R31" s="8">
        <v>1</v>
      </c>
      <c r="S31" s="8">
        <v>4</v>
      </c>
      <c r="T31" s="8">
        <v>3</v>
      </c>
      <c r="U31" s="8">
        <v>3</v>
      </c>
      <c r="V31" s="8">
        <v>2</v>
      </c>
      <c r="W31" s="8">
        <v>2</v>
      </c>
      <c r="X31" s="8">
        <v>4</v>
      </c>
      <c r="Y31" s="8">
        <v>1</v>
      </c>
      <c r="Z31" s="8">
        <v>12000</v>
      </c>
    </row>
    <row r="32" spans="1:26" ht="15" thickBot="1" x14ac:dyDescent="0.35">
      <c r="A32" s="1" t="s">
        <v>154</v>
      </c>
      <c r="B32" s="1" t="s">
        <v>43</v>
      </c>
      <c r="C32" s="1">
        <f>INT(RANK(konzisztencia_teszt_nyers_i!C32,konzisztencia_teszt_nyers_i!C$3:C$140,konzisztencia_teszt_nyers_i!C$1)/25)+1</f>
        <v>3</v>
      </c>
      <c r="D32" s="1">
        <f>INT(RANK(konzisztencia_teszt_nyers_i!D32,konzisztencia_teszt_nyers_i!D$3:D$140,konzisztencia_teszt_nyers_i!D$1)/25)+1</f>
        <v>1</v>
      </c>
      <c r="E32" s="1">
        <f>INT(RANK(konzisztencia_teszt_nyers_i!E32,konzisztencia_teszt_nyers_i!E$3:E$140,konzisztencia_teszt_nyers_i!E$1)/25)+1</f>
        <v>4</v>
      </c>
      <c r="F32" s="1">
        <f>INT(RANK(konzisztencia_teszt_nyers_i!F32,konzisztencia_teszt_nyers_i!F$3:F$140,konzisztencia_teszt_nyers_i!F$1)/25)+1</f>
        <v>1</v>
      </c>
      <c r="G32" s="1">
        <f>INT(RANK(konzisztencia_teszt_nyers_i!G32,konzisztencia_teszt_nyers_i!G$3:G$140,konzisztencia_teszt_nyers_i!G$1)/25)+1</f>
        <v>1</v>
      </c>
      <c r="H32" s="1">
        <f>INT(RANK(konzisztencia_teszt_nyers_i!H32,konzisztencia_teszt_nyers_i!H$3:H$140,konzisztencia_teszt_nyers_i!H$1)/25)+1</f>
        <v>1</v>
      </c>
      <c r="I32" s="1">
        <f>INT(RANK(konzisztencia_teszt_nyers_i!I32,konzisztencia_teszt_nyers_i!I$3:I$140,konzisztencia_teszt_nyers_i!I$1)/25)+1</f>
        <v>2</v>
      </c>
      <c r="J32" s="1">
        <f>INT(RANK(konzisztencia_teszt_nyers_i!J32,konzisztencia_teszt_nyers_i!J$3:J$140,konzisztencia_teszt_nyers_i!J$1)/25)+1</f>
        <v>2</v>
      </c>
      <c r="K32" s="1">
        <f>INT(RANK(konzisztencia_teszt_nyers_i!K32,konzisztencia_teszt_nyers_i!K$3:K$140,konzisztencia_teszt_nyers_i!K$1)/25)+1</f>
        <v>3</v>
      </c>
      <c r="L32" s="1">
        <f>konzisztencia_teszt_nyers_i!L32*1000+10000</f>
        <v>14000</v>
      </c>
      <c r="M32">
        <f t="shared" si="0"/>
        <v>14041.2</v>
      </c>
      <c r="P32" s="7" t="s">
        <v>201</v>
      </c>
      <c r="Q32" s="8">
        <v>3</v>
      </c>
      <c r="R32" s="8">
        <v>4</v>
      </c>
      <c r="S32" s="8">
        <v>2</v>
      </c>
      <c r="T32" s="8">
        <v>1</v>
      </c>
      <c r="U32" s="8">
        <v>3</v>
      </c>
      <c r="V32" s="8">
        <v>2</v>
      </c>
      <c r="W32" s="8">
        <v>2</v>
      </c>
      <c r="X32" s="8">
        <v>2</v>
      </c>
      <c r="Y32" s="8">
        <v>1</v>
      </c>
      <c r="Z32" s="8">
        <v>14000</v>
      </c>
    </row>
    <row r="33" spans="1:26" ht="15" thickBot="1" x14ac:dyDescent="0.35">
      <c r="A33" s="1" t="s">
        <v>152</v>
      </c>
      <c r="B33" s="1" t="s">
        <v>44</v>
      </c>
      <c r="C33" s="1">
        <f>INT(RANK(konzisztencia_teszt_nyers_i!C33,konzisztencia_teszt_nyers_i!C$3:C$140,konzisztencia_teszt_nyers_i!C$1)/25)+1</f>
        <v>1</v>
      </c>
      <c r="D33" s="1">
        <f>INT(RANK(konzisztencia_teszt_nyers_i!D33,konzisztencia_teszt_nyers_i!D$3:D$140,konzisztencia_teszt_nyers_i!D$1)/25)+1</f>
        <v>4</v>
      </c>
      <c r="E33" s="1">
        <f>INT(RANK(konzisztencia_teszt_nyers_i!E33,konzisztencia_teszt_nyers_i!E$3:E$140,konzisztencia_teszt_nyers_i!E$1)/25)+1</f>
        <v>5</v>
      </c>
      <c r="F33" s="1">
        <f>INT(RANK(konzisztencia_teszt_nyers_i!F33,konzisztencia_teszt_nyers_i!F$3:F$140,konzisztencia_teszt_nyers_i!F$1)/25)+1</f>
        <v>1</v>
      </c>
      <c r="G33" s="1">
        <f>INT(RANK(konzisztencia_teszt_nyers_i!G33,konzisztencia_teszt_nyers_i!G$3:G$140,konzisztencia_teszt_nyers_i!G$1)/25)+1</f>
        <v>1</v>
      </c>
      <c r="H33" s="1">
        <f>INT(RANK(konzisztencia_teszt_nyers_i!H33,konzisztencia_teszt_nyers_i!H$3:H$140,konzisztencia_teszt_nyers_i!H$1)/25)+1</f>
        <v>1</v>
      </c>
      <c r="I33" s="1">
        <f>INT(RANK(konzisztencia_teszt_nyers_i!I33,konzisztencia_teszt_nyers_i!I$3:I$140,konzisztencia_teszt_nyers_i!I$1)/25)+1</f>
        <v>1</v>
      </c>
      <c r="J33" s="1">
        <f>INT(RANK(konzisztencia_teszt_nyers_i!J33,konzisztencia_teszt_nyers_i!J$3:J$140,konzisztencia_teszt_nyers_i!J$1)/25)+1</f>
        <v>4</v>
      </c>
      <c r="K33" s="1">
        <f>INT(RANK(konzisztencia_teszt_nyers_i!K33,konzisztencia_teszt_nyers_i!K$3:K$140,konzisztencia_teszt_nyers_i!K$1)/25)+1</f>
        <v>3</v>
      </c>
      <c r="L33" s="1">
        <f>konzisztencia_teszt_nyers_i!L33*1000+10000</f>
        <v>12000</v>
      </c>
      <c r="M33">
        <f t="shared" si="0"/>
        <v>13057</v>
      </c>
      <c r="P33" s="7" t="s">
        <v>202</v>
      </c>
      <c r="Q33" s="8">
        <v>5</v>
      </c>
      <c r="R33" s="8">
        <v>1</v>
      </c>
      <c r="S33" s="8">
        <v>1</v>
      </c>
      <c r="T33" s="8">
        <v>5</v>
      </c>
      <c r="U33" s="8">
        <v>3</v>
      </c>
      <c r="V33" s="8">
        <v>5</v>
      </c>
      <c r="W33" s="8">
        <v>5</v>
      </c>
      <c r="X33" s="8">
        <v>5</v>
      </c>
      <c r="Y33" s="8">
        <v>3</v>
      </c>
      <c r="Z33" s="8">
        <v>13000</v>
      </c>
    </row>
    <row r="34" spans="1:26" ht="15" thickBot="1" x14ac:dyDescent="0.35">
      <c r="A34" s="1" t="s">
        <v>153</v>
      </c>
      <c r="B34" s="1" t="s">
        <v>45</v>
      </c>
      <c r="C34" s="1">
        <f>INT(RANK(konzisztencia_teszt_nyers_i!C34,konzisztencia_teszt_nyers_i!C$3:C$140,konzisztencia_teszt_nyers_i!C$1)/25)+1</f>
        <v>3</v>
      </c>
      <c r="D34" s="1">
        <f>INT(RANK(konzisztencia_teszt_nyers_i!D34,konzisztencia_teszt_nyers_i!D$3:D$140,konzisztencia_teszt_nyers_i!D$1)/25)+1</f>
        <v>4</v>
      </c>
      <c r="E34" s="1">
        <f>INT(RANK(konzisztencia_teszt_nyers_i!E34,konzisztencia_teszt_nyers_i!E$3:E$140,konzisztencia_teszt_nyers_i!E$1)/25)+1</f>
        <v>4</v>
      </c>
      <c r="F34" s="1">
        <f>INT(RANK(konzisztencia_teszt_nyers_i!F34,konzisztencia_teszt_nyers_i!F$3:F$140,konzisztencia_teszt_nyers_i!F$1)/25)+1</f>
        <v>3</v>
      </c>
      <c r="G34" s="1">
        <f>INT(RANK(konzisztencia_teszt_nyers_i!G34,konzisztencia_teszt_nyers_i!G$3:G$140,konzisztencia_teszt_nyers_i!G$1)/25)+1</f>
        <v>3</v>
      </c>
      <c r="H34" s="1">
        <f>INT(RANK(konzisztencia_teszt_nyers_i!H34,konzisztencia_teszt_nyers_i!H$3:H$140,konzisztencia_teszt_nyers_i!H$1)/25)+1</f>
        <v>2</v>
      </c>
      <c r="I34" s="1">
        <f>INT(RANK(konzisztencia_teszt_nyers_i!I34,konzisztencia_teszt_nyers_i!I$3:I$140,konzisztencia_teszt_nyers_i!I$1)/25)+1</f>
        <v>2</v>
      </c>
      <c r="J34" s="1">
        <f>INT(RANK(konzisztencia_teszt_nyers_i!J34,konzisztencia_teszt_nyers_i!J$3:J$140,konzisztencia_teszt_nyers_i!J$1)/25)+1</f>
        <v>2</v>
      </c>
      <c r="K34" s="1">
        <f>INT(RANK(konzisztencia_teszt_nyers_i!K34,konzisztencia_teszt_nyers_i!K$3:K$140,konzisztencia_teszt_nyers_i!K$1)/25)+1</f>
        <v>1</v>
      </c>
      <c r="L34" s="1">
        <f>konzisztencia_teszt_nyers_i!L34*1000+10000</f>
        <v>14000</v>
      </c>
      <c r="M34">
        <f t="shared" si="0"/>
        <v>13935.8</v>
      </c>
      <c r="P34" s="7" t="s">
        <v>203</v>
      </c>
      <c r="Q34" s="8">
        <v>5</v>
      </c>
      <c r="R34" s="8">
        <v>5</v>
      </c>
      <c r="S34" s="8">
        <v>2</v>
      </c>
      <c r="T34" s="8">
        <v>5</v>
      </c>
      <c r="U34" s="8">
        <v>5</v>
      </c>
      <c r="V34" s="8">
        <v>5</v>
      </c>
      <c r="W34" s="8">
        <v>5</v>
      </c>
      <c r="X34" s="8">
        <v>5</v>
      </c>
      <c r="Y34" s="8">
        <v>5</v>
      </c>
      <c r="Z34" s="8">
        <v>13000</v>
      </c>
    </row>
    <row r="35" spans="1:26" ht="15" thickBot="1" x14ac:dyDescent="0.35">
      <c r="A35" s="1" t="s">
        <v>155</v>
      </c>
      <c r="B35" s="1" t="s">
        <v>46</v>
      </c>
      <c r="C35" s="1">
        <f>INT(RANK(konzisztencia_teszt_nyers_i!C35,konzisztencia_teszt_nyers_i!C$3:C$140,konzisztencia_teszt_nyers_i!C$1)/25)+1</f>
        <v>3</v>
      </c>
      <c r="D35" s="1">
        <f>INT(RANK(konzisztencia_teszt_nyers_i!D35,konzisztencia_teszt_nyers_i!D$3:D$140,konzisztencia_teszt_nyers_i!D$1)/25)+1</f>
        <v>1</v>
      </c>
      <c r="E35" s="1">
        <f>INT(RANK(konzisztencia_teszt_nyers_i!E35,konzisztencia_teszt_nyers_i!E$3:E$140,konzisztencia_teszt_nyers_i!E$1)/25)+1</f>
        <v>2</v>
      </c>
      <c r="F35" s="1">
        <f>INT(RANK(konzisztencia_teszt_nyers_i!F35,konzisztencia_teszt_nyers_i!F$3:F$140,konzisztencia_teszt_nyers_i!F$1)/25)+1</f>
        <v>1</v>
      </c>
      <c r="G35" s="1">
        <f>INT(RANK(konzisztencia_teszt_nyers_i!G35,konzisztencia_teszt_nyers_i!G$3:G$140,konzisztencia_teszt_nyers_i!G$1)/25)+1</f>
        <v>2</v>
      </c>
      <c r="H35" s="1">
        <f>INT(RANK(konzisztencia_teszt_nyers_i!H35,konzisztencia_teszt_nyers_i!H$3:H$140,konzisztencia_teszt_nyers_i!H$1)/25)+1</f>
        <v>1</v>
      </c>
      <c r="I35" s="1">
        <f>INT(RANK(konzisztencia_teszt_nyers_i!I35,konzisztencia_teszt_nyers_i!I$3:I$140,konzisztencia_teszt_nyers_i!I$1)/25)+1</f>
        <v>1</v>
      </c>
      <c r="J35" s="1">
        <f>INT(RANK(konzisztencia_teszt_nyers_i!J35,konzisztencia_teszt_nyers_i!J$3:J$140,konzisztencia_teszt_nyers_i!J$1)/25)+1</f>
        <v>1</v>
      </c>
      <c r="K35" s="1">
        <f>INT(RANK(konzisztencia_teszt_nyers_i!K35,konzisztencia_teszt_nyers_i!K$3:K$140,konzisztencia_teszt_nyers_i!K$1)/25)+1</f>
        <v>1</v>
      </c>
      <c r="L35" s="1">
        <f>konzisztencia_teszt_nyers_i!L35*1000+10000</f>
        <v>14000</v>
      </c>
      <c r="M35">
        <f t="shared" si="0"/>
        <v>14452.4</v>
      </c>
      <c r="P35" s="7" t="s">
        <v>204</v>
      </c>
      <c r="Q35" s="8">
        <v>3</v>
      </c>
      <c r="R35" s="8">
        <v>4</v>
      </c>
      <c r="S35" s="8">
        <v>4</v>
      </c>
      <c r="T35" s="8">
        <v>3</v>
      </c>
      <c r="U35" s="8">
        <v>5</v>
      </c>
      <c r="V35" s="8">
        <v>2</v>
      </c>
      <c r="W35" s="8">
        <v>2</v>
      </c>
      <c r="X35" s="8">
        <v>2</v>
      </c>
      <c r="Y35" s="8">
        <v>1</v>
      </c>
      <c r="Z35" s="8">
        <v>14000</v>
      </c>
    </row>
    <row r="36" spans="1:26" ht="15" thickBot="1" x14ac:dyDescent="0.35">
      <c r="A36" s="1" t="s">
        <v>154</v>
      </c>
      <c r="B36" s="1" t="s">
        <v>47</v>
      </c>
      <c r="C36" s="1">
        <f>INT(RANK(konzisztencia_teszt_nyers_i!C36,konzisztencia_teszt_nyers_i!C$3:C$140,konzisztencia_teszt_nyers_i!C$1)/25)+1</f>
        <v>3</v>
      </c>
      <c r="D36" s="1">
        <f>INT(RANK(konzisztencia_teszt_nyers_i!D36,konzisztencia_teszt_nyers_i!D$3:D$140,konzisztencia_teszt_nyers_i!D$1)/25)+1</f>
        <v>1</v>
      </c>
      <c r="E36" s="1">
        <f>INT(RANK(konzisztencia_teszt_nyers_i!E36,konzisztencia_teszt_nyers_i!E$3:E$140,konzisztencia_teszt_nyers_i!E$1)/25)+1</f>
        <v>2</v>
      </c>
      <c r="F36" s="1">
        <f>INT(RANK(konzisztencia_teszt_nyers_i!F36,konzisztencia_teszt_nyers_i!F$3:F$140,konzisztencia_teszt_nyers_i!F$1)/25)+1</f>
        <v>1</v>
      </c>
      <c r="G36" s="1">
        <f>INT(RANK(konzisztencia_teszt_nyers_i!G36,konzisztencia_teszt_nyers_i!G$3:G$140,konzisztencia_teszt_nyers_i!G$1)/25)+1</f>
        <v>2</v>
      </c>
      <c r="H36" s="1">
        <f>INT(RANK(konzisztencia_teszt_nyers_i!H36,konzisztencia_teszt_nyers_i!H$3:H$140,konzisztencia_teszt_nyers_i!H$1)/25)+1</f>
        <v>1</v>
      </c>
      <c r="I36" s="1">
        <f>INT(RANK(konzisztencia_teszt_nyers_i!I36,konzisztencia_teszt_nyers_i!I$3:I$140,konzisztencia_teszt_nyers_i!I$1)/25)+1</f>
        <v>2</v>
      </c>
      <c r="J36" s="1">
        <f>INT(RANK(konzisztencia_teszt_nyers_i!J36,konzisztencia_teszt_nyers_i!J$3:J$140,konzisztencia_teszt_nyers_i!J$1)/25)+1</f>
        <v>2</v>
      </c>
      <c r="K36" s="1">
        <f>INT(RANK(konzisztencia_teszt_nyers_i!K36,konzisztencia_teszt_nyers_i!K$3:K$140,konzisztencia_teszt_nyers_i!K$1)/25)+1</f>
        <v>3</v>
      </c>
      <c r="L36" s="1">
        <f>konzisztencia_teszt_nyers_i!L36*1000+10000</f>
        <v>15000</v>
      </c>
      <c r="M36">
        <f t="shared" si="0"/>
        <v>14449.4</v>
      </c>
      <c r="P36" s="7" t="s">
        <v>205</v>
      </c>
      <c r="Q36" s="8">
        <v>3</v>
      </c>
      <c r="R36" s="8">
        <v>1</v>
      </c>
      <c r="S36" s="8">
        <v>2</v>
      </c>
      <c r="T36" s="8">
        <v>1</v>
      </c>
      <c r="U36" s="8">
        <v>1</v>
      </c>
      <c r="V36" s="8">
        <v>1</v>
      </c>
      <c r="W36" s="8">
        <v>1</v>
      </c>
      <c r="X36" s="8">
        <v>2</v>
      </c>
      <c r="Y36" s="8">
        <v>3</v>
      </c>
      <c r="Z36" s="8">
        <v>13000</v>
      </c>
    </row>
    <row r="37" spans="1:26" ht="15" thickBot="1" x14ac:dyDescent="0.35">
      <c r="A37" s="1" t="s">
        <v>152</v>
      </c>
      <c r="B37" s="1" t="s">
        <v>48</v>
      </c>
      <c r="C37" s="1">
        <f>INT(RANK(konzisztencia_teszt_nyers_i!C37,konzisztencia_teszt_nyers_i!C$3:C$140,konzisztencia_teszt_nyers_i!C$1)/25)+1</f>
        <v>1</v>
      </c>
      <c r="D37" s="1">
        <f>INT(RANK(konzisztencia_teszt_nyers_i!D37,konzisztencia_teszt_nyers_i!D$3:D$140,konzisztencia_teszt_nyers_i!D$1)/25)+1</f>
        <v>1</v>
      </c>
      <c r="E37" s="1">
        <f>INT(RANK(konzisztencia_teszt_nyers_i!E37,konzisztencia_teszt_nyers_i!E$3:E$140,konzisztencia_teszt_nyers_i!E$1)/25)+1</f>
        <v>4</v>
      </c>
      <c r="F37" s="1">
        <f>INT(RANK(konzisztencia_teszt_nyers_i!F37,konzisztencia_teszt_nyers_i!F$3:F$140,konzisztencia_teszt_nyers_i!F$1)/25)+1</f>
        <v>1</v>
      </c>
      <c r="G37" s="1">
        <f>INT(RANK(konzisztencia_teszt_nyers_i!G37,konzisztencia_teszt_nyers_i!G$3:G$140,konzisztencia_teszt_nyers_i!G$1)/25)+1</f>
        <v>2</v>
      </c>
      <c r="H37" s="1">
        <f>INT(RANK(konzisztencia_teszt_nyers_i!H37,konzisztencia_teszt_nyers_i!H$3:H$140,konzisztencia_teszt_nyers_i!H$1)/25)+1</f>
        <v>1</v>
      </c>
      <c r="I37" s="1">
        <f>INT(RANK(konzisztencia_teszt_nyers_i!I37,konzisztencia_teszt_nyers_i!I$3:I$140,konzisztencia_teszt_nyers_i!I$1)/25)+1</f>
        <v>1</v>
      </c>
      <c r="J37" s="1">
        <f>INT(RANK(konzisztencia_teszt_nyers_i!J37,konzisztencia_teszt_nyers_i!J$3:J$140,konzisztencia_teszt_nyers_i!J$1)/25)+1</f>
        <v>4</v>
      </c>
      <c r="K37" s="1">
        <f>INT(RANK(konzisztencia_teszt_nyers_i!K37,konzisztencia_teszt_nyers_i!K$3:K$140,konzisztencia_teszt_nyers_i!K$1)/25)+1</f>
        <v>3</v>
      </c>
      <c r="L37" s="1">
        <f>konzisztencia_teszt_nyers_i!L37*1000+10000</f>
        <v>12000</v>
      </c>
      <c r="M37">
        <f t="shared" si="0"/>
        <v>13182.9</v>
      </c>
      <c r="P37" s="7" t="s">
        <v>206</v>
      </c>
      <c r="Q37" s="8">
        <v>3</v>
      </c>
      <c r="R37" s="8">
        <v>1</v>
      </c>
      <c r="S37" s="8">
        <v>4</v>
      </c>
      <c r="T37" s="8">
        <v>1</v>
      </c>
      <c r="U37" s="8">
        <v>1</v>
      </c>
      <c r="V37" s="8">
        <v>1</v>
      </c>
      <c r="W37" s="8">
        <v>2</v>
      </c>
      <c r="X37" s="8">
        <v>2</v>
      </c>
      <c r="Y37" s="8">
        <v>3</v>
      </c>
      <c r="Z37" s="8">
        <v>14000</v>
      </c>
    </row>
    <row r="38" spans="1:26" ht="15" thickBot="1" x14ac:dyDescent="0.35">
      <c r="A38" s="1" t="s">
        <v>155</v>
      </c>
      <c r="B38" s="1" t="s">
        <v>49</v>
      </c>
      <c r="C38" s="1">
        <f>INT(RANK(konzisztencia_teszt_nyers_i!C38,konzisztencia_teszt_nyers_i!C$3:C$140,konzisztencia_teszt_nyers_i!C$1)/25)+1</f>
        <v>2</v>
      </c>
      <c r="D38" s="1">
        <f>INT(RANK(konzisztencia_teszt_nyers_i!D38,konzisztencia_teszt_nyers_i!D$3:D$140,konzisztencia_teszt_nyers_i!D$1)/25)+1</f>
        <v>1</v>
      </c>
      <c r="E38" s="1">
        <f>INT(RANK(konzisztencia_teszt_nyers_i!E38,konzisztencia_teszt_nyers_i!E$3:E$140,konzisztencia_teszt_nyers_i!E$1)/25)+1</f>
        <v>1</v>
      </c>
      <c r="F38" s="1">
        <f>INT(RANK(konzisztencia_teszt_nyers_i!F38,konzisztencia_teszt_nyers_i!F$3:F$140,konzisztencia_teszt_nyers_i!F$1)/25)+1</f>
        <v>1</v>
      </c>
      <c r="G38" s="1">
        <f>INT(RANK(konzisztencia_teszt_nyers_i!G38,konzisztencia_teszt_nyers_i!G$3:G$140,konzisztencia_teszt_nyers_i!G$1)/25)+1</f>
        <v>1</v>
      </c>
      <c r="H38" s="1">
        <f>INT(RANK(konzisztencia_teszt_nyers_i!H38,konzisztencia_teszt_nyers_i!H$3:H$140,konzisztencia_teszt_nyers_i!H$1)/25)+1</f>
        <v>1</v>
      </c>
      <c r="I38" s="1">
        <f>INT(RANK(konzisztencia_teszt_nyers_i!I38,konzisztencia_teszt_nyers_i!I$3:I$140,konzisztencia_teszt_nyers_i!I$1)/25)+1</f>
        <v>2</v>
      </c>
      <c r="J38" s="1">
        <f>INT(RANK(konzisztencia_teszt_nyers_i!J38,konzisztencia_teszt_nyers_i!J$3:J$140,konzisztencia_teszt_nyers_i!J$1)/25)+1</f>
        <v>2</v>
      </c>
      <c r="K38" s="1">
        <f>INT(RANK(konzisztencia_teszt_nyers_i!K38,konzisztencia_teszt_nyers_i!K$3:K$140,konzisztencia_teszt_nyers_i!K$1)/25)+1</f>
        <v>5</v>
      </c>
      <c r="L38" s="1">
        <f>konzisztencia_teszt_nyers_i!L38*1000+10000</f>
        <v>14000</v>
      </c>
      <c r="M38">
        <f t="shared" si="0"/>
        <v>14646.2</v>
      </c>
      <c r="P38" s="7" t="s">
        <v>207</v>
      </c>
      <c r="Q38" s="8">
        <v>1</v>
      </c>
      <c r="R38" s="8">
        <v>4</v>
      </c>
      <c r="S38" s="8">
        <v>5</v>
      </c>
      <c r="T38" s="8">
        <v>1</v>
      </c>
      <c r="U38" s="8">
        <v>1</v>
      </c>
      <c r="V38" s="8">
        <v>1</v>
      </c>
      <c r="W38" s="8">
        <v>1</v>
      </c>
      <c r="X38" s="8">
        <v>4</v>
      </c>
      <c r="Y38" s="8">
        <v>3</v>
      </c>
      <c r="Z38" s="8">
        <v>12000</v>
      </c>
    </row>
    <row r="39" spans="1:26" ht="15" thickBot="1" x14ac:dyDescent="0.35">
      <c r="A39" s="1" t="s">
        <v>152</v>
      </c>
      <c r="B39" s="1" t="s">
        <v>50</v>
      </c>
      <c r="C39" s="1">
        <f>INT(RANK(konzisztencia_teszt_nyers_i!C39,konzisztencia_teszt_nyers_i!C$3:C$140,konzisztencia_teszt_nyers_i!C$1)/25)+1</f>
        <v>1</v>
      </c>
      <c r="D39" s="1">
        <f>INT(RANK(konzisztencia_teszt_nyers_i!D39,konzisztencia_teszt_nyers_i!D$3:D$140,konzisztencia_teszt_nyers_i!D$1)/25)+1</f>
        <v>1</v>
      </c>
      <c r="E39" s="1">
        <f>INT(RANK(konzisztencia_teszt_nyers_i!E39,konzisztencia_teszt_nyers_i!E$3:E$140,konzisztencia_teszt_nyers_i!E$1)/25)+1</f>
        <v>2</v>
      </c>
      <c r="F39" s="1">
        <f>INT(RANK(konzisztencia_teszt_nyers_i!F39,konzisztencia_teszt_nyers_i!F$3:F$140,konzisztencia_teszt_nyers_i!F$1)/25)+1</f>
        <v>1</v>
      </c>
      <c r="G39" s="1">
        <f>INT(RANK(konzisztencia_teszt_nyers_i!G39,konzisztencia_teszt_nyers_i!G$3:G$140,konzisztencia_teszt_nyers_i!G$1)/25)+1</f>
        <v>1</v>
      </c>
      <c r="H39" s="1">
        <f>INT(RANK(konzisztencia_teszt_nyers_i!H39,konzisztencia_teszt_nyers_i!H$3:H$140,konzisztencia_teszt_nyers_i!H$1)/25)+1</f>
        <v>1</v>
      </c>
      <c r="I39" s="1">
        <f>INT(RANK(konzisztencia_teszt_nyers_i!I39,konzisztencia_teszt_nyers_i!I$3:I$140,konzisztencia_teszt_nyers_i!I$1)/25)+1</f>
        <v>1</v>
      </c>
      <c r="J39" s="1">
        <f>INT(RANK(konzisztencia_teszt_nyers_i!J39,konzisztencia_teszt_nyers_i!J$3:J$140,konzisztencia_teszt_nyers_i!J$1)/25)+1</f>
        <v>2</v>
      </c>
      <c r="K39" s="1">
        <f>INT(RANK(konzisztencia_teszt_nyers_i!K39,konzisztencia_teszt_nyers_i!K$3:K$140,konzisztencia_teszt_nyers_i!K$1)/25)+1</f>
        <v>5</v>
      </c>
      <c r="L39" s="1">
        <f>konzisztencia_teszt_nyers_i!L39*1000+10000</f>
        <v>12000</v>
      </c>
      <c r="M39">
        <f t="shared" si="0"/>
        <v>13165.9</v>
      </c>
      <c r="P39" s="7" t="s">
        <v>208</v>
      </c>
      <c r="Q39" s="8">
        <v>3</v>
      </c>
      <c r="R39" s="8">
        <v>4</v>
      </c>
      <c r="S39" s="8">
        <v>4</v>
      </c>
      <c r="T39" s="8">
        <v>3</v>
      </c>
      <c r="U39" s="8">
        <v>3</v>
      </c>
      <c r="V39" s="8">
        <v>2</v>
      </c>
      <c r="W39" s="8">
        <v>2</v>
      </c>
      <c r="X39" s="8">
        <v>2</v>
      </c>
      <c r="Y39" s="8">
        <v>1</v>
      </c>
      <c r="Z39" s="8">
        <v>14000</v>
      </c>
    </row>
    <row r="40" spans="1:26" ht="15" thickBot="1" x14ac:dyDescent="0.35">
      <c r="A40" s="1" t="s">
        <v>155</v>
      </c>
      <c r="B40" s="1" t="s">
        <v>51</v>
      </c>
      <c r="C40" s="1">
        <f>INT(RANK(konzisztencia_teszt_nyers_i!C40,konzisztencia_teszt_nyers_i!C$3:C$140,konzisztencia_teszt_nyers_i!C$1)/25)+1</f>
        <v>3</v>
      </c>
      <c r="D40" s="1">
        <f>INT(RANK(konzisztencia_teszt_nyers_i!D40,konzisztencia_teszt_nyers_i!D$3:D$140,konzisztencia_teszt_nyers_i!D$1)/25)+1</f>
        <v>1</v>
      </c>
      <c r="E40" s="1">
        <f>INT(RANK(konzisztencia_teszt_nyers_i!E40,konzisztencia_teszt_nyers_i!E$3:E$140,konzisztencia_teszt_nyers_i!E$1)/25)+1</f>
        <v>2</v>
      </c>
      <c r="F40" s="1">
        <f>INT(RANK(konzisztencia_teszt_nyers_i!F40,konzisztencia_teszt_nyers_i!F$3:F$140,konzisztencia_teszt_nyers_i!F$1)/25)+1</f>
        <v>1</v>
      </c>
      <c r="G40" s="1">
        <f>INT(RANK(konzisztencia_teszt_nyers_i!G40,konzisztencia_teszt_nyers_i!G$3:G$140,konzisztencia_teszt_nyers_i!G$1)/25)+1</f>
        <v>1</v>
      </c>
      <c r="H40" s="1">
        <f>INT(RANK(konzisztencia_teszt_nyers_i!H40,konzisztencia_teszt_nyers_i!H$3:H$140,konzisztencia_teszt_nyers_i!H$1)/25)+1</f>
        <v>1</v>
      </c>
      <c r="I40" s="1">
        <f>INT(RANK(konzisztencia_teszt_nyers_i!I40,konzisztencia_teszt_nyers_i!I$3:I$140,konzisztencia_teszt_nyers_i!I$1)/25)+1</f>
        <v>2</v>
      </c>
      <c r="J40" s="1">
        <f>INT(RANK(konzisztencia_teszt_nyers_i!J40,konzisztencia_teszt_nyers_i!J$3:J$140,konzisztencia_teszt_nyers_i!J$1)/25)+1</f>
        <v>1</v>
      </c>
      <c r="K40" s="1">
        <f>INT(RANK(konzisztencia_teszt_nyers_i!K40,konzisztencia_teszt_nyers_i!K$3:K$140,konzisztencia_teszt_nyers_i!K$1)/25)+1</f>
        <v>1</v>
      </c>
      <c r="L40" s="1">
        <f>konzisztencia_teszt_nyers_i!L40*1000+10000</f>
        <v>15000</v>
      </c>
      <c r="M40">
        <f t="shared" si="0"/>
        <v>14019.2</v>
      </c>
      <c r="P40" s="7" t="s">
        <v>209</v>
      </c>
      <c r="Q40" s="8">
        <v>3</v>
      </c>
      <c r="R40" s="8">
        <v>1</v>
      </c>
      <c r="S40" s="8">
        <v>2</v>
      </c>
      <c r="T40" s="8">
        <v>1</v>
      </c>
      <c r="U40" s="8">
        <v>2</v>
      </c>
      <c r="V40" s="8">
        <v>1</v>
      </c>
      <c r="W40" s="8">
        <v>1</v>
      </c>
      <c r="X40" s="8">
        <v>1</v>
      </c>
      <c r="Y40" s="8">
        <v>1</v>
      </c>
      <c r="Z40" s="8">
        <v>14000</v>
      </c>
    </row>
    <row r="41" spans="1:26" ht="15" thickBot="1" x14ac:dyDescent="0.35">
      <c r="A41" s="1" t="s">
        <v>152</v>
      </c>
      <c r="B41" s="1" t="s">
        <v>52</v>
      </c>
      <c r="C41" s="1">
        <f>INT(RANK(konzisztencia_teszt_nyers_i!C41,konzisztencia_teszt_nyers_i!C$3:C$140,konzisztencia_teszt_nyers_i!C$1)/25)+1</f>
        <v>1</v>
      </c>
      <c r="D41" s="1">
        <f>INT(RANK(konzisztencia_teszt_nyers_i!D41,konzisztencia_teszt_nyers_i!D$3:D$140,konzisztencia_teszt_nyers_i!D$1)/25)+1</f>
        <v>1</v>
      </c>
      <c r="E41" s="1">
        <f>INT(RANK(konzisztencia_teszt_nyers_i!E41,konzisztencia_teszt_nyers_i!E$3:E$140,konzisztencia_teszt_nyers_i!E$1)/25)+1</f>
        <v>4</v>
      </c>
      <c r="F41" s="1">
        <f>INT(RANK(konzisztencia_teszt_nyers_i!F41,konzisztencia_teszt_nyers_i!F$3:F$140,konzisztencia_teszt_nyers_i!F$1)/25)+1</f>
        <v>1</v>
      </c>
      <c r="G41" s="1">
        <f>INT(RANK(konzisztencia_teszt_nyers_i!G41,konzisztencia_teszt_nyers_i!G$3:G$140,konzisztencia_teszt_nyers_i!G$1)/25)+1</f>
        <v>1</v>
      </c>
      <c r="H41" s="1">
        <f>INT(RANK(konzisztencia_teszt_nyers_i!H41,konzisztencia_teszt_nyers_i!H$3:H$140,konzisztencia_teszt_nyers_i!H$1)/25)+1</f>
        <v>4</v>
      </c>
      <c r="I41" s="1">
        <f>INT(RANK(konzisztencia_teszt_nyers_i!I41,konzisztencia_teszt_nyers_i!I$3:I$140,konzisztencia_teszt_nyers_i!I$1)/25)+1</f>
        <v>2</v>
      </c>
      <c r="J41" s="1">
        <f>INT(RANK(konzisztencia_teszt_nyers_i!J41,konzisztencia_teszt_nyers_i!J$3:J$140,konzisztencia_teszt_nyers_i!J$1)/25)+1</f>
        <v>2</v>
      </c>
      <c r="K41" s="1">
        <f>INT(RANK(konzisztencia_teszt_nyers_i!K41,konzisztencia_teszt_nyers_i!K$3:K$140,konzisztencia_teszt_nyers_i!K$1)/25)+1</f>
        <v>1</v>
      </c>
      <c r="L41" s="1">
        <f>konzisztencia_teszt_nyers_i!L41*1000+10000</f>
        <v>11000</v>
      </c>
      <c r="M41">
        <f t="shared" si="0"/>
        <v>11656.7</v>
      </c>
      <c r="P41" s="7" t="s">
        <v>210</v>
      </c>
      <c r="Q41" s="8">
        <v>3</v>
      </c>
      <c r="R41" s="8">
        <v>1</v>
      </c>
      <c r="S41" s="8">
        <v>2</v>
      </c>
      <c r="T41" s="8">
        <v>1</v>
      </c>
      <c r="U41" s="8">
        <v>2</v>
      </c>
      <c r="V41" s="8">
        <v>1</v>
      </c>
      <c r="W41" s="8">
        <v>2</v>
      </c>
      <c r="X41" s="8">
        <v>2</v>
      </c>
      <c r="Y41" s="8">
        <v>3</v>
      </c>
      <c r="Z41" s="8">
        <v>15000</v>
      </c>
    </row>
    <row r="42" spans="1:26" ht="15" thickBot="1" x14ac:dyDescent="0.35">
      <c r="A42" s="1" t="s">
        <v>154</v>
      </c>
      <c r="B42" s="1" t="s">
        <v>53</v>
      </c>
      <c r="C42" s="1">
        <f>INT(RANK(konzisztencia_teszt_nyers_i!C42,konzisztencia_teszt_nyers_i!C$3:C$140,konzisztencia_teszt_nyers_i!C$1)/25)+1</f>
        <v>3</v>
      </c>
      <c r="D42" s="1">
        <f>INT(RANK(konzisztencia_teszt_nyers_i!D42,konzisztencia_teszt_nyers_i!D$3:D$140,konzisztencia_teszt_nyers_i!D$1)/25)+1</f>
        <v>1</v>
      </c>
      <c r="E42" s="1">
        <f>INT(RANK(konzisztencia_teszt_nyers_i!E42,konzisztencia_teszt_nyers_i!E$3:E$140,konzisztencia_teszt_nyers_i!E$1)/25)+1</f>
        <v>2</v>
      </c>
      <c r="F42" s="1">
        <f>INT(RANK(konzisztencia_teszt_nyers_i!F42,konzisztencia_teszt_nyers_i!F$3:F$140,konzisztencia_teszt_nyers_i!F$1)/25)+1</f>
        <v>1</v>
      </c>
      <c r="G42" s="1">
        <f>INT(RANK(konzisztencia_teszt_nyers_i!G42,konzisztencia_teszt_nyers_i!G$3:G$140,konzisztencia_teszt_nyers_i!G$1)/25)+1</f>
        <v>1</v>
      </c>
      <c r="H42" s="1">
        <f>INT(RANK(konzisztencia_teszt_nyers_i!H42,konzisztencia_teszt_nyers_i!H$3:H$140,konzisztencia_teszt_nyers_i!H$1)/25)+1</f>
        <v>1</v>
      </c>
      <c r="I42" s="1">
        <f>INT(RANK(konzisztencia_teszt_nyers_i!I42,konzisztencia_teszt_nyers_i!I$3:I$140,konzisztencia_teszt_nyers_i!I$1)/25)+1</f>
        <v>2</v>
      </c>
      <c r="J42" s="1">
        <f>INT(RANK(konzisztencia_teszt_nyers_i!J42,konzisztencia_teszt_nyers_i!J$3:J$140,konzisztencia_teszt_nyers_i!J$1)/25)+1</f>
        <v>2</v>
      </c>
      <c r="K42" s="1">
        <f>INT(RANK(konzisztencia_teszt_nyers_i!K42,konzisztencia_teszt_nyers_i!K$3:K$140,konzisztencia_teszt_nyers_i!K$1)/25)+1</f>
        <v>1</v>
      </c>
      <c r="L42" s="1">
        <f>konzisztencia_teszt_nyers_i!L42*1000+10000</f>
        <v>14000</v>
      </c>
      <c r="M42">
        <f t="shared" si="0"/>
        <v>14091.7</v>
      </c>
      <c r="P42" s="7" t="s">
        <v>211</v>
      </c>
      <c r="Q42" s="8">
        <v>1</v>
      </c>
      <c r="R42" s="8">
        <v>1</v>
      </c>
      <c r="S42" s="8">
        <v>4</v>
      </c>
      <c r="T42" s="8">
        <v>1</v>
      </c>
      <c r="U42" s="8">
        <v>2</v>
      </c>
      <c r="V42" s="8">
        <v>1</v>
      </c>
      <c r="W42" s="8">
        <v>1</v>
      </c>
      <c r="X42" s="8">
        <v>4</v>
      </c>
      <c r="Y42" s="8">
        <v>3</v>
      </c>
      <c r="Z42" s="8">
        <v>12000</v>
      </c>
    </row>
    <row r="43" spans="1:26" ht="15" thickBot="1" x14ac:dyDescent="0.35">
      <c r="A43" s="1" t="s">
        <v>156</v>
      </c>
      <c r="B43" s="1" t="s">
        <v>54</v>
      </c>
      <c r="C43" s="1">
        <f>INT(RANK(konzisztencia_teszt_nyers_i!C43,konzisztencia_teszt_nyers_i!C$3:C$140,konzisztencia_teszt_nyers_i!C$1)/25)+1</f>
        <v>5</v>
      </c>
      <c r="D43" s="1">
        <f>INT(RANK(konzisztencia_teszt_nyers_i!D43,konzisztencia_teszt_nyers_i!D$3:D$140,konzisztencia_teszt_nyers_i!D$1)/25)+1</f>
        <v>1</v>
      </c>
      <c r="E43" s="1">
        <f>INT(RANK(konzisztencia_teszt_nyers_i!E43,konzisztencia_teszt_nyers_i!E$3:E$140,konzisztencia_teszt_nyers_i!E$1)/25)+1</f>
        <v>2</v>
      </c>
      <c r="F43" s="1">
        <f>INT(RANK(konzisztencia_teszt_nyers_i!F43,konzisztencia_teszt_nyers_i!F$3:F$140,konzisztencia_teszt_nyers_i!F$1)/25)+1</f>
        <v>3</v>
      </c>
      <c r="G43" s="1">
        <f>INT(RANK(konzisztencia_teszt_nyers_i!G43,konzisztencia_teszt_nyers_i!G$3:G$140,konzisztencia_teszt_nyers_i!G$1)/25)+1</f>
        <v>3</v>
      </c>
      <c r="H43" s="1">
        <f>INT(RANK(konzisztencia_teszt_nyers_i!H43,konzisztencia_teszt_nyers_i!H$3:H$140,konzisztencia_teszt_nyers_i!H$1)/25)+1</f>
        <v>6</v>
      </c>
      <c r="I43" s="1">
        <f>INT(RANK(konzisztencia_teszt_nyers_i!I43,konzisztencia_teszt_nyers_i!I$3:I$140,konzisztencia_teszt_nyers_i!I$1)/25)+1</f>
        <v>6</v>
      </c>
      <c r="J43" s="1">
        <f>INT(RANK(konzisztencia_teszt_nyers_i!J43,konzisztencia_teszt_nyers_i!J$3:J$140,konzisztencia_teszt_nyers_i!J$1)/25)+1</f>
        <v>1</v>
      </c>
      <c r="K43" s="1">
        <f>INT(RANK(konzisztencia_teszt_nyers_i!K43,konzisztencia_teszt_nyers_i!K$3:K$140,konzisztencia_teszt_nyers_i!K$1)/25)+1</f>
        <v>1</v>
      </c>
      <c r="L43" s="1">
        <f>konzisztencia_teszt_nyers_i!L43*1000+10000</f>
        <v>12000</v>
      </c>
      <c r="M43">
        <f t="shared" si="0"/>
        <v>11989.9</v>
      </c>
      <c r="P43" s="7" t="s">
        <v>212</v>
      </c>
      <c r="Q43" s="8">
        <v>2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2</v>
      </c>
      <c r="X43" s="8">
        <v>2</v>
      </c>
      <c r="Y43" s="8">
        <v>5</v>
      </c>
      <c r="Z43" s="8">
        <v>14000</v>
      </c>
    </row>
    <row r="44" spans="1:26" ht="15" thickBot="1" x14ac:dyDescent="0.35">
      <c r="A44" s="1" t="s">
        <v>155</v>
      </c>
      <c r="B44" s="1" t="s">
        <v>55</v>
      </c>
      <c r="C44" s="1">
        <f>INT(RANK(konzisztencia_teszt_nyers_i!C44,konzisztencia_teszt_nyers_i!C$3:C$140,konzisztencia_teszt_nyers_i!C$1)/25)+1</f>
        <v>2</v>
      </c>
      <c r="D44" s="1">
        <f>INT(RANK(konzisztencia_teszt_nyers_i!D44,konzisztencia_teszt_nyers_i!D$3:D$140,konzisztencia_teszt_nyers_i!D$1)/25)+1</f>
        <v>1</v>
      </c>
      <c r="E44" s="1">
        <f>INT(RANK(konzisztencia_teszt_nyers_i!E44,konzisztencia_teszt_nyers_i!E$3:E$140,konzisztencia_teszt_nyers_i!E$1)/25)+1</f>
        <v>1</v>
      </c>
      <c r="F44" s="1">
        <f>INT(RANK(konzisztencia_teszt_nyers_i!F44,konzisztencia_teszt_nyers_i!F$3:F$140,konzisztencia_teszt_nyers_i!F$1)/25)+1</f>
        <v>1</v>
      </c>
      <c r="G44" s="1">
        <f>INT(RANK(konzisztencia_teszt_nyers_i!G44,konzisztencia_teszt_nyers_i!G$3:G$140,konzisztencia_teszt_nyers_i!G$1)/25)+1</f>
        <v>2</v>
      </c>
      <c r="H44" s="1">
        <f>INT(RANK(konzisztencia_teszt_nyers_i!H44,konzisztencia_teszt_nyers_i!H$3:H$140,konzisztencia_teszt_nyers_i!H$1)/25)+1</f>
        <v>1</v>
      </c>
      <c r="I44" s="1">
        <f>INT(RANK(konzisztencia_teszt_nyers_i!I44,konzisztencia_teszt_nyers_i!I$3:I$140,konzisztencia_teszt_nyers_i!I$1)/25)+1</f>
        <v>2</v>
      </c>
      <c r="J44" s="1">
        <f>INT(RANK(konzisztencia_teszt_nyers_i!J44,konzisztencia_teszt_nyers_i!J$3:J$140,konzisztencia_teszt_nyers_i!J$1)/25)+1</f>
        <v>2</v>
      </c>
      <c r="K44" s="1">
        <f>INT(RANK(konzisztencia_teszt_nyers_i!K44,konzisztencia_teszt_nyers_i!K$3:K$140,konzisztencia_teszt_nyers_i!K$1)/25)+1</f>
        <v>3</v>
      </c>
      <c r="L44" s="1">
        <f>konzisztencia_teszt_nyers_i!L44*1000+10000</f>
        <v>14000</v>
      </c>
      <c r="M44">
        <f t="shared" si="0"/>
        <v>14956.4</v>
      </c>
      <c r="P44" s="7" t="s">
        <v>213</v>
      </c>
      <c r="Q44" s="8">
        <v>1</v>
      </c>
      <c r="R44" s="8">
        <v>1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2</v>
      </c>
      <c r="Y44" s="8">
        <v>5</v>
      </c>
      <c r="Z44" s="8">
        <v>12000</v>
      </c>
    </row>
    <row r="45" spans="1:26" ht="15" thickBot="1" x14ac:dyDescent="0.35">
      <c r="A45" s="1" t="s">
        <v>154</v>
      </c>
      <c r="B45" s="1" t="s">
        <v>56</v>
      </c>
      <c r="C45" s="1">
        <f>INT(RANK(konzisztencia_teszt_nyers_i!C45,konzisztencia_teszt_nyers_i!C$3:C$140,konzisztencia_teszt_nyers_i!C$1)/25)+1</f>
        <v>2</v>
      </c>
      <c r="D45" s="1">
        <f>INT(RANK(konzisztencia_teszt_nyers_i!D45,konzisztencia_teszt_nyers_i!D$3:D$140,konzisztencia_teszt_nyers_i!D$1)/25)+1</f>
        <v>1</v>
      </c>
      <c r="E45" s="1">
        <f>INT(RANK(konzisztencia_teszt_nyers_i!E45,konzisztencia_teszt_nyers_i!E$3:E$140,konzisztencia_teszt_nyers_i!E$1)/25)+1</f>
        <v>1</v>
      </c>
      <c r="F45" s="1">
        <f>INT(RANK(konzisztencia_teszt_nyers_i!F45,konzisztencia_teszt_nyers_i!F$3:F$140,konzisztencia_teszt_nyers_i!F$1)/25)+1</f>
        <v>1</v>
      </c>
      <c r="G45" s="1">
        <f>INT(RANK(konzisztencia_teszt_nyers_i!G45,konzisztencia_teszt_nyers_i!G$3:G$140,konzisztencia_teszt_nyers_i!G$1)/25)+1</f>
        <v>2</v>
      </c>
      <c r="H45" s="1">
        <f>INT(RANK(konzisztencia_teszt_nyers_i!H45,konzisztencia_teszt_nyers_i!H$3:H$140,konzisztencia_teszt_nyers_i!H$1)/25)+1</f>
        <v>1</v>
      </c>
      <c r="I45" s="1">
        <f>INT(RANK(konzisztencia_teszt_nyers_i!I45,konzisztencia_teszt_nyers_i!I$3:I$140,konzisztencia_teszt_nyers_i!I$1)/25)+1</f>
        <v>2</v>
      </c>
      <c r="J45" s="1">
        <f>INT(RANK(konzisztencia_teszt_nyers_i!J45,konzisztencia_teszt_nyers_i!J$3:J$140,konzisztencia_teszt_nyers_i!J$1)/25)+1</f>
        <v>2</v>
      </c>
      <c r="K45" s="1">
        <f>INT(RANK(konzisztencia_teszt_nyers_i!K45,konzisztencia_teszt_nyers_i!K$3:K$140,konzisztencia_teszt_nyers_i!K$1)/25)+1</f>
        <v>3</v>
      </c>
      <c r="L45" s="1">
        <f>konzisztencia_teszt_nyers_i!L45*1000+10000</f>
        <v>13000</v>
      </c>
      <c r="M45">
        <f t="shared" si="0"/>
        <v>14956.4</v>
      </c>
      <c r="P45" s="7" t="s">
        <v>214</v>
      </c>
      <c r="Q45" s="8">
        <v>3</v>
      </c>
      <c r="R45" s="8">
        <v>1</v>
      </c>
      <c r="S45" s="8">
        <v>2</v>
      </c>
      <c r="T45" s="8">
        <v>1</v>
      </c>
      <c r="U45" s="8">
        <v>1</v>
      </c>
      <c r="V45" s="8">
        <v>1</v>
      </c>
      <c r="W45" s="8">
        <v>2</v>
      </c>
      <c r="X45" s="8">
        <v>1</v>
      </c>
      <c r="Y45" s="8">
        <v>1</v>
      </c>
      <c r="Z45" s="8">
        <v>15000</v>
      </c>
    </row>
    <row r="46" spans="1:26" ht="15" thickBot="1" x14ac:dyDescent="0.35">
      <c r="A46" s="1" t="s">
        <v>152</v>
      </c>
      <c r="B46" s="1" t="s">
        <v>57</v>
      </c>
      <c r="C46" s="1">
        <f>INT(RANK(konzisztencia_teszt_nyers_i!C46,konzisztencia_teszt_nyers_i!C$3:C$140,konzisztencia_teszt_nyers_i!C$1)/25)+1</f>
        <v>1</v>
      </c>
      <c r="D46" s="1">
        <f>INT(RANK(konzisztencia_teszt_nyers_i!D46,konzisztencia_teszt_nyers_i!D$3:D$140,konzisztencia_teszt_nyers_i!D$1)/25)+1</f>
        <v>1</v>
      </c>
      <c r="E46" s="1">
        <f>INT(RANK(konzisztencia_teszt_nyers_i!E46,konzisztencia_teszt_nyers_i!E$3:E$140,konzisztencia_teszt_nyers_i!E$1)/25)+1</f>
        <v>2</v>
      </c>
      <c r="F46" s="1">
        <f>INT(RANK(konzisztencia_teszt_nyers_i!F46,konzisztencia_teszt_nyers_i!F$3:F$140,konzisztencia_teszt_nyers_i!F$1)/25)+1</f>
        <v>1</v>
      </c>
      <c r="G46" s="1">
        <f>INT(RANK(konzisztencia_teszt_nyers_i!G46,konzisztencia_teszt_nyers_i!G$3:G$140,konzisztencia_teszt_nyers_i!G$1)/25)+1</f>
        <v>2</v>
      </c>
      <c r="H46" s="1">
        <f>INT(RANK(konzisztencia_teszt_nyers_i!H46,konzisztencia_teszt_nyers_i!H$3:H$140,konzisztencia_teszt_nyers_i!H$1)/25)+1</f>
        <v>2</v>
      </c>
      <c r="I46" s="1">
        <f>INT(RANK(konzisztencia_teszt_nyers_i!I46,konzisztencia_teszt_nyers_i!I$3:I$140,konzisztencia_teszt_nyers_i!I$1)/25)+1</f>
        <v>1</v>
      </c>
      <c r="J46" s="1">
        <f>INT(RANK(konzisztencia_teszt_nyers_i!J46,konzisztencia_teszt_nyers_i!J$3:J$140,konzisztencia_teszt_nyers_i!J$1)/25)+1</f>
        <v>2</v>
      </c>
      <c r="K46" s="1">
        <f>INT(RANK(konzisztencia_teszt_nyers_i!K46,konzisztencia_teszt_nyers_i!K$3:K$140,konzisztencia_teszt_nyers_i!K$1)/25)+1</f>
        <v>3</v>
      </c>
      <c r="L46" s="1">
        <f>konzisztencia_teszt_nyers_i!L46*1000+10000</f>
        <v>13000</v>
      </c>
      <c r="M46">
        <f t="shared" si="0"/>
        <v>12754.3</v>
      </c>
      <c r="P46" s="7" t="s">
        <v>215</v>
      </c>
      <c r="Q46" s="8">
        <v>1</v>
      </c>
      <c r="R46" s="8">
        <v>1</v>
      </c>
      <c r="S46" s="8">
        <v>4</v>
      </c>
      <c r="T46" s="8">
        <v>1</v>
      </c>
      <c r="U46" s="8">
        <v>1</v>
      </c>
      <c r="V46" s="8">
        <v>4</v>
      </c>
      <c r="W46" s="8">
        <v>2</v>
      </c>
      <c r="X46" s="8">
        <v>2</v>
      </c>
      <c r="Y46" s="8">
        <v>1</v>
      </c>
      <c r="Z46" s="8">
        <v>11000</v>
      </c>
    </row>
    <row r="47" spans="1:26" ht="15" thickBot="1" x14ac:dyDescent="0.35">
      <c r="A47" s="1" t="s">
        <v>152</v>
      </c>
      <c r="B47" s="1" t="s">
        <v>58</v>
      </c>
      <c r="C47" s="1">
        <f>INT(RANK(konzisztencia_teszt_nyers_i!C47,konzisztencia_teszt_nyers_i!C$3:C$140,konzisztencia_teszt_nyers_i!C$1)/25)+1</f>
        <v>1</v>
      </c>
      <c r="D47" s="1">
        <f>INT(RANK(konzisztencia_teszt_nyers_i!D47,konzisztencia_teszt_nyers_i!D$3:D$140,konzisztencia_teszt_nyers_i!D$1)/25)+1</f>
        <v>4</v>
      </c>
      <c r="E47" s="1">
        <f>INT(RANK(konzisztencia_teszt_nyers_i!E47,konzisztencia_teszt_nyers_i!E$3:E$140,konzisztencia_teszt_nyers_i!E$1)/25)+1</f>
        <v>6</v>
      </c>
      <c r="F47" s="1">
        <f>INT(RANK(konzisztencia_teszt_nyers_i!F47,konzisztencia_teszt_nyers_i!F$3:F$140,konzisztencia_teszt_nyers_i!F$1)/25)+1</f>
        <v>6</v>
      </c>
      <c r="G47" s="1">
        <f>INT(RANK(konzisztencia_teszt_nyers_i!G47,konzisztencia_teszt_nyers_i!G$3:G$140,konzisztencia_teszt_nyers_i!G$1)/25)+1</f>
        <v>5</v>
      </c>
      <c r="H47" s="1">
        <f>INT(RANK(konzisztencia_teszt_nyers_i!H47,konzisztencia_teszt_nyers_i!H$3:H$140,konzisztencia_teszt_nyers_i!H$1)/25)+1</f>
        <v>6</v>
      </c>
      <c r="I47" s="1">
        <f>INT(RANK(konzisztencia_teszt_nyers_i!I47,konzisztencia_teszt_nyers_i!I$3:I$140,konzisztencia_teszt_nyers_i!I$1)/25)+1</f>
        <v>6</v>
      </c>
      <c r="J47" s="1">
        <f>INT(RANK(konzisztencia_teszt_nyers_i!J47,konzisztencia_teszt_nyers_i!J$3:J$140,konzisztencia_teszt_nyers_i!J$1)/25)+1</f>
        <v>5</v>
      </c>
      <c r="K47" s="1">
        <f>INT(RANK(konzisztencia_teszt_nyers_i!K47,konzisztencia_teszt_nyers_i!K$3:K$140,konzisztencia_teszt_nyers_i!K$1)/25)+1</f>
        <v>1</v>
      </c>
      <c r="L47" s="1">
        <f>konzisztencia_teszt_nyers_i!L47*1000+10000</f>
        <v>11000</v>
      </c>
      <c r="M47">
        <f t="shared" si="0"/>
        <v>10589.6</v>
      </c>
      <c r="P47" s="7" t="s">
        <v>216</v>
      </c>
      <c r="Q47" s="8">
        <v>3</v>
      </c>
      <c r="R47" s="8">
        <v>1</v>
      </c>
      <c r="S47" s="8">
        <v>2</v>
      </c>
      <c r="T47" s="8">
        <v>1</v>
      </c>
      <c r="U47" s="8">
        <v>1</v>
      </c>
      <c r="V47" s="8">
        <v>1</v>
      </c>
      <c r="W47" s="8">
        <v>2</v>
      </c>
      <c r="X47" s="8">
        <v>2</v>
      </c>
      <c r="Y47" s="8">
        <v>1</v>
      </c>
      <c r="Z47" s="8">
        <v>14000</v>
      </c>
    </row>
    <row r="48" spans="1:26" ht="15" thickBot="1" x14ac:dyDescent="0.35">
      <c r="A48" s="1" t="s">
        <v>156</v>
      </c>
      <c r="B48" s="1" t="s">
        <v>59</v>
      </c>
      <c r="C48" s="1">
        <f>INT(RANK(konzisztencia_teszt_nyers_i!C48,konzisztencia_teszt_nyers_i!C$3:C$140,konzisztencia_teszt_nyers_i!C$1)/25)+1</f>
        <v>3</v>
      </c>
      <c r="D48" s="1">
        <f>INT(RANK(konzisztencia_teszt_nyers_i!D48,konzisztencia_teszt_nyers_i!D$3:D$140,konzisztencia_teszt_nyers_i!D$1)/25)+1</f>
        <v>1</v>
      </c>
      <c r="E48" s="1">
        <f>INT(RANK(konzisztencia_teszt_nyers_i!E48,konzisztencia_teszt_nyers_i!E$3:E$140,konzisztencia_teszt_nyers_i!E$1)/25)+1</f>
        <v>1</v>
      </c>
      <c r="F48" s="1">
        <f>INT(RANK(konzisztencia_teszt_nyers_i!F48,konzisztencia_teszt_nyers_i!F$3:F$140,konzisztencia_teszt_nyers_i!F$1)/25)+1</f>
        <v>1</v>
      </c>
      <c r="G48" s="1">
        <f>INT(RANK(konzisztencia_teszt_nyers_i!G48,konzisztencia_teszt_nyers_i!G$3:G$140,konzisztencia_teszt_nyers_i!G$1)/25)+1</f>
        <v>2</v>
      </c>
      <c r="H48" s="1">
        <f>INT(RANK(konzisztencia_teszt_nyers_i!H48,konzisztencia_teszt_nyers_i!H$3:H$140,konzisztencia_teszt_nyers_i!H$1)/25)+1</f>
        <v>2</v>
      </c>
      <c r="I48" s="1">
        <f>INT(RANK(konzisztencia_teszt_nyers_i!I48,konzisztencia_teszt_nyers_i!I$3:I$140,konzisztencia_teszt_nyers_i!I$1)/25)+1</f>
        <v>2</v>
      </c>
      <c r="J48" s="1">
        <f>INT(RANK(konzisztencia_teszt_nyers_i!J48,konzisztencia_teszt_nyers_i!J$3:J$140,konzisztencia_teszt_nyers_i!J$1)/25)+1</f>
        <v>1</v>
      </c>
      <c r="K48" s="1">
        <f>INT(RANK(konzisztencia_teszt_nyers_i!K48,konzisztencia_teszt_nyers_i!K$3:K$140,konzisztencia_teszt_nyers_i!K$1)/25)+1</f>
        <v>1</v>
      </c>
      <c r="L48" s="1">
        <f>konzisztencia_teszt_nyers_i!L48*1000+10000</f>
        <v>14000</v>
      </c>
      <c r="M48">
        <f t="shared" si="0"/>
        <v>14223</v>
      </c>
      <c r="P48" s="7" t="s">
        <v>217</v>
      </c>
      <c r="Q48" s="8">
        <v>5</v>
      </c>
      <c r="R48" s="8">
        <v>1</v>
      </c>
      <c r="S48" s="8">
        <v>2</v>
      </c>
      <c r="T48" s="8">
        <v>3</v>
      </c>
      <c r="U48" s="8">
        <v>3</v>
      </c>
      <c r="V48" s="8">
        <v>6</v>
      </c>
      <c r="W48" s="8">
        <v>6</v>
      </c>
      <c r="X48" s="8">
        <v>1</v>
      </c>
      <c r="Y48" s="8">
        <v>1</v>
      </c>
      <c r="Z48" s="8">
        <v>12000</v>
      </c>
    </row>
    <row r="49" spans="1:26" ht="15" thickBot="1" x14ac:dyDescent="0.35">
      <c r="A49" s="1" t="s">
        <v>156</v>
      </c>
      <c r="B49" s="1" t="s">
        <v>60</v>
      </c>
      <c r="C49" s="1">
        <f>INT(RANK(konzisztencia_teszt_nyers_i!C49,konzisztencia_teszt_nyers_i!C$3:C$140,konzisztencia_teszt_nyers_i!C$1)/25)+1</f>
        <v>6</v>
      </c>
      <c r="D49" s="1">
        <f>INT(RANK(konzisztencia_teszt_nyers_i!D49,konzisztencia_teszt_nyers_i!D$3:D$140,konzisztencia_teszt_nyers_i!D$1)/25)+1</f>
        <v>5</v>
      </c>
      <c r="E49" s="1">
        <f>INT(RANK(konzisztencia_teszt_nyers_i!E49,konzisztencia_teszt_nyers_i!E$3:E$140,konzisztencia_teszt_nyers_i!E$1)/25)+1</f>
        <v>2</v>
      </c>
      <c r="F49" s="1">
        <f>INT(RANK(konzisztencia_teszt_nyers_i!F49,konzisztencia_teszt_nyers_i!F$3:F$140,konzisztencia_teszt_nyers_i!F$1)/25)+1</f>
        <v>5</v>
      </c>
      <c r="G49" s="1">
        <f>INT(RANK(konzisztencia_teszt_nyers_i!G49,konzisztencia_teszt_nyers_i!G$3:G$140,konzisztencia_teszt_nyers_i!G$1)/25)+1</f>
        <v>2</v>
      </c>
      <c r="H49" s="1">
        <f>INT(RANK(konzisztencia_teszt_nyers_i!H49,konzisztencia_teszt_nyers_i!H$3:H$140,konzisztencia_teszt_nyers_i!H$1)/25)+1</f>
        <v>5</v>
      </c>
      <c r="I49" s="1">
        <f>INT(RANK(konzisztencia_teszt_nyers_i!I49,konzisztencia_teszt_nyers_i!I$3:I$140,konzisztencia_teszt_nyers_i!I$1)/25)+1</f>
        <v>5</v>
      </c>
      <c r="J49" s="1">
        <f>INT(RANK(konzisztencia_teszt_nyers_i!J49,konzisztencia_teszt_nyers_i!J$3:J$140,konzisztencia_teszt_nyers_i!J$1)/25)+1</f>
        <v>6</v>
      </c>
      <c r="K49" s="1">
        <f>INT(RANK(konzisztencia_teszt_nyers_i!K49,konzisztencia_teszt_nyers_i!K$3:K$140,konzisztencia_teszt_nyers_i!K$1)/25)+1</f>
        <v>1</v>
      </c>
      <c r="L49" s="1">
        <f>konzisztencia_teszt_nyers_i!L49*1000+10000</f>
        <v>14000</v>
      </c>
      <c r="M49">
        <f t="shared" si="0"/>
        <v>13988.7</v>
      </c>
      <c r="P49" s="7" t="s">
        <v>218</v>
      </c>
      <c r="Q49" s="8">
        <v>2</v>
      </c>
      <c r="R49" s="8">
        <v>1</v>
      </c>
      <c r="S49" s="8">
        <v>1</v>
      </c>
      <c r="T49" s="8">
        <v>1</v>
      </c>
      <c r="U49" s="8">
        <v>2</v>
      </c>
      <c r="V49" s="8">
        <v>1</v>
      </c>
      <c r="W49" s="8">
        <v>2</v>
      </c>
      <c r="X49" s="8">
        <v>2</v>
      </c>
      <c r="Y49" s="8">
        <v>3</v>
      </c>
      <c r="Z49" s="8">
        <v>14000</v>
      </c>
    </row>
    <row r="50" spans="1:26" ht="15" thickBot="1" x14ac:dyDescent="0.35">
      <c r="A50" s="1" t="s">
        <v>156</v>
      </c>
      <c r="B50" s="1" t="s">
        <v>61</v>
      </c>
      <c r="C50" s="1">
        <f>INT(RANK(konzisztencia_teszt_nyers_i!C50,konzisztencia_teszt_nyers_i!C$3:C$140,konzisztencia_teszt_nyers_i!C$1)/25)+1</f>
        <v>1</v>
      </c>
      <c r="D50" s="1">
        <f>INT(RANK(konzisztencia_teszt_nyers_i!D50,konzisztencia_teszt_nyers_i!D$3:D$140,konzisztencia_teszt_nyers_i!D$1)/25)+1</f>
        <v>1</v>
      </c>
      <c r="E50" s="1">
        <f>INT(RANK(konzisztencia_teszt_nyers_i!E50,konzisztencia_teszt_nyers_i!E$3:E$140,konzisztencia_teszt_nyers_i!E$1)/25)+1</f>
        <v>2</v>
      </c>
      <c r="F50" s="1">
        <f>INT(RANK(konzisztencia_teszt_nyers_i!F50,konzisztencia_teszt_nyers_i!F$3:F$140,konzisztencia_teszt_nyers_i!F$1)/25)+1</f>
        <v>1</v>
      </c>
      <c r="G50" s="1">
        <f>INT(RANK(konzisztencia_teszt_nyers_i!G50,konzisztencia_teszt_nyers_i!G$3:G$140,konzisztencia_teszt_nyers_i!G$1)/25)+1</f>
        <v>1</v>
      </c>
      <c r="H50" s="1">
        <f>INT(RANK(konzisztencia_teszt_nyers_i!H50,konzisztencia_teszt_nyers_i!H$3:H$140,konzisztencia_teszt_nyers_i!H$1)/25)+1</f>
        <v>1</v>
      </c>
      <c r="I50" s="1">
        <f>INT(RANK(konzisztencia_teszt_nyers_i!I50,konzisztencia_teszt_nyers_i!I$3:I$140,konzisztencia_teszt_nyers_i!I$1)/25)+1</f>
        <v>1</v>
      </c>
      <c r="J50" s="1">
        <f>INT(RANK(konzisztencia_teszt_nyers_i!J50,konzisztencia_teszt_nyers_i!J$3:J$140,konzisztencia_teszt_nyers_i!J$1)/25)+1</f>
        <v>1</v>
      </c>
      <c r="K50" s="1">
        <f>INT(RANK(konzisztencia_teszt_nyers_i!K50,konzisztencia_teszt_nyers_i!K$3:K$140,konzisztencia_teszt_nyers_i!K$1)/25)+1</f>
        <v>1</v>
      </c>
      <c r="L50" s="1">
        <f>konzisztencia_teszt_nyers_i!L50*1000+10000</f>
        <v>14000</v>
      </c>
      <c r="M50">
        <f t="shared" si="0"/>
        <v>13046</v>
      </c>
      <c r="P50" s="7" t="s">
        <v>219</v>
      </c>
      <c r="Q50" s="8">
        <v>2</v>
      </c>
      <c r="R50" s="8">
        <v>1</v>
      </c>
      <c r="S50" s="8">
        <v>1</v>
      </c>
      <c r="T50" s="8">
        <v>1</v>
      </c>
      <c r="U50" s="8">
        <v>2</v>
      </c>
      <c r="V50" s="8">
        <v>1</v>
      </c>
      <c r="W50" s="8">
        <v>2</v>
      </c>
      <c r="X50" s="8">
        <v>2</v>
      </c>
      <c r="Y50" s="8">
        <v>3</v>
      </c>
      <c r="Z50" s="8">
        <v>13000</v>
      </c>
    </row>
    <row r="51" spans="1:26" ht="15" thickBot="1" x14ac:dyDescent="0.35">
      <c r="A51" s="1" t="s">
        <v>156</v>
      </c>
      <c r="B51" s="1" t="s">
        <v>62</v>
      </c>
      <c r="C51" s="1">
        <f>INT(RANK(konzisztencia_teszt_nyers_i!C51,konzisztencia_teszt_nyers_i!C$3:C$140,konzisztencia_teszt_nyers_i!C$1)/25)+1</f>
        <v>1</v>
      </c>
      <c r="D51" s="1">
        <f>INT(RANK(konzisztencia_teszt_nyers_i!D51,konzisztencia_teszt_nyers_i!D$3:D$140,konzisztencia_teszt_nyers_i!D$1)/25)+1</f>
        <v>1</v>
      </c>
      <c r="E51" s="1">
        <f>INT(RANK(konzisztencia_teszt_nyers_i!E51,konzisztencia_teszt_nyers_i!E$3:E$140,konzisztencia_teszt_nyers_i!E$1)/25)+1</f>
        <v>1</v>
      </c>
      <c r="F51" s="1">
        <f>INT(RANK(konzisztencia_teszt_nyers_i!F51,konzisztencia_teszt_nyers_i!F$3:F$140,konzisztencia_teszt_nyers_i!F$1)/25)+1</f>
        <v>1</v>
      </c>
      <c r="G51" s="1">
        <f>INT(RANK(konzisztencia_teszt_nyers_i!G51,konzisztencia_teszt_nyers_i!G$3:G$140,konzisztencia_teszt_nyers_i!G$1)/25)+1</f>
        <v>1</v>
      </c>
      <c r="H51" s="1">
        <f>INT(RANK(konzisztencia_teszt_nyers_i!H51,konzisztencia_teszt_nyers_i!H$3:H$140,konzisztencia_teszt_nyers_i!H$1)/25)+1</f>
        <v>1</v>
      </c>
      <c r="I51" s="1">
        <f>INT(RANK(konzisztencia_teszt_nyers_i!I51,konzisztencia_teszt_nyers_i!I$3:I$140,konzisztencia_teszt_nyers_i!I$1)/25)+1</f>
        <v>1</v>
      </c>
      <c r="J51" s="1">
        <f>INT(RANK(konzisztencia_teszt_nyers_i!J51,konzisztencia_teszt_nyers_i!J$3:J$140,konzisztencia_teszt_nyers_i!J$1)/25)+1</f>
        <v>1</v>
      </c>
      <c r="K51" s="1">
        <f>INT(RANK(konzisztencia_teszt_nyers_i!K51,konzisztencia_teszt_nyers_i!K$3:K$140,konzisztencia_teszt_nyers_i!K$1)/25)+1</f>
        <v>5</v>
      </c>
      <c r="L51" s="1">
        <f>konzisztencia_teszt_nyers_i!L51*1000+10000</f>
        <v>15000</v>
      </c>
      <c r="M51">
        <f t="shared" si="0"/>
        <v>13690</v>
      </c>
      <c r="P51" s="7" t="s">
        <v>220</v>
      </c>
      <c r="Q51" s="8">
        <v>1</v>
      </c>
      <c r="R51" s="8">
        <v>1</v>
      </c>
      <c r="S51" s="8">
        <v>2</v>
      </c>
      <c r="T51" s="8">
        <v>1</v>
      </c>
      <c r="U51" s="8">
        <v>2</v>
      </c>
      <c r="V51" s="8">
        <v>2</v>
      </c>
      <c r="W51" s="8">
        <v>1</v>
      </c>
      <c r="X51" s="8">
        <v>2</v>
      </c>
      <c r="Y51" s="8">
        <v>3</v>
      </c>
      <c r="Z51" s="8">
        <v>13000</v>
      </c>
    </row>
    <row r="52" spans="1:26" ht="15" thickBot="1" x14ac:dyDescent="0.35">
      <c r="A52" s="1" t="s">
        <v>155</v>
      </c>
      <c r="B52" s="1" t="s">
        <v>63</v>
      </c>
      <c r="C52" s="1">
        <f>INT(RANK(konzisztencia_teszt_nyers_i!C52,konzisztencia_teszt_nyers_i!C$3:C$140,konzisztencia_teszt_nyers_i!C$1)/25)+1</f>
        <v>3</v>
      </c>
      <c r="D52" s="1">
        <f>INT(RANK(konzisztencia_teszt_nyers_i!D52,konzisztencia_teszt_nyers_i!D$3:D$140,konzisztencia_teszt_nyers_i!D$1)/25)+1</f>
        <v>4</v>
      </c>
      <c r="E52" s="1">
        <f>INT(RANK(konzisztencia_teszt_nyers_i!E52,konzisztencia_teszt_nyers_i!E$3:E$140,konzisztencia_teszt_nyers_i!E$1)/25)+1</f>
        <v>2</v>
      </c>
      <c r="F52" s="1">
        <f>INT(RANK(konzisztencia_teszt_nyers_i!F52,konzisztencia_teszt_nyers_i!F$3:F$140,konzisztencia_teszt_nyers_i!F$1)/25)+1</f>
        <v>3</v>
      </c>
      <c r="G52" s="1">
        <f>INT(RANK(konzisztencia_teszt_nyers_i!G52,konzisztencia_teszt_nyers_i!G$3:G$140,konzisztencia_teszt_nyers_i!G$1)/25)+1</f>
        <v>3</v>
      </c>
      <c r="H52" s="1">
        <f>INT(RANK(konzisztencia_teszt_nyers_i!H52,konzisztencia_teszt_nyers_i!H$3:H$140,konzisztencia_teszt_nyers_i!H$1)/25)+1</f>
        <v>2</v>
      </c>
      <c r="I52" s="1">
        <f>INT(RANK(konzisztencia_teszt_nyers_i!I52,konzisztencia_teszt_nyers_i!I$3:I$140,konzisztencia_teszt_nyers_i!I$1)/25)+1</f>
        <v>4</v>
      </c>
      <c r="J52" s="1">
        <f>INT(RANK(konzisztencia_teszt_nyers_i!J52,konzisztencia_teszt_nyers_i!J$3:J$140,konzisztencia_teszt_nyers_i!J$1)/25)+1</f>
        <v>4</v>
      </c>
      <c r="K52" s="1">
        <f>INT(RANK(konzisztencia_teszt_nyers_i!K52,konzisztencia_teszt_nyers_i!K$3:K$140,konzisztencia_teszt_nyers_i!K$1)/25)+1</f>
        <v>5</v>
      </c>
      <c r="L52" s="1">
        <f>konzisztencia_teszt_nyers_i!L52*1000+10000</f>
        <v>13000</v>
      </c>
      <c r="M52">
        <f t="shared" si="0"/>
        <v>13489.7</v>
      </c>
      <c r="P52" s="7" t="s">
        <v>221</v>
      </c>
      <c r="Q52" s="8">
        <v>1</v>
      </c>
      <c r="R52" s="8">
        <v>4</v>
      </c>
      <c r="S52" s="8">
        <v>6</v>
      </c>
      <c r="T52" s="8">
        <v>6</v>
      </c>
      <c r="U52" s="8">
        <v>5</v>
      </c>
      <c r="V52" s="8">
        <v>6</v>
      </c>
      <c r="W52" s="8">
        <v>6</v>
      </c>
      <c r="X52" s="8">
        <v>5</v>
      </c>
      <c r="Y52" s="8">
        <v>1</v>
      </c>
      <c r="Z52" s="8">
        <v>11000</v>
      </c>
    </row>
    <row r="53" spans="1:26" ht="15" thickBot="1" x14ac:dyDescent="0.35">
      <c r="A53" s="1" t="s">
        <v>154</v>
      </c>
      <c r="B53" s="1" t="s">
        <v>64</v>
      </c>
      <c r="C53" s="1">
        <f>INT(RANK(konzisztencia_teszt_nyers_i!C53,konzisztencia_teszt_nyers_i!C$3:C$140,konzisztencia_teszt_nyers_i!C$1)/25)+1</f>
        <v>3</v>
      </c>
      <c r="D53" s="1">
        <f>INT(RANK(konzisztencia_teszt_nyers_i!D53,konzisztencia_teszt_nyers_i!D$3:D$140,konzisztencia_teszt_nyers_i!D$1)/25)+1</f>
        <v>4</v>
      </c>
      <c r="E53" s="1">
        <f>INT(RANK(konzisztencia_teszt_nyers_i!E53,konzisztencia_teszt_nyers_i!E$3:E$140,konzisztencia_teszt_nyers_i!E$1)/25)+1</f>
        <v>2</v>
      </c>
      <c r="F53" s="1">
        <f>INT(RANK(konzisztencia_teszt_nyers_i!F53,konzisztencia_teszt_nyers_i!F$3:F$140,konzisztencia_teszt_nyers_i!F$1)/25)+1</f>
        <v>3</v>
      </c>
      <c r="G53" s="1">
        <f>INT(RANK(konzisztencia_teszt_nyers_i!G53,konzisztencia_teszt_nyers_i!G$3:G$140,konzisztencia_teszt_nyers_i!G$1)/25)+1</f>
        <v>3</v>
      </c>
      <c r="H53" s="1">
        <f>INT(RANK(konzisztencia_teszt_nyers_i!H53,konzisztencia_teszt_nyers_i!H$3:H$140,konzisztencia_teszt_nyers_i!H$1)/25)+1</f>
        <v>2</v>
      </c>
      <c r="I53" s="1">
        <f>INT(RANK(konzisztencia_teszt_nyers_i!I53,konzisztencia_teszt_nyers_i!I$3:I$140,konzisztencia_teszt_nyers_i!I$1)/25)+1</f>
        <v>4</v>
      </c>
      <c r="J53" s="1">
        <f>INT(RANK(konzisztencia_teszt_nyers_i!J53,konzisztencia_teszt_nyers_i!J$3:J$140,konzisztencia_teszt_nyers_i!J$1)/25)+1</f>
        <v>4</v>
      </c>
      <c r="K53" s="1">
        <f>INT(RANK(konzisztencia_teszt_nyers_i!K53,konzisztencia_teszt_nyers_i!K$3:K$140,konzisztencia_teszt_nyers_i!K$1)/25)+1</f>
        <v>5</v>
      </c>
      <c r="L53" s="1">
        <f>konzisztencia_teszt_nyers_i!L53*1000+10000</f>
        <v>14000</v>
      </c>
      <c r="M53">
        <f t="shared" si="0"/>
        <v>13489.7</v>
      </c>
      <c r="P53" s="7" t="s">
        <v>222</v>
      </c>
      <c r="Q53" s="8">
        <v>3</v>
      </c>
      <c r="R53" s="8">
        <v>1</v>
      </c>
      <c r="S53" s="8">
        <v>1</v>
      </c>
      <c r="T53" s="8">
        <v>1</v>
      </c>
      <c r="U53" s="8">
        <v>2</v>
      </c>
      <c r="V53" s="8">
        <v>2</v>
      </c>
      <c r="W53" s="8">
        <v>2</v>
      </c>
      <c r="X53" s="8">
        <v>1</v>
      </c>
      <c r="Y53" s="8">
        <v>1</v>
      </c>
      <c r="Z53" s="8">
        <v>14000</v>
      </c>
    </row>
    <row r="54" spans="1:26" ht="15" thickBot="1" x14ac:dyDescent="0.35">
      <c r="A54" s="1" t="s">
        <v>152</v>
      </c>
      <c r="B54" s="1" t="s">
        <v>65</v>
      </c>
      <c r="C54" s="1">
        <f>INT(RANK(konzisztencia_teszt_nyers_i!C54,konzisztencia_teszt_nyers_i!C$3:C$140,konzisztencia_teszt_nyers_i!C$1)/25)+1</f>
        <v>1</v>
      </c>
      <c r="D54" s="1">
        <f>INT(RANK(konzisztencia_teszt_nyers_i!D54,konzisztencia_teszt_nyers_i!D$3:D$140,konzisztencia_teszt_nyers_i!D$1)/25)+1</f>
        <v>1</v>
      </c>
      <c r="E54" s="1">
        <f>INT(RANK(konzisztencia_teszt_nyers_i!E54,konzisztencia_teszt_nyers_i!E$3:E$140,konzisztencia_teszt_nyers_i!E$1)/25)+1</f>
        <v>4</v>
      </c>
      <c r="F54" s="1">
        <f>INT(RANK(konzisztencia_teszt_nyers_i!F54,konzisztencia_teszt_nyers_i!F$3:F$140,konzisztencia_teszt_nyers_i!F$1)/25)+1</f>
        <v>1</v>
      </c>
      <c r="G54" s="1">
        <f>INT(RANK(konzisztencia_teszt_nyers_i!G54,konzisztencia_teszt_nyers_i!G$3:G$140,konzisztencia_teszt_nyers_i!G$1)/25)+1</f>
        <v>3</v>
      </c>
      <c r="H54" s="1">
        <f>INT(RANK(konzisztencia_teszt_nyers_i!H54,konzisztencia_teszt_nyers_i!H$3:H$140,konzisztencia_teszt_nyers_i!H$1)/25)+1</f>
        <v>2</v>
      </c>
      <c r="I54" s="1">
        <f>INT(RANK(konzisztencia_teszt_nyers_i!I54,konzisztencia_teszt_nyers_i!I$3:I$140,konzisztencia_teszt_nyers_i!I$1)/25)+1</f>
        <v>1</v>
      </c>
      <c r="J54" s="1">
        <f>INT(RANK(konzisztencia_teszt_nyers_i!J54,konzisztencia_teszt_nyers_i!J$3:J$140,konzisztencia_teszt_nyers_i!J$1)/25)+1</f>
        <v>5</v>
      </c>
      <c r="K54" s="1">
        <f>INT(RANK(konzisztencia_teszt_nyers_i!K54,konzisztencia_teszt_nyers_i!K$3:K$140,konzisztencia_teszt_nyers_i!K$1)/25)+1</f>
        <v>5</v>
      </c>
      <c r="L54" s="1">
        <f>konzisztencia_teszt_nyers_i!L54*1000+10000</f>
        <v>12000</v>
      </c>
      <c r="M54">
        <f t="shared" si="0"/>
        <v>12890.7</v>
      </c>
      <c r="P54" s="7" t="s">
        <v>223</v>
      </c>
      <c r="Q54" s="8">
        <v>6</v>
      </c>
      <c r="R54" s="8">
        <v>5</v>
      </c>
      <c r="S54" s="8">
        <v>2</v>
      </c>
      <c r="T54" s="8">
        <v>5</v>
      </c>
      <c r="U54" s="8">
        <v>2</v>
      </c>
      <c r="V54" s="8">
        <v>5</v>
      </c>
      <c r="W54" s="8">
        <v>5</v>
      </c>
      <c r="X54" s="8">
        <v>6</v>
      </c>
      <c r="Y54" s="8">
        <v>1</v>
      </c>
      <c r="Z54" s="8">
        <v>14000</v>
      </c>
    </row>
    <row r="55" spans="1:26" ht="15" thickBot="1" x14ac:dyDescent="0.35">
      <c r="A55" s="1" t="s">
        <v>154</v>
      </c>
      <c r="B55" s="1" t="s">
        <v>66</v>
      </c>
      <c r="C55" s="1">
        <f>INT(RANK(konzisztencia_teszt_nyers_i!C55,konzisztencia_teszt_nyers_i!C$3:C$140,konzisztencia_teszt_nyers_i!C$1)/25)+1</f>
        <v>1</v>
      </c>
      <c r="D55" s="1">
        <f>INT(RANK(konzisztencia_teszt_nyers_i!D55,konzisztencia_teszt_nyers_i!D$3:D$140,konzisztencia_teszt_nyers_i!D$1)/25)+1</f>
        <v>1</v>
      </c>
      <c r="E55" s="1">
        <f>INT(RANK(konzisztencia_teszt_nyers_i!E55,konzisztencia_teszt_nyers_i!E$3:E$140,konzisztencia_teszt_nyers_i!E$1)/25)+1</f>
        <v>1</v>
      </c>
      <c r="F55" s="1">
        <f>INT(RANK(konzisztencia_teszt_nyers_i!F55,konzisztencia_teszt_nyers_i!F$3:F$140,konzisztencia_teszt_nyers_i!F$1)/25)+1</f>
        <v>1</v>
      </c>
      <c r="G55" s="1">
        <f>INT(RANK(konzisztencia_teszt_nyers_i!G55,konzisztencia_teszt_nyers_i!G$3:G$140,konzisztencia_teszt_nyers_i!G$1)/25)+1</f>
        <v>1</v>
      </c>
      <c r="H55" s="1">
        <f>INT(RANK(konzisztencia_teszt_nyers_i!H55,konzisztencia_teszt_nyers_i!H$3:H$140,konzisztencia_teszt_nyers_i!H$1)/25)+1</f>
        <v>1</v>
      </c>
      <c r="I55" s="1">
        <f>INT(RANK(konzisztencia_teszt_nyers_i!I55,konzisztencia_teszt_nyers_i!I$3:I$140,konzisztencia_teszt_nyers_i!I$1)/25)+1</f>
        <v>1</v>
      </c>
      <c r="J55" s="1">
        <f>INT(RANK(konzisztencia_teszt_nyers_i!J55,konzisztencia_teszt_nyers_i!J$3:J$140,konzisztencia_teszt_nyers_i!J$1)/25)+1</f>
        <v>1</v>
      </c>
      <c r="K55" s="1">
        <f>INT(RANK(konzisztencia_teszt_nyers_i!K55,konzisztencia_teszt_nyers_i!K$3:K$140,konzisztencia_teszt_nyers_i!K$1)/25)+1</f>
        <v>5</v>
      </c>
      <c r="L55" s="1">
        <f>konzisztencia_teszt_nyers_i!L55*1000+10000</f>
        <v>15000</v>
      </c>
      <c r="M55">
        <f t="shared" si="0"/>
        <v>13690</v>
      </c>
      <c r="P55" s="7" t="s">
        <v>224</v>
      </c>
      <c r="Q55" s="8">
        <v>1</v>
      </c>
      <c r="R55" s="8">
        <v>1</v>
      </c>
      <c r="S55" s="8">
        <v>2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14000</v>
      </c>
    </row>
    <row r="56" spans="1:26" ht="15" thickBot="1" x14ac:dyDescent="0.35">
      <c r="A56" s="1" t="s">
        <v>154</v>
      </c>
      <c r="B56" s="1" t="s">
        <v>67</v>
      </c>
      <c r="C56" s="1">
        <f>INT(RANK(konzisztencia_teszt_nyers_i!C56,konzisztencia_teszt_nyers_i!C$3:C$140,konzisztencia_teszt_nyers_i!C$1)/25)+1</f>
        <v>1</v>
      </c>
      <c r="D56" s="1">
        <f>INT(RANK(konzisztencia_teszt_nyers_i!D56,konzisztencia_teszt_nyers_i!D$3:D$140,konzisztencia_teszt_nyers_i!D$1)/25)+1</f>
        <v>1</v>
      </c>
      <c r="E56" s="1">
        <f>INT(RANK(konzisztencia_teszt_nyers_i!E56,konzisztencia_teszt_nyers_i!E$3:E$140,konzisztencia_teszt_nyers_i!E$1)/25)+1</f>
        <v>4</v>
      </c>
      <c r="F56" s="1">
        <f>INT(RANK(konzisztencia_teszt_nyers_i!F56,konzisztencia_teszt_nyers_i!F$3:F$140,konzisztencia_teszt_nyers_i!F$1)/25)+1</f>
        <v>1</v>
      </c>
      <c r="G56" s="1">
        <f>INT(RANK(konzisztencia_teszt_nyers_i!G56,konzisztencia_teszt_nyers_i!G$3:G$140,konzisztencia_teszt_nyers_i!G$1)/25)+1</f>
        <v>2</v>
      </c>
      <c r="H56" s="1">
        <f>INT(RANK(konzisztencia_teszt_nyers_i!H56,konzisztencia_teszt_nyers_i!H$3:H$140,konzisztencia_teszt_nyers_i!H$1)/25)+1</f>
        <v>1</v>
      </c>
      <c r="I56" s="1">
        <f>INT(RANK(konzisztencia_teszt_nyers_i!I56,konzisztencia_teszt_nyers_i!I$3:I$140,konzisztencia_teszt_nyers_i!I$1)/25)+1</f>
        <v>1</v>
      </c>
      <c r="J56" s="1">
        <f>INT(RANK(konzisztencia_teszt_nyers_i!J56,konzisztencia_teszt_nyers_i!J$3:J$140,konzisztencia_teszt_nyers_i!J$1)/25)+1</f>
        <v>2</v>
      </c>
      <c r="K56" s="1">
        <f>INT(RANK(konzisztencia_teszt_nyers_i!K56,konzisztencia_teszt_nyers_i!K$3:K$140,konzisztencia_teszt_nyers_i!K$1)/25)+1</f>
        <v>3</v>
      </c>
      <c r="L56" s="1">
        <f>konzisztencia_teszt_nyers_i!L56*1000+10000</f>
        <v>15000</v>
      </c>
      <c r="M56">
        <f t="shared" si="0"/>
        <v>13397.2</v>
      </c>
      <c r="P56" s="7" t="s">
        <v>225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5</v>
      </c>
      <c r="Z56" s="8">
        <v>15000</v>
      </c>
    </row>
    <row r="57" spans="1:26" ht="15" thickBot="1" x14ac:dyDescent="0.35">
      <c r="A57" s="1" t="s">
        <v>154</v>
      </c>
      <c r="B57" s="1" t="s">
        <v>68</v>
      </c>
      <c r="C57" s="1">
        <f>INT(RANK(konzisztencia_teszt_nyers_i!C57,konzisztencia_teszt_nyers_i!C$3:C$140,konzisztencia_teszt_nyers_i!C$1)/25)+1</f>
        <v>2</v>
      </c>
      <c r="D57" s="1">
        <f>INT(RANK(konzisztencia_teszt_nyers_i!D57,konzisztencia_teszt_nyers_i!D$3:D$140,konzisztencia_teszt_nyers_i!D$1)/25)+1</f>
        <v>4</v>
      </c>
      <c r="E57" s="1">
        <f>INT(RANK(konzisztencia_teszt_nyers_i!E57,konzisztencia_teszt_nyers_i!E$3:E$140,konzisztencia_teszt_nyers_i!E$1)/25)+1</f>
        <v>4</v>
      </c>
      <c r="F57" s="1">
        <f>INT(RANK(konzisztencia_teszt_nyers_i!F57,konzisztencia_teszt_nyers_i!F$3:F$140,konzisztencia_teszt_nyers_i!F$1)/25)+1</f>
        <v>3</v>
      </c>
      <c r="G57" s="1">
        <f>INT(RANK(konzisztencia_teszt_nyers_i!G57,konzisztencia_teszt_nyers_i!G$3:G$140,konzisztencia_teszt_nyers_i!G$1)/25)+1</f>
        <v>2</v>
      </c>
      <c r="H57" s="1">
        <f>INT(RANK(konzisztencia_teszt_nyers_i!H57,konzisztencia_teszt_nyers_i!H$3:H$140,konzisztencia_teszt_nyers_i!H$1)/25)+1</f>
        <v>2</v>
      </c>
      <c r="I57" s="1">
        <f>INT(RANK(konzisztencia_teszt_nyers_i!I57,konzisztencia_teszt_nyers_i!I$3:I$140,konzisztencia_teszt_nyers_i!I$1)/25)+1</f>
        <v>2</v>
      </c>
      <c r="J57" s="1">
        <f>INT(RANK(konzisztencia_teszt_nyers_i!J57,konzisztencia_teszt_nyers_i!J$3:J$140,konzisztencia_teszt_nyers_i!J$1)/25)+1</f>
        <v>4</v>
      </c>
      <c r="K57" s="1">
        <f>INT(RANK(konzisztencia_teszt_nyers_i!K57,konzisztencia_teszt_nyers_i!K$3:K$140,konzisztencia_teszt_nyers_i!K$1)/25)+1</f>
        <v>5</v>
      </c>
      <c r="L57" s="1">
        <f>konzisztencia_teszt_nyers_i!L57*1000+10000</f>
        <v>14000</v>
      </c>
      <c r="M57">
        <f t="shared" si="0"/>
        <v>13496.2</v>
      </c>
      <c r="P57" s="7" t="s">
        <v>226</v>
      </c>
      <c r="Q57" s="8">
        <v>3</v>
      </c>
      <c r="R57" s="8">
        <v>4</v>
      </c>
      <c r="S57" s="8">
        <v>2</v>
      </c>
      <c r="T57" s="8">
        <v>3</v>
      </c>
      <c r="U57" s="8">
        <v>3</v>
      </c>
      <c r="V57" s="8">
        <v>2</v>
      </c>
      <c r="W57" s="8">
        <v>4</v>
      </c>
      <c r="X57" s="8">
        <v>4</v>
      </c>
      <c r="Y57" s="8">
        <v>5</v>
      </c>
      <c r="Z57" s="8">
        <v>13000</v>
      </c>
    </row>
    <row r="58" spans="1:26" ht="15" thickBot="1" x14ac:dyDescent="0.35">
      <c r="A58" s="1" t="s">
        <v>155</v>
      </c>
      <c r="B58" s="1" t="s">
        <v>69</v>
      </c>
      <c r="C58" s="1">
        <f>INT(RANK(konzisztencia_teszt_nyers_i!C58,konzisztencia_teszt_nyers_i!C$3:C$140,konzisztencia_teszt_nyers_i!C$1)/25)+1</f>
        <v>3</v>
      </c>
      <c r="D58" s="1">
        <f>INT(RANK(konzisztencia_teszt_nyers_i!D58,konzisztencia_teszt_nyers_i!D$3:D$140,konzisztencia_teszt_nyers_i!D$1)/25)+1</f>
        <v>1</v>
      </c>
      <c r="E58" s="1">
        <f>INT(RANK(konzisztencia_teszt_nyers_i!E58,konzisztencia_teszt_nyers_i!E$3:E$140,konzisztencia_teszt_nyers_i!E$1)/25)+1</f>
        <v>4</v>
      </c>
      <c r="F58" s="1">
        <f>INT(RANK(konzisztencia_teszt_nyers_i!F58,konzisztencia_teszt_nyers_i!F$3:F$140,konzisztencia_teszt_nyers_i!F$1)/25)+1</f>
        <v>1</v>
      </c>
      <c r="G58" s="1">
        <f>INT(RANK(konzisztencia_teszt_nyers_i!G58,konzisztencia_teszt_nyers_i!G$3:G$140,konzisztencia_teszt_nyers_i!G$1)/25)+1</f>
        <v>3</v>
      </c>
      <c r="H58" s="1">
        <f>INT(RANK(konzisztencia_teszt_nyers_i!H58,konzisztencia_teszt_nyers_i!H$3:H$140,konzisztencia_teszt_nyers_i!H$1)/25)+1</f>
        <v>2</v>
      </c>
      <c r="I58" s="1">
        <f>INT(RANK(konzisztencia_teszt_nyers_i!I58,konzisztencia_teszt_nyers_i!I$3:I$140,konzisztencia_teszt_nyers_i!I$1)/25)+1</f>
        <v>2</v>
      </c>
      <c r="J58" s="1">
        <f>INT(RANK(konzisztencia_teszt_nyers_i!J58,konzisztencia_teszt_nyers_i!J$3:J$140,konzisztencia_teszt_nyers_i!J$1)/25)+1</f>
        <v>4</v>
      </c>
      <c r="K58" s="1">
        <f>INT(RANK(konzisztencia_teszt_nyers_i!K58,konzisztencia_teszt_nyers_i!K$3:K$140,konzisztencia_teszt_nyers_i!K$1)/25)+1</f>
        <v>5</v>
      </c>
      <c r="L58" s="1">
        <f>konzisztencia_teszt_nyers_i!L58*1000+10000</f>
        <v>14000</v>
      </c>
      <c r="M58">
        <f t="shared" si="0"/>
        <v>13636.5</v>
      </c>
      <c r="P58" s="7" t="s">
        <v>227</v>
      </c>
      <c r="Q58" s="8">
        <v>3</v>
      </c>
      <c r="R58" s="8">
        <v>4</v>
      </c>
      <c r="S58" s="8">
        <v>2</v>
      </c>
      <c r="T58" s="8">
        <v>3</v>
      </c>
      <c r="U58" s="8">
        <v>3</v>
      </c>
      <c r="V58" s="8">
        <v>2</v>
      </c>
      <c r="W58" s="8">
        <v>4</v>
      </c>
      <c r="X58" s="8">
        <v>4</v>
      </c>
      <c r="Y58" s="8">
        <v>5</v>
      </c>
      <c r="Z58" s="8">
        <v>14000</v>
      </c>
    </row>
    <row r="59" spans="1:26" ht="15" thickBot="1" x14ac:dyDescent="0.35">
      <c r="A59" s="1" t="s">
        <v>152</v>
      </c>
      <c r="B59" s="1" t="s">
        <v>70</v>
      </c>
      <c r="C59" s="1">
        <f>INT(RANK(konzisztencia_teszt_nyers_i!C59,konzisztencia_teszt_nyers_i!C$3:C$140,konzisztencia_teszt_nyers_i!C$1)/25)+1</f>
        <v>1</v>
      </c>
      <c r="D59" s="1">
        <f>INT(RANK(konzisztencia_teszt_nyers_i!D59,konzisztencia_teszt_nyers_i!D$3:D$140,konzisztencia_teszt_nyers_i!D$1)/25)+1</f>
        <v>1</v>
      </c>
      <c r="E59" s="1">
        <f>INT(RANK(konzisztencia_teszt_nyers_i!E59,konzisztencia_teszt_nyers_i!E$3:E$140,konzisztencia_teszt_nyers_i!E$1)/25)+1</f>
        <v>2</v>
      </c>
      <c r="F59" s="1">
        <f>INT(RANK(konzisztencia_teszt_nyers_i!F59,konzisztencia_teszt_nyers_i!F$3:F$140,konzisztencia_teszt_nyers_i!F$1)/25)+1</f>
        <v>1</v>
      </c>
      <c r="G59" s="1">
        <f>INT(RANK(konzisztencia_teszt_nyers_i!G59,konzisztencia_teszt_nyers_i!G$3:G$140,konzisztencia_teszt_nyers_i!G$1)/25)+1</f>
        <v>3</v>
      </c>
      <c r="H59" s="1">
        <f>INT(RANK(konzisztencia_teszt_nyers_i!H59,konzisztencia_teszt_nyers_i!H$3:H$140,konzisztencia_teszt_nyers_i!H$1)/25)+1</f>
        <v>2</v>
      </c>
      <c r="I59" s="1">
        <f>INT(RANK(konzisztencia_teszt_nyers_i!I59,konzisztencia_teszt_nyers_i!I$3:I$140,konzisztencia_teszt_nyers_i!I$1)/25)+1</f>
        <v>2</v>
      </c>
      <c r="J59" s="1">
        <f>INT(RANK(konzisztencia_teszt_nyers_i!J59,konzisztencia_teszt_nyers_i!J$3:J$140,konzisztencia_teszt_nyers_i!J$1)/25)+1</f>
        <v>4</v>
      </c>
      <c r="K59" s="1">
        <f>INT(RANK(konzisztencia_teszt_nyers_i!K59,konzisztencia_teszt_nyers_i!K$3:K$140,konzisztencia_teszt_nyers_i!K$1)/25)+1</f>
        <v>5</v>
      </c>
      <c r="L59" s="1">
        <f>konzisztencia_teszt_nyers_i!L59*1000+10000</f>
        <v>12000</v>
      </c>
      <c r="M59">
        <f t="shared" si="0"/>
        <v>12638.4</v>
      </c>
      <c r="P59" s="7" t="s">
        <v>228</v>
      </c>
      <c r="Q59" s="8">
        <v>1</v>
      </c>
      <c r="R59" s="8">
        <v>1</v>
      </c>
      <c r="S59" s="8">
        <v>4</v>
      </c>
      <c r="T59" s="8">
        <v>1</v>
      </c>
      <c r="U59" s="8">
        <v>3</v>
      </c>
      <c r="V59" s="8">
        <v>2</v>
      </c>
      <c r="W59" s="8">
        <v>1</v>
      </c>
      <c r="X59" s="8">
        <v>5</v>
      </c>
      <c r="Y59" s="8">
        <v>5</v>
      </c>
      <c r="Z59" s="8">
        <v>12000</v>
      </c>
    </row>
    <row r="60" spans="1:26" ht="15" thickBot="1" x14ac:dyDescent="0.35">
      <c r="A60" s="1" t="s">
        <v>155</v>
      </c>
      <c r="B60" s="1" t="s">
        <v>71</v>
      </c>
      <c r="C60" s="1">
        <f>INT(RANK(konzisztencia_teszt_nyers_i!C60,konzisztencia_teszt_nyers_i!C$3:C$140,konzisztencia_teszt_nyers_i!C$1)/25)+1</f>
        <v>1</v>
      </c>
      <c r="D60" s="1">
        <f>INT(RANK(konzisztencia_teszt_nyers_i!D60,konzisztencia_teszt_nyers_i!D$3:D$140,konzisztencia_teszt_nyers_i!D$1)/25)+1</f>
        <v>1</v>
      </c>
      <c r="E60" s="1">
        <f>INT(RANK(konzisztencia_teszt_nyers_i!E60,konzisztencia_teszt_nyers_i!E$3:E$140,konzisztencia_teszt_nyers_i!E$1)/25)+1</f>
        <v>1</v>
      </c>
      <c r="F60" s="1">
        <f>INT(RANK(konzisztencia_teszt_nyers_i!F60,konzisztencia_teszt_nyers_i!F$3:F$140,konzisztencia_teszt_nyers_i!F$1)/25)+1</f>
        <v>1</v>
      </c>
      <c r="G60" s="1">
        <f>INT(RANK(konzisztencia_teszt_nyers_i!G60,konzisztencia_teszt_nyers_i!G$3:G$140,konzisztencia_teszt_nyers_i!G$1)/25)+1</f>
        <v>1</v>
      </c>
      <c r="H60" s="1">
        <f>INT(RANK(konzisztencia_teszt_nyers_i!H60,konzisztencia_teszt_nyers_i!H$3:H$140,konzisztencia_teszt_nyers_i!H$1)/25)+1</f>
        <v>1</v>
      </c>
      <c r="I60" s="1">
        <f>INT(RANK(konzisztencia_teszt_nyers_i!I60,konzisztencia_teszt_nyers_i!I$3:I$140,konzisztencia_teszt_nyers_i!I$1)/25)+1</f>
        <v>1</v>
      </c>
      <c r="J60" s="1">
        <f>INT(RANK(konzisztencia_teszt_nyers_i!J60,konzisztencia_teszt_nyers_i!J$3:J$140,konzisztencia_teszt_nyers_i!J$1)/25)+1</f>
        <v>1</v>
      </c>
      <c r="K60" s="1">
        <f>INT(RANK(konzisztencia_teszt_nyers_i!K60,konzisztencia_teszt_nyers_i!K$3:K$140,konzisztencia_teszt_nyers_i!K$1)/25)+1</f>
        <v>1</v>
      </c>
      <c r="L60" s="1">
        <f>konzisztencia_teszt_nyers_i!L60*1000+10000</f>
        <v>14000</v>
      </c>
      <c r="M60">
        <f t="shared" si="0"/>
        <v>13642.5</v>
      </c>
      <c r="P60" s="7" t="s">
        <v>229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5</v>
      </c>
      <c r="Z60" s="8">
        <v>15000</v>
      </c>
    </row>
    <row r="61" spans="1:26" ht="15" thickBot="1" x14ac:dyDescent="0.35">
      <c r="A61" s="1" t="s">
        <v>152</v>
      </c>
      <c r="B61" s="1" t="s">
        <v>72</v>
      </c>
      <c r="C61" s="1">
        <f>INT(RANK(konzisztencia_teszt_nyers_i!C61,konzisztencia_teszt_nyers_i!C$3:C$140,konzisztencia_teszt_nyers_i!C$1)/25)+1</f>
        <v>1</v>
      </c>
      <c r="D61" s="1">
        <f>INT(RANK(konzisztencia_teszt_nyers_i!D61,konzisztencia_teszt_nyers_i!D$3:D$140,konzisztencia_teszt_nyers_i!D$1)/25)+1</f>
        <v>1</v>
      </c>
      <c r="E61" s="1">
        <f>INT(RANK(konzisztencia_teszt_nyers_i!E61,konzisztencia_teszt_nyers_i!E$3:E$140,konzisztencia_teszt_nyers_i!E$1)/25)+1</f>
        <v>1</v>
      </c>
      <c r="F61" s="1">
        <f>INT(RANK(konzisztencia_teszt_nyers_i!F61,konzisztencia_teszt_nyers_i!F$3:F$140,konzisztencia_teszt_nyers_i!F$1)/25)+1</f>
        <v>1</v>
      </c>
      <c r="G61" s="1">
        <f>INT(RANK(konzisztencia_teszt_nyers_i!G61,konzisztencia_teszt_nyers_i!G$3:G$140,konzisztencia_teszt_nyers_i!G$1)/25)+1</f>
        <v>1</v>
      </c>
      <c r="H61" s="1">
        <f>INT(RANK(konzisztencia_teszt_nyers_i!H61,konzisztencia_teszt_nyers_i!H$3:H$140,konzisztencia_teszt_nyers_i!H$1)/25)+1</f>
        <v>1</v>
      </c>
      <c r="I61" s="1">
        <f>INT(RANK(konzisztencia_teszt_nyers_i!I61,konzisztencia_teszt_nyers_i!I$3:I$140,konzisztencia_teszt_nyers_i!I$1)/25)+1</f>
        <v>1</v>
      </c>
      <c r="J61" s="1">
        <f>INT(RANK(konzisztencia_teszt_nyers_i!J61,konzisztencia_teszt_nyers_i!J$3:J$140,konzisztencia_teszt_nyers_i!J$1)/25)+1</f>
        <v>1</v>
      </c>
      <c r="K61" s="1">
        <f>INT(RANK(konzisztencia_teszt_nyers_i!K61,konzisztencia_teszt_nyers_i!K$3:K$140,konzisztencia_teszt_nyers_i!K$1)/25)+1</f>
        <v>1</v>
      </c>
      <c r="L61" s="1">
        <f>konzisztencia_teszt_nyers_i!L61*1000+10000</f>
        <v>13000</v>
      </c>
      <c r="M61">
        <f t="shared" si="0"/>
        <v>13642.5</v>
      </c>
      <c r="P61" s="7" t="s">
        <v>230</v>
      </c>
      <c r="Q61" s="8">
        <v>1</v>
      </c>
      <c r="R61" s="8">
        <v>1</v>
      </c>
      <c r="S61" s="8">
        <v>4</v>
      </c>
      <c r="T61" s="8">
        <v>1</v>
      </c>
      <c r="U61" s="8">
        <v>2</v>
      </c>
      <c r="V61" s="8">
        <v>1</v>
      </c>
      <c r="W61" s="8">
        <v>1</v>
      </c>
      <c r="X61" s="8">
        <v>2</v>
      </c>
      <c r="Y61" s="8">
        <v>3</v>
      </c>
      <c r="Z61" s="8">
        <v>15000</v>
      </c>
    </row>
    <row r="62" spans="1:26" ht="15" thickBot="1" x14ac:dyDescent="0.35">
      <c r="A62" s="1" t="s">
        <v>155</v>
      </c>
      <c r="B62" s="1" t="s">
        <v>73</v>
      </c>
      <c r="C62" s="1">
        <f>INT(RANK(konzisztencia_teszt_nyers_i!C62,konzisztencia_teszt_nyers_i!C$3:C$140,konzisztencia_teszt_nyers_i!C$1)/25)+1</f>
        <v>3</v>
      </c>
      <c r="D62" s="1">
        <f>INT(RANK(konzisztencia_teszt_nyers_i!D62,konzisztencia_teszt_nyers_i!D$3:D$140,konzisztencia_teszt_nyers_i!D$1)/25)+1</f>
        <v>1</v>
      </c>
      <c r="E62" s="1">
        <f>INT(RANK(konzisztencia_teszt_nyers_i!E62,konzisztencia_teszt_nyers_i!E$3:E$140,konzisztencia_teszt_nyers_i!E$1)/25)+1</f>
        <v>2</v>
      </c>
      <c r="F62" s="1">
        <f>INT(RANK(konzisztencia_teszt_nyers_i!F62,konzisztencia_teszt_nyers_i!F$3:F$140,konzisztencia_teszt_nyers_i!F$1)/25)+1</f>
        <v>1</v>
      </c>
      <c r="G62" s="1">
        <f>INT(RANK(konzisztencia_teszt_nyers_i!G62,konzisztencia_teszt_nyers_i!G$3:G$140,konzisztencia_teszt_nyers_i!G$1)/25)+1</f>
        <v>3</v>
      </c>
      <c r="H62" s="1">
        <f>INT(RANK(konzisztencia_teszt_nyers_i!H62,konzisztencia_teszt_nyers_i!H$3:H$140,konzisztencia_teszt_nyers_i!H$1)/25)+1</f>
        <v>2</v>
      </c>
      <c r="I62" s="1">
        <f>INT(RANK(konzisztencia_teszt_nyers_i!I62,konzisztencia_teszt_nyers_i!I$3:I$140,konzisztencia_teszt_nyers_i!I$1)/25)+1</f>
        <v>2</v>
      </c>
      <c r="J62" s="1">
        <f>INT(RANK(konzisztencia_teszt_nyers_i!J62,konzisztencia_teszt_nyers_i!J$3:J$140,konzisztencia_teszt_nyers_i!J$1)/25)+1</f>
        <v>2</v>
      </c>
      <c r="K62" s="1">
        <f>INT(RANK(konzisztencia_teszt_nyers_i!K62,konzisztencia_teszt_nyers_i!K$3:K$140,konzisztencia_teszt_nyers_i!K$1)/25)+1</f>
        <v>1</v>
      </c>
      <c r="L62" s="1">
        <f>konzisztencia_teszt_nyers_i!L62*1000+10000</f>
        <v>13000</v>
      </c>
      <c r="M62">
        <f t="shared" si="0"/>
        <v>13882.3</v>
      </c>
      <c r="P62" s="7" t="s">
        <v>231</v>
      </c>
      <c r="Q62" s="8">
        <v>2</v>
      </c>
      <c r="R62" s="8">
        <v>4</v>
      </c>
      <c r="S62" s="8">
        <v>4</v>
      </c>
      <c r="T62" s="8">
        <v>3</v>
      </c>
      <c r="U62" s="8">
        <v>2</v>
      </c>
      <c r="V62" s="8">
        <v>2</v>
      </c>
      <c r="W62" s="8">
        <v>2</v>
      </c>
      <c r="X62" s="8">
        <v>4</v>
      </c>
      <c r="Y62" s="8">
        <v>5</v>
      </c>
      <c r="Z62" s="8">
        <v>14000</v>
      </c>
    </row>
    <row r="63" spans="1:26" ht="15" thickBot="1" x14ac:dyDescent="0.35">
      <c r="A63" s="1" t="s">
        <v>152</v>
      </c>
      <c r="B63" s="1" t="s">
        <v>74</v>
      </c>
      <c r="C63" s="1">
        <f>INT(RANK(konzisztencia_teszt_nyers_i!C63,konzisztencia_teszt_nyers_i!C$3:C$140,konzisztencia_teszt_nyers_i!C$1)/25)+1</f>
        <v>1</v>
      </c>
      <c r="D63" s="1">
        <f>INT(RANK(konzisztencia_teszt_nyers_i!D63,konzisztencia_teszt_nyers_i!D$3:D$140,konzisztencia_teszt_nyers_i!D$1)/25)+1</f>
        <v>1</v>
      </c>
      <c r="E63" s="1">
        <f>INT(RANK(konzisztencia_teszt_nyers_i!E63,konzisztencia_teszt_nyers_i!E$3:E$140,konzisztencia_teszt_nyers_i!E$1)/25)+1</f>
        <v>2</v>
      </c>
      <c r="F63" s="1">
        <f>INT(RANK(konzisztencia_teszt_nyers_i!F63,konzisztencia_teszt_nyers_i!F$3:F$140,konzisztencia_teszt_nyers_i!F$1)/25)+1</f>
        <v>1</v>
      </c>
      <c r="G63" s="1">
        <f>INT(RANK(konzisztencia_teszt_nyers_i!G63,konzisztencia_teszt_nyers_i!G$3:G$140,konzisztencia_teszt_nyers_i!G$1)/25)+1</f>
        <v>3</v>
      </c>
      <c r="H63" s="1">
        <f>INT(RANK(konzisztencia_teszt_nyers_i!H63,konzisztencia_teszt_nyers_i!H$3:H$140,konzisztencia_teszt_nyers_i!H$1)/25)+1</f>
        <v>1</v>
      </c>
      <c r="I63" s="1">
        <f>INT(RANK(konzisztencia_teszt_nyers_i!I63,konzisztencia_teszt_nyers_i!I$3:I$140,konzisztencia_teszt_nyers_i!I$1)/25)+1</f>
        <v>1</v>
      </c>
      <c r="J63" s="1">
        <f>INT(RANK(konzisztencia_teszt_nyers_i!J63,konzisztencia_teszt_nyers_i!J$3:J$140,konzisztencia_teszt_nyers_i!J$1)/25)+1</f>
        <v>4</v>
      </c>
      <c r="K63" s="1">
        <f>INT(RANK(konzisztencia_teszt_nyers_i!K63,konzisztencia_teszt_nyers_i!K$3:K$140,konzisztencia_teszt_nyers_i!K$1)/25)+1</f>
        <v>1</v>
      </c>
      <c r="L63" s="1">
        <f>konzisztencia_teszt_nyers_i!L63*1000+10000</f>
        <v>13000</v>
      </c>
      <c r="M63">
        <f t="shared" si="0"/>
        <v>13416.7</v>
      </c>
      <c r="P63" s="7" t="s">
        <v>232</v>
      </c>
      <c r="Q63" s="8">
        <v>3</v>
      </c>
      <c r="R63" s="8">
        <v>1</v>
      </c>
      <c r="S63" s="8">
        <v>4</v>
      </c>
      <c r="T63" s="8">
        <v>1</v>
      </c>
      <c r="U63" s="8">
        <v>3</v>
      </c>
      <c r="V63" s="8">
        <v>2</v>
      </c>
      <c r="W63" s="8">
        <v>2</v>
      </c>
      <c r="X63" s="8">
        <v>4</v>
      </c>
      <c r="Y63" s="8">
        <v>5</v>
      </c>
      <c r="Z63" s="8">
        <v>14000</v>
      </c>
    </row>
    <row r="64" spans="1:26" ht="15" thickBot="1" x14ac:dyDescent="0.35">
      <c r="A64" s="1" t="s">
        <v>154</v>
      </c>
      <c r="B64" s="1" t="s">
        <v>75</v>
      </c>
      <c r="C64" s="1">
        <f>INT(RANK(konzisztencia_teszt_nyers_i!C64,konzisztencia_teszt_nyers_i!C$3:C$140,konzisztencia_teszt_nyers_i!C$1)/25)+1</f>
        <v>3</v>
      </c>
      <c r="D64" s="1">
        <f>INT(RANK(konzisztencia_teszt_nyers_i!D64,konzisztencia_teszt_nyers_i!D$3:D$140,konzisztencia_teszt_nyers_i!D$1)/25)+1</f>
        <v>1</v>
      </c>
      <c r="E64" s="1">
        <f>INT(RANK(konzisztencia_teszt_nyers_i!E64,konzisztencia_teszt_nyers_i!E$3:E$140,konzisztencia_teszt_nyers_i!E$1)/25)+1</f>
        <v>2</v>
      </c>
      <c r="F64" s="1">
        <f>INT(RANK(konzisztencia_teszt_nyers_i!F64,konzisztencia_teszt_nyers_i!F$3:F$140,konzisztencia_teszt_nyers_i!F$1)/25)+1</f>
        <v>1</v>
      </c>
      <c r="G64" s="1">
        <f>INT(RANK(konzisztencia_teszt_nyers_i!G64,konzisztencia_teszt_nyers_i!G$3:G$140,konzisztencia_teszt_nyers_i!G$1)/25)+1</f>
        <v>3</v>
      </c>
      <c r="H64" s="1">
        <f>INT(RANK(konzisztencia_teszt_nyers_i!H64,konzisztencia_teszt_nyers_i!H$3:H$140,konzisztencia_teszt_nyers_i!H$1)/25)+1</f>
        <v>2</v>
      </c>
      <c r="I64" s="1">
        <f>INT(RANK(konzisztencia_teszt_nyers_i!I64,konzisztencia_teszt_nyers_i!I$3:I$140,konzisztencia_teszt_nyers_i!I$1)/25)+1</f>
        <v>2</v>
      </c>
      <c r="J64" s="1">
        <f>INT(RANK(konzisztencia_teszt_nyers_i!J64,konzisztencia_teszt_nyers_i!J$3:J$140,konzisztencia_teszt_nyers_i!J$1)/25)+1</f>
        <v>2</v>
      </c>
      <c r="K64" s="1">
        <f>INT(RANK(konzisztencia_teszt_nyers_i!K64,konzisztencia_teszt_nyers_i!K$3:K$140,konzisztencia_teszt_nyers_i!K$1)/25)+1</f>
        <v>1</v>
      </c>
      <c r="L64" s="1">
        <f>konzisztencia_teszt_nyers_i!L64*1000+10000</f>
        <v>14000</v>
      </c>
      <c r="M64">
        <f t="shared" si="0"/>
        <v>13882.3</v>
      </c>
      <c r="P64" s="7" t="s">
        <v>233</v>
      </c>
      <c r="Q64" s="8">
        <v>1</v>
      </c>
      <c r="R64" s="8">
        <v>1</v>
      </c>
      <c r="S64" s="8">
        <v>2</v>
      </c>
      <c r="T64" s="8">
        <v>1</v>
      </c>
      <c r="U64" s="8">
        <v>3</v>
      </c>
      <c r="V64" s="8">
        <v>2</v>
      </c>
      <c r="W64" s="8">
        <v>2</v>
      </c>
      <c r="X64" s="8">
        <v>4</v>
      </c>
      <c r="Y64" s="8">
        <v>5</v>
      </c>
      <c r="Z64" s="8">
        <v>12000</v>
      </c>
    </row>
    <row r="65" spans="1:26" ht="15" thickBot="1" x14ac:dyDescent="0.35">
      <c r="A65" s="1" t="s">
        <v>156</v>
      </c>
      <c r="B65" s="1" t="s">
        <v>76</v>
      </c>
      <c r="C65" s="1">
        <f>INT(RANK(konzisztencia_teszt_nyers_i!C65,konzisztencia_teszt_nyers_i!C$3:C$140,konzisztencia_teszt_nyers_i!C$1)/25)+1</f>
        <v>1</v>
      </c>
      <c r="D65" s="1">
        <f>INT(RANK(konzisztencia_teszt_nyers_i!D65,konzisztencia_teszt_nyers_i!D$3:D$140,konzisztencia_teszt_nyers_i!D$1)/25)+1</f>
        <v>1</v>
      </c>
      <c r="E65" s="1">
        <f>INT(RANK(konzisztencia_teszt_nyers_i!E65,konzisztencia_teszt_nyers_i!E$3:E$140,konzisztencia_teszt_nyers_i!E$1)/25)+1</f>
        <v>1</v>
      </c>
      <c r="F65" s="1">
        <f>INT(RANK(konzisztencia_teszt_nyers_i!F65,konzisztencia_teszt_nyers_i!F$3:F$140,konzisztencia_teszt_nyers_i!F$1)/25)+1</f>
        <v>1</v>
      </c>
      <c r="G65" s="1">
        <f>INT(RANK(konzisztencia_teszt_nyers_i!G65,konzisztencia_teszt_nyers_i!G$3:G$140,konzisztencia_teszt_nyers_i!G$1)/25)+1</f>
        <v>3</v>
      </c>
      <c r="H65" s="1">
        <f>INT(RANK(konzisztencia_teszt_nyers_i!H65,konzisztencia_teszt_nyers_i!H$3:H$140,konzisztencia_teszt_nyers_i!H$1)/25)+1</f>
        <v>1</v>
      </c>
      <c r="I65" s="1">
        <f>INT(RANK(konzisztencia_teszt_nyers_i!I65,konzisztencia_teszt_nyers_i!I$3:I$140,konzisztencia_teszt_nyers_i!I$1)/25)+1</f>
        <v>1</v>
      </c>
      <c r="J65" s="1">
        <f>INT(RANK(konzisztencia_teszt_nyers_i!J65,konzisztencia_teszt_nyers_i!J$3:J$140,konzisztencia_teszt_nyers_i!J$1)/25)+1</f>
        <v>2</v>
      </c>
      <c r="K65" s="1">
        <f>INT(RANK(konzisztencia_teszt_nyers_i!K65,konzisztencia_teszt_nyers_i!K$3:K$140,konzisztencia_teszt_nyers_i!K$1)/25)+1</f>
        <v>3</v>
      </c>
      <c r="L65" s="1">
        <f>konzisztencia_teszt_nyers_i!L65*1000+10000</f>
        <v>15000</v>
      </c>
      <c r="M65">
        <f t="shared" si="0"/>
        <v>14256</v>
      </c>
      <c r="P65" s="7" t="s">
        <v>234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14000</v>
      </c>
    </row>
    <row r="66" spans="1:26" ht="15" thickBot="1" x14ac:dyDescent="0.35">
      <c r="A66" s="1" t="s">
        <v>152</v>
      </c>
      <c r="B66" s="1" t="s">
        <v>77</v>
      </c>
      <c r="C66" s="1">
        <f>INT(RANK(konzisztencia_teszt_nyers_i!C66,konzisztencia_teszt_nyers_i!C$3:C$140,konzisztencia_teszt_nyers_i!C$1)/25)+1</f>
        <v>1</v>
      </c>
      <c r="D66" s="1">
        <f>INT(RANK(konzisztencia_teszt_nyers_i!D66,konzisztencia_teszt_nyers_i!D$3:D$140,konzisztencia_teszt_nyers_i!D$1)/25)+1</f>
        <v>4</v>
      </c>
      <c r="E66" s="1">
        <f>INT(RANK(konzisztencia_teszt_nyers_i!E66,konzisztencia_teszt_nyers_i!E$3:E$140,konzisztencia_teszt_nyers_i!E$1)/25)+1</f>
        <v>4</v>
      </c>
      <c r="F66" s="1">
        <f>INT(RANK(konzisztencia_teszt_nyers_i!F66,konzisztencia_teszt_nyers_i!F$3:F$140,konzisztencia_teszt_nyers_i!F$1)/25)+1</f>
        <v>5</v>
      </c>
      <c r="G66" s="1">
        <f>INT(RANK(konzisztencia_teszt_nyers_i!G66,konzisztencia_teszt_nyers_i!G$3:G$140,konzisztencia_teszt_nyers_i!G$1)/25)+1</f>
        <v>2</v>
      </c>
      <c r="H66" s="1">
        <f>INT(RANK(konzisztencia_teszt_nyers_i!H66,konzisztencia_teszt_nyers_i!H$3:H$140,konzisztencia_teszt_nyers_i!H$1)/25)+1</f>
        <v>5</v>
      </c>
      <c r="I66" s="1">
        <f>INT(RANK(konzisztencia_teszt_nyers_i!I66,konzisztencia_teszt_nyers_i!I$3:I$140,konzisztencia_teszt_nyers_i!I$1)/25)+1</f>
        <v>4</v>
      </c>
      <c r="J66" s="1">
        <f>INT(RANK(konzisztencia_teszt_nyers_i!J66,konzisztencia_teszt_nyers_i!J$3:J$140,konzisztencia_teszt_nyers_i!J$1)/25)+1</f>
        <v>5</v>
      </c>
      <c r="K66" s="1">
        <f>INT(RANK(konzisztencia_teszt_nyers_i!K66,konzisztencia_teszt_nyers_i!K$3:K$140,konzisztencia_teszt_nyers_i!K$1)/25)+1</f>
        <v>6</v>
      </c>
      <c r="L66" s="1">
        <f>konzisztencia_teszt_nyers_i!L66*1000+10000</f>
        <v>11000</v>
      </c>
      <c r="M66">
        <f t="shared" si="0"/>
        <v>11653.2</v>
      </c>
      <c r="P66" s="7" t="s">
        <v>235</v>
      </c>
      <c r="Q66" s="8">
        <v>1</v>
      </c>
      <c r="R66" s="8">
        <v>1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13000</v>
      </c>
    </row>
    <row r="67" spans="1:26" ht="15" thickBot="1" x14ac:dyDescent="0.35">
      <c r="A67" s="1" t="s">
        <v>156</v>
      </c>
      <c r="B67" s="1" t="s">
        <v>78</v>
      </c>
      <c r="C67" s="1">
        <f>INT(RANK(konzisztencia_teszt_nyers_i!C67,konzisztencia_teszt_nyers_i!C$3:C$140,konzisztencia_teszt_nyers_i!C$1)/25)+1</f>
        <v>1</v>
      </c>
      <c r="D67" s="1">
        <f>INT(RANK(konzisztencia_teszt_nyers_i!D67,konzisztencia_teszt_nyers_i!D$3:D$140,konzisztencia_teszt_nyers_i!D$1)/25)+1</f>
        <v>1</v>
      </c>
      <c r="E67" s="1">
        <f>INT(RANK(konzisztencia_teszt_nyers_i!E67,konzisztencia_teszt_nyers_i!E$3:E$140,konzisztencia_teszt_nyers_i!E$1)/25)+1</f>
        <v>1</v>
      </c>
      <c r="F67" s="1">
        <f>INT(RANK(konzisztencia_teszt_nyers_i!F67,konzisztencia_teszt_nyers_i!F$3:F$140,konzisztencia_teszt_nyers_i!F$1)/25)+1</f>
        <v>1</v>
      </c>
      <c r="G67" s="1">
        <f>INT(RANK(konzisztencia_teszt_nyers_i!G67,konzisztencia_teszt_nyers_i!G$3:G$140,konzisztencia_teszt_nyers_i!G$1)/25)+1</f>
        <v>2</v>
      </c>
      <c r="H67" s="1">
        <f>INT(RANK(konzisztencia_teszt_nyers_i!H67,konzisztencia_teszt_nyers_i!H$3:H$140,konzisztencia_teszt_nyers_i!H$1)/25)+1</f>
        <v>1</v>
      </c>
      <c r="I67" s="1">
        <f>INT(RANK(konzisztencia_teszt_nyers_i!I67,konzisztencia_teszt_nyers_i!I$3:I$140,konzisztencia_teszt_nyers_i!I$1)/25)+1</f>
        <v>1</v>
      </c>
      <c r="J67" s="1">
        <f>INT(RANK(konzisztencia_teszt_nyers_i!J67,konzisztencia_teszt_nyers_i!J$3:J$140,konzisztencia_teszt_nyers_i!J$1)/25)+1</f>
        <v>2</v>
      </c>
      <c r="K67" s="1">
        <f>INT(RANK(konzisztencia_teszt_nyers_i!K67,konzisztencia_teszt_nyers_i!K$3:K$140,konzisztencia_teszt_nyers_i!K$1)/25)+1</f>
        <v>6</v>
      </c>
      <c r="L67" s="1">
        <f>konzisztencia_teszt_nyers_i!L67*1000+10000</f>
        <v>14000</v>
      </c>
      <c r="M67">
        <f t="shared" ref="M67:M130" si="1">Z228</f>
        <v>14137.1</v>
      </c>
      <c r="P67" s="7" t="s">
        <v>236</v>
      </c>
      <c r="Q67" s="8">
        <v>3</v>
      </c>
      <c r="R67" s="8">
        <v>1</v>
      </c>
      <c r="S67" s="8">
        <v>2</v>
      </c>
      <c r="T67" s="8">
        <v>1</v>
      </c>
      <c r="U67" s="8">
        <v>3</v>
      </c>
      <c r="V67" s="8">
        <v>2</v>
      </c>
      <c r="W67" s="8">
        <v>2</v>
      </c>
      <c r="X67" s="8">
        <v>2</v>
      </c>
      <c r="Y67" s="8">
        <v>1</v>
      </c>
      <c r="Z67" s="8">
        <v>13000</v>
      </c>
    </row>
    <row r="68" spans="1:26" ht="15" thickBot="1" x14ac:dyDescent="0.35">
      <c r="A68" s="1" t="s">
        <v>156</v>
      </c>
      <c r="B68" s="1" t="s">
        <v>79</v>
      </c>
      <c r="C68" s="1">
        <f>INT(RANK(konzisztencia_teszt_nyers_i!C68,konzisztencia_teszt_nyers_i!C$3:C$140,konzisztencia_teszt_nyers_i!C$1)/25)+1</f>
        <v>1</v>
      </c>
      <c r="D68" s="1">
        <f>INT(RANK(konzisztencia_teszt_nyers_i!D68,konzisztencia_teszt_nyers_i!D$3:D$140,konzisztencia_teszt_nyers_i!D$1)/25)+1</f>
        <v>1</v>
      </c>
      <c r="E68" s="1">
        <f>INT(RANK(konzisztencia_teszt_nyers_i!E68,konzisztencia_teszt_nyers_i!E$3:E$140,konzisztencia_teszt_nyers_i!E$1)/25)+1</f>
        <v>1</v>
      </c>
      <c r="F68" s="1">
        <f>INT(RANK(konzisztencia_teszt_nyers_i!F68,konzisztencia_teszt_nyers_i!F$3:F$140,konzisztencia_teszt_nyers_i!F$1)/25)+1</f>
        <v>1</v>
      </c>
      <c r="G68" s="1">
        <f>INT(RANK(konzisztencia_teszt_nyers_i!G68,konzisztencia_teszt_nyers_i!G$3:G$140,konzisztencia_teszt_nyers_i!G$1)/25)+1</f>
        <v>2</v>
      </c>
      <c r="H68" s="1">
        <f>INT(RANK(konzisztencia_teszt_nyers_i!H68,konzisztencia_teszt_nyers_i!H$3:H$140,konzisztencia_teszt_nyers_i!H$1)/25)+1</f>
        <v>1</v>
      </c>
      <c r="I68" s="1">
        <f>INT(RANK(konzisztencia_teszt_nyers_i!I68,konzisztencia_teszt_nyers_i!I$3:I$140,konzisztencia_teszt_nyers_i!I$1)/25)+1</f>
        <v>1</v>
      </c>
      <c r="J68" s="1">
        <f>INT(RANK(konzisztencia_teszt_nyers_i!J68,konzisztencia_teszt_nyers_i!J$3:J$140,konzisztencia_teszt_nyers_i!J$1)/25)+1</f>
        <v>2</v>
      </c>
      <c r="K68" s="1">
        <f>INT(RANK(konzisztencia_teszt_nyers_i!K68,konzisztencia_teszt_nyers_i!K$3:K$140,konzisztencia_teszt_nyers_i!K$1)/25)+1</f>
        <v>6</v>
      </c>
      <c r="L68" s="1">
        <f>konzisztencia_teszt_nyers_i!L68*1000+10000</f>
        <v>15000</v>
      </c>
      <c r="M68">
        <f t="shared" si="1"/>
        <v>14137.1</v>
      </c>
      <c r="P68" s="7" t="s">
        <v>237</v>
      </c>
      <c r="Q68" s="8">
        <v>1</v>
      </c>
      <c r="R68" s="8">
        <v>1</v>
      </c>
      <c r="S68" s="8">
        <v>2</v>
      </c>
      <c r="T68" s="8">
        <v>1</v>
      </c>
      <c r="U68" s="8">
        <v>3</v>
      </c>
      <c r="V68" s="8">
        <v>1</v>
      </c>
      <c r="W68" s="8">
        <v>1</v>
      </c>
      <c r="X68" s="8">
        <v>4</v>
      </c>
      <c r="Y68" s="8">
        <v>1</v>
      </c>
      <c r="Z68" s="8">
        <v>13000</v>
      </c>
    </row>
    <row r="69" spans="1:26" ht="15" thickBot="1" x14ac:dyDescent="0.35">
      <c r="A69" s="1" t="s">
        <v>155</v>
      </c>
      <c r="B69" s="1" t="s">
        <v>80</v>
      </c>
      <c r="C69" s="1">
        <f>INT(RANK(konzisztencia_teszt_nyers_i!C69,konzisztencia_teszt_nyers_i!C$3:C$140,konzisztencia_teszt_nyers_i!C$1)/25)+1</f>
        <v>5</v>
      </c>
      <c r="D69" s="1">
        <f>INT(RANK(konzisztencia_teszt_nyers_i!D69,konzisztencia_teszt_nyers_i!D$3:D$140,konzisztencia_teszt_nyers_i!D$1)/25)+1</f>
        <v>4</v>
      </c>
      <c r="E69" s="1">
        <f>INT(RANK(konzisztencia_teszt_nyers_i!E69,konzisztencia_teszt_nyers_i!E$3:E$140,konzisztencia_teszt_nyers_i!E$1)/25)+1</f>
        <v>2</v>
      </c>
      <c r="F69" s="1">
        <f>INT(RANK(konzisztencia_teszt_nyers_i!F69,konzisztencia_teszt_nyers_i!F$3:F$140,konzisztencia_teszt_nyers_i!F$1)/25)+1</f>
        <v>5</v>
      </c>
      <c r="G69" s="1">
        <f>INT(RANK(konzisztencia_teszt_nyers_i!G69,konzisztencia_teszt_nyers_i!G$3:G$140,konzisztencia_teszt_nyers_i!G$1)/25)+1</f>
        <v>5</v>
      </c>
      <c r="H69" s="1">
        <f>INT(RANK(konzisztencia_teszt_nyers_i!H69,konzisztencia_teszt_nyers_i!H$3:H$140,konzisztencia_teszt_nyers_i!H$1)/25)+1</f>
        <v>4</v>
      </c>
      <c r="I69" s="1">
        <f>INT(RANK(konzisztencia_teszt_nyers_i!I69,konzisztencia_teszt_nyers_i!I$3:I$140,konzisztencia_teszt_nyers_i!I$1)/25)+1</f>
        <v>2</v>
      </c>
      <c r="J69" s="1">
        <f>INT(RANK(konzisztencia_teszt_nyers_i!J69,konzisztencia_teszt_nyers_i!J$3:J$140,konzisztencia_teszt_nyers_i!J$1)/25)+1</f>
        <v>1</v>
      </c>
      <c r="K69" s="1">
        <f>INT(RANK(konzisztencia_teszt_nyers_i!K69,konzisztencia_teszt_nyers_i!K$3:K$140,konzisztencia_teszt_nyers_i!K$1)/25)+1</f>
        <v>1</v>
      </c>
      <c r="L69" s="1">
        <f>konzisztencia_teszt_nyers_i!L69*1000+10000</f>
        <v>13000</v>
      </c>
      <c r="M69">
        <f t="shared" si="1"/>
        <v>13091</v>
      </c>
      <c r="P69" s="7" t="s">
        <v>238</v>
      </c>
      <c r="Q69" s="8">
        <v>3</v>
      </c>
      <c r="R69" s="8">
        <v>1</v>
      </c>
      <c r="S69" s="8">
        <v>2</v>
      </c>
      <c r="T69" s="8">
        <v>1</v>
      </c>
      <c r="U69" s="8">
        <v>3</v>
      </c>
      <c r="V69" s="8">
        <v>2</v>
      </c>
      <c r="W69" s="8">
        <v>2</v>
      </c>
      <c r="X69" s="8">
        <v>2</v>
      </c>
      <c r="Y69" s="8">
        <v>1</v>
      </c>
      <c r="Z69" s="8">
        <v>14000</v>
      </c>
    </row>
    <row r="70" spans="1:26" ht="15" thickBot="1" x14ac:dyDescent="0.35">
      <c r="A70" s="1" t="s">
        <v>152</v>
      </c>
      <c r="B70" s="1" t="s">
        <v>81</v>
      </c>
      <c r="C70" s="1">
        <f>INT(RANK(konzisztencia_teszt_nyers_i!C70,konzisztencia_teszt_nyers_i!C$3:C$140,konzisztencia_teszt_nyers_i!C$1)/25)+1</f>
        <v>2</v>
      </c>
      <c r="D70" s="1">
        <f>INT(RANK(konzisztencia_teszt_nyers_i!D70,konzisztencia_teszt_nyers_i!D$3:D$140,konzisztencia_teszt_nyers_i!D$1)/25)+1</f>
        <v>4</v>
      </c>
      <c r="E70" s="1">
        <f>INT(RANK(konzisztencia_teszt_nyers_i!E70,konzisztencia_teszt_nyers_i!E$3:E$140,konzisztencia_teszt_nyers_i!E$1)/25)+1</f>
        <v>6</v>
      </c>
      <c r="F70" s="1">
        <f>INT(RANK(konzisztencia_teszt_nyers_i!F70,konzisztencia_teszt_nyers_i!F$3:F$140,konzisztencia_teszt_nyers_i!F$1)/25)+1</f>
        <v>6</v>
      </c>
      <c r="G70" s="1">
        <f>INT(RANK(konzisztencia_teszt_nyers_i!G70,konzisztencia_teszt_nyers_i!G$3:G$140,konzisztencia_teszt_nyers_i!G$1)/25)+1</f>
        <v>5</v>
      </c>
      <c r="H70" s="1">
        <f>INT(RANK(konzisztencia_teszt_nyers_i!H70,konzisztencia_teszt_nyers_i!H$3:H$140,konzisztencia_teszt_nyers_i!H$1)/25)+1</f>
        <v>6</v>
      </c>
      <c r="I70" s="1">
        <f>INT(RANK(konzisztencia_teszt_nyers_i!I70,konzisztencia_teszt_nyers_i!I$3:I$140,konzisztencia_teszt_nyers_i!I$1)/25)+1</f>
        <v>6</v>
      </c>
      <c r="J70" s="1">
        <f>INT(RANK(konzisztencia_teszt_nyers_i!J70,konzisztencia_teszt_nyers_i!J$3:J$140,konzisztencia_teszt_nyers_i!J$1)/25)+1</f>
        <v>5</v>
      </c>
      <c r="K70" s="1">
        <f>INT(RANK(konzisztencia_teszt_nyers_i!K70,konzisztencia_teszt_nyers_i!K$3:K$140,konzisztencia_teszt_nyers_i!K$1)/25)+1</f>
        <v>1</v>
      </c>
      <c r="L70" s="1">
        <f>konzisztencia_teszt_nyers_i!L70*1000+10000</f>
        <v>11000</v>
      </c>
      <c r="M70">
        <f t="shared" si="1"/>
        <v>11577.3</v>
      </c>
      <c r="P70" s="7" t="s">
        <v>239</v>
      </c>
      <c r="Q70" s="8">
        <v>1</v>
      </c>
      <c r="R70" s="8">
        <v>1</v>
      </c>
      <c r="S70" s="8">
        <v>1</v>
      </c>
      <c r="T70" s="8">
        <v>1</v>
      </c>
      <c r="U70" s="8">
        <v>3</v>
      </c>
      <c r="V70" s="8">
        <v>1</v>
      </c>
      <c r="W70" s="8">
        <v>1</v>
      </c>
      <c r="X70" s="8">
        <v>2</v>
      </c>
      <c r="Y70" s="8">
        <v>3</v>
      </c>
      <c r="Z70" s="8">
        <v>15000</v>
      </c>
    </row>
    <row r="71" spans="1:26" ht="15" thickBot="1" x14ac:dyDescent="0.35">
      <c r="A71" s="1" t="s">
        <v>154</v>
      </c>
      <c r="B71" s="1" t="s">
        <v>82</v>
      </c>
      <c r="C71" s="1">
        <f>INT(RANK(konzisztencia_teszt_nyers_i!C71,konzisztencia_teszt_nyers_i!C$3:C$140,konzisztencia_teszt_nyers_i!C$1)/25)+1</f>
        <v>5</v>
      </c>
      <c r="D71" s="1">
        <f>INT(RANK(konzisztencia_teszt_nyers_i!D71,konzisztencia_teszt_nyers_i!D$3:D$140,konzisztencia_teszt_nyers_i!D$1)/25)+1</f>
        <v>4</v>
      </c>
      <c r="E71" s="1">
        <f>INT(RANK(konzisztencia_teszt_nyers_i!E71,konzisztencia_teszt_nyers_i!E$3:E$140,konzisztencia_teszt_nyers_i!E$1)/25)+1</f>
        <v>4</v>
      </c>
      <c r="F71" s="1">
        <f>INT(RANK(konzisztencia_teszt_nyers_i!F71,konzisztencia_teszt_nyers_i!F$3:F$140,konzisztencia_teszt_nyers_i!F$1)/25)+1</f>
        <v>5</v>
      </c>
      <c r="G71" s="1">
        <f>INT(RANK(konzisztencia_teszt_nyers_i!G71,konzisztencia_teszt_nyers_i!G$3:G$140,konzisztencia_teszt_nyers_i!G$1)/25)+1</f>
        <v>5</v>
      </c>
      <c r="H71" s="1">
        <f>INT(RANK(konzisztencia_teszt_nyers_i!H71,konzisztencia_teszt_nyers_i!H$3:H$140,konzisztencia_teszt_nyers_i!H$1)/25)+1</f>
        <v>4</v>
      </c>
      <c r="I71" s="1">
        <f>INT(RANK(konzisztencia_teszt_nyers_i!I71,konzisztencia_teszt_nyers_i!I$3:I$140,konzisztencia_teszt_nyers_i!I$1)/25)+1</f>
        <v>4</v>
      </c>
      <c r="J71" s="1">
        <f>INT(RANK(konzisztencia_teszt_nyers_i!J71,konzisztencia_teszt_nyers_i!J$3:J$140,konzisztencia_teszt_nyers_i!J$1)/25)+1</f>
        <v>2</v>
      </c>
      <c r="K71" s="1">
        <f>INT(RANK(konzisztencia_teszt_nyers_i!K71,konzisztencia_teszt_nyers_i!K$3:K$140,konzisztencia_teszt_nyers_i!K$1)/25)+1</f>
        <v>1</v>
      </c>
      <c r="L71" s="1">
        <f>konzisztencia_teszt_nyers_i!L71*1000+10000</f>
        <v>13000</v>
      </c>
      <c r="M71">
        <f t="shared" si="1"/>
        <v>12726.3</v>
      </c>
      <c r="P71" s="7" t="s">
        <v>240</v>
      </c>
      <c r="Q71" s="8">
        <v>1</v>
      </c>
      <c r="R71" s="8">
        <v>4</v>
      </c>
      <c r="S71" s="8">
        <v>4</v>
      </c>
      <c r="T71" s="8">
        <v>5</v>
      </c>
      <c r="U71" s="8">
        <v>2</v>
      </c>
      <c r="V71" s="8">
        <v>5</v>
      </c>
      <c r="W71" s="8">
        <v>4</v>
      </c>
      <c r="X71" s="8">
        <v>5</v>
      </c>
      <c r="Y71" s="8">
        <v>6</v>
      </c>
      <c r="Z71" s="8">
        <v>11000</v>
      </c>
    </row>
    <row r="72" spans="1:26" ht="15" thickBot="1" x14ac:dyDescent="0.35">
      <c r="A72" s="1" t="s">
        <v>155</v>
      </c>
      <c r="B72" s="1" t="s">
        <v>83</v>
      </c>
      <c r="C72" s="1">
        <f>INT(RANK(konzisztencia_teszt_nyers_i!C72,konzisztencia_teszt_nyers_i!C$3:C$140,konzisztencia_teszt_nyers_i!C$1)/25)+1</f>
        <v>5</v>
      </c>
      <c r="D72" s="1">
        <f>INT(RANK(konzisztencia_teszt_nyers_i!D72,konzisztencia_teszt_nyers_i!D$3:D$140,konzisztencia_teszt_nyers_i!D$1)/25)+1</f>
        <v>5</v>
      </c>
      <c r="E72" s="1">
        <f>INT(RANK(konzisztencia_teszt_nyers_i!E72,konzisztencia_teszt_nyers_i!E$3:E$140,konzisztencia_teszt_nyers_i!E$1)/25)+1</f>
        <v>4</v>
      </c>
      <c r="F72" s="1">
        <f>INT(RANK(konzisztencia_teszt_nyers_i!F72,konzisztencia_teszt_nyers_i!F$3:F$140,konzisztencia_teszt_nyers_i!F$1)/25)+1</f>
        <v>5</v>
      </c>
      <c r="G72" s="1">
        <f>INT(RANK(konzisztencia_teszt_nyers_i!G72,konzisztencia_teszt_nyers_i!G$3:G$140,konzisztencia_teszt_nyers_i!G$1)/25)+1</f>
        <v>6</v>
      </c>
      <c r="H72" s="1">
        <f>INT(RANK(konzisztencia_teszt_nyers_i!H72,konzisztencia_teszt_nyers_i!H$3:H$140,konzisztencia_teszt_nyers_i!H$1)/25)+1</f>
        <v>4</v>
      </c>
      <c r="I72" s="1">
        <f>INT(RANK(konzisztencia_teszt_nyers_i!I72,konzisztencia_teszt_nyers_i!I$3:I$140,konzisztencia_teszt_nyers_i!I$1)/25)+1</f>
        <v>5</v>
      </c>
      <c r="J72" s="1">
        <f>INT(RANK(konzisztencia_teszt_nyers_i!J72,konzisztencia_teszt_nyers_i!J$3:J$140,konzisztencia_teszt_nyers_i!J$1)/25)+1</f>
        <v>2</v>
      </c>
      <c r="K72" s="1">
        <f>INT(RANK(konzisztencia_teszt_nyers_i!K72,konzisztencia_teszt_nyers_i!K$3:K$140,konzisztencia_teszt_nyers_i!K$1)/25)+1</f>
        <v>3</v>
      </c>
      <c r="L72" s="1">
        <f>konzisztencia_teszt_nyers_i!L72*1000+10000</f>
        <v>13000</v>
      </c>
      <c r="M72">
        <f t="shared" si="1"/>
        <v>13140</v>
      </c>
      <c r="P72" s="7" t="s">
        <v>241</v>
      </c>
      <c r="Q72" s="8">
        <v>1</v>
      </c>
      <c r="R72" s="8">
        <v>1</v>
      </c>
      <c r="S72" s="8">
        <v>1</v>
      </c>
      <c r="T72" s="8">
        <v>1</v>
      </c>
      <c r="U72" s="8">
        <v>2</v>
      </c>
      <c r="V72" s="8">
        <v>1</v>
      </c>
      <c r="W72" s="8">
        <v>1</v>
      </c>
      <c r="X72" s="8">
        <v>2</v>
      </c>
      <c r="Y72" s="8">
        <v>6</v>
      </c>
      <c r="Z72" s="8">
        <v>14000</v>
      </c>
    </row>
    <row r="73" spans="1:26" ht="15" thickBot="1" x14ac:dyDescent="0.35">
      <c r="A73" s="1" t="s">
        <v>152</v>
      </c>
      <c r="B73" s="1" t="s">
        <v>84</v>
      </c>
      <c r="C73" s="1">
        <f>INT(RANK(konzisztencia_teszt_nyers_i!C73,konzisztencia_teszt_nyers_i!C$3:C$140,konzisztencia_teszt_nyers_i!C$1)/25)+1</f>
        <v>2</v>
      </c>
      <c r="D73" s="1">
        <f>INT(RANK(konzisztencia_teszt_nyers_i!D73,konzisztencia_teszt_nyers_i!D$3:D$140,konzisztencia_teszt_nyers_i!D$1)/25)+1</f>
        <v>4</v>
      </c>
      <c r="E73" s="1">
        <f>INT(RANK(konzisztencia_teszt_nyers_i!E73,konzisztencia_teszt_nyers_i!E$3:E$140,konzisztencia_teszt_nyers_i!E$1)/25)+1</f>
        <v>6</v>
      </c>
      <c r="F73" s="1">
        <f>INT(RANK(konzisztencia_teszt_nyers_i!F73,konzisztencia_teszt_nyers_i!F$3:F$140,konzisztencia_teszt_nyers_i!F$1)/25)+1</f>
        <v>5</v>
      </c>
      <c r="G73" s="1">
        <f>INT(RANK(konzisztencia_teszt_nyers_i!G73,konzisztencia_teszt_nyers_i!G$3:G$140,konzisztencia_teszt_nyers_i!G$1)/25)+1</f>
        <v>6</v>
      </c>
      <c r="H73" s="1">
        <f>INT(RANK(konzisztencia_teszt_nyers_i!H73,konzisztencia_teszt_nyers_i!H$3:H$140,konzisztencia_teszt_nyers_i!H$1)/25)+1</f>
        <v>5</v>
      </c>
      <c r="I73" s="1">
        <f>INT(RANK(konzisztencia_teszt_nyers_i!I73,konzisztencia_teszt_nyers_i!I$3:I$140,konzisztencia_teszt_nyers_i!I$1)/25)+1</f>
        <v>5</v>
      </c>
      <c r="J73" s="1">
        <f>INT(RANK(konzisztencia_teszt_nyers_i!J73,konzisztencia_teszt_nyers_i!J$3:J$140,konzisztencia_teszt_nyers_i!J$1)/25)+1</f>
        <v>5</v>
      </c>
      <c r="K73" s="1">
        <f>INT(RANK(konzisztencia_teszt_nyers_i!K73,konzisztencia_teszt_nyers_i!K$3:K$140,konzisztencia_teszt_nyers_i!K$1)/25)+1</f>
        <v>3</v>
      </c>
      <c r="L73" s="1">
        <f>konzisztencia_teszt_nyers_i!L73*1000+10000</f>
        <v>13000</v>
      </c>
      <c r="M73">
        <f t="shared" si="1"/>
        <v>12165.3</v>
      </c>
      <c r="P73" s="7" t="s">
        <v>242</v>
      </c>
      <c r="Q73" s="8">
        <v>1</v>
      </c>
      <c r="R73" s="8">
        <v>1</v>
      </c>
      <c r="S73" s="8">
        <v>1</v>
      </c>
      <c r="T73" s="8">
        <v>1</v>
      </c>
      <c r="U73" s="8">
        <v>2</v>
      </c>
      <c r="V73" s="8">
        <v>1</v>
      </c>
      <c r="W73" s="8">
        <v>1</v>
      </c>
      <c r="X73" s="8">
        <v>2</v>
      </c>
      <c r="Y73" s="8">
        <v>6</v>
      </c>
      <c r="Z73" s="8">
        <v>15000</v>
      </c>
    </row>
    <row r="74" spans="1:26" ht="15" thickBot="1" x14ac:dyDescent="0.35">
      <c r="A74" s="1" t="s">
        <v>156</v>
      </c>
      <c r="B74" s="1" t="s">
        <v>85</v>
      </c>
      <c r="C74" s="1">
        <f>INT(RANK(konzisztencia_teszt_nyers_i!C74,konzisztencia_teszt_nyers_i!C$3:C$140,konzisztencia_teszt_nyers_i!C$1)/25)+1</f>
        <v>5</v>
      </c>
      <c r="D74" s="1">
        <f>INT(RANK(konzisztencia_teszt_nyers_i!D74,konzisztencia_teszt_nyers_i!D$3:D$140,konzisztencia_teszt_nyers_i!D$1)/25)+1</f>
        <v>5</v>
      </c>
      <c r="E74" s="1">
        <f>INT(RANK(konzisztencia_teszt_nyers_i!E74,konzisztencia_teszt_nyers_i!E$3:E$140,konzisztencia_teszt_nyers_i!E$1)/25)+1</f>
        <v>2</v>
      </c>
      <c r="F74" s="1">
        <f>INT(RANK(konzisztencia_teszt_nyers_i!F74,konzisztencia_teszt_nyers_i!F$3:F$140,konzisztencia_teszt_nyers_i!F$1)/25)+1</f>
        <v>3</v>
      </c>
      <c r="G74" s="1">
        <f>INT(RANK(konzisztencia_teszt_nyers_i!G74,konzisztencia_teszt_nyers_i!G$3:G$140,konzisztencia_teszt_nyers_i!G$1)/25)+1</f>
        <v>2</v>
      </c>
      <c r="H74" s="1">
        <f>INT(RANK(konzisztencia_teszt_nyers_i!H74,konzisztencia_teszt_nyers_i!H$3:H$140,konzisztencia_teszt_nyers_i!H$1)/25)+1</f>
        <v>4</v>
      </c>
      <c r="I74" s="1">
        <f>INT(RANK(konzisztencia_teszt_nyers_i!I74,konzisztencia_teszt_nyers_i!I$3:I$140,konzisztencia_teszt_nyers_i!I$1)/25)+1</f>
        <v>4</v>
      </c>
      <c r="J74" s="1">
        <f>INT(RANK(konzisztencia_teszt_nyers_i!J74,konzisztencia_teszt_nyers_i!J$3:J$140,konzisztencia_teszt_nyers_i!J$1)/25)+1</f>
        <v>1</v>
      </c>
      <c r="K74" s="1">
        <f>INT(RANK(konzisztencia_teszt_nyers_i!K74,konzisztencia_teszt_nyers_i!K$3:K$140,konzisztencia_teszt_nyers_i!K$1)/25)+1</f>
        <v>3</v>
      </c>
      <c r="L74" s="1">
        <f>konzisztencia_teszt_nyers_i!L74*1000+10000</f>
        <v>14000</v>
      </c>
      <c r="M74">
        <f t="shared" si="1"/>
        <v>13181.4</v>
      </c>
      <c r="P74" s="7" t="s">
        <v>243</v>
      </c>
      <c r="Q74" s="8">
        <v>5</v>
      </c>
      <c r="R74" s="8">
        <v>4</v>
      </c>
      <c r="S74" s="8">
        <v>2</v>
      </c>
      <c r="T74" s="8">
        <v>5</v>
      </c>
      <c r="U74" s="8">
        <v>5</v>
      </c>
      <c r="V74" s="8">
        <v>4</v>
      </c>
      <c r="W74" s="8">
        <v>2</v>
      </c>
      <c r="X74" s="8">
        <v>1</v>
      </c>
      <c r="Y74" s="8">
        <v>1</v>
      </c>
      <c r="Z74" s="8">
        <v>13000</v>
      </c>
    </row>
    <row r="75" spans="1:26" ht="15" thickBot="1" x14ac:dyDescent="0.35">
      <c r="A75" s="1" t="s">
        <v>154</v>
      </c>
      <c r="B75" s="1" t="s">
        <v>86</v>
      </c>
      <c r="C75" s="1">
        <f>INT(RANK(konzisztencia_teszt_nyers_i!C75,konzisztencia_teszt_nyers_i!C$3:C$140,konzisztencia_teszt_nyers_i!C$1)/25)+1</f>
        <v>5</v>
      </c>
      <c r="D75" s="1">
        <f>INT(RANK(konzisztencia_teszt_nyers_i!D75,konzisztencia_teszt_nyers_i!D$3:D$140,konzisztencia_teszt_nyers_i!D$1)/25)+1</f>
        <v>5</v>
      </c>
      <c r="E75" s="1">
        <f>INT(RANK(konzisztencia_teszt_nyers_i!E75,konzisztencia_teszt_nyers_i!E$3:E$140,konzisztencia_teszt_nyers_i!E$1)/25)+1</f>
        <v>2</v>
      </c>
      <c r="F75" s="1">
        <f>INT(RANK(konzisztencia_teszt_nyers_i!F75,konzisztencia_teszt_nyers_i!F$3:F$140,konzisztencia_teszt_nyers_i!F$1)/25)+1</f>
        <v>3</v>
      </c>
      <c r="G75" s="1">
        <f>INT(RANK(konzisztencia_teszt_nyers_i!G75,konzisztencia_teszt_nyers_i!G$3:G$140,konzisztencia_teszt_nyers_i!G$1)/25)+1</f>
        <v>2</v>
      </c>
      <c r="H75" s="1">
        <f>INT(RANK(konzisztencia_teszt_nyers_i!H75,konzisztencia_teszt_nyers_i!H$3:H$140,konzisztencia_teszt_nyers_i!H$1)/25)+1</f>
        <v>4</v>
      </c>
      <c r="I75" s="1">
        <f>INT(RANK(konzisztencia_teszt_nyers_i!I75,konzisztencia_teszt_nyers_i!I$3:I$140,konzisztencia_teszt_nyers_i!I$1)/25)+1</f>
        <v>4</v>
      </c>
      <c r="J75" s="1">
        <f>INT(RANK(konzisztencia_teszt_nyers_i!J75,konzisztencia_teszt_nyers_i!J$3:J$140,konzisztencia_teszt_nyers_i!J$1)/25)+1</f>
        <v>2</v>
      </c>
      <c r="K75" s="1">
        <f>INT(RANK(konzisztencia_teszt_nyers_i!K75,konzisztencia_teszt_nyers_i!K$3:K$140,konzisztencia_teszt_nyers_i!K$1)/25)+1</f>
        <v>3</v>
      </c>
      <c r="L75" s="1">
        <f>konzisztencia_teszt_nyers_i!L75*1000+10000</f>
        <v>14000</v>
      </c>
      <c r="M75">
        <f t="shared" si="1"/>
        <v>13253.9</v>
      </c>
      <c r="P75" s="7" t="s">
        <v>244</v>
      </c>
      <c r="Q75" s="8">
        <v>2</v>
      </c>
      <c r="R75" s="8">
        <v>4</v>
      </c>
      <c r="S75" s="8">
        <v>6</v>
      </c>
      <c r="T75" s="8">
        <v>6</v>
      </c>
      <c r="U75" s="8">
        <v>5</v>
      </c>
      <c r="V75" s="8">
        <v>6</v>
      </c>
      <c r="W75" s="8">
        <v>6</v>
      </c>
      <c r="X75" s="8">
        <v>5</v>
      </c>
      <c r="Y75" s="8">
        <v>1</v>
      </c>
      <c r="Z75" s="8">
        <v>11000</v>
      </c>
    </row>
    <row r="76" spans="1:26" ht="15" thickBot="1" x14ac:dyDescent="0.35">
      <c r="A76" s="1" t="s">
        <v>152</v>
      </c>
      <c r="B76" s="1" t="s">
        <v>87</v>
      </c>
      <c r="C76" s="1">
        <f>INT(RANK(konzisztencia_teszt_nyers_i!C76,konzisztencia_teszt_nyers_i!C$3:C$140,konzisztencia_teszt_nyers_i!C$1)/25)+1</f>
        <v>2</v>
      </c>
      <c r="D76" s="1">
        <f>INT(RANK(konzisztencia_teszt_nyers_i!D76,konzisztencia_teszt_nyers_i!D$3:D$140,konzisztencia_teszt_nyers_i!D$1)/25)+1</f>
        <v>4</v>
      </c>
      <c r="E76" s="1">
        <f>INT(RANK(konzisztencia_teszt_nyers_i!E76,konzisztencia_teszt_nyers_i!E$3:E$140,konzisztencia_teszt_nyers_i!E$1)/25)+1</f>
        <v>5</v>
      </c>
      <c r="F76" s="1">
        <f>INT(RANK(konzisztencia_teszt_nyers_i!F76,konzisztencia_teszt_nyers_i!F$3:F$140,konzisztencia_teszt_nyers_i!F$1)/25)+1</f>
        <v>3</v>
      </c>
      <c r="G76" s="1">
        <f>INT(RANK(konzisztencia_teszt_nyers_i!G76,konzisztencia_teszt_nyers_i!G$3:G$140,konzisztencia_teszt_nyers_i!G$1)/25)+1</f>
        <v>2</v>
      </c>
      <c r="H76" s="1">
        <f>INT(RANK(konzisztencia_teszt_nyers_i!H76,konzisztencia_teszt_nyers_i!H$3:H$140,konzisztencia_teszt_nyers_i!H$1)/25)+1</f>
        <v>5</v>
      </c>
      <c r="I76" s="1">
        <f>INT(RANK(konzisztencia_teszt_nyers_i!I76,konzisztencia_teszt_nyers_i!I$3:I$140,konzisztencia_teszt_nyers_i!I$1)/25)+1</f>
        <v>2</v>
      </c>
      <c r="J76" s="1">
        <f>INT(RANK(konzisztencia_teszt_nyers_i!J76,konzisztencia_teszt_nyers_i!J$3:J$140,konzisztencia_teszt_nyers_i!J$1)/25)+1</f>
        <v>4</v>
      </c>
      <c r="K76" s="1">
        <f>INT(RANK(konzisztencia_teszt_nyers_i!K76,konzisztencia_teszt_nyers_i!K$3:K$140,konzisztencia_teszt_nyers_i!K$1)/25)+1</f>
        <v>3</v>
      </c>
      <c r="L76" s="1">
        <f>konzisztencia_teszt_nyers_i!L76*1000+10000</f>
        <v>12000</v>
      </c>
      <c r="M76">
        <f t="shared" si="1"/>
        <v>12774.8</v>
      </c>
      <c r="P76" s="7" t="s">
        <v>245</v>
      </c>
      <c r="Q76" s="8">
        <v>5</v>
      </c>
      <c r="R76" s="8">
        <v>4</v>
      </c>
      <c r="S76" s="8">
        <v>4</v>
      </c>
      <c r="T76" s="8">
        <v>5</v>
      </c>
      <c r="U76" s="8">
        <v>5</v>
      </c>
      <c r="V76" s="8">
        <v>4</v>
      </c>
      <c r="W76" s="8">
        <v>4</v>
      </c>
      <c r="X76" s="8">
        <v>2</v>
      </c>
      <c r="Y76" s="8">
        <v>1</v>
      </c>
      <c r="Z76" s="8">
        <v>13000</v>
      </c>
    </row>
    <row r="77" spans="1:26" ht="15" thickBot="1" x14ac:dyDescent="0.35">
      <c r="A77" s="1" t="s">
        <v>155</v>
      </c>
      <c r="B77" s="1" t="s">
        <v>88</v>
      </c>
      <c r="C77" s="1">
        <f>INT(RANK(konzisztencia_teszt_nyers_i!C77,konzisztencia_teszt_nyers_i!C$3:C$140,konzisztencia_teszt_nyers_i!C$1)/25)+1</f>
        <v>3</v>
      </c>
      <c r="D77" s="1">
        <f>INT(RANK(konzisztencia_teszt_nyers_i!D77,konzisztencia_teszt_nyers_i!D$3:D$140,konzisztencia_teszt_nyers_i!D$1)/25)+1</f>
        <v>1</v>
      </c>
      <c r="E77" s="1">
        <f>INT(RANK(konzisztencia_teszt_nyers_i!E77,konzisztencia_teszt_nyers_i!E$3:E$140,konzisztencia_teszt_nyers_i!E$1)/25)+1</f>
        <v>2</v>
      </c>
      <c r="F77" s="1">
        <f>INT(RANK(konzisztencia_teszt_nyers_i!F77,konzisztencia_teszt_nyers_i!F$3:F$140,konzisztencia_teszt_nyers_i!F$1)/25)+1</f>
        <v>1</v>
      </c>
      <c r="G77" s="1">
        <f>INT(RANK(konzisztencia_teszt_nyers_i!G77,konzisztencia_teszt_nyers_i!G$3:G$140,konzisztencia_teszt_nyers_i!G$1)/25)+1</f>
        <v>5</v>
      </c>
      <c r="H77" s="1">
        <f>INT(RANK(konzisztencia_teszt_nyers_i!H77,konzisztencia_teszt_nyers_i!H$3:H$140,konzisztencia_teszt_nyers_i!H$1)/25)+1</f>
        <v>2</v>
      </c>
      <c r="I77" s="1">
        <f>INT(RANK(konzisztencia_teszt_nyers_i!I77,konzisztencia_teszt_nyers_i!I$3:I$140,konzisztencia_teszt_nyers_i!I$1)/25)+1</f>
        <v>2</v>
      </c>
      <c r="J77" s="1">
        <f>INT(RANK(konzisztencia_teszt_nyers_i!J77,konzisztencia_teszt_nyers_i!J$3:J$140,konzisztencia_teszt_nyers_i!J$1)/25)+1</f>
        <v>1</v>
      </c>
      <c r="K77" s="1">
        <f>INT(RANK(konzisztencia_teszt_nyers_i!K77,konzisztencia_teszt_nyers_i!K$3:K$140,konzisztencia_teszt_nyers_i!K$1)/25)+1</f>
        <v>1</v>
      </c>
      <c r="L77" s="1">
        <f>konzisztencia_teszt_nyers_i!L77*1000+10000</f>
        <v>14000</v>
      </c>
      <c r="M77">
        <f t="shared" si="1"/>
        <v>13886.8</v>
      </c>
      <c r="P77" s="7" t="s">
        <v>246</v>
      </c>
      <c r="Q77" s="8">
        <v>5</v>
      </c>
      <c r="R77" s="8">
        <v>5</v>
      </c>
      <c r="S77" s="8">
        <v>4</v>
      </c>
      <c r="T77" s="8">
        <v>5</v>
      </c>
      <c r="U77" s="8">
        <v>6</v>
      </c>
      <c r="V77" s="8">
        <v>4</v>
      </c>
      <c r="W77" s="8">
        <v>5</v>
      </c>
      <c r="X77" s="8">
        <v>2</v>
      </c>
      <c r="Y77" s="8">
        <v>3</v>
      </c>
      <c r="Z77" s="8">
        <v>13000</v>
      </c>
    </row>
    <row r="78" spans="1:26" ht="15" thickBot="1" x14ac:dyDescent="0.35">
      <c r="A78" s="1" t="s">
        <v>154</v>
      </c>
      <c r="B78" s="1" t="s">
        <v>89</v>
      </c>
      <c r="C78" s="1">
        <f>INT(RANK(konzisztencia_teszt_nyers_i!C78,konzisztencia_teszt_nyers_i!C$3:C$140,konzisztencia_teszt_nyers_i!C$1)/25)+1</f>
        <v>3</v>
      </c>
      <c r="D78" s="1">
        <f>INT(RANK(konzisztencia_teszt_nyers_i!D78,konzisztencia_teszt_nyers_i!D$3:D$140,konzisztencia_teszt_nyers_i!D$1)/25)+1</f>
        <v>1</v>
      </c>
      <c r="E78" s="1">
        <f>INT(RANK(konzisztencia_teszt_nyers_i!E78,konzisztencia_teszt_nyers_i!E$3:E$140,konzisztencia_teszt_nyers_i!E$1)/25)+1</f>
        <v>2</v>
      </c>
      <c r="F78" s="1">
        <f>INT(RANK(konzisztencia_teszt_nyers_i!F78,konzisztencia_teszt_nyers_i!F$3:F$140,konzisztencia_teszt_nyers_i!F$1)/25)+1</f>
        <v>1</v>
      </c>
      <c r="G78" s="1">
        <f>INT(RANK(konzisztencia_teszt_nyers_i!G78,konzisztencia_teszt_nyers_i!G$3:G$140,konzisztencia_teszt_nyers_i!G$1)/25)+1</f>
        <v>5</v>
      </c>
      <c r="H78" s="1">
        <f>INT(RANK(konzisztencia_teszt_nyers_i!H78,konzisztencia_teszt_nyers_i!H$3:H$140,konzisztencia_teszt_nyers_i!H$1)/25)+1</f>
        <v>2</v>
      </c>
      <c r="I78" s="1">
        <f>INT(RANK(konzisztencia_teszt_nyers_i!I78,konzisztencia_teszt_nyers_i!I$3:I$140,konzisztencia_teszt_nyers_i!I$1)/25)+1</f>
        <v>2</v>
      </c>
      <c r="J78" s="1">
        <f>INT(RANK(konzisztencia_teszt_nyers_i!J78,konzisztencia_teszt_nyers_i!J$3:J$140,konzisztencia_teszt_nyers_i!J$1)/25)+1</f>
        <v>1</v>
      </c>
      <c r="K78" s="1">
        <f>INT(RANK(konzisztencia_teszt_nyers_i!K78,konzisztencia_teszt_nyers_i!K$3:K$140,konzisztencia_teszt_nyers_i!K$1)/25)+1</f>
        <v>1</v>
      </c>
      <c r="L78" s="1">
        <f>konzisztencia_teszt_nyers_i!L78*1000+10000</f>
        <v>14000</v>
      </c>
      <c r="M78">
        <f t="shared" si="1"/>
        <v>13886.8</v>
      </c>
      <c r="P78" s="7" t="s">
        <v>247</v>
      </c>
      <c r="Q78" s="8">
        <v>2</v>
      </c>
      <c r="R78" s="8">
        <v>4</v>
      </c>
      <c r="S78" s="8">
        <v>6</v>
      </c>
      <c r="T78" s="8">
        <v>5</v>
      </c>
      <c r="U78" s="8">
        <v>6</v>
      </c>
      <c r="V78" s="8">
        <v>5</v>
      </c>
      <c r="W78" s="8">
        <v>5</v>
      </c>
      <c r="X78" s="8">
        <v>5</v>
      </c>
      <c r="Y78" s="8">
        <v>3</v>
      </c>
      <c r="Z78" s="8">
        <v>13000</v>
      </c>
    </row>
    <row r="79" spans="1:26" ht="15" thickBot="1" x14ac:dyDescent="0.35">
      <c r="A79" s="1" t="s">
        <v>152</v>
      </c>
      <c r="B79" s="1" t="s">
        <v>90</v>
      </c>
      <c r="C79" s="1">
        <f>INT(RANK(konzisztencia_teszt_nyers_i!C79,konzisztencia_teszt_nyers_i!C$3:C$140,konzisztencia_teszt_nyers_i!C$1)/25)+1</f>
        <v>1</v>
      </c>
      <c r="D79" s="1">
        <f>INT(RANK(konzisztencia_teszt_nyers_i!D79,konzisztencia_teszt_nyers_i!D$3:D$140,konzisztencia_teszt_nyers_i!D$1)/25)+1</f>
        <v>1</v>
      </c>
      <c r="E79" s="1">
        <f>INT(RANK(konzisztencia_teszt_nyers_i!E79,konzisztencia_teszt_nyers_i!E$3:E$140,konzisztencia_teszt_nyers_i!E$1)/25)+1</f>
        <v>6</v>
      </c>
      <c r="F79" s="1">
        <f>INT(RANK(konzisztencia_teszt_nyers_i!F79,konzisztencia_teszt_nyers_i!F$3:F$140,konzisztencia_teszt_nyers_i!F$1)/25)+1</f>
        <v>5</v>
      </c>
      <c r="G79" s="1">
        <f>INT(RANK(konzisztencia_teszt_nyers_i!G79,konzisztencia_teszt_nyers_i!G$3:G$140,konzisztencia_teszt_nyers_i!G$1)/25)+1</f>
        <v>5</v>
      </c>
      <c r="H79" s="1">
        <f>INT(RANK(konzisztencia_teszt_nyers_i!H79,konzisztencia_teszt_nyers_i!H$3:H$140,konzisztencia_teszt_nyers_i!H$1)/25)+1</f>
        <v>4</v>
      </c>
      <c r="I79" s="1">
        <f>INT(RANK(konzisztencia_teszt_nyers_i!I79,konzisztencia_teszt_nyers_i!I$3:I$140,konzisztencia_teszt_nyers_i!I$1)/25)+1</f>
        <v>4</v>
      </c>
      <c r="J79" s="1">
        <f>INT(RANK(konzisztencia_teszt_nyers_i!J79,konzisztencia_teszt_nyers_i!J$3:J$140,konzisztencia_teszt_nyers_i!J$1)/25)+1</f>
        <v>4</v>
      </c>
      <c r="K79" s="1">
        <f>INT(RANK(konzisztencia_teszt_nyers_i!K79,konzisztencia_teszt_nyers_i!K$3:K$140,konzisztencia_teszt_nyers_i!K$1)/25)+1</f>
        <v>1</v>
      </c>
      <c r="L79" s="1">
        <f>konzisztencia_teszt_nyers_i!L79*1000+10000</f>
        <v>11000</v>
      </c>
      <c r="M79">
        <f t="shared" si="1"/>
        <v>11448.4</v>
      </c>
      <c r="P79" s="7" t="s">
        <v>248</v>
      </c>
      <c r="Q79" s="8">
        <v>5</v>
      </c>
      <c r="R79" s="8">
        <v>5</v>
      </c>
      <c r="S79" s="8">
        <v>2</v>
      </c>
      <c r="T79" s="8">
        <v>3</v>
      </c>
      <c r="U79" s="8">
        <v>2</v>
      </c>
      <c r="V79" s="8">
        <v>4</v>
      </c>
      <c r="W79" s="8">
        <v>4</v>
      </c>
      <c r="X79" s="8">
        <v>1</v>
      </c>
      <c r="Y79" s="8">
        <v>3</v>
      </c>
      <c r="Z79" s="8">
        <v>14000</v>
      </c>
    </row>
    <row r="80" spans="1:26" ht="15" thickBot="1" x14ac:dyDescent="0.35">
      <c r="A80" s="1" t="s">
        <v>156</v>
      </c>
      <c r="B80" s="1" t="s">
        <v>91</v>
      </c>
      <c r="C80" s="1">
        <f>INT(RANK(konzisztencia_teszt_nyers_i!C80,konzisztencia_teszt_nyers_i!C$3:C$140,konzisztencia_teszt_nyers_i!C$1)/25)+1</f>
        <v>3</v>
      </c>
      <c r="D80" s="1">
        <f>INT(RANK(konzisztencia_teszt_nyers_i!D80,konzisztencia_teszt_nyers_i!D$3:D$140,konzisztencia_teszt_nyers_i!D$1)/25)+1</f>
        <v>4</v>
      </c>
      <c r="E80" s="1">
        <f>INT(RANK(konzisztencia_teszt_nyers_i!E80,konzisztencia_teszt_nyers_i!E$3:E$140,konzisztencia_teszt_nyers_i!E$1)/25)+1</f>
        <v>1</v>
      </c>
      <c r="F80" s="1">
        <f>INT(RANK(konzisztencia_teszt_nyers_i!F80,konzisztencia_teszt_nyers_i!F$3:F$140,konzisztencia_teszt_nyers_i!F$1)/25)+1</f>
        <v>3</v>
      </c>
      <c r="G80" s="1">
        <f>INT(RANK(konzisztencia_teszt_nyers_i!G80,konzisztencia_teszt_nyers_i!G$3:G$140,konzisztencia_teszt_nyers_i!G$1)/25)+1</f>
        <v>6</v>
      </c>
      <c r="H80" s="1">
        <f>INT(RANK(konzisztencia_teszt_nyers_i!H80,konzisztencia_teszt_nyers_i!H$3:H$140,konzisztencia_teszt_nyers_i!H$1)/25)+1</f>
        <v>2</v>
      </c>
      <c r="I80" s="1">
        <f>INT(RANK(konzisztencia_teszt_nyers_i!I80,konzisztencia_teszt_nyers_i!I$3:I$140,konzisztencia_teszt_nyers_i!I$1)/25)+1</f>
        <v>4</v>
      </c>
      <c r="J80" s="1">
        <f>INT(RANK(konzisztencia_teszt_nyers_i!J80,konzisztencia_teszt_nyers_i!J$3:J$140,konzisztencia_teszt_nyers_i!J$1)/25)+1</f>
        <v>1</v>
      </c>
      <c r="K80" s="1">
        <f>INT(RANK(konzisztencia_teszt_nyers_i!K80,konzisztencia_teszt_nyers_i!K$3:K$140,konzisztencia_teszt_nyers_i!K$1)/25)+1</f>
        <v>1</v>
      </c>
      <c r="L80" s="1">
        <f>konzisztencia_teszt_nyers_i!L80*1000+10000</f>
        <v>14000</v>
      </c>
      <c r="M80">
        <f t="shared" si="1"/>
        <v>13853.4</v>
      </c>
      <c r="P80" s="7" t="s">
        <v>249</v>
      </c>
      <c r="Q80" s="8">
        <v>5</v>
      </c>
      <c r="R80" s="8">
        <v>5</v>
      </c>
      <c r="S80" s="8">
        <v>2</v>
      </c>
      <c r="T80" s="8">
        <v>3</v>
      </c>
      <c r="U80" s="8">
        <v>2</v>
      </c>
      <c r="V80" s="8">
        <v>4</v>
      </c>
      <c r="W80" s="8">
        <v>4</v>
      </c>
      <c r="X80" s="8">
        <v>2</v>
      </c>
      <c r="Y80" s="8">
        <v>3</v>
      </c>
      <c r="Z80" s="8">
        <v>14000</v>
      </c>
    </row>
    <row r="81" spans="1:26" ht="15" thickBot="1" x14ac:dyDescent="0.35">
      <c r="A81" s="1" t="s">
        <v>152</v>
      </c>
      <c r="B81" s="1" t="s">
        <v>92</v>
      </c>
      <c r="C81" s="1">
        <f>INT(RANK(konzisztencia_teszt_nyers_i!C81,konzisztencia_teszt_nyers_i!C$3:C$140,konzisztencia_teszt_nyers_i!C$1)/25)+1</f>
        <v>1</v>
      </c>
      <c r="D81" s="1">
        <f>INT(RANK(konzisztencia_teszt_nyers_i!D81,konzisztencia_teszt_nyers_i!D$3:D$140,konzisztencia_teszt_nyers_i!D$1)/25)+1</f>
        <v>1</v>
      </c>
      <c r="E81" s="1">
        <f>INT(RANK(konzisztencia_teszt_nyers_i!E81,konzisztencia_teszt_nyers_i!E$3:E$140,konzisztencia_teszt_nyers_i!E$1)/25)+1</f>
        <v>4</v>
      </c>
      <c r="F81" s="1">
        <f>INT(RANK(konzisztencia_teszt_nyers_i!F81,konzisztencia_teszt_nyers_i!F$3:F$140,konzisztencia_teszt_nyers_i!F$1)/25)+1</f>
        <v>1</v>
      </c>
      <c r="G81" s="1">
        <f>INT(RANK(konzisztencia_teszt_nyers_i!G81,konzisztencia_teszt_nyers_i!G$3:G$140,konzisztencia_teszt_nyers_i!G$1)/25)+1</f>
        <v>6</v>
      </c>
      <c r="H81" s="1">
        <f>INT(RANK(konzisztencia_teszt_nyers_i!H81,konzisztencia_teszt_nyers_i!H$3:H$140,konzisztencia_teszt_nyers_i!H$1)/25)+1</f>
        <v>2</v>
      </c>
      <c r="I81" s="1">
        <f>INT(RANK(konzisztencia_teszt_nyers_i!I81,konzisztencia_teszt_nyers_i!I$3:I$140,konzisztencia_teszt_nyers_i!I$1)/25)+1</f>
        <v>2</v>
      </c>
      <c r="J81" s="1">
        <f>INT(RANK(konzisztencia_teszt_nyers_i!J81,konzisztencia_teszt_nyers_i!J$3:J$140,konzisztencia_teszt_nyers_i!J$1)/25)+1</f>
        <v>2</v>
      </c>
      <c r="K81" s="1">
        <f>INT(RANK(konzisztencia_teszt_nyers_i!K81,konzisztencia_teszt_nyers_i!K$3:K$140,konzisztencia_teszt_nyers_i!K$1)/25)+1</f>
        <v>1</v>
      </c>
      <c r="L81" s="1">
        <f>konzisztencia_teszt_nyers_i!L81*1000+10000</f>
        <v>13000</v>
      </c>
      <c r="M81">
        <f t="shared" si="1"/>
        <v>12399.1</v>
      </c>
      <c r="P81" s="7" t="s">
        <v>250</v>
      </c>
      <c r="Q81" s="8">
        <v>2</v>
      </c>
      <c r="R81" s="8">
        <v>4</v>
      </c>
      <c r="S81" s="8">
        <v>5</v>
      </c>
      <c r="T81" s="8">
        <v>3</v>
      </c>
      <c r="U81" s="8">
        <v>2</v>
      </c>
      <c r="V81" s="8">
        <v>5</v>
      </c>
      <c r="W81" s="8">
        <v>2</v>
      </c>
      <c r="X81" s="8">
        <v>4</v>
      </c>
      <c r="Y81" s="8">
        <v>3</v>
      </c>
      <c r="Z81" s="8">
        <v>12000</v>
      </c>
    </row>
    <row r="82" spans="1:26" ht="15" thickBot="1" x14ac:dyDescent="0.35">
      <c r="A82" s="1" t="s">
        <v>154</v>
      </c>
      <c r="B82" s="1" t="s">
        <v>93</v>
      </c>
      <c r="C82" s="1">
        <f>INT(RANK(konzisztencia_teszt_nyers_i!C82,konzisztencia_teszt_nyers_i!C$3:C$140,konzisztencia_teszt_nyers_i!C$1)/25)+1</f>
        <v>3</v>
      </c>
      <c r="D82" s="1">
        <f>INT(RANK(konzisztencia_teszt_nyers_i!D82,konzisztencia_teszt_nyers_i!D$3:D$140,konzisztencia_teszt_nyers_i!D$1)/25)+1</f>
        <v>4</v>
      </c>
      <c r="E82" s="1">
        <f>INT(RANK(konzisztencia_teszt_nyers_i!E82,konzisztencia_teszt_nyers_i!E$3:E$140,konzisztencia_teszt_nyers_i!E$1)/25)+1</f>
        <v>2</v>
      </c>
      <c r="F82" s="1">
        <f>INT(RANK(konzisztencia_teszt_nyers_i!F82,konzisztencia_teszt_nyers_i!F$3:F$140,konzisztencia_teszt_nyers_i!F$1)/25)+1</f>
        <v>1</v>
      </c>
      <c r="G82" s="1">
        <f>INT(RANK(konzisztencia_teszt_nyers_i!G82,konzisztencia_teszt_nyers_i!G$3:G$140,konzisztencia_teszt_nyers_i!G$1)/25)+1</f>
        <v>6</v>
      </c>
      <c r="H82" s="1">
        <f>INT(RANK(konzisztencia_teszt_nyers_i!H82,konzisztencia_teszt_nyers_i!H$3:H$140,konzisztencia_teszt_nyers_i!H$1)/25)+1</f>
        <v>2</v>
      </c>
      <c r="I82" s="1">
        <f>INT(RANK(konzisztencia_teszt_nyers_i!I82,konzisztencia_teszt_nyers_i!I$3:I$140,konzisztencia_teszt_nyers_i!I$1)/25)+1</f>
        <v>4</v>
      </c>
      <c r="J82" s="1">
        <f>INT(RANK(konzisztencia_teszt_nyers_i!J82,konzisztencia_teszt_nyers_i!J$3:J$140,konzisztencia_teszt_nyers_i!J$1)/25)+1</f>
        <v>2</v>
      </c>
      <c r="K82" s="1">
        <f>INT(RANK(konzisztencia_teszt_nyers_i!K82,konzisztencia_teszt_nyers_i!K$3:K$140,konzisztencia_teszt_nyers_i!K$1)/25)+1</f>
        <v>1</v>
      </c>
      <c r="L82" s="1">
        <f>konzisztencia_teszt_nyers_i!L82*1000+10000</f>
        <v>14000</v>
      </c>
      <c r="M82">
        <f t="shared" si="1"/>
        <v>13281.3</v>
      </c>
      <c r="P82" s="7" t="s">
        <v>251</v>
      </c>
      <c r="Q82" s="8">
        <v>3</v>
      </c>
      <c r="R82" s="8">
        <v>1</v>
      </c>
      <c r="S82" s="8">
        <v>2</v>
      </c>
      <c r="T82" s="8">
        <v>1</v>
      </c>
      <c r="U82" s="8">
        <v>5</v>
      </c>
      <c r="V82" s="8">
        <v>2</v>
      </c>
      <c r="W82" s="8">
        <v>2</v>
      </c>
      <c r="X82" s="8">
        <v>1</v>
      </c>
      <c r="Y82" s="8">
        <v>1</v>
      </c>
      <c r="Z82" s="8">
        <v>14000</v>
      </c>
    </row>
    <row r="83" spans="1:26" ht="15" thickBot="1" x14ac:dyDescent="0.35">
      <c r="A83" s="1" t="s">
        <v>156</v>
      </c>
      <c r="B83" s="1" t="s">
        <v>94</v>
      </c>
      <c r="C83" s="1">
        <f>INT(RANK(konzisztencia_teszt_nyers_i!C83,konzisztencia_teszt_nyers_i!C$3:C$140,konzisztencia_teszt_nyers_i!C$1)/25)+1</f>
        <v>1</v>
      </c>
      <c r="D83" s="1">
        <f>INT(RANK(konzisztencia_teszt_nyers_i!D83,konzisztencia_teszt_nyers_i!D$3:D$140,konzisztencia_teszt_nyers_i!D$1)/25)+1</f>
        <v>1</v>
      </c>
      <c r="E83" s="1">
        <f>INT(RANK(konzisztencia_teszt_nyers_i!E83,konzisztencia_teszt_nyers_i!E$3:E$140,konzisztencia_teszt_nyers_i!E$1)/25)+1</f>
        <v>2</v>
      </c>
      <c r="F83" s="1">
        <f>INT(RANK(konzisztencia_teszt_nyers_i!F83,konzisztencia_teszt_nyers_i!F$3:F$140,konzisztencia_teszt_nyers_i!F$1)/25)+1</f>
        <v>1</v>
      </c>
      <c r="G83" s="1">
        <f>INT(RANK(konzisztencia_teszt_nyers_i!G83,konzisztencia_teszt_nyers_i!G$3:G$140,konzisztencia_teszt_nyers_i!G$1)/25)+1</f>
        <v>3</v>
      </c>
      <c r="H83" s="1">
        <f>INT(RANK(konzisztencia_teszt_nyers_i!H83,konzisztencia_teszt_nyers_i!H$3:H$140,konzisztencia_teszt_nyers_i!H$1)/25)+1</f>
        <v>1</v>
      </c>
      <c r="I83" s="1">
        <f>INT(RANK(konzisztencia_teszt_nyers_i!I83,konzisztencia_teszt_nyers_i!I$3:I$140,konzisztencia_teszt_nyers_i!I$1)/25)+1</f>
        <v>1</v>
      </c>
      <c r="J83" s="1">
        <f>INT(RANK(konzisztencia_teszt_nyers_i!J83,konzisztencia_teszt_nyers_i!J$3:J$140,konzisztencia_teszt_nyers_i!J$1)/25)+1</f>
        <v>1</v>
      </c>
      <c r="K83" s="1">
        <f>INT(RANK(konzisztencia_teszt_nyers_i!K83,konzisztencia_teszt_nyers_i!K$3:K$140,konzisztencia_teszt_nyers_i!K$1)/25)+1</f>
        <v>3</v>
      </c>
      <c r="L83" s="1">
        <f>konzisztencia_teszt_nyers_i!L83*1000+10000</f>
        <v>15000</v>
      </c>
      <c r="M83">
        <f t="shared" si="1"/>
        <v>13587.1</v>
      </c>
      <c r="P83" s="7" t="s">
        <v>252</v>
      </c>
      <c r="Q83" s="8">
        <v>3</v>
      </c>
      <c r="R83" s="8">
        <v>1</v>
      </c>
      <c r="S83" s="8">
        <v>2</v>
      </c>
      <c r="T83" s="8">
        <v>1</v>
      </c>
      <c r="U83" s="8">
        <v>5</v>
      </c>
      <c r="V83" s="8">
        <v>2</v>
      </c>
      <c r="W83" s="8">
        <v>2</v>
      </c>
      <c r="X83" s="8">
        <v>1</v>
      </c>
      <c r="Y83" s="8">
        <v>1</v>
      </c>
      <c r="Z83" s="8">
        <v>14000</v>
      </c>
    </row>
    <row r="84" spans="1:26" ht="15" thickBot="1" x14ac:dyDescent="0.35">
      <c r="A84" s="1" t="s">
        <v>156</v>
      </c>
      <c r="B84" s="1" t="s">
        <v>95</v>
      </c>
      <c r="C84" s="1">
        <f>INT(RANK(konzisztencia_teszt_nyers_i!C84,konzisztencia_teszt_nyers_i!C$3:C$140,konzisztencia_teszt_nyers_i!C$1)/25)+1</f>
        <v>1</v>
      </c>
      <c r="D84" s="1">
        <f>INT(RANK(konzisztencia_teszt_nyers_i!D84,konzisztencia_teszt_nyers_i!D$3:D$140,konzisztencia_teszt_nyers_i!D$1)/25)+1</f>
        <v>1</v>
      </c>
      <c r="E84" s="1">
        <f>INT(RANK(konzisztencia_teszt_nyers_i!E84,konzisztencia_teszt_nyers_i!E$3:E$140,konzisztencia_teszt_nyers_i!E$1)/25)+1</f>
        <v>1</v>
      </c>
      <c r="F84" s="1">
        <f>INT(RANK(konzisztencia_teszt_nyers_i!F84,konzisztencia_teszt_nyers_i!F$3:F$140,konzisztencia_teszt_nyers_i!F$1)/25)+1</f>
        <v>1</v>
      </c>
      <c r="G84" s="1">
        <f>INT(RANK(konzisztencia_teszt_nyers_i!G84,konzisztencia_teszt_nyers_i!G$3:G$140,konzisztencia_teszt_nyers_i!G$1)/25)+1</f>
        <v>3</v>
      </c>
      <c r="H84" s="1">
        <f>INT(RANK(konzisztencia_teszt_nyers_i!H84,konzisztencia_teszt_nyers_i!H$3:H$140,konzisztencia_teszt_nyers_i!H$1)/25)+1</f>
        <v>1</v>
      </c>
      <c r="I84" s="1">
        <f>INT(RANK(konzisztencia_teszt_nyers_i!I84,konzisztencia_teszt_nyers_i!I$3:I$140,konzisztencia_teszt_nyers_i!I$1)/25)+1</f>
        <v>1</v>
      </c>
      <c r="J84" s="1">
        <f>INT(RANK(konzisztencia_teszt_nyers_i!J84,konzisztencia_teszt_nyers_i!J$3:J$140,konzisztencia_teszt_nyers_i!J$1)/25)+1</f>
        <v>1</v>
      </c>
      <c r="K84" s="1">
        <f>INT(RANK(konzisztencia_teszt_nyers_i!K84,konzisztencia_teszt_nyers_i!K$3:K$140,konzisztencia_teszt_nyers_i!K$1)/25)+1</f>
        <v>3</v>
      </c>
      <c r="L84" s="1">
        <f>konzisztencia_teszt_nyers_i!L84*1000+10000</f>
        <v>15000</v>
      </c>
      <c r="M84">
        <f t="shared" si="1"/>
        <v>14183.6</v>
      </c>
      <c r="P84" s="7" t="s">
        <v>253</v>
      </c>
      <c r="Q84" s="8">
        <v>1</v>
      </c>
      <c r="R84" s="8">
        <v>1</v>
      </c>
      <c r="S84" s="8">
        <v>6</v>
      </c>
      <c r="T84" s="8">
        <v>5</v>
      </c>
      <c r="U84" s="8">
        <v>5</v>
      </c>
      <c r="V84" s="8">
        <v>4</v>
      </c>
      <c r="W84" s="8">
        <v>4</v>
      </c>
      <c r="X84" s="8">
        <v>4</v>
      </c>
      <c r="Y84" s="8">
        <v>1</v>
      </c>
      <c r="Z84" s="8">
        <v>11000</v>
      </c>
    </row>
    <row r="85" spans="1:26" ht="15" thickBot="1" x14ac:dyDescent="0.35">
      <c r="A85" s="1" t="s">
        <v>156</v>
      </c>
      <c r="B85" s="1" t="s">
        <v>96</v>
      </c>
      <c r="C85" s="1">
        <f>INT(RANK(konzisztencia_teszt_nyers_i!C85,konzisztencia_teszt_nyers_i!C$3:C$140,konzisztencia_teszt_nyers_i!C$1)/25)+1</f>
        <v>5</v>
      </c>
      <c r="D85" s="1">
        <f>INT(RANK(konzisztencia_teszt_nyers_i!D85,konzisztencia_teszt_nyers_i!D$3:D$140,konzisztencia_teszt_nyers_i!D$1)/25)+1</f>
        <v>5</v>
      </c>
      <c r="E85" s="1">
        <f>INT(RANK(konzisztencia_teszt_nyers_i!E85,konzisztencia_teszt_nyers_i!E$3:E$140,konzisztencia_teszt_nyers_i!E$1)/25)+1</f>
        <v>2</v>
      </c>
      <c r="F85" s="1">
        <f>INT(RANK(konzisztencia_teszt_nyers_i!F85,konzisztencia_teszt_nyers_i!F$3:F$140,konzisztencia_teszt_nyers_i!F$1)/25)+1</f>
        <v>5</v>
      </c>
      <c r="G85" s="1">
        <f>INT(RANK(konzisztencia_teszt_nyers_i!G85,konzisztencia_teszt_nyers_i!G$3:G$140,konzisztencia_teszt_nyers_i!G$1)/25)+1</f>
        <v>5</v>
      </c>
      <c r="H85" s="1">
        <f>INT(RANK(konzisztencia_teszt_nyers_i!H85,konzisztencia_teszt_nyers_i!H$3:H$140,konzisztencia_teszt_nyers_i!H$1)/25)+1</f>
        <v>5</v>
      </c>
      <c r="I85" s="1">
        <f>INT(RANK(konzisztencia_teszt_nyers_i!I85,konzisztencia_teszt_nyers_i!I$3:I$140,konzisztencia_teszt_nyers_i!I$1)/25)+1</f>
        <v>5</v>
      </c>
      <c r="J85" s="1">
        <f>INT(RANK(konzisztencia_teszt_nyers_i!J85,konzisztencia_teszt_nyers_i!J$3:J$140,konzisztencia_teszt_nyers_i!J$1)/25)+1</f>
        <v>4</v>
      </c>
      <c r="K85" s="1">
        <f>INT(RANK(konzisztencia_teszt_nyers_i!K85,konzisztencia_teszt_nyers_i!K$3:K$140,konzisztencia_teszt_nyers_i!K$1)/25)+1</f>
        <v>5</v>
      </c>
      <c r="L85" s="1">
        <f>konzisztencia_teszt_nyers_i!L85*1000+10000</f>
        <v>13000</v>
      </c>
      <c r="M85">
        <f t="shared" si="1"/>
        <v>13163.4</v>
      </c>
      <c r="P85" s="7" t="s">
        <v>254</v>
      </c>
      <c r="Q85" s="8">
        <v>3</v>
      </c>
      <c r="R85" s="8">
        <v>4</v>
      </c>
      <c r="S85" s="8">
        <v>1</v>
      </c>
      <c r="T85" s="8">
        <v>3</v>
      </c>
      <c r="U85" s="8">
        <v>6</v>
      </c>
      <c r="V85" s="8">
        <v>2</v>
      </c>
      <c r="W85" s="8">
        <v>4</v>
      </c>
      <c r="X85" s="8">
        <v>1</v>
      </c>
      <c r="Y85" s="8">
        <v>1</v>
      </c>
      <c r="Z85" s="8">
        <v>14000</v>
      </c>
    </row>
    <row r="86" spans="1:26" ht="15" thickBot="1" x14ac:dyDescent="0.35">
      <c r="A86" s="1" t="s">
        <v>156</v>
      </c>
      <c r="B86" s="1" t="s">
        <v>97</v>
      </c>
      <c r="C86" s="1">
        <f>INT(RANK(konzisztencia_teszt_nyers_i!C86,konzisztencia_teszt_nyers_i!C$3:C$140,konzisztencia_teszt_nyers_i!C$1)/25)+1</f>
        <v>6</v>
      </c>
      <c r="D86" s="1">
        <f>INT(RANK(konzisztencia_teszt_nyers_i!D86,konzisztencia_teszt_nyers_i!D$3:D$140,konzisztencia_teszt_nyers_i!D$1)/25)+1</f>
        <v>5</v>
      </c>
      <c r="E86" s="1">
        <f>INT(RANK(konzisztencia_teszt_nyers_i!E86,konzisztencia_teszt_nyers_i!E$3:E$140,konzisztencia_teszt_nyers_i!E$1)/25)+1</f>
        <v>2</v>
      </c>
      <c r="F86" s="1">
        <f>INT(RANK(konzisztencia_teszt_nyers_i!F86,konzisztencia_teszt_nyers_i!F$3:F$140,konzisztencia_teszt_nyers_i!F$1)/25)+1</f>
        <v>6</v>
      </c>
      <c r="G86" s="1">
        <f>INT(RANK(konzisztencia_teszt_nyers_i!G86,konzisztencia_teszt_nyers_i!G$3:G$140,konzisztencia_teszt_nyers_i!G$1)/25)+1</f>
        <v>6</v>
      </c>
      <c r="H86" s="1">
        <f>INT(RANK(konzisztencia_teszt_nyers_i!H86,konzisztencia_teszt_nyers_i!H$3:H$140,konzisztencia_teszt_nyers_i!H$1)/25)+1</f>
        <v>5</v>
      </c>
      <c r="I86" s="1">
        <f>INT(RANK(konzisztencia_teszt_nyers_i!I86,konzisztencia_teszt_nyers_i!I$3:I$140,konzisztencia_teszt_nyers_i!I$1)/25)+1</f>
        <v>6</v>
      </c>
      <c r="J86" s="1">
        <f>INT(RANK(konzisztencia_teszt_nyers_i!J86,konzisztencia_teszt_nyers_i!J$3:J$140,konzisztencia_teszt_nyers_i!J$1)/25)+1</f>
        <v>5</v>
      </c>
      <c r="K86" s="1">
        <f>INT(RANK(konzisztencia_teszt_nyers_i!K86,konzisztencia_teszt_nyers_i!K$3:K$140,konzisztencia_teszt_nyers_i!K$1)/25)+1</f>
        <v>3</v>
      </c>
      <c r="L86" s="1">
        <f>konzisztencia_teszt_nyers_i!L86*1000+10000</f>
        <v>13000</v>
      </c>
      <c r="M86">
        <f t="shared" si="1"/>
        <v>13313.8</v>
      </c>
      <c r="P86" s="7" t="s">
        <v>255</v>
      </c>
      <c r="Q86" s="8">
        <v>1</v>
      </c>
      <c r="R86" s="8">
        <v>1</v>
      </c>
      <c r="S86" s="8">
        <v>4</v>
      </c>
      <c r="T86" s="8">
        <v>1</v>
      </c>
      <c r="U86" s="8">
        <v>6</v>
      </c>
      <c r="V86" s="8">
        <v>2</v>
      </c>
      <c r="W86" s="8">
        <v>2</v>
      </c>
      <c r="X86" s="8">
        <v>2</v>
      </c>
      <c r="Y86" s="8">
        <v>1</v>
      </c>
      <c r="Z86" s="8">
        <v>13000</v>
      </c>
    </row>
    <row r="87" spans="1:26" ht="15" thickBot="1" x14ac:dyDescent="0.35">
      <c r="A87" s="1" t="s">
        <v>156</v>
      </c>
      <c r="B87" s="1" t="s">
        <v>98</v>
      </c>
      <c r="C87" s="1">
        <f>INT(RANK(konzisztencia_teszt_nyers_i!C87,konzisztencia_teszt_nyers_i!C$3:C$140,konzisztencia_teszt_nyers_i!C$1)/25)+1</f>
        <v>3</v>
      </c>
      <c r="D87" s="1">
        <f>INT(RANK(konzisztencia_teszt_nyers_i!D87,konzisztencia_teszt_nyers_i!D$3:D$140,konzisztencia_teszt_nyers_i!D$1)/25)+1</f>
        <v>5</v>
      </c>
      <c r="E87" s="1">
        <f>INT(RANK(konzisztencia_teszt_nyers_i!E87,konzisztencia_teszt_nyers_i!E$3:E$140,konzisztencia_teszt_nyers_i!E$1)/25)+1</f>
        <v>2</v>
      </c>
      <c r="F87" s="1">
        <f>INT(RANK(konzisztencia_teszt_nyers_i!F87,konzisztencia_teszt_nyers_i!F$3:F$140,konzisztencia_teszt_nyers_i!F$1)/25)+1</f>
        <v>3</v>
      </c>
      <c r="G87" s="1">
        <f>INT(RANK(konzisztencia_teszt_nyers_i!G87,konzisztencia_teszt_nyers_i!G$3:G$140,konzisztencia_teszt_nyers_i!G$1)/25)+1</f>
        <v>5</v>
      </c>
      <c r="H87" s="1">
        <f>INT(RANK(konzisztencia_teszt_nyers_i!H87,konzisztencia_teszt_nyers_i!H$3:H$140,konzisztencia_teszt_nyers_i!H$1)/25)+1</f>
        <v>5</v>
      </c>
      <c r="I87" s="1">
        <f>INT(RANK(konzisztencia_teszt_nyers_i!I87,konzisztencia_teszt_nyers_i!I$3:I$140,konzisztencia_teszt_nyers_i!I$1)/25)+1</f>
        <v>4</v>
      </c>
      <c r="J87" s="1">
        <f>INT(RANK(konzisztencia_teszt_nyers_i!J87,konzisztencia_teszt_nyers_i!J$3:J$140,konzisztencia_teszt_nyers_i!J$1)/25)+1</f>
        <v>2</v>
      </c>
      <c r="K87" s="1">
        <f>INT(RANK(konzisztencia_teszt_nyers_i!K87,konzisztencia_teszt_nyers_i!K$3:K$140,konzisztencia_teszt_nyers_i!K$1)/25)+1</f>
        <v>1</v>
      </c>
      <c r="L87" s="1">
        <f>konzisztencia_teszt_nyers_i!L87*1000+10000</f>
        <v>14000</v>
      </c>
      <c r="M87">
        <f t="shared" si="1"/>
        <v>13644</v>
      </c>
      <c r="P87" s="7" t="s">
        <v>256</v>
      </c>
      <c r="Q87" s="8">
        <v>3</v>
      </c>
      <c r="R87" s="8">
        <v>4</v>
      </c>
      <c r="S87" s="8">
        <v>2</v>
      </c>
      <c r="T87" s="8">
        <v>1</v>
      </c>
      <c r="U87" s="8">
        <v>6</v>
      </c>
      <c r="V87" s="8">
        <v>2</v>
      </c>
      <c r="W87" s="8">
        <v>4</v>
      </c>
      <c r="X87" s="8">
        <v>2</v>
      </c>
      <c r="Y87" s="8">
        <v>1</v>
      </c>
      <c r="Z87" s="8">
        <v>14000</v>
      </c>
    </row>
    <row r="88" spans="1:26" ht="15" thickBot="1" x14ac:dyDescent="0.35">
      <c r="A88" s="1" t="s">
        <v>152</v>
      </c>
      <c r="B88" s="1" t="s">
        <v>99</v>
      </c>
      <c r="C88" s="1">
        <f>INT(RANK(konzisztencia_teszt_nyers_i!C88,konzisztencia_teszt_nyers_i!C$3:C$140,konzisztencia_teszt_nyers_i!C$1)/25)+1</f>
        <v>2</v>
      </c>
      <c r="D88" s="1">
        <f>INT(RANK(konzisztencia_teszt_nyers_i!D88,konzisztencia_teszt_nyers_i!D$3:D$140,konzisztencia_teszt_nyers_i!D$1)/25)+1</f>
        <v>4</v>
      </c>
      <c r="E88" s="1">
        <f>INT(RANK(konzisztencia_teszt_nyers_i!E88,konzisztencia_teszt_nyers_i!E$3:E$140,konzisztencia_teszt_nyers_i!E$1)/25)+1</f>
        <v>6</v>
      </c>
      <c r="F88" s="1">
        <f>INT(RANK(konzisztencia_teszt_nyers_i!F88,konzisztencia_teszt_nyers_i!F$3:F$140,konzisztencia_teszt_nyers_i!F$1)/25)+1</f>
        <v>6</v>
      </c>
      <c r="G88" s="1">
        <f>INT(RANK(konzisztencia_teszt_nyers_i!G88,konzisztencia_teszt_nyers_i!G$3:G$140,konzisztencia_teszt_nyers_i!G$1)/25)+1</f>
        <v>6</v>
      </c>
      <c r="H88" s="1">
        <f>INT(RANK(konzisztencia_teszt_nyers_i!H88,konzisztencia_teszt_nyers_i!H$3:H$140,konzisztencia_teszt_nyers_i!H$1)/25)+1</f>
        <v>6</v>
      </c>
      <c r="I88" s="1">
        <f>INT(RANK(konzisztencia_teszt_nyers_i!I88,konzisztencia_teszt_nyers_i!I$3:I$140,konzisztencia_teszt_nyers_i!I$1)/25)+1</f>
        <v>6</v>
      </c>
      <c r="J88" s="1">
        <f>INT(RANK(konzisztencia_teszt_nyers_i!J88,konzisztencia_teszt_nyers_i!J$3:J$140,konzisztencia_teszt_nyers_i!J$1)/25)+1</f>
        <v>6</v>
      </c>
      <c r="K88" s="1">
        <f>INT(RANK(konzisztencia_teszt_nyers_i!K88,konzisztencia_teszt_nyers_i!K$3:K$140,konzisztencia_teszt_nyers_i!K$1)/25)+1</f>
        <v>5</v>
      </c>
      <c r="L88" s="1">
        <f>konzisztencia_teszt_nyers_i!L88*1000+10000</f>
        <v>11000</v>
      </c>
      <c r="M88">
        <f t="shared" si="1"/>
        <v>10991.3</v>
      </c>
      <c r="P88" s="7" t="s">
        <v>257</v>
      </c>
      <c r="Q88" s="8">
        <v>1</v>
      </c>
      <c r="R88" s="8">
        <v>1</v>
      </c>
      <c r="S88" s="8">
        <v>2</v>
      </c>
      <c r="T88" s="8">
        <v>1</v>
      </c>
      <c r="U88" s="8">
        <v>3</v>
      </c>
      <c r="V88" s="8">
        <v>1</v>
      </c>
      <c r="W88" s="8">
        <v>1</v>
      </c>
      <c r="X88" s="8">
        <v>1</v>
      </c>
      <c r="Y88" s="8">
        <v>3</v>
      </c>
      <c r="Z88" s="8">
        <v>15000</v>
      </c>
    </row>
    <row r="89" spans="1:26" ht="15" thickBot="1" x14ac:dyDescent="0.35">
      <c r="A89" s="1" t="s">
        <v>155</v>
      </c>
      <c r="B89" s="1" t="s">
        <v>100</v>
      </c>
      <c r="C89" s="1">
        <f>INT(RANK(konzisztencia_teszt_nyers_i!C89,konzisztencia_teszt_nyers_i!C$3:C$140,konzisztencia_teszt_nyers_i!C$1)/25)+1</f>
        <v>3</v>
      </c>
      <c r="D89" s="1">
        <f>INT(RANK(konzisztencia_teszt_nyers_i!D89,konzisztencia_teszt_nyers_i!D$3:D$140,konzisztencia_teszt_nyers_i!D$1)/25)+1</f>
        <v>1</v>
      </c>
      <c r="E89" s="1">
        <f>INT(RANK(konzisztencia_teszt_nyers_i!E89,konzisztencia_teszt_nyers_i!E$3:E$140,konzisztencia_teszt_nyers_i!E$1)/25)+1</f>
        <v>1</v>
      </c>
      <c r="F89" s="1">
        <f>INT(RANK(konzisztencia_teszt_nyers_i!F89,konzisztencia_teszt_nyers_i!F$3:F$140,konzisztencia_teszt_nyers_i!F$1)/25)+1</f>
        <v>1</v>
      </c>
      <c r="G89" s="1">
        <f>INT(RANK(konzisztencia_teszt_nyers_i!G89,konzisztencia_teszt_nyers_i!G$3:G$140,konzisztencia_teszt_nyers_i!G$1)/25)+1</f>
        <v>3</v>
      </c>
      <c r="H89" s="1">
        <f>INT(RANK(konzisztencia_teszt_nyers_i!H89,konzisztencia_teszt_nyers_i!H$3:H$140,konzisztencia_teszt_nyers_i!H$1)/25)+1</f>
        <v>4</v>
      </c>
      <c r="I89" s="1">
        <f>INT(RANK(konzisztencia_teszt_nyers_i!I89,konzisztencia_teszt_nyers_i!I$3:I$140,konzisztencia_teszt_nyers_i!I$1)/25)+1</f>
        <v>2</v>
      </c>
      <c r="J89" s="1">
        <f>INT(RANK(konzisztencia_teszt_nyers_i!J89,konzisztencia_teszt_nyers_i!J$3:J$140,konzisztencia_teszt_nyers_i!J$1)/25)+1</f>
        <v>1</v>
      </c>
      <c r="K89" s="1">
        <f>INT(RANK(konzisztencia_teszt_nyers_i!K89,konzisztencia_teszt_nyers_i!K$3:K$140,konzisztencia_teszt_nyers_i!K$1)/25)+1</f>
        <v>1</v>
      </c>
      <c r="L89" s="1">
        <f>konzisztencia_teszt_nyers_i!L89*1000+10000</f>
        <v>14000</v>
      </c>
      <c r="M89">
        <f t="shared" si="1"/>
        <v>13849.4</v>
      </c>
      <c r="P89" s="7" t="s">
        <v>258</v>
      </c>
      <c r="Q89" s="8">
        <v>1</v>
      </c>
      <c r="R89" s="8">
        <v>1</v>
      </c>
      <c r="S89" s="8">
        <v>1</v>
      </c>
      <c r="T89" s="8">
        <v>1</v>
      </c>
      <c r="U89" s="8">
        <v>3</v>
      </c>
      <c r="V89" s="8">
        <v>1</v>
      </c>
      <c r="W89" s="8">
        <v>1</v>
      </c>
      <c r="X89" s="8">
        <v>1</v>
      </c>
      <c r="Y89" s="8">
        <v>3</v>
      </c>
      <c r="Z89" s="8">
        <v>15000</v>
      </c>
    </row>
    <row r="90" spans="1:26" ht="15" thickBot="1" x14ac:dyDescent="0.35">
      <c r="A90" s="1" t="s">
        <v>154</v>
      </c>
      <c r="B90" s="1" t="s">
        <v>101</v>
      </c>
      <c r="C90" s="1">
        <f>INT(RANK(konzisztencia_teszt_nyers_i!C90,konzisztencia_teszt_nyers_i!C$3:C$140,konzisztencia_teszt_nyers_i!C$1)/25)+1</f>
        <v>3</v>
      </c>
      <c r="D90" s="1">
        <f>INT(RANK(konzisztencia_teszt_nyers_i!D90,konzisztencia_teszt_nyers_i!D$3:D$140,konzisztencia_teszt_nyers_i!D$1)/25)+1</f>
        <v>1</v>
      </c>
      <c r="E90" s="1">
        <f>INT(RANK(konzisztencia_teszt_nyers_i!E90,konzisztencia_teszt_nyers_i!E$3:E$140,konzisztencia_teszt_nyers_i!E$1)/25)+1</f>
        <v>1</v>
      </c>
      <c r="F90" s="1">
        <f>INT(RANK(konzisztencia_teszt_nyers_i!F90,konzisztencia_teszt_nyers_i!F$3:F$140,konzisztencia_teszt_nyers_i!F$1)/25)+1</f>
        <v>1</v>
      </c>
      <c r="G90" s="1">
        <f>INT(RANK(konzisztencia_teszt_nyers_i!G90,konzisztencia_teszt_nyers_i!G$3:G$140,konzisztencia_teszt_nyers_i!G$1)/25)+1</f>
        <v>3</v>
      </c>
      <c r="H90" s="1">
        <f>INT(RANK(konzisztencia_teszt_nyers_i!H90,konzisztencia_teszt_nyers_i!H$3:H$140,konzisztencia_teszt_nyers_i!H$1)/25)+1</f>
        <v>2</v>
      </c>
      <c r="I90" s="1">
        <f>INT(RANK(konzisztencia_teszt_nyers_i!I90,konzisztencia_teszt_nyers_i!I$3:I$140,konzisztencia_teszt_nyers_i!I$1)/25)+1</f>
        <v>2</v>
      </c>
      <c r="J90" s="1">
        <f>INT(RANK(konzisztencia_teszt_nyers_i!J90,konzisztencia_teszt_nyers_i!J$3:J$140,konzisztencia_teszt_nyers_i!J$1)/25)+1</f>
        <v>1</v>
      </c>
      <c r="K90" s="1">
        <f>INT(RANK(konzisztencia_teszt_nyers_i!K90,konzisztencia_teszt_nyers_i!K$3:K$140,konzisztencia_teszt_nyers_i!K$1)/25)+1</f>
        <v>1</v>
      </c>
      <c r="L90" s="1">
        <f>konzisztencia_teszt_nyers_i!L90*1000+10000</f>
        <v>15000</v>
      </c>
      <c r="M90">
        <f t="shared" si="1"/>
        <v>14406.4</v>
      </c>
      <c r="P90" s="7" t="s">
        <v>259</v>
      </c>
      <c r="Q90" s="8">
        <v>5</v>
      </c>
      <c r="R90" s="8">
        <v>5</v>
      </c>
      <c r="S90" s="8">
        <v>2</v>
      </c>
      <c r="T90" s="8">
        <v>5</v>
      </c>
      <c r="U90" s="8">
        <v>5</v>
      </c>
      <c r="V90" s="8">
        <v>5</v>
      </c>
      <c r="W90" s="8">
        <v>5</v>
      </c>
      <c r="X90" s="8">
        <v>4</v>
      </c>
      <c r="Y90" s="8">
        <v>5</v>
      </c>
      <c r="Z90" s="8">
        <v>13000</v>
      </c>
    </row>
    <row r="91" spans="1:26" ht="15" thickBot="1" x14ac:dyDescent="0.35">
      <c r="A91" s="1" t="s">
        <v>152</v>
      </c>
      <c r="B91" s="1" t="s">
        <v>102</v>
      </c>
      <c r="C91" s="1">
        <f>INT(RANK(konzisztencia_teszt_nyers_i!C91,konzisztencia_teszt_nyers_i!C$3:C$140,konzisztencia_teszt_nyers_i!C$1)/25)+1</f>
        <v>1</v>
      </c>
      <c r="D91" s="1">
        <f>INT(RANK(konzisztencia_teszt_nyers_i!D91,konzisztencia_teszt_nyers_i!D$3:D$140,konzisztencia_teszt_nyers_i!D$1)/25)+1</f>
        <v>1</v>
      </c>
      <c r="E91" s="1">
        <f>INT(RANK(konzisztencia_teszt_nyers_i!E91,konzisztencia_teszt_nyers_i!E$3:E$140,konzisztencia_teszt_nyers_i!E$1)/25)+1</f>
        <v>2</v>
      </c>
      <c r="F91" s="1">
        <f>INT(RANK(konzisztencia_teszt_nyers_i!F91,konzisztencia_teszt_nyers_i!F$3:F$140,konzisztencia_teszt_nyers_i!F$1)/25)+1</f>
        <v>3</v>
      </c>
      <c r="G91" s="1">
        <f>INT(RANK(konzisztencia_teszt_nyers_i!G91,konzisztencia_teszt_nyers_i!G$3:G$140,konzisztencia_teszt_nyers_i!G$1)/25)+1</f>
        <v>3</v>
      </c>
      <c r="H91" s="1">
        <f>INT(RANK(konzisztencia_teszt_nyers_i!H91,konzisztencia_teszt_nyers_i!H$3:H$140,konzisztencia_teszt_nyers_i!H$1)/25)+1</f>
        <v>2</v>
      </c>
      <c r="I91" s="1">
        <f>INT(RANK(konzisztencia_teszt_nyers_i!I91,konzisztencia_teszt_nyers_i!I$3:I$140,konzisztencia_teszt_nyers_i!I$1)/25)+1</f>
        <v>1</v>
      </c>
      <c r="J91" s="1">
        <f>INT(RANK(konzisztencia_teszt_nyers_i!J91,konzisztencia_teszt_nyers_i!J$3:J$140,konzisztencia_teszt_nyers_i!J$1)/25)+1</f>
        <v>4</v>
      </c>
      <c r="K91" s="1">
        <f>INT(RANK(konzisztencia_teszt_nyers_i!K91,konzisztencia_teszt_nyers_i!K$3:K$140,konzisztencia_teszt_nyers_i!K$1)/25)+1</f>
        <v>3</v>
      </c>
      <c r="L91" s="1">
        <f>konzisztencia_teszt_nyers_i!L91*1000+10000</f>
        <v>12000</v>
      </c>
      <c r="M91">
        <f t="shared" si="1"/>
        <v>12771.3</v>
      </c>
      <c r="P91" s="7" t="s">
        <v>260</v>
      </c>
      <c r="Q91" s="8">
        <v>6</v>
      </c>
      <c r="R91" s="8">
        <v>5</v>
      </c>
      <c r="S91" s="8">
        <v>2</v>
      </c>
      <c r="T91" s="8">
        <v>6</v>
      </c>
      <c r="U91" s="8">
        <v>6</v>
      </c>
      <c r="V91" s="8">
        <v>5</v>
      </c>
      <c r="W91" s="8">
        <v>6</v>
      </c>
      <c r="X91" s="8">
        <v>5</v>
      </c>
      <c r="Y91" s="8">
        <v>3</v>
      </c>
      <c r="Z91" s="8">
        <v>13000</v>
      </c>
    </row>
    <row r="92" spans="1:26" ht="15" thickBot="1" x14ac:dyDescent="0.35">
      <c r="A92" s="1" t="s">
        <v>156</v>
      </c>
      <c r="B92" s="1" t="s">
        <v>103</v>
      </c>
      <c r="C92" s="1">
        <f>INT(RANK(konzisztencia_teszt_nyers_i!C92,konzisztencia_teszt_nyers_i!C$3:C$140,konzisztencia_teszt_nyers_i!C$1)/25)+1</f>
        <v>3</v>
      </c>
      <c r="D92" s="1">
        <f>INT(RANK(konzisztencia_teszt_nyers_i!D92,konzisztencia_teszt_nyers_i!D$3:D$140,konzisztencia_teszt_nyers_i!D$1)/25)+1</f>
        <v>1</v>
      </c>
      <c r="E92" s="1">
        <f>INT(RANK(konzisztencia_teszt_nyers_i!E92,konzisztencia_teszt_nyers_i!E$3:E$140,konzisztencia_teszt_nyers_i!E$1)/25)+1</f>
        <v>1</v>
      </c>
      <c r="F92" s="1">
        <f>INT(RANK(konzisztencia_teszt_nyers_i!F92,konzisztencia_teszt_nyers_i!F$3:F$140,konzisztencia_teszt_nyers_i!F$1)/25)+1</f>
        <v>3</v>
      </c>
      <c r="G92" s="1">
        <f>INT(RANK(konzisztencia_teszt_nyers_i!G92,konzisztencia_teszt_nyers_i!G$3:G$140,konzisztencia_teszt_nyers_i!G$1)/25)+1</f>
        <v>3</v>
      </c>
      <c r="H92" s="1">
        <f>INT(RANK(konzisztencia_teszt_nyers_i!H92,konzisztencia_teszt_nyers_i!H$3:H$140,konzisztencia_teszt_nyers_i!H$1)/25)+1</f>
        <v>4</v>
      </c>
      <c r="I92" s="1">
        <f>INT(RANK(konzisztencia_teszt_nyers_i!I92,konzisztencia_teszt_nyers_i!I$3:I$140,konzisztencia_teszt_nyers_i!I$1)/25)+1</f>
        <v>2</v>
      </c>
      <c r="J92" s="1">
        <f>INT(RANK(konzisztencia_teszt_nyers_i!J92,konzisztencia_teszt_nyers_i!J$3:J$140,konzisztencia_teszt_nyers_i!J$1)/25)+1</f>
        <v>2</v>
      </c>
      <c r="K92" s="1">
        <f>INT(RANK(konzisztencia_teszt_nyers_i!K92,konzisztencia_teszt_nyers_i!K$3:K$140,konzisztencia_teszt_nyers_i!K$1)/25)+1</f>
        <v>3</v>
      </c>
      <c r="L92" s="1">
        <f>konzisztencia_teszt_nyers_i!L92*1000+10000</f>
        <v>14000</v>
      </c>
      <c r="M92">
        <f t="shared" si="1"/>
        <v>13998.2</v>
      </c>
      <c r="P92" s="7" t="s">
        <v>261</v>
      </c>
      <c r="Q92" s="8">
        <v>3</v>
      </c>
      <c r="R92" s="8">
        <v>5</v>
      </c>
      <c r="S92" s="8">
        <v>2</v>
      </c>
      <c r="T92" s="8">
        <v>3</v>
      </c>
      <c r="U92" s="8">
        <v>5</v>
      </c>
      <c r="V92" s="8">
        <v>5</v>
      </c>
      <c r="W92" s="8">
        <v>4</v>
      </c>
      <c r="X92" s="8">
        <v>2</v>
      </c>
      <c r="Y92" s="8">
        <v>1</v>
      </c>
      <c r="Z92" s="8">
        <v>14000</v>
      </c>
    </row>
    <row r="93" spans="1:26" ht="15" thickBot="1" x14ac:dyDescent="0.35">
      <c r="A93" s="1" t="s">
        <v>152</v>
      </c>
      <c r="B93" s="1" t="s">
        <v>104</v>
      </c>
      <c r="C93" s="1">
        <f>INT(RANK(konzisztencia_teszt_nyers_i!C93,konzisztencia_teszt_nyers_i!C$3:C$140,konzisztencia_teszt_nyers_i!C$1)/25)+1</f>
        <v>1</v>
      </c>
      <c r="D93" s="1">
        <f>INT(RANK(konzisztencia_teszt_nyers_i!D93,konzisztencia_teszt_nyers_i!D$3:D$140,konzisztencia_teszt_nyers_i!D$1)/25)+1</f>
        <v>1</v>
      </c>
      <c r="E93" s="1">
        <f>INT(RANK(konzisztencia_teszt_nyers_i!E93,konzisztencia_teszt_nyers_i!E$3:E$140,konzisztencia_teszt_nyers_i!E$1)/25)+1</f>
        <v>2</v>
      </c>
      <c r="F93" s="1">
        <f>INT(RANK(konzisztencia_teszt_nyers_i!F93,konzisztencia_teszt_nyers_i!F$3:F$140,konzisztencia_teszt_nyers_i!F$1)/25)+1</f>
        <v>3</v>
      </c>
      <c r="G93" s="1">
        <f>INT(RANK(konzisztencia_teszt_nyers_i!G93,konzisztencia_teszt_nyers_i!G$3:G$140,konzisztencia_teszt_nyers_i!G$1)/25)+1</f>
        <v>3</v>
      </c>
      <c r="H93" s="1">
        <f>INT(RANK(konzisztencia_teszt_nyers_i!H93,konzisztencia_teszt_nyers_i!H$3:H$140,konzisztencia_teszt_nyers_i!H$1)/25)+1</f>
        <v>2</v>
      </c>
      <c r="I93" s="1">
        <f>INT(RANK(konzisztencia_teszt_nyers_i!I93,konzisztencia_teszt_nyers_i!I$3:I$140,konzisztencia_teszt_nyers_i!I$1)/25)+1</f>
        <v>2</v>
      </c>
      <c r="J93" s="1">
        <f>INT(RANK(konzisztencia_teszt_nyers_i!J93,konzisztencia_teszt_nyers_i!J$3:J$140,konzisztencia_teszt_nyers_i!J$1)/25)+1</f>
        <v>2</v>
      </c>
      <c r="K93" s="1">
        <f>INT(RANK(konzisztencia_teszt_nyers_i!K93,konzisztencia_teszt_nyers_i!K$3:K$140,konzisztencia_teszt_nyers_i!K$1)/25)+1</f>
        <v>3</v>
      </c>
      <c r="L93" s="1">
        <f>konzisztencia_teszt_nyers_i!L93*1000+10000</f>
        <v>13000</v>
      </c>
      <c r="M93">
        <f t="shared" si="1"/>
        <v>12881.7</v>
      </c>
      <c r="P93" s="7" t="s">
        <v>262</v>
      </c>
      <c r="Q93" s="8">
        <v>2</v>
      </c>
      <c r="R93" s="8">
        <v>4</v>
      </c>
      <c r="S93" s="8">
        <v>6</v>
      </c>
      <c r="T93" s="8">
        <v>6</v>
      </c>
      <c r="U93" s="8">
        <v>6</v>
      </c>
      <c r="V93" s="8">
        <v>6</v>
      </c>
      <c r="W93" s="8">
        <v>6</v>
      </c>
      <c r="X93" s="8">
        <v>6</v>
      </c>
      <c r="Y93" s="8">
        <v>5</v>
      </c>
      <c r="Z93" s="8">
        <v>11000</v>
      </c>
    </row>
    <row r="94" spans="1:26" ht="15" thickBot="1" x14ac:dyDescent="0.35">
      <c r="A94" s="1" t="s">
        <v>154</v>
      </c>
      <c r="B94" s="1" t="s">
        <v>105</v>
      </c>
      <c r="C94" s="1">
        <f>INT(RANK(konzisztencia_teszt_nyers_i!C94,konzisztencia_teszt_nyers_i!C$3:C$140,konzisztencia_teszt_nyers_i!C$1)/25)+1</f>
        <v>3</v>
      </c>
      <c r="D94" s="1">
        <f>INT(RANK(konzisztencia_teszt_nyers_i!D94,konzisztencia_teszt_nyers_i!D$3:D$140,konzisztencia_teszt_nyers_i!D$1)/25)+1</f>
        <v>1</v>
      </c>
      <c r="E94" s="1">
        <f>INT(RANK(konzisztencia_teszt_nyers_i!E94,konzisztencia_teszt_nyers_i!E$3:E$140,konzisztencia_teszt_nyers_i!E$1)/25)+1</f>
        <v>2</v>
      </c>
      <c r="F94" s="1">
        <f>INT(RANK(konzisztencia_teszt_nyers_i!F94,konzisztencia_teszt_nyers_i!F$3:F$140,konzisztencia_teszt_nyers_i!F$1)/25)+1</f>
        <v>3</v>
      </c>
      <c r="G94" s="1">
        <f>INT(RANK(konzisztencia_teszt_nyers_i!G94,konzisztencia_teszt_nyers_i!G$3:G$140,konzisztencia_teszt_nyers_i!G$1)/25)+1</f>
        <v>3</v>
      </c>
      <c r="H94" s="1">
        <f>INT(RANK(konzisztencia_teszt_nyers_i!H94,konzisztencia_teszt_nyers_i!H$3:H$140,konzisztencia_teszt_nyers_i!H$1)/25)+1</f>
        <v>4</v>
      </c>
      <c r="I94" s="1">
        <f>INT(RANK(konzisztencia_teszt_nyers_i!I94,konzisztencia_teszt_nyers_i!I$3:I$140,konzisztencia_teszt_nyers_i!I$1)/25)+1</f>
        <v>2</v>
      </c>
      <c r="J94" s="1">
        <f>INT(RANK(konzisztencia_teszt_nyers_i!J94,konzisztencia_teszt_nyers_i!J$3:J$140,konzisztencia_teszt_nyers_i!J$1)/25)+1</f>
        <v>2</v>
      </c>
      <c r="K94" s="1">
        <f>INT(RANK(konzisztencia_teszt_nyers_i!K94,konzisztencia_teszt_nyers_i!K$3:K$140,konzisztencia_teszt_nyers_i!K$1)/25)+1</f>
        <v>3</v>
      </c>
      <c r="L94" s="1">
        <f>konzisztencia_teszt_nyers_i!L94*1000+10000</f>
        <v>14000</v>
      </c>
      <c r="M94">
        <f t="shared" si="1"/>
        <v>13401.7</v>
      </c>
      <c r="P94" s="7" t="s">
        <v>263</v>
      </c>
      <c r="Q94" s="8">
        <v>3</v>
      </c>
      <c r="R94" s="8">
        <v>1</v>
      </c>
      <c r="S94" s="8">
        <v>1</v>
      </c>
      <c r="T94" s="8">
        <v>1</v>
      </c>
      <c r="U94" s="8">
        <v>3</v>
      </c>
      <c r="V94" s="8">
        <v>4</v>
      </c>
      <c r="W94" s="8">
        <v>2</v>
      </c>
      <c r="X94" s="8">
        <v>1</v>
      </c>
      <c r="Y94" s="8">
        <v>1</v>
      </c>
      <c r="Z94" s="8">
        <v>14000</v>
      </c>
    </row>
    <row r="95" spans="1:26" ht="15" thickBot="1" x14ac:dyDescent="0.35">
      <c r="A95" s="1" t="s">
        <v>156</v>
      </c>
      <c r="B95" s="1" t="s">
        <v>106</v>
      </c>
      <c r="C95" s="1">
        <f>INT(RANK(konzisztencia_teszt_nyers_i!C95,konzisztencia_teszt_nyers_i!C$3:C$140,konzisztencia_teszt_nyers_i!C$1)/25)+1</f>
        <v>5</v>
      </c>
      <c r="D95" s="1">
        <f>INT(RANK(konzisztencia_teszt_nyers_i!D95,konzisztencia_teszt_nyers_i!D$3:D$140,konzisztencia_teszt_nyers_i!D$1)/25)+1</f>
        <v>5</v>
      </c>
      <c r="E95" s="1">
        <f>INT(RANK(konzisztencia_teszt_nyers_i!E95,konzisztencia_teszt_nyers_i!E$3:E$140,konzisztencia_teszt_nyers_i!E$1)/25)+1</f>
        <v>2</v>
      </c>
      <c r="F95" s="1">
        <f>INT(RANK(konzisztencia_teszt_nyers_i!F95,konzisztencia_teszt_nyers_i!F$3:F$140,konzisztencia_teszt_nyers_i!F$1)/25)+1</f>
        <v>5</v>
      </c>
      <c r="G95" s="1">
        <f>INT(RANK(konzisztencia_teszt_nyers_i!G95,konzisztencia_teszt_nyers_i!G$3:G$140,konzisztencia_teszt_nyers_i!G$1)/25)+1</f>
        <v>5</v>
      </c>
      <c r="H95" s="1">
        <f>INT(RANK(konzisztencia_teszt_nyers_i!H95,konzisztencia_teszt_nyers_i!H$3:H$140,konzisztencia_teszt_nyers_i!H$1)/25)+1</f>
        <v>2</v>
      </c>
      <c r="I95" s="1">
        <f>INT(RANK(konzisztencia_teszt_nyers_i!I95,konzisztencia_teszt_nyers_i!I$3:I$140,konzisztencia_teszt_nyers_i!I$1)/25)+1</f>
        <v>5</v>
      </c>
      <c r="J95" s="1">
        <f>INT(RANK(konzisztencia_teszt_nyers_i!J95,konzisztencia_teszt_nyers_i!J$3:J$140,konzisztencia_teszt_nyers_i!J$1)/25)+1</f>
        <v>1</v>
      </c>
      <c r="K95" s="1">
        <f>INT(RANK(konzisztencia_teszt_nyers_i!K95,konzisztencia_teszt_nyers_i!K$3:K$140,konzisztencia_teszt_nyers_i!K$1)/25)+1</f>
        <v>1</v>
      </c>
      <c r="L95" s="1">
        <f>konzisztencia_teszt_nyers_i!L95*1000+10000</f>
        <v>14000</v>
      </c>
      <c r="M95">
        <f t="shared" si="1"/>
        <v>14079.2</v>
      </c>
      <c r="P95" s="7" t="s">
        <v>264</v>
      </c>
      <c r="Q95" s="8">
        <v>3</v>
      </c>
      <c r="R95" s="8">
        <v>1</v>
      </c>
      <c r="S95" s="8">
        <v>1</v>
      </c>
      <c r="T95" s="8">
        <v>1</v>
      </c>
      <c r="U95" s="8">
        <v>3</v>
      </c>
      <c r="V95" s="8">
        <v>2</v>
      </c>
      <c r="W95" s="8">
        <v>2</v>
      </c>
      <c r="X95" s="8">
        <v>1</v>
      </c>
      <c r="Y95" s="8">
        <v>1</v>
      </c>
      <c r="Z95" s="8">
        <v>15000</v>
      </c>
    </row>
    <row r="96" spans="1:26" ht="15" thickBot="1" x14ac:dyDescent="0.35">
      <c r="A96" s="1" t="s">
        <v>152</v>
      </c>
      <c r="B96" s="1" t="s">
        <v>107</v>
      </c>
      <c r="C96" s="1">
        <f>INT(RANK(konzisztencia_teszt_nyers_i!C96,konzisztencia_teszt_nyers_i!C$3:C$140,konzisztencia_teszt_nyers_i!C$1)/25)+1</f>
        <v>2</v>
      </c>
      <c r="D96" s="1">
        <f>INT(RANK(konzisztencia_teszt_nyers_i!D96,konzisztencia_teszt_nyers_i!D$3:D$140,konzisztencia_teszt_nyers_i!D$1)/25)+1</f>
        <v>4</v>
      </c>
      <c r="E96" s="1">
        <f>INT(RANK(konzisztencia_teszt_nyers_i!E96,konzisztencia_teszt_nyers_i!E$3:E$140,konzisztencia_teszt_nyers_i!E$1)/25)+1</f>
        <v>5</v>
      </c>
      <c r="F96" s="1">
        <f>INT(RANK(konzisztencia_teszt_nyers_i!F96,konzisztencia_teszt_nyers_i!F$3:F$140,konzisztencia_teszt_nyers_i!F$1)/25)+1</f>
        <v>5</v>
      </c>
      <c r="G96" s="1">
        <f>INT(RANK(konzisztencia_teszt_nyers_i!G96,konzisztencia_teszt_nyers_i!G$3:G$140,konzisztencia_teszt_nyers_i!G$1)/25)+1</f>
        <v>5</v>
      </c>
      <c r="H96" s="1">
        <f>INT(RANK(konzisztencia_teszt_nyers_i!H96,konzisztencia_teszt_nyers_i!H$3:H$140,konzisztencia_teszt_nyers_i!H$1)/25)+1</f>
        <v>5</v>
      </c>
      <c r="I96" s="1">
        <f>INT(RANK(konzisztencia_teszt_nyers_i!I96,konzisztencia_teszt_nyers_i!I$3:I$140,konzisztencia_teszt_nyers_i!I$1)/25)+1</f>
        <v>4</v>
      </c>
      <c r="J96" s="1">
        <f>INT(RANK(konzisztencia_teszt_nyers_i!J96,konzisztencia_teszt_nyers_i!J$3:J$140,konzisztencia_teszt_nyers_i!J$1)/25)+1</f>
        <v>1</v>
      </c>
      <c r="K96" s="1">
        <f>INT(RANK(konzisztencia_teszt_nyers_i!K96,konzisztencia_teszt_nyers_i!K$3:K$140,konzisztencia_teszt_nyers_i!K$1)/25)+1</f>
        <v>1</v>
      </c>
      <c r="L96" s="1">
        <f>konzisztencia_teszt_nyers_i!L96*1000+10000</f>
        <v>12000</v>
      </c>
      <c r="M96">
        <f t="shared" si="1"/>
        <v>12841.7</v>
      </c>
      <c r="P96" s="7" t="s">
        <v>265</v>
      </c>
      <c r="Q96" s="8">
        <v>1</v>
      </c>
      <c r="R96" s="8">
        <v>1</v>
      </c>
      <c r="S96" s="8">
        <v>2</v>
      </c>
      <c r="T96" s="8">
        <v>3</v>
      </c>
      <c r="U96" s="8">
        <v>3</v>
      </c>
      <c r="V96" s="8">
        <v>2</v>
      </c>
      <c r="W96" s="8">
        <v>1</v>
      </c>
      <c r="X96" s="8">
        <v>4</v>
      </c>
      <c r="Y96" s="8">
        <v>3</v>
      </c>
      <c r="Z96" s="8">
        <v>12000</v>
      </c>
    </row>
    <row r="97" spans="1:26" ht="15" thickBot="1" x14ac:dyDescent="0.35">
      <c r="A97" s="1" t="s">
        <v>154</v>
      </c>
      <c r="B97" s="1" t="s">
        <v>108</v>
      </c>
      <c r="C97" s="1">
        <f>INT(RANK(konzisztencia_teszt_nyers_i!C97,konzisztencia_teszt_nyers_i!C$3:C$140,konzisztencia_teszt_nyers_i!C$1)/25)+1</f>
        <v>5</v>
      </c>
      <c r="D97" s="1">
        <f>INT(RANK(konzisztencia_teszt_nyers_i!D97,konzisztencia_teszt_nyers_i!D$3:D$140,konzisztencia_teszt_nyers_i!D$1)/25)+1</f>
        <v>5</v>
      </c>
      <c r="E97" s="1">
        <f>INT(RANK(konzisztencia_teszt_nyers_i!E97,konzisztencia_teszt_nyers_i!E$3:E$140,konzisztencia_teszt_nyers_i!E$1)/25)+1</f>
        <v>4</v>
      </c>
      <c r="F97" s="1">
        <f>INT(RANK(konzisztencia_teszt_nyers_i!F97,konzisztencia_teszt_nyers_i!F$3:F$140,konzisztencia_teszt_nyers_i!F$1)/25)+1</f>
        <v>5</v>
      </c>
      <c r="G97" s="1">
        <f>INT(RANK(konzisztencia_teszt_nyers_i!G97,konzisztencia_teszt_nyers_i!G$3:G$140,konzisztencia_teszt_nyers_i!G$1)/25)+1</f>
        <v>5</v>
      </c>
      <c r="H97" s="1">
        <f>INT(RANK(konzisztencia_teszt_nyers_i!H97,konzisztencia_teszt_nyers_i!H$3:H$140,konzisztencia_teszt_nyers_i!H$1)/25)+1</f>
        <v>2</v>
      </c>
      <c r="I97" s="1">
        <f>INT(RANK(konzisztencia_teszt_nyers_i!I97,konzisztencia_teszt_nyers_i!I$3:I$140,konzisztencia_teszt_nyers_i!I$1)/25)+1</f>
        <v>5</v>
      </c>
      <c r="J97" s="1">
        <f>INT(RANK(konzisztencia_teszt_nyers_i!J97,konzisztencia_teszt_nyers_i!J$3:J$140,konzisztencia_teszt_nyers_i!J$1)/25)+1</f>
        <v>1</v>
      </c>
      <c r="K97" s="1">
        <f>INT(RANK(konzisztencia_teszt_nyers_i!K97,konzisztencia_teszt_nyers_i!K$3:K$140,konzisztencia_teszt_nyers_i!K$1)/25)+1</f>
        <v>1</v>
      </c>
      <c r="L97" s="1">
        <f>konzisztencia_teszt_nyers_i!L97*1000+10000</f>
        <v>14000</v>
      </c>
      <c r="M97">
        <f t="shared" si="1"/>
        <v>14000.2</v>
      </c>
      <c r="P97" s="7" t="s">
        <v>266</v>
      </c>
      <c r="Q97" s="8">
        <v>3</v>
      </c>
      <c r="R97" s="8">
        <v>1</v>
      </c>
      <c r="S97" s="8">
        <v>1</v>
      </c>
      <c r="T97" s="8">
        <v>3</v>
      </c>
      <c r="U97" s="8">
        <v>3</v>
      </c>
      <c r="V97" s="8">
        <v>4</v>
      </c>
      <c r="W97" s="8">
        <v>2</v>
      </c>
      <c r="X97" s="8">
        <v>2</v>
      </c>
      <c r="Y97" s="8">
        <v>3</v>
      </c>
      <c r="Z97" s="8">
        <v>14000</v>
      </c>
    </row>
    <row r="98" spans="1:26" ht="15" thickBot="1" x14ac:dyDescent="0.35">
      <c r="A98" s="1" t="s">
        <v>156</v>
      </c>
      <c r="B98" s="1" t="s">
        <v>109</v>
      </c>
      <c r="C98" s="1">
        <f>INT(RANK(konzisztencia_teszt_nyers_i!C98,konzisztencia_teszt_nyers_i!C$3:C$140,konzisztencia_teszt_nyers_i!C$1)/25)+1</f>
        <v>5</v>
      </c>
      <c r="D98" s="1">
        <f>INT(RANK(konzisztencia_teszt_nyers_i!D98,konzisztencia_teszt_nyers_i!D$3:D$140,konzisztencia_teszt_nyers_i!D$1)/25)+1</f>
        <v>5</v>
      </c>
      <c r="E98" s="1">
        <f>INT(RANK(konzisztencia_teszt_nyers_i!E98,konzisztencia_teszt_nyers_i!E$3:E$140,konzisztencia_teszt_nyers_i!E$1)/25)+1</f>
        <v>2</v>
      </c>
      <c r="F98" s="1">
        <f>INT(RANK(konzisztencia_teszt_nyers_i!F98,konzisztencia_teszt_nyers_i!F$3:F$140,konzisztencia_teszt_nyers_i!F$1)/25)+1</f>
        <v>3</v>
      </c>
      <c r="G98" s="1">
        <f>INT(RANK(konzisztencia_teszt_nyers_i!G98,konzisztencia_teszt_nyers_i!G$3:G$140,konzisztencia_teszt_nyers_i!G$1)/25)+1</f>
        <v>3</v>
      </c>
      <c r="H98" s="1">
        <f>INT(RANK(konzisztencia_teszt_nyers_i!H98,konzisztencia_teszt_nyers_i!H$3:H$140,konzisztencia_teszt_nyers_i!H$1)/25)+1</f>
        <v>4</v>
      </c>
      <c r="I98" s="1">
        <f>INT(RANK(konzisztencia_teszt_nyers_i!I98,konzisztencia_teszt_nyers_i!I$3:I$140,konzisztencia_teszt_nyers_i!I$1)/25)+1</f>
        <v>4</v>
      </c>
      <c r="J98" s="1">
        <f>INT(RANK(konzisztencia_teszt_nyers_i!J98,konzisztencia_teszt_nyers_i!J$3:J$140,konzisztencia_teszt_nyers_i!J$1)/25)+1</f>
        <v>1</v>
      </c>
      <c r="K98" s="1">
        <f>INT(RANK(konzisztencia_teszt_nyers_i!K98,konzisztencia_teszt_nyers_i!K$3:K$140,konzisztencia_teszt_nyers_i!K$1)/25)+1</f>
        <v>3</v>
      </c>
      <c r="L98" s="1">
        <f>konzisztencia_teszt_nyers_i!L98*1000+10000</f>
        <v>14000</v>
      </c>
      <c r="M98">
        <f t="shared" si="1"/>
        <v>13364.8</v>
      </c>
      <c r="P98" s="7" t="s">
        <v>267</v>
      </c>
      <c r="Q98" s="8">
        <v>1</v>
      </c>
      <c r="R98" s="8">
        <v>1</v>
      </c>
      <c r="S98" s="8">
        <v>2</v>
      </c>
      <c r="T98" s="8">
        <v>3</v>
      </c>
      <c r="U98" s="8">
        <v>3</v>
      </c>
      <c r="V98" s="8">
        <v>2</v>
      </c>
      <c r="W98" s="8">
        <v>2</v>
      </c>
      <c r="X98" s="8">
        <v>2</v>
      </c>
      <c r="Y98" s="8">
        <v>3</v>
      </c>
      <c r="Z98" s="8">
        <v>13000</v>
      </c>
    </row>
    <row r="99" spans="1:26" ht="15" thickBot="1" x14ac:dyDescent="0.35">
      <c r="A99" s="1" t="s">
        <v>154</v>
      </c>
      <c r="B99" s="1" t="s">
        <v>110</v>
      </c>
      <c r="C99" s="1">
        <f>INT(RANK(konzisztencia_teszt_nyers_i!C99,konzisztencia_teszt_nyers_i!C$3:C$140,konzisztencia_teszt_nyers_i!C$1)/25)+1</f>
        <v>5</v>
      </c>
      <c r="D99" s="1">
        <f>INT(RANK(konzisztencia_teszt_nyers_i!D99,konzisztencia_teszt_nyers_i!D$3:D$140,konzisztencia_teszt_nyers_i!D$1)/25)+1</f>
        <v>5</v>
      </c>
      <c r="E99" s="1">
        <f>INT(RANK(konzisztencia_teszt_nyers_i!E99,konzisztencia_teszt_nyers_i!E$3:E$140,konzisztencia_teszt_nyers_i!E$1)/25)+1</f>
        <v>4</v>
      </c>
      <c r="F99" s="1">
        <f>INT(RANK(konzisztencia_teszt_nyers_i!F99,konzisztencia_teszt_nyers_i!F$3:F$140,konzisztencia_teszt_nyers_i!F$1)/25)+1</f>
        <v>3</v>
      </c>
      <c r="G99" s="1">
        <f>INT(RANK(konzisztencia_teszt_nyers_i!G99,konzisztencia_teszt_nyers_i!G$3:G$140,konzisztencia_teszt_nyers_i!G$1)/25)+1</f>
        <v>3</v>
      </c>
      <c r="H99" s="1">
        <f>INT(RANK(konzisztencia_teszt_nyers_i!H99,konzisztencia_teszt_nyers_i!H$3:H$140,konzisztencia_teszt_nyers_i!H$1)/25)+1</f>
        <v>4</v>
      </c>
      <c r="I99" s="1">
        <f>INT(RANK(konzisztencia_teszt_nyers_i!I99,konzisztencia_teszt_nyers_i!I$3:I$140,konzisztencia_teszt_nyers_i!I$1)/25)+1</f>
        <v>4</v>
      </c>
      <c r="J99" s="1">
        <f>INT(RANK(konzisztencia_teszt_nyers_i!J99,konzisztencia_teszt_nyers_i!J$3:J$140,konzisztencia_teszt_nyers_i!J$1)/25)+1</f>
        <v>1</v>
      </c>
      <c r="K99" s="1">
        <f>INT(RANK(konzisztencia_teszt_nyers_i!K99,konzisztencia_teszt_nyers_i!K$3:K$140,konzisztencia_teszt_nyers_i!K$1)/25)+1</f>
        <v>3</v>
      </c>
      <c r="L99" s="1">
        <f>konzisztencia_teszt_nyers_i!L99*1000+10000</f>
        <v>14000</v>
      </c>
      <c r="M99">
        <f t="shared" si="1"/>
        <v>13285.8</v>
      </c>
      <c r="P99" s="7" t="s">
        <v>268</v>
      </c>
      <c r="Q99" s="8">
        <v>3</v>
      </c>
      <c r="R99" s="8">
        <v>1</v>
      </c>
      <c r="S99" s="8">
        <v>2</v>
      </c>
      <c r="T99" s="8">
        <v>3</v>
      </c>
      <c r="U99" s="8">
        <v>3</v>
      </c>
      <c r="V99" s="8">
        <v>4</v>
      </c>
      <c r="W99" s="8">
        <v>2</v>
      </c>
      <c r="X99" s="8">
        <v>2</v>
      </c>
      <c r="Y99" s="8">
        <v>3</v>
      </c>
      <c r="Z99" s="8">
        <v>14000</v>
      </c>
    </row>
    <row r="100" spans="1:26" ht="15" thickBot="1" x14ac:dyDescent="0.35">
      <c r="A100" s="1" t="s">
        <v>152</v>
      </c>
      <c r="B100" s="1" t="s">
        <v>111</v>
      </c>
      <c r="C100" s="1">
        <f>INT(RANK(konzisztencia_teszt_nyers_i!C100,konzisztencia_teszt_nyers_i!C$3:C$140,konzisztencia_teszt_nyers_i!C$1)/25)+1</f>
        <v>2</v>
      </c>
      <c r="D100" s="1">
        <f>INT(RANK(konzisztencia_teszt_nyers_i!D100,konzisztencia_teszt_nyers_i!D$3:D$140,konzisztencia_teszt_nyers_i!D$1)/25)+1</f>
        <v>4</v>
      </c>
      <c r="E100" s="1">
        <f>INT(RANK(konzisztencia_teszt_nyers_i!E100,konzisztencia_teszt_nyers_i!E$3:E$140,konzisztencia_teszt_nyers_i!E$1)/25)+1</f>
        <v>5</v>
      </c>
      <c r="F100" s="1">
        <f>INT(RANK(konzisztencia_teszt_nyers_i!F100,konzisztencia_teszt_nyers_i!F$3:F$140,konzisztencia_teszt_nyers_i!F$1)/25)+1</f>
        <v>3</v>
      </c>
      <c r="G100" s="1">
        <f>INT(RANK(konzisztencia_teszt_nyers_i!G100,konzisztencia_teszt_nyers_i!G$3:G$140,konzisztencia_teszt_nyers_i!G$1)/25)+1</f>
        <v>3</v>
      </c>
      <c r="H100" s="1">
        <f>INT(RANK(konzisztencia_teszt_nyers_i!H100,konzisztencia_teszt_nyers_i!H$3:H$140,konzisztencia_teszt_nyers_i!H$1)/25)+1</f>
        <v>5</v>
      </c>
      <c r="I100" s="1">
        <f>INT(RANK(konzisztencia_teszt_nyers_i!I100,konzisztencia_teszt_nyers_i!I$3:I$140,konzisztencia_teszt_nyers_i!I$1)/25)+1</f>
        <v>2</v>
      </c>
      <c r="J100" s="1">
        <f>INT(RANK(konzisztencia_teszt_nyers_i!J100,konzisztencia_teszt_nyers_i!J$3:J$140,konzisztencia_teszt_nyers_i!J$1)/25)+1</f>
        <v>1</v>
      </c>
      <c r="K100" s="1">
        <f>INT(RANK(konzisztencia_teszt_nyers_i!K100,konzisztencia_teszt_nyers_i!K$3:K$140,konzisztencia_teszt_nyers_i!K$1)/25)+1</f>
        <v>5</v>
      </c>
      <c r="L100" s="1">
        <f>konzisztencia_teszt_nyers_i!L100*1000+10000</f>
        <v>12000</v>
      </c>
      <c r="M100">
        <f t="shared" si="1"/>
        <v>13119</v>
      </c>
      <c r="P100" s="7" t="s">
        <v>269</v>
      </c>
      <c r="Q100" s="8">
        <v>5</v>
      </c>
      <c r="R100" s="8">
        <v>5</v>
      </c>
      <c r="S100" s="8">
        <v>2</v>
      </c>
      <c r="T100" s="8">
        <v>5</v>
      </c>
      <c r="U100" s="8">
        <v>5</v>
      </c>
      <c r="V100" s="8">
        <v>2</v>
      </c>
      <c r="W100" s="8">
        <v>5</v>
      </c>
      <c r="X100" s="8">
        <v>1</v>
      </c>
      <c r="Y100" s="8">
        <v>1</v>
      </c>
      <c r="Z100" s="8">
        <v>14000</v>
      </c>
    </row>
    <row r="101" spans="1:26" ht="15" thickBot="1" x14ac:dyDescent="0.35">
      <c r="A101" s="1" t="s">
        <v>156</v>
      </c>
      <c r="B101" s="1" t="s">
        <v>112</v>
      </c>
      <c r="C101" s="1">
        <f>INT(RANK(konzisztencia_teszt_nyers_i!C101,konzisztencia_teszt_nyers_i!C$3:C$140,konzisztencia_teszt_nyers_i!C$1)/25)+1</f>
        <v>6</v>
      </c>
      <c r="D101" s="1">
        <f>INT(RANK(konzisztencia_teszt_nyers_i!D101,konzisztencia_teszt_nyers_i!D$3:D$140,konzisztencia_teszt_nyers_i!D$1)/25)+1</f>
        <v>6</v>
      </c>
      <c r="E101" s="1">
        <f>INT(RANK(konzisztencia_teszt_nyers_i!E101,konzisztencia_teszt_nyers_i!E$3:E$140,konzisztencia_teszt_nyers_i!E$1)/25)+1</f>
        <v>2</v>
      </c>
      <c r="F101" s="1">
        <f>INT(RANK(konzisztencia_teszt_nyers_i!F101,konzisztencia_teszt_nyers_i!F$3:F$140,konzisztencia_teszt_nyers_i!F$1)/25)+1</f>
        <v>6</v>
      </c>
      <c r="G101" s="1">
        <f>INT(RANK(konzisztencia_teszt_nyers_i!G101,konzisztencia_teszt_nyers_i!G$3:G$140,konzisztencia_teszt_nyers_i!G$1)/25)+1</f>
        <v>6</v>
      </c>
      <c r="H101" s="1">
        <f>INT(RANK(konzisztencia_teszt_nyers_i!H101,konzisztencia_teszt_nyers_i!H$3:H$140,konzisztencia_teszt_nyers_i!H$1)/25)+1</f>
        <v>6</v>
      </c>
      <c r="I101" s="1">
        <f>INT(RANK(konzisztencia_teszt_nyers_i!I101,konzisztencia_teszt_nyers_i!I$3:I$140,konzisztencia_teszt_nyers_i!I$1)/25)+1</f>
        <v>6</v>
      </c>
      <c r="J101" s="1">
        <f>INT(RANK(konzisztencia_teszt_nyers_i!J101,konzisztencia_teszt_nyers_i!J$3:J$140,konzisztencia_teszt_nyers_i!J$1)/25)+1</f>
        <v>6</v>
      </c>
      <c r="K101" s="1">
        <f>INT(RANK(konzisztencia_teszt_nyers_i!K101,konzisztencia_teszt_nyers_i!K$3:K$140,konzisztencia_teszt_nyers_i!K$1)/25)+1</f>
        <v>5</v>
      </c>
      <c r="L101" s="1">
        <f>konzisztencia_teszt_nyers_i!L101*1000+10000</f>
        <v>13000</v>
      </c>
      <c r="M101">
        <f t="shared" si="1"/>
        <v>13547.6</v>
      </c>
      <c r="P101" s="7" t="s">
        <v>270</v>
      </c>
      <c r="Q101" s="8">
        <v>2</v>
      </c>
      <c r="R101" s="8">
        <v>4</v>
      </c>
      <c r="S101" s="8">
        <v>5</v>
      </c>
      <c r="T101" s="8">
        <v>5</v>
      </c>
      <c r="U101" s="8">
        <v>5</v>
      </c>
      <c r="V101" s="8">
        <v>5</v>
      </c>
      <c r="W101" s="8">
        <v>4</v>
      </c>
      <c r="X101" s="8">
        <v>1</v>
      </c>
      <c r="Y101" s="8">
        <v>1</v>
      </c>
      <c r="Z101" s="8">
        <v>12000</v>
      </c>
    </row>
    <row r="102" spans="1:26" ht="15" thickBot="1" x14ac:dyDescent="0.35">
      <c r="A102" s="1" t="s">
        <v>154</v>
      </c>
      <c r="B102" s="1" t="s">
        <v>113</v>
      </c>
      <c r="C102" s="1">
        <f>INT(RANK(konzisztencia_teszt_nyers_i!C102,konzisztencia_teszt_nyers_i!C$3:C$140,konzisztencia_teszt_nyers_i!C$1)/25)+1</f>
        <v>6</v>
      </c>
      <c r="D102" s="1">
        <f>INT(RANK(konzisztencia_teszt_nyers_i!D102,konzisztencia_teszt_nyers_i!D$3:D$140,konzisztencia_teszt_nyers_i!D$1)/25)+1</f>
        <v>6</v>
      </c>
      <c r="E102" s="1">
        <f>INT(RANK(konzisztencia_teszt_nyers_i!E102,konzisztencia_teszt_nyers_i!E$3:E$140,konzisztencia_teszt_nyers_i!E$1)/25)+1</f>
        <v>5</v>
      </c>
      <c r="F102" s="1">
        <f>INT(RANK(konzisztencia_teszt_nyers_i!F102,konzisztencia_teszt_nyers_i!F$3:F$140,konzisztencia_teszt_nyers_i!F$1)/25)+1</f>
        <v>6</v>
      </c>
      <c r="G102" s="1">
        <f>INT(RANK(konzisztencia_teszt_nyers_i!G102,konzisztencia_teszt_nyers_i!G$3:G$140,konzisztencia_teszt_nyers_i!G$1)/25)+1</f>
        <v>6</v>
      </c>
      <c r="H102" s="1">
        <f>INT(RANK(konzisztencia_teszt_nyers_i!H102,konzisztencia_teszt_nyers_i!H$3:H$140,konzisztencia_teszt_nyers_i!H$1)/25)+1</f>
        <v>6</v>
      </c>
      <c r="I102" s="1">
        <f>INT(RANK(konzisztencia_teszt_nyers_i!I102,konzisztencia_teszt_nyers_i!I$3:I$140,konzisztencia_teszt_nyers_i!I$1)/25)+1</f>
        <v>6</v>
      </c>
      <c r="J102" s="1">
        <f>INT(RANK(konzisztencia_teszt_nyers_i!J102,konzisztencia_teszt_nyers_i!J$3:J$140,konzisztencia_teszt_nyers_i!J$1)/25)+1</f>
        <v>6</v>
      </c>
      <c r="K102" s="1">
        <f>INT(RANK(konzisztencia_teszt_nyers_i!K102,konzisztencia_teszt_nyers_i!K$3:K$140,konzisztencia_teszt_nyers_i!K$1)/25)+1</f>
        <v>5</v>
      </c>
      <c r="L102" s="1">
        <f>konzisztencia_teszt_nyers_i!L102*1000+10000</f>
        <v>14000</v>
      </c>
      <c r="M102">
        <f t="shared" si="1"/>
        <v>13587.6</v>
      </c>
      <c r="P102" s="7" t="s">
        <v>271</v>
      </c>
      <c r="Q102" s="8">
        <v>5</v>
      </c>
      <c r="R102" s="8">
        <v>5</v>
      </c>
      <c r="S102" s="8">
        <v>4</v>
      </c>
      <c r="T102" s="8">
        <v>5</v>
      </c>
      <c r="U102" s="8">
        <v>5</v>
      </c>
      <c r="V102" s="8">
        <v>2</v>
      </c>
      <c r="W102" s="8">
        <v>5</v>
      </c>
      <c r="X102" s="8">
        <v>1</v>
      </c>
      <c r="Y102" s="8">
        <v>1</v>
      </c>
      <c r="Z102" s="8">
        <v>14000</v>
      </c>
    </row>
    <row r="103" spans="1:26" ht="15" thickBot="1" x14ac:dyDescent="0.35">
      <c r="A103" s="1" t="s">
        <v>152</v>
      </c>
      <c r="B103" s="1" t="s">
        <v>114</v>
      </c>
      <c r="C103" s="1">
        <f>INT(RANK(konzisztencia_teszt_nyers_i!C103,konzisztencia_teszt_nyers_i!C$3:C$140,konzisztencia_teszt_nyers_i!C$1)/25)+1</f>
        <v>2</v>
      </c>
      <c r="D103" s="1">
        <f>INT(RANK(konzisztencia_teszt_nyers_i!D103,konzisztencia_teszt_nyers_i!D$3:D$140,konzisztencia_teszt_nyers_i!D$1)/25)+1</f>
        <v>5</v>
      </c>
      <c r="E103" s="1">
        <f>INT(RANK(konzisztencia_teszt_nyers_i!E103,konzisztencia_teszt_nyers_i!E$3:E$140,konzisztencia_teszt_nyers_i!E$1)/25)+1</f>
        <v>6</v>
      </c>
      <c r="F103" s="1">
        <f>INT(RANK(konzisztencia_teszt_nyers_i!F103,konzisztencia_teszt_nyers_i!F$3:F$140,konzisztencia_teszt_nyers_i!F$1)/25)+1</f>
        <v>3</v>
      </c>
      <c r="G103" s="1">
        <f>INT(RANK(konzisztencia_teszt_nyers_i!G103,konzisztencia_teszt_nyers_i!G$3:G$140,konzisztencia_teszt_nyers_i!G$1)/25)+1</f>
        <v>6</v>
      </c>
      <c r="H103" s="1">
        <f>INT(RANK(konzisztencia_teszt_nyers_i!H103,konzisztencia_teszt_nyers_i!H$3:H$140,konzisztencia_teszt_nyers_i!H$1)/25)+1</f>
        <v>6</v>
      </c>
      <c r="I103" s="1">
        <f>INT(RANK(konzisztencia_teszt_nyers_i!I103,konzisztencia_teszt_nyers_i!I$3:I$140,konzisztencia_teszt_nyers_i!I$1)/25)+1</f>
        <v>2</v>
      </c>
      <c r="J103" s="1">
        <f>INT(RANK(konzisztencia_teszt_nyers_i!J103,konzisztencia_teszt_nyers_i!J$3:J$140,konzisztencia_teszt_nyers_i!J$1)/25)+1</f>
        <v>5</v>
      </c>
      <c r="K103" s="1">
        <f>INT(RANK(konzisztencia_teszt_nyers_i!K103,konzisztencia_teszt_nyers_i!K$3:K$140,konzisztencia_teszt_nyers_i!K$1)/25)+1</f>
        <v>5</v>
      </c>
      <c r="L103" s="1">
        <f>konzisztencia_teszt_nyers_i!L103*1000+10000</f>
        <v>13000</v>
      </c>
      <c r="M103">
        <f t="shared" si="1"/>
        <v>12990.6</v>
      </c>
      <c r="P103" s="7" t="s">
        <v>272</v>
      </c>
      <c r="Q103" s="8">
        <v>5</v>
      </c>
      <c r="R103" s="8">
        <v>5</v>
      </c>
      <c r="S103" s="8">
        <v>2</v>
      </c>
      <c r="T103" s="8">
        <v>3</v>
      </c>
      <c r="U103" s="8">
        <v>3</v>
      </c>
      <c r="V103" s="8">
        <v>4</v>
      </c>
      <c r="W103" s="8">
        <v>4</v>
      </c>
      <c r="X103" s="8">
        <v>1</v>
      </c>
      <c r="Y103" s="8">
        <v>3</v>
      </c>
      <c r="Z103" s="8">
        <v>14000</v>
      </c>
    </row>
    <row r="104" spans="1:26" ht="15" thickBot="1" x14ac:dyDescent="0.35">
      <c r="A104" s="1" t="s">
        <v>156</v>
      </c>
      <c r="B104" s="1" t="s">
        <v>115</v>
      </c>
      <c r="C104" s="1">
        <f>INT(RANK(konzisztencia_teszt_nyers_i!C104,konzisztencia_teszt_nyers_i!C$3:C$140,konzisztencia_teszt_nyers_i!C$1)/25)+1</f>
        <v>5</v>
      </c>
      <c r="D104" s="1">
        <f>INT(RANK(konzisztencia_teszt_nyers_i!D104,konzisztencia_teszt_nyers_i!D$3:D$140,konzisztencia_teszt_nyers_i!D$1)/25)+1</f>
        <v>4</v>
      </c>
      <c r="E104" s="1">
        <f>INT(RANK(konzisztencia_teszt_nyers_i!E104,konzisztencia_teszt_nyers_i!E$3:E$140,konzisztencia_teszt_nyers_i!E$1)/25)+1</f>
        <v>5</v>
      </c>
      <c r="F104" s="1">
        <f>INT(RANK(konzisztencia_teszt_nyers_i!F104,konzisztencia_teszt_nyers_i!F$3:F$140,konzisztencia_teszt_nyers_i!F$1)/25)+1</f>
        <v>5</v>
      </c>
      <c r="G104" s="1">
        <f>INT(RANK(konzisztencia_teszt_nyers_i!G104,konzisztencia_teszt_nyers_i!G$3:G$140,konzisztencia_teszt_nyers_i!G$1)/25)+1</f>
        <v>3</v>
      </c>
      <c r="H104" s="1">
        <f>INT(RANK(konzisztencia_teszt_nyers_i!H104,konzisztencia_teszt_nyers_i!H$3:H$140,konzisztencia_teszt_nyers_i!H$1)/25)+1</f>
        <v>2</v>
      </c>
      <c r="I104" s="1">
        <f>INT(RANK(konzisztencia_teszt_nyers_i!I104,konzisztencia_teszt_nyers_i!I$3:I$140,konzisztencia_teszt_nyers_i!I$1)/25)+1</f>
        <v>5</v>
      </c>
      <c r="J104" s="1">
        <f>INT(RANK(konzisztencia_teszt_nyers_i!J104,konzisztencia_teszt_nyers_i!J$3:J$140,konzisztencia_teszt_nyers_i!J$1)/25)+1</f>
        <v>5</v>
      </c>
      <c r="K104" s="1">
        <f>INT(RANK(konzisztencia_teszt_nyers_i!K104,konzisztencia_teszt_nyers_i!K$3:K$140,konzisztencia_teszt_nyers_i!K$1)/25)+1</f>
        <v>5</v>
      </c>
      <c r="L104" s="1">
        <f>konzisztencia_teszt_nyers_i!L104*1000+10000</f>
        <v>14000</v>
      </c>
      <c r="M104">
        <f t="shared" si="1"/>
        <v>13443.2</v>
      </c>
      <c r="P104" s="7" t="s">
        <v>273</v>
      </c>
      <c r="Q104" s="8">
        <v>5</v>
      </c>
      <c r="R104" s="8">
        <v>5</v>
      </c>
      <c r="S104" s="8">
        <v>4</v>
      </c>
      <c r="T104" s="8">
        <v>3</v>
      </c>
      <c r="U104" s="8">
        <v>3</v>
      </c>
      <c r="V104" s="8">
        <v>4</v>
      </c>
      <c r="W104" s="8">
        <v>4</v>
      </c>
      <c r="X104" s="8">
        <v>1</v>
      </c>
      <c r="Y104" s="8">
        <v>3</v>
      </c>
      <c r="Z104" s="8">
        <v>14000</v>
      </c>
    </row>
    <row r="105" spans="1:26" ht="15" thickBot="1" x14ac:dyDescent="0.35">
      <c r="A105" s="1" t="s">
        <v>156</v>
      </c>
      <c r="B105" s="1" t="s">
        <v>116</v>
      </c>
      <c r="C105" s="1">
        <f>INT(RANK(konzisztencia_teszt_nyers_i!C105,konzisztencia_teszt_nyers_i!C$3:C$140,konzisztencia_teszt_nyers_i!C$1)/25)+1</f>
        <v>6</v>
      </c>
      <c r="D105" s="1">
        <f>INT(RANK(konzisztencia_teszt_nyers_i!D105,konzisztencia_teszt_nyers_i!D$3:D$140,konzisztencia_teszt_nyers_i!D$1)/25)+1</f>
        <v>5</v>
      </c>
      <c r="E105" s="1">
        <f>INT(RANK(konzisztencia_teszt_nyers_i!E105,konzisztencia_teszt_nyers_i!E$3:E$140,konzisztencia_teszt_nyers_i!E$1)/25)+1</f>
        <v>5</v>
      </c>
      <c r="F105" s="1">
        <f>INT(RANK(konzisztencia_teszt_nyers_i!F105,konzisztencia_teszt_nyers_i!F$3:F$140,konzisztencia_teszt_nyers_i!F$1)/25)+1</f>
        <v>6</v>
      </c>
      <c r="G105" s="1">
        <f>INT(RANK(konzisztencia_teszt_nyers_i!G105,konzisztencia_teszt_nyers_i!G$3:G$140,konzisztencia_teszt_nyers_i!G$1)/25)+1</f>
        <v>3</v>
      </c>
      <c r="H105" s="1">
        <f>INT(RANK(konzisztencia_teszt_nyers_i!H105,konzisztencia_teszt_nyers_i!H$3:H$140,konzisztencia_teszt_nyers_i!H$1)/25)+1</f>
        <v>4</v>
      </c>
      <c r="I105" s="1">
        <f>INT(RANK(konzisztencia_teszt_nyers_i!I105,konzisztencia_teszt_nyers_i!I$3:I$140,konzisztencia_teszt_nyers_i!I$1)/25)+1</f>
        <v>6</v>
      </c>
      <c r="J105" s="1">
        <f>INT(RANK(konzisztencia_teszt_nyers_i!J105,konzisztencia_teszt_nyers_i!J$3:J$140,konzisztencia_teszt_nyers_i!J$1)/25)+1</f>
        <v>5</v>
      </c>
      <c r="K105" s="1">
        <f>INT(RANK(konzisztencia_teszt_nyers_i!K105,konzisztencia_teszt_nyers_i!K$3:K$140,konzisztencia_teszt_nyers_i!K$1)/25)+1</f>
        <v>5</v>
      </c>
      <c r="L105" s="1">
        <f>konzisztencia_teszt_nyers_i!L105*1000+10000</f>
        <v>14000</v>
      </c>
      <c r="M105">
        <f t="shared" si="1"/>
        <v>13964.3</v>
      </c>
      <c r="P105" s="7" t="s">
        <v>274</v>
      </c>
      <c r="Q105" s="8">
        <v>2</v>
      </c>
      <c r="R105" s="8">
        <v>4</v>
      </c>
      <c r="S105" s="8">
        <v>5</v>
      </c>
      <c r="T105" s="8">
        <v>3</v>
      </c>
      <c r="U105" s="8">
        <v>3</v>
      </c>
      <c r="V105" s="8">
        <v>5</v>
      </c>
      <c r="W105" s="8">
        <v>2</v>
      </c>
      <c r="X105" s="8">
        <v>1</v>
      </c>
      <c r="Y105" s="8">
        <v>5</v>
      </c>
      <c r="Z105" s="8">
        <v>12000</v>
      </c>
    </row>
    <row r="106" spans="1:26" ht="15" thickBot="1" x14ac:dyDescent="0.35">
      <c r="A106" s="1" t="s">
        <v>156</v>
      </c>
      <c r="B106" s="1" t="s">
        <v>117</v>
      </c>
      <c r="C106" s="1">
        <f>INT(RANK(konzisztencia_teszt_nyers_i!C106,konzisztencia_teszt_nyers_i!C$3:C$140,konzisztencia_teszt_nyers_i!C$1)/25)+1</f>
        <v>3</v>
      </c>
      <c r="D106" s="1">
        <f>INT(RANK(konzisztencia_teszt_nyers_i!D106,konzisztencia_teszt_nyers_i!D$3:D$140,konzisztencia_teszt_nyers_i!D$1)/25)+1</f>
        <v>1</v>
      </c>
      <c r="E106" s="1">
        <f>INT(RANK(konzisztencia_teszt_nyers_i!E106,konzisztencia_teszt_nyers_i!E$3:E$140,konzisztencia_teszt_nyers_i!E$1)/25)+1</f>
        <v>1</v>
      </c>
      <c r="F106" s="1">
        <f>INT(RANK(konzisztencia_teszt_nyers_i!F106,konzisztencia_teszt_nyers_i!F$3:F$140,konzisztencia_teszt_nyers_i!F$1)/25)+1</f>
        <v>1</v>
      </c>
      <c r="G106" s="1">
        <f>INT(RANK(konzisztencia_teszt_nyers_i!G106,konzisztencia_teszt_nyers_i!G$3:G$140,konzisztencia_teszt_nyers_i!G$1)/25)+1</f>
        <v>2</v>
      </c>
      <c r="H106" s="1">
        <f>INT(RANK(konzisztencia_teszt_nyers_i!H106,konzisztencia_teszt_nyers_i!H$3:H$140,konzisztencia_teszt_nyers_i!H$1)/25)+1</f>
        <v>1</v>
      </c>
      <c r="I106" s="1">
        <f>INT(RANK(konzisztencia_teszt_nyers_i!I106,konzisztencia_teszt_nyers_i!I$3:I$140,konzisztencia_teszt_nyers_i!I$1)/25)+1</f>
        <v>2</v>
      </c>
      <c r="J106" s="1">
        <f>INT(RANK(konzisztencia_teszt_nyers_i!J106,konzisztencia_teszt_nyers_i!J$3:J$140,konzisztencia_teszt_nyers_i!J$1)/25)+1</f>
        <v>2</v>
      </c>
      <c r="K106" s="1">
        <f>INT(RANK(konzisztencia_teszt_nyers_i!K106,konzisztencia_teszt_nyers_i!K$3:K$140,konzisztencia_teszt_nyers_i!K$1)/25)+1</f>
        <v>1</v>
      </c>
      <c r="L106" s="1">
        <f>konzisztencia_teszt_nyers_i!L106*1000+10000</f>
        <v>15000</v>
      </c>
      <c r="M106">
        <f t="shared" si="1"/>
        <v>15017.4</v>
      </c>
      <c r="P106" s="7" t="s">
        <v>275</v>
      </c>
      <c r="Q106" s="8">
        <v>6</v>
      </c>
      <c r="R106" s="8">
        <v>6</v>
      </c>
      <c r="S106" s="8">
        <v>2</v>
      </c>
      <c r="T106" s="8">
        <v>6</v>
      </c>
      <c r="U106" s="8">
        <v>6</v>
      </c>
      <c r="V106" s="8">
        <v>6</v>
      </c>
      <c r="W106" s="8">
        <v>6</v>
      </c>
      <c r="X106" s="8">
        <v>6</v>
      </c>
      <c r="Y106" s="8">
        <v>5</v>
      </c>
      <c r="Z106" s="8">
        <v>13000</v>
      </c>
    </row>
    <row r="107" spans="1:26" ht="15" thickBot="1" x14ac:dyDescent="0.35">
      <c r="A107" s="1" t="s">
        <v>156</v>
      </c>
      <c r="B107" s="1" t="s">
        <v>118</v>
      </c>
      <c r="C107" s="1">
        <f>INT(RANK(konzisztencia_teszt_nyers_i!C107,konzisztencia_teszt_nyers_i!C$3:C$140,konzisztencia_teszt_nyers_i!C$1)/25)+1</f>
        <v>1</v>
      </c>
      <c r="D107" s="1">
        <f>INT(RANK(konzisztencia_teszt_nyers_i!D107,konzisztencia_teszt_nyers_i!D$3:D$140,konzisztencia_teszt_nyers_i!D$1)/25)+1</f>
        <v>1</v>
      </c>
      <c r="E107" s="1">
        <f>INT(RANK(konzisztencia_teszt_nyers_i!E107,konzisztencia_teszt_nyers_i!E$3:E$140,konzisztencia_teszt_nyers_i!E$1)/25)+1</f>
        <v>1</v>
      </c>
      <c r="F107" s="1">
        <f>INT(RANK(konzisztencia_teszt_nyers_i!F107,konzisztencia_teszt_nyers_i!F$3:F$140,konzisztencia_teszt_nyers_i!F$1)/25)+1</f>
        <v>1</v>
      </c>
      <c r="G107" s="1">
        <f>INT(RANK(konzisztencia_teszt_nyers_i!G107,konzisztencia_teszt_nyers_i!G$3:G$140,konzisztencia_teszt_nyers_i!G$1)/25)+1</f>
        <v>2</v>
      </c>
      <c r="H107" s="1">
        <f>INT(RANK(konzisztencia_teszt_nyers_i!H107,konzisztencia_teszt_nyers_i!H$3:H$140,konzisztencia_teszt_nyers_i!H$1)/25)+1</f>
        <v>1</v>
      </c>
      <c r="I107" s="1">
        <f>INT(RANK(konzisztencia_teszt_nyers_i!I107,konzisztencia_teszt_nyers_i!I$3:I$140,konzisztencia_teszt_nyers_i!I$1)/25)+1</f>
        <v>1</v>
      </c>
      <c r="J107" s="1">
        <f>INT(RANK(konzisztencia_teszt_nyers_i!J107,konzisztencia_teszt_nyers_i!J$3:J$140,konzisztencia_teszt_nyers_i!J$1)/25)+1</f>
        <v>2</v>
      </c>
      <c r="K107" s="1">
        <f>INT(RANK(konzisztencia_teszt_nyers_i!K107,konzisztencia_teszt_nyers_i!K$3:K$140,konzisztencia_teszt_nyers_i!K$1)/25)+1</f>
        <v>1</v>
      </c>
      <c r="L107" s="1">
        <f>konzisztencia_teszt_nyers_i!L107*1000+10000</f>
        <v>15000</v>
      </c>
      <c r="M107">
        <f t="shared" si="1"/>
        <v>14044.2</v>
      </c>
      <c r="P107" s="7" t="s">
        <v>276</v>
      </c>
      <c r="Q107" s="8">
        <v>6</v>
      </c>
      <c r="R107" s="8">
        <v>6</v>
      </c>
      <c r="S107" s="8">
        <v>5</v>
      </c>
      <c r="T107" s="8">
        <v>6</v>
      </c>
      <c r="U107" s="8">
        <v>6</v>
      </c>
      <c r="V107" s="8">
        <v>6</v>
      </c>
      <c r="W107" s="8">
        <v>6</v>
      </c>
      <c r="X107" s="8">
        <v>6</v>
      </c>
      <c r="Y107" s="8">
        <v>5</v>
      </c>
      <c r="Z107" s="8">
        <v>14000</v>
      </c>
    </row>
    <row r="108" spans="1:26" ht="15" thickBot="1" x14ac:dyDescent="0.35">
      <c r="A108" s="1" t="s">
        <v>152</v>
      </c>
      <c r="B108" s="1" t="s">
        <v>119</v>
      </c>
      <c r="C108" s="1">
        <f>INT(RANK(konzisztencia_teszt_nyers_i!C108,konzisztencia_teszt_nyers_i!C$3:C$140,konzisztencia_teszt_nyers_i!C$1)/25)+1</f>
        <v>1</v>
      </c>
      <c r="D108" s="1">
        <f>INT(RANK(konzisztencia_teszt_nyers_i!D108,konzisztencia_teszt_nyers_i!D$3:D$140,konzisztencia_teszt_nyers_i!D$1)/25)+1</f>
        <v>1</v>
      </c>
      <c r="E108" s="1">
        <f>INT(RANK(konzisztencia_teszt_nyers_i!E108,konzisztencia_teszt_nyers_i!E$3:E$140,konzisztencia_teszt_nyers_i!E$1)/25)+1</f>
        <v>6</v>
      </c>
      <c r="F108" s="1">
        <f>INT(RANK(konzisztencia_teszt_nyers_i!F108,konzisztencia_teszt_nyers_i!F$3:F$140,konzisztencia_teszt_nyers_i!F$1)/25)+1</f>
        <v>5</v>
      </c>
      <c r="G108" s="1">
        <f>INT(RANK(konzisztencia_teszt_nyers_i!G108,konzisztencia_teszt_nyers_i!G$3:G$140,konzisztencia_teszt_nyers_i!G$1)/25)+1</f>
        <v>5</v>
      </c>
      <c r="H108" s="1">
        <f>INT(RANK(konzisztencia_teszt_nyers_i!H108,konzisztencia_teszt_nyers_i!H$3:H$140,konzisztencia_teszt_nyers_i!H$1)/25)+1</f>
        <v>6</v>
      </c>
      <c r="I108" s="1">
        <f>INT(RANK(konzisztencia_teszt_nyers_i!I108,konzisztencia_teszt_nyers_i!I$3:I$140,konzisztencia_teszt_nyers_i!I$1)/25)+1</f>
        <v>5</v>
      </c>
      <c r="J108" s="1">
        <f>INT(RANK(konzisztencia_teszt_nyers_i!J108,konzisztencia_teszt_nyers_i!J$3:J$140,konzisztencia_teszt_nyers_i!J$1)/25)+1</f>
        <v>5</v>
      </c>
      <c r="K108" s="1">
        <f>INT(RANK(konzisztencia_teszt_nyers_i!K108,konzisztencia_teszt_nyers_i!K$3:K$140,konzisztencia_teszt_nyers_i!K$1)/25)+1</f>
        <v>3</v>
      </c>
      <c r="L108" s="1">
        <f>konzisztencia_teszt_nyers_i!L108*1000+10000</f>
        <v>11000</v>
      </c>
      <c r="M108">
        <f t="shared" si="1"/>
        <v>11322.5</v>
      </c>
      <c r="P108" s="7" t="s">
        <v>277</v>
      </c>
      <c r="Q108" s="8">
        <v>2</v>
      </c>
      <c r="R108" s="8">
        <v>5</v>
      </c>
      <c r="S108" s="8">
        <v>6</v>
      </c>
      <c r="T108" s="8">
        <v>3</v>
      </c>
      <c r="U108" s="8">
        <v>6</v>
      </c>
      <c r="V108" s="8">
        <v>6</v>
      </c>
      <c r="W108" s="8">
        <v>2</v>
      </c>
      <c r="X108" s="8">
        <v>5</v>
      </c>
      <c r="Y108" s="8">
        <v>5</v>
      </c>
      <c r="Z108" s="8">
        <v>13000</v>
      </c>
    </row>
    <row r="109" spans="1:26" ht="15" thickBot="1" x14ac:dyDescent="0.35">
      <c r="A109" s="1" t="s">
        <v>156</v>
      </c>
      <c r="B109" s="1" t="s">
        <v>120</v>
      </c>
      <c r="C109" s="1">
        <f>INT(RANK(konzisztencia_teszt_nyers_i!C109,konzisztencia_teszt_nyers_i!C$3:C$140,konzisztencia_teszt_nyers_i!C$1)/25)+1</f>
        <v>5</v>
      </c>
      <c r="D109" s="1">
        <f>INT(RANK(konzisztencia_teszt_nyers_i!D109,konzisztencia_teszt_nyers_i!D$3:D$140,konzisztencia_teszt_nyers_i!D$1)/25)+1</f>
        <v>4</v>
      </c>
      <c r="E109" s="1">
        <f>INT(RANK(konzisztencia_teszt_nyers_i!E109,konzisztencia_teszt_nyers_i!E$3:E$140,konzisztencia_teszt_nyers_i!E$1)/25)+1</f>
        <v>2</v>
      </c>
      <c r="F109" s="1">
        <f>INT(RANK(konzisztencia_teszt_nyers_i!F109,konzisztencia_teszt_nyers_i!F$3:F$140,konzisztencia_teszt_nyers_i!F$1)/25)+1</f>
        <v>3</v>
      </c>
      <c r="G109" s="1">
        <f>INT(RANK(konzisztencia_teszt_nyers_i!G109,konzisztencia_teszt_nyers_i!G$3:G$140,konzisztencia_teszt_nyers_i!G$1)/25)+1</f>
        <v>3</v>
      </c>
      <c r="H109" s="1">
        <f>INT(RANK(konzisztencia_teszt_nyers_i!H109,konzisztencia_teszt_nyers_i!H$3:H$140,konzisztencia_teszt_nyers_i!H$1)/25)+1</f>
        <v>2</v>
      </c>
      <c r="I109" s="1">
        <f>INT(RANK(konzisztencia_teszt_nyers_i!I109,konzisztencia_teszt_nyers_i!I$3:I$140,konzisztencia_teszt_nyers_i!I$1)/25)+1</f>
        <v>4</v>
      </c>
      <c r="J109" s="1">
        <f>INT(RANK(konzisztencia_teszt_nyers_i!J109,konzisztencia_teszt_nyers_i!J$3:J$140,konzisztencia_teszt_nyers_i!J$1)/25)+1</f>
        <v>2</v>
      </c>
      <c r="K109" s="1">
        <f>INT(RANK(konzisztencia_teszt_nyers_i!K109,konzisztencia_teszt_nyers_i!K$3:K$140,konzisztencia_teszt_nyers_i!K$1)/25)+1</f>
        <v>3</v>
      </c>
      <c r="L109" s="1">
        <f>konzisztencia_teszt_nyers_i!L109*1000+10000</f>
        <v>14000</v>
      </c>
      <c r="M109">
        <f t="shared" si="1"/>
        <v>13262.4</v>
      </c>
      <c r="P109" s="7" t="s">
        <v>278</v>
      </c>
      <c r="Q109" s="8">
        <v>5</v>
      </c>
      <c r="R109" s="8">
        <v>4</v>
      </c>
      <c r="S109" s="8">
        <v>5</v>
      </c>
      <c r="T109" s="8">
        <v>5</v>
      </c>
      <c r="U109" s="8">
        <v>3</v>
      </c>
      <c r="V109" s="8">
        <v>2</v>
      </c>
      <c r="W109" s="8">
        <v>5</v>
      </c>
      <c r="X109" s="8">
        <v>5</v>
      </c>
      <c r="Y109" s="8">
        <v>5</v>
      </c>
      <c r="Z109" s="8">
        <v>14000</v>
      </c>
    </row>
    <row r="110" spans="1:26" ht="15" thickBot="1" x14ac:dyDescent="0.35">
      <c r="A110" s="1" t="s">
        <v>156</v>
      </c>
      <c r="B110" s="1" t="s">
        <v>121</v>
      </c>
      <c r="C110" s="1">
        <f>INT(RANK(konzisztencia_teszt_nyers_i!C110,konzisztencia_teszt_nyers_i!C$3:C$140,konzisztencia_teszt_nyers_i!C$1)/25)+1</f>
        <v>2</v>
      </c>
      <c r="D110" s="1">
        <f>INT(RANK(konzisztencia_teszt_nyers_i!D110,konzisztencia_teszt_nyers_i!D$3:D$140,konzisztencia_teszt_nyers_i!D$1)/25)+1</f>
        <v>1</v>
      </c>
      <c r="E110" s="1">
        <f>INT(RANK(konzisztencia_teszt_nyers_i!E110,konzisztencia_teszt_nyers_i!E$3:E$140,konzisztencia_teszt_nyers_i!E$1)/25)+1</f>
        <v>1</v>
      </c>
      <c r="F110" s="1">
        <f>INT(RANK(konzisztencia_teszt_nyers_i!F110,konzisztencia_teszt_nyers_i!F$3:F$140,konzisztencia_teszt_nyers_i!F$1)/25)+1</f>
        <v>1</v>
      </c>
      <c r="G110" s="1">
        <f>INT(RANK(konzisztencia_teszt_nyers_i!G110,konzisztencia_teszt_nyers_i!G$3:G$140,konzisztencia_teszt_nyers_i!G$1)/25)+1</f>
        <v>5</v>
      </c>
      <c r="H110" s="1">
        <f>INT(RANK(konzisztencia_teszt_nyers_i!H110,konzisztencia_teszt_nyers_i!H$3:H$140,konzisztencia_teszt_nyers_i!H$1)/25)+1</f>
        <v>2</v>
      </c>
      <c r="I110" s="1">
        <f>INT(RANK(konzisztencia_teszt_nyers_i!I110,konzisztencia_teszt_nyers_i!I$3:I$140,konzisztencia_teszt_nyers_i!I$1)/25)+1</f>
        <v>1</v>
      </c>
      <c r="J110" s="1">
        <f>INT(RANK(konzisztencia_teszt_nyers_i!J110,konzisztencia_teszt_nyers_i!J$3:J$140,konzisztencia_teszt_nyers_i!J$1)/25)+1</f>
        <v>1</v>
      </c>
      <c r="K110" s="1">
        <f>INT(RANK(konzisztencia_teszt_nyers_i!K110,konzisztencia_teszt_nyers_i!K$3:K$140,konzisztencia_teszt_nyers_i!K$1)/25)+1</f>
        <v>1</v>
      </c>
      <c r="L110" s="1">
        <f>konzisztencia_teszt_nyers_i!L110*1000+10000</f>
        <v>14000</v>
      </c>
      <c r="M110">
        <f t="shared" si="1"/>
        <v>14497.8</v>
      </c>
      <c r="P110" s="7" t="s">
        <v>279</v>
      </c>
      <c r="Q110" s="8">
        <v>6</v>
      </c>
      <c r="R110" s="8">
        <v>5</v>
      </c>
      <c r="S110" s="8">
        <v>5</v>
      </c>
      <c r="T110" s="8">
        <v>6</v>
      </c>
      <c r="U110" s="8">
        <v>3</v>
      </c>
      <c r="V110" s="8">
        <v>4</v>
      </c>
      <c r="W110" s="8">
        <v>6</v>
      </c>
      <c r="X110" s="8">
        <v>5</v>
      </c>
      <c r="Y110" s="8">
        <v>5</v>
      </c>
      <c r="Z110" s="8">
        <v>14000</v>
      </c>
    </row>
    <row r="111" spans="1:26" ht="15" thickBot="1" x14ac:dyDescent="0.35">
      <c r="A111" s="1" t="s">
        <v>152</v>
      </c>
      <c r="B111" s="1" t="s">
        <v>122</v>
      </c>
      <c r="C111" s="1">
        <f>INT(RANK(konzisztencia_teszt_nyers_i!C111,konzisztencia_teszt_nyers_i!C$3:C$140,konzisztencia_teszt_nyers_i!C$1)/25)+1</f>
        <v>1</v>
      </c>
      <c r="D111" s="1">
        <f>INT(RANK(konzisztencia_teszt_nyers_i!D111,konzisztencia_teszt_nyers_i!D$3:D$140,konzisztencia_teszt_nyers_i!D$1)/25)+1</f>
        <v>1</v>
      </c>
      <c r="E111" s="1">
        <f>INT(RANK(konzisztencia_teszt_nyers_i!E111,konzisztencia_teszt_nyers_i!E$3:E$140,konzisztencia_teszt_nyers_i!E$1)/25)+1</f>
        <v>2</v>
      </c>
      <c r="F111" s="1">
        <f>INT(RANK(konzisztencia_teszt_nyers_i!F111,konzisztencia_teszt_nyers_i!F$3:F$140,konzisztencia_teszt_nyers_i!F$1)/25)+1</f>
        <v>1</v>
      </c>
      <c r="G111" s="1">
        <f>INT(RANK(konzisztencia_teszt_nyers_i!G111,konzisztencia_teszt_nyers_i!G$3:G$140,konzisztencia_teszt_nyers_i!G$1)/25)+1</f>
        <v>5</v>
      </c>
      <c r="H111" s="1">
        <f>INT(RANK(konzisztencia_teszt_nyers_i!H111,konzisztencia_teszt_nyers_i!H$3:H$140,konzisztencia_teszt_nyers_i!H$1)/25)+1</f>
        <v>2</v>
      </c>
      <c r="I111" s="1">
        <f>INT(RANK(konzisztencia_teszt_nyers_i!I111,konzisztencia_teszt_nyers_i!I$3:I$140,konzisztencia_teszt_nyers_i!I$1)/25)+1</f>
        <v>2</v>
      </c>
      <c r="J111" s="1">
        <f>INT(RANK(konzisztencia_teszt_nyers_i!J111,konzisztencia_teszt_nyers_i!J$3:J$140,konzisztencia_teszt_nyers_i!J$1)/25)+1</f>
        <v>1</v>
      </c>
      <c r="K111" s="1">
        <f>INT(RANK(konzisztencia_teszt_nyers_i!K111,konzisztencia_teszt_nyers_i!K$3:K$140,konzisztencia_teszt_nyers_i!K$1)/25)+1</f>
        <v>1</v>
      </c>
      <c r="L111" s="1">
        <f>konzisztencia_teszt_nyers_i!L111*1000+10000</f>
        <v>12000</v>
      </c>
      <c r="M111">
        <f t="shared" si="1"/>
        <v>12809.7</v>
      </c>
      <c r="P111" s="7" t="s">
        <v>280</v>
      </c>
      <c r="Q111" s="8">
        <v>3</v>
      </c>
      <c r="R111" s="8">
        <v>1</v>
      </c>
      <c r="S111" s="8">
        <v>1</v>
      </c>
      <c r="T111" s="8">
        <v>1</v>
      </c>
      <c r="U111" s="8">
        <v>2</v>
      </c>
      <c r="V111" s="8">
        <v>1</v>
      </c>
      <c r="W111" s="8">
        <v>2</v>
      </c>
      <c r="X111" s="8">
        <v>2</v>
      </c>
      <c r="Y111" s="8">
        <v>1</v>
      </c>
      <c r="Z111" s="8">
        <v>15000</v>
      </c>
    </row>
    <row r="112" spans="1:26" ht="15" thickBot="1" x14ac:dyDescent="0.35">
      <c r="A112" s="1" t="s">
        <v>154</v>
      </c>
      <c r="B112" s="1" t="s">
        <v>123</v>
      </c>
      <c r="C112" s="1">
        <f>INT(RANK(konzisztencia_teszt_nyers_i!C112,konzisztencia_teszt_nyers_i!C$3:C$140,konzisztencia_teszt_nyers_i!C$1)/25)+1</f>
        <v>2</v>
      </c>
      <c r="D112" s="1">
        <f>INT(RANK(konzisztencia_teszt_nyers_i!D112,konzisztencia_teszt_nyers_i!D$3:D$140,konzisztencia_teszt_nyers_i!D$1)/25)+1</f>
        <v>1</v>
      </c>
      <c r="E112" s="1">
        <f>INT(RANK(konzisztencia_teszt_nyers_i!E112,konzisztencia_teszt_nyers_i!E$3:E$140,konzisztencia_teszt_nyers_i!E$1)/25)+1</f>
        <v>2</v>
      </c>
      <c r="F112" s="1">
        <f>INT(RANK(konzisztencia_teszt_nyers_i!F112,konzisztencia_teszt_nyers_i!F$3:F$140,konzisztencia_teszt_nyers_i!F$1)/25)+1</f>
        <v>1</v>
      </c>
      <c r="G112" s="1">
        <f>INT(RANK(konzisztencia_teszt_nyers_i!G112,konzisztencia_teszt_nyers_i!G$3:G$140,konzisztencia_teszt_nyers_i!G$1)/25)+1</f>
        <v>5</v>
      </c>
      <c r="H112" s="1">
        <f>INT(RANK(konzisztencia_teszt_nyers_i!H112,konzisztencia_teszt_nyers_i!H$3:H$140,konzisztencia_teszt_nyers_i!H$1)/25)+1</f>
        <v>2</v>
      </c>
      <c r="I112" s="1">
        <f>INT(RANK(konzisztencia_teszt_nyers_i!I112,konzisztencia_teszt_nyers_i!I$3:I$140,konzisztencia_teszt_nyers_i!I$1)/25)+1</f>
        <v>1</v>
      </c>
      <c r="J112" s="1">
        <f>INT(RANK(konzisztencia_teszt_nyers_i!J112,konzisztencia_teszt_nyers_i!J$3:J$140,konzisztencia_teszt_nyers_i!J$1)/25)+1</f>
        <v>1</v>
      </c>
      <c r="K112" s="1">
        <f>INT(RANK(konzisztencia_teszt_nyers_i!K112,konzisztencia_teszt_nyers_i!K$3:K$140,konzisztencia_teszt_nyers_i!K$1)/25)+1</f>
        <v>1</v>
      </c>
      <c r="L112" s="1">
        <f>konzisztencia_teszt_nyers_i!L112*1000+10000</f>
        <v>14000</v>
      </c>
      <c r="M112">
        <f t="shared" si="1"/>
        <v>13901.3</v>
      </c>
      <c r="P112" s="7" t="s">
        <v>281</v>
      </c>
      <c r="Q112" s="8">
        <v>1</v>
      </c>
      <c r="R112" s="8">
        <v>1</v>
      </c>
      <c r="S112" s="8">
        <v>1</v>
      </c>
      <c r="T112" s="8">
        <v>1</v>
      </c>
      <c r="U112" s="8">
        <v>2</v>
      </c>
      <c r="V112" s="8">
        <v>1</v>
      </c>
      <c r="W112" s="8">
        <v>1</v>
      </c>
      <c r="X112" s="8">
        <v>2</v>
      </c>
      <c r="Y112" s="8">
        <v>1</v>
      </c>
      <c r="Z112" s="8">
        <v>15000</v>
      </c>
    </row>
    <row r="113" spans="1:26" ht="15" thickBot="1" x14ac:dyDescent="0.35">
      <c r="A113" s="1" t="s">
        <v>156</v>
      </c>
      <c r="B113" s="1" t="s">
        <v>124</v>
      </c>
      <c r="C113" s="1">
        <f>INT(RANK(konzisztencia_teszt_nyers_i!C113,konzisztencia_teszt_nyers_i!C$3:C$140,konzisztencia_teszt_nyers_i!C$1)/25)+1</f>
        <v>3</v>
      </c>
      <c r="D113" s="1">
        <f>INT(RANK(konzisztencia_teszt_nyers_i!D113,konzisztencia_teszt_nyers_i!D$3:D$140,konzisztencia_teszt_nyers_i!D$1)/25)+1</f>
        <v>1</v>
      </c>
      <c r="E113" s="1">
        <f>INT(RANK(konzisztencia_teszt_nyers_i!E113,konzisztencia_teszt_nyers_i!E$3:E$140,konzisztencia_teszt_nyers_i!E$1)/25)+1</f>
        <v>1</v>
      </c>
      <c r="F113" s="1">
        <f>INT(RANK(konzisztencia_teszt_nyers_i!F113,konzisztencia_teszt_nyers_i!F$3:F$140,konzisztencia_teszt_nyers_i!F$1)/25)+1</f>
        <v>1</v>
      </c>
      <c r="G113" s="1">
        <f>INT(RANK(konzisztencia_teszt_nyers_i!G113,konzisztencia_teszt_nyers_i!G$3:G$140,konzisztencia_teszt_nyers_i!G$1)/25)+1</f>
        <v>2</v>
      </c>
      <c r="H113" s="1">
        <f>INT(RANK(konzisztencia_teszt_nyers_i!H113,konzisztencia_teszt_nyers_i!H$3:H$140,konzisztencia_teszt_nyers_i!H$1)/25)+1</f>
        <v>1</v>
      </c>
      <c r="I113" s="1">
        <f>INT(RANK(konzisztencia_teszt_nyers_i!I113,konzisztencia_teszt_nyers_i!I$3:I$140,konzisztencia_teszt_nyers_i!I$1)/25)+1</f>
        <v>1</v>
      </c>
      <c r="J113" s="1">
        <f>INT(RANK(konzisztencia_teszt_nyers_i!J113,konzisztencia_teszt_nyers_i!J$3:J$140,konzisztencia_teszt_nyers_i!J$1)/25)+1</f>
        <v>1</v>
      </c>
      <c r="K113" s="1">
        <f>INT(RANK(konzisztencia_teszt_nyers_i!K113,konzisztencia_teszt_nyers_i!K$3:K$140,konzisztencia_teszt_nyers_i!K$1)/25)+1</f>
        <v>1</v>
      </c>
      <c r="L113" s="1">
        <f>konzisztencia_teszt_nyers_i!L113*1000+10000</f>
        <v>15000</v>
      </c>
      <c r="M113">
        <f t="shared" si="1"/>
        <v>15048.9</v>
      </c>
      <c r="P113" s="7" t="s">
        <v>282</v>
      </c>
      <c r="Q113" s="8">
        <v>1</v>
      </c>
      <c r="R113" s="8">
        <v>1</v>
      </c>
      <c r="S113" s="8">
        <v>6</v>
      </c>
      <c r="T113" s="8">
        <v>5</v>
      </c>
      <c r="U113" s="8">
        <v>5</v>
      </c>
      <c r="V113" s="8">
        <v>6</v>
      </c>
      <c r="W113" s="8">
        <v>5</v>
      </c>
      <c r="X113" s="8">
        <v>5</v>
      </c>
      <c r="Y113" s="8">
        <v>3</v>
      </c>
      <c r="Z113" s="8">
        <v>11000</v>
      </c>
    </row>
    <row r="114" spans="1:26" ht="15" thickBot="1" x14ac:dyDescent="0.35">
      <c r="A114" s="1" t="s">
        <v>154</v>
      </c>
      <c r="B114" s="1" t="s">
        <v>125</v>
      </c>
      <c r="C114" s="1">
        <f>INT(RANK(konzisztencia_teszt_nyers_i!C114,konzisztencia_teszt_nyers_i!C$3:C$140,konzisztencia_teszt_nyers_i!C$1)/25)+1</f>
        <v>3</v>
      </c>
      <c r="D114" s="1">
        <f>INT(RANK(konzisztencia_teszt_nyers_i!D114,konzisztencia_teszt_nyers_i!D$3:D$140,konzisztencia_teszt_nyers_i!D$1)/25)+1</f>
        <v>1</v>
      </c>
      <c r="E114" s="1">
        <f>INT(RANK(konzisztencia_teszt_nyers_i!E114,konzisztencia_teszt_nyers_i!E$3:E$140,konzisztencia_teszt_nyers_i!E$1)/25)+1</f>
        <v>4</v>
      </c>
      <c r="F114" s="1">
        <f>INT(RANK(konzisztencia_teszt_nyers_i!F114,konzisztencia_teszt_nyers_i!F$3:F$140,konzisztencia_teszt_nyers_i!F$1)/25)+1</f>
        <v>1</v>
      </c>
      <c r="G114" s="1">
        <f>INT(RANK(konzisztencia_teszt_nyers_i!G114,konzisztencia_teszt_nyers_i!G$3:G$140,konzisztencia_teszt_nyers_i!G$1)/25)+1</f>
        <v>5</v>
      </c>
      <c r="H114" s="1">
        <f>INT(RANK(konzisztencia_teszt_nyers_i!H114,konzisztencia_teszt_nyers_i!H$3:H$140,konzisztencia_teszt_nyers_i!H$1)/25)+1</f>
        <v>2</v>
      </c>
      <c r="I114" s="1">
        <f>INT(RANK(konzisztencia_teszt_nyers_i!I114,konzisztencia_teszt_nyers_i!I$3:I$140,konzisztencia_teszt_nyers_i!I$1)/25)+1</f>
        <v>2</v>
      </c>
      <c r="J114" s="1">
        <f>INT(RANK(konzisztencia_teszt_nyers_i!J114,konzisztencia_teszt_nyers_i!J$3:J$140,konzisztencia_teszt_nyers_i!J$1)/25)+1</f>
        <v>1</v>
      </c>
      <c r="K114" s="1">
        <f>INT(RANK(konzisztencia_teszt_nyers_i!K114,konzisztencia_teszt_nyers_i!K$3:K$140,konzisztencia_teszt_nyers_i!K$1)/25)+1</f>
        <v>1</v>
      </c>
      <c r="L114" s="1">
        <f>konzisztencia_teszt_nyers_i!L114*1000+10000</f>
        <v>14000</v>
      </c>
      <c r="M114">
        <f t="shared" si="1"/>
        <v>13807.9</v>
      </c>
      <c r="P114" s="7" t="s">
        <v>283</v>
      </c>
      <c r="Q114" s="8">
        <v>5</v>
      </c>
      <c r="R114" s="8">
        <v>4</v>
      </c>
      <c r="S114" s="8">
        <v>2</v>
      </c>
      <c r="T114" s="8">
        <v>3</v>
      </c>
      <c r="U114" s="8">
        <v>3</v>
      </c>
      <c r="V114" s="8">
        <v>2</v>
      </c>
      <c r="W114" s="8">
        <v>4</v>
      </c>
      <c r="X114" s="8">
        <v>2</v>
      </c>
      <c r="Y114" s="8">
        <v>3</v>
      </c>
      <c r="Z114" s="8">
        <v>14000</v>
      </c>
    </row>
    <row r="115" spans="1:26" ht="15" thickBot="1" x14ac:dyDescent="0.35">
      <c r="A115" s="1" t="s">
        <v>156</v>
      </c>
      <c r="B115" s="1" t="s">
        <v>126</v>
      </c>
      <c r="C115" s="1">
        <f>INT(RANK(konzisztencia_teszt_nyers_i!C115,konzisztencia_teszt_nyers_i!C$3:C$140,konzisztencia_teszt_nyers_i!C$1)/25)+1</f>
        <v>3</v>
      </c>
      <c r="D115" s="1">
        <f>INT(RANK(konzisztencia_teszt_nyers_i!D115,konzisztencia_teszt_nyers_i!D$3:D$140,konzisztencia_teszt_nyers_i!D$1)/25)+1</f>
        <v>1</v>
      </c>
      <c r="E115" s="1">
        <f>INT(RANK(konzisztencia_teszt_nyers_i!E115,konzisztencia_teszt_nyers_i!E$3:E$140,konzisztencia_teszt_nyers_i!E$1)/25)+1</f>
        <v>2</v>
      </c>
      <c r="F115" s="1">
        <f>INT(RANK(konzisztencia_teszt_nyers_i!F115,konzisztencia_teszt_nyers_i!F$3:F$140,konzisztencia_teszt_nyers_i!F$1)/25)+1</f>
        <v>3</v>
      </c>
      <c r="G115" s="1">
        <f>INT(RANK(konzisztencia_teszt_nyers_i!G115,konzisztencia_teszt_nyers_i!G$3:G$140,konzisztencia_teszt_nyers_i!G$1)/25)+1</f>
        <v>3</v>
      </c>
      <c r="H115" s="1">
        <f>INT(RANK(konzisztencia_teszt_nyers_i!H115,konzisztencia_teszt_nyers_i!H$3:H$140,konzisztencia_teszt_nyers_i!H$1)/25)+1</f>
        <v>4</v>
      </c>
      <c r="I115" s="1">
        <f>INT(RANK(konzisztencia_teszt_nyers_i!I115,konzisztencia_teszt_nyers_i!I$3:I$140,konzisztencia_teszt_nyers_i!I$1)/25)+1</f>
        <v>2</v>
      </c>
      <c r="J115" s="1">
        <f>INT(RANK(konzisztencia_teszt_nyers_i!J115,konzisztencia_teszt_nyers_i!J$3:J$140,konzisztencia_teszt_nyers_i!J$1)/25)+1</f>
        <v>2</v>
      </c>
      <c r="K115" s="1">
        <f>INT(RANK(konzisztencia_teszt_nyers_i!K115,konzisztencia_teszt_nyers_i!K$3:K$140,konzisztencia_teszt_nyers_i!K$1)/25)+1</f>
        <v>1</v>
      </c>
      <c r="L115" s="1">
        <f>konzisztencia_teszt_nyers_i!L115*1000+10000</f>
        <v>13000</v>
      </c>
      <c r="M115">
        <f t="shared" si="1"/>
        <v>13373.3</v>
      </c>
      <c r="P115" s="7" t="s">
        <v>284</v>
      </c>
      <c r="Q115" s="8">
        <v>2</v>
      </c>
      <c r="R115" s="8">
        <v>1</v>
      </c>
      <c r="S115" s="8">
        <v>1</v>
      </c>
      <c r="T115" s="8">
        <v>1</v>
      </c>
      <c r="U115" s="8">
        <v>5</v>
      </c>
      <c r="V115" s="8">
        <v>2</v>
      </c>
      <c r="W115" s="8">
        <v>1</v>
      </c>
      <c r="X115" s="8">
        <v>1</v>
      </c>
      <c r="Y115" s="8">
        <v>1</v>
      </c>
      <c r="Z115" s="8">
        <v>14000</v>
      </c>
    </row>
    <row r="116" spans="1:26" ht="15" thickBot="1" x14ac:dyDescent="0.35">
      <c r="A116" s="1" t="s">
        <v>155</v>
      </c>
      <c r="B116" s="1" t="s">
        <v>127</v>
      </c>
      <c r="C116" s="1">
        <f>INT(RANK(konzisztencia_teszt_nyers_i!C116,konzisztencia_teszt_nyers_i!C$3:C$140,konzisztencia_teszt_nyers_i!C$1)/25)+1</f>
        <v>2</v>
      </c>
      <c r="D116" s="1">
        <f>INT(RANK(konzisztencia_teszt_nyers_i!D116,konzisztencia_teszt_nyers_i!D$3:D$140,konzisztencia_teszt_nyers_i!D$1)/25)+1</f>
        <v>1</v>
      </c>
      <c r="E116" s="1">
        <f>INT(RANK(konzisztencia_teszt_nyers_i!E116,konzisztencia_teszt_nyers_i!E$3:E$140,konzisztencia_teszt_nyers_i!E$1)/25)+1</f>
        <v>1</v>
      </c>
      <c r="F116" s="1">
        <f>INT(RANK(konzisztencia_teszt_nyers_i!F116,konzisztencia_teszt_nyers_i!F$3:F$140,konzisztencia_teszt_nyers_i!F$1)/25)+1</f>
        <v>1</v>
      </c>
      <c r="G116" s="1">
        <f>INT(RANK(konzisztencia_teszt_nyers_i!G116,konzisztencia_teszt_nyers_i!G$3:G$140,konzisztencia_teszt_nyers_i!G$1)/25)+1</f>
        <v>2</v>
      </c>
      <c r="H116" s="1">
        <f>INT(RANK(konzisztencia_teszt_nyers_i!H116,konzisztencia_teszt_nyers_i!H$3:H$140,konzisztencia_teszt_nyers_i!H$1)/25)+1</f>
        <v>1</v>
      </c>
      <c r="I116" s="1">
        <f>INT(RANK(konzisztencia_teszt_nyers_i!I116,konzisztencia_teszt_nyers_i!I$3:I$140,konzisztencia_teszt_nyers_i!I$1)/25)+1</f>
        <v>1</v>
      </c>
      <c r="J116" s="1">
        <f>INT(RANK(konzisztencia_teszt_nyers_i!J116,konzisztencia_teszt_nyers_i!J$3:J$140,konzisztencia_teszt_nyers_i!J$1)/25)+1</f>
        <v>1</v>
      </c>
      <c r="K116" s="1">
        <f>INT(RANK(konzisztencia_teszt_nyers_i!K116,konzisztencia_teszt_nyers_i!K$3:K$140,konzisztencia_teszt_nyers_i!K$1)/25)+1</f>
        <v>3</v>
      </c>
      <c r="L116" s="1">
        <f>konzisztencia_teszt_nyers_i!L116*1000+10000</f>
        <v>15000</v>
      </c>
      <c r="M116">
        <f t="shared" si="1"/>
        <v>14987.9</v>
      </c>
      <c r="P116" s="7" t="s">
        <v>285</v>
      </c>
      <c r="Q116" s="8">
        <v>1</v>
      </c>
      <c r="R116" s="8">
        <v>1</v>
      </c>
      <c r="S116" s="8">
        <v>2</v>
      </c>
      <c r="T116" s="8">
        <v>1</v>
      </c>
      <c r="U116" s="8">
        <v>5</v>
      </c>
      <c r="V116" s="8">
        <v>2</v>
      </c>
      <c r="W116" s="8">
        <v>2</v>
      </c>
      <c r="X116" s="8">
        <v>1</v>
      </c>
      <c r="Y116" s="8">
        <v>1</v>
      </c>
      <c r="Z116" s="8">
        <v>12000</v>
      </c>
    </row>
    <row r="117" spans="1:26" ht="15" thickBot="1" x14ac:dyDescent="0.35">
      <c r="A117" s="1" t="s">
        <v>152</v>
      </c>
      <c r="B117" s="1" t="s">
        <v>128</v>
      </c>
      <c r="C117" s="1">
        <f>INT(RANK(konzisztencia_teszt_nyers_i!C117,konzisztencia_teszt_nyers_i!C$3:C$140,konzisztencia_teszt_nyers_i!C$1)/25)+1</f>
        <v>1</v>
      </c>
      <c r="D117" s="1">
        <f>INT(RANK(konzisztencia_teszt_nyers_i!D117,konzisztencia_teszt_nyers_i!D$3:D$140,konzisztencia_teszt_nyers_i!D$1)/25)+1</f>
        <v>1</v>
      </c>
      <c r="E117" s="1">
        <f>INT(RANK(konzisztencia_teszt_nyers_i!E117,konzisztencia_teszt_nyers_i!E$3:E$140,konzisztencia_teszt_nyers_i!E$1)/25)+1</f>
        <v>2</v>
      </c>
      <c r="F117" s="1">
        <f>INT(RANK(konzisztencia_teszt_nyers_i!F117,konzisztencia_teszt_nyers_i!F$3:F$140,konzisztencia_teszt_nyers_i!F$1)/25)+1</f>
        <v>1</v>
      </c>
      <c r="G117" s="1">
        <f>INT(RANK(konzisztencia_teszt_nyers_i!G117,konzisztencia_teszt_nyers_i!G$3:G$140,konzisztencia_teszt_nyers_i!G$1)/25)+1</f>
        <v>2</v>
      </c>
      <c r="H117" s="1">
        <f>INT(RANK(konzisztencia_teszt_nyers_i!H117,konzisztencia_teszt_nyers_i!H$3:H$140,konzisztencia_teszt_nyers_i!H$1)/25)+1</f>
        <v>1</v>
      </c>
      <c r="I117" s="1">
        <f>INT(RANK(konzisztencia_teszt_nyers_i!I117,konzisztencia_teszt_nyers_i!I$3:I$140,konzisztencia_teszt_nyers_i!I$1)/25)+1</f>
        <v>1</v>
      </c>
      <c r="J117" s="1">
        <f>INT(RANK(konzisztencia_teszt_nyers_i!J117,konzisztencia_teszt_nyers_i!J$3:J$140,konzisztencia_teszt_nyers_i!J$1)/25)+1</f>
        <v>1</v>
      </c>
      <c r="K117" s="1">
        <f>INT(RANK(konzisztencia_teszt_nyers_i!K117,konzisztencia_teszt_nyers_i!K$3:K$140,konzisztencia_teszt_nyers_i!K$1)/25)+1</f>
        <v>3</v>
      </c>
      <c r="L117" s="1">
        <f>konzisztencia_teszt_nyers_i!L117*1000+10000</f>
        <v>12000</v>
      </c>
      <c r="M117">
        <f t="shared" si="1"/>
        <v>13403.7</v>
      </c>
      <c r="P117" s="7" t="s">
        <v>286</v>
      </c>
      <c r="Q117" s="8">
        <v>2</v>
      </c>
      <c r="R117" s="8">
        <v>1</v>
      </c>
      <c r="S117" s="8">
        <v>2</v>
      </c>
      <c r="T117" s="8">
        <v>1</v>
      </c>
      <c r="U117" s="8">
        <v>5</v>
      </c>
      <c r="V117" s="8">
        <v>2</v>
      </c>
      <c r="W117" s="8">
        <v>1</v>
      </c>
      <c r="X117" s="8">
        <v>1</v>
      </c>
      <c r="Y117" s="8">
        <v>1</v>
      </c>
      <c r="Z117" s="8">
        <v>14000</v>
      </c>
    </row>
    <row r="118" spans="1:26" ht="15" thickBot="1" x14ac:dyDescent="0.35">
      <c r="A118" s="1" t="s">
        <v>156</v>
      </c>
      <c r="B118" s="1" t="s">
        <v>129</v>
      </c>
      <c r="C118" s="1">
        <f>INT(RANK(konzisztencia_teszt_nyers_i!C118,konzisztencia_teszt_nyers_i!C$3:C$140,konzisztencia_teszt_nyers_i!C$1)/25)+1</f>
        <v>1</v>
      </c>
      <c r="D118" s="1">
        <f>INT(RANK(konzisztencia_teszt_nyers_i!D118,konzisztencia_teszt_nyers_i!D$3:D$140,konzisztencia_teszt_nyers_i!D$1)/25)+1</f>
        <v>1</v>
      </c>
      <c r="E118" s="1">
        <f>INT(RANK(konzisztencia_teszt_nyers_i!E118,konzisztencia_teszt_nyers_i!E$3:E$140,konzisztencia_teszt_nyers_i!E$1)/25)+1</f>
        <v>1</v>
      </c>
      <c r="F118" s="1">
        <f>INT(RANK(konzisztencia_teszt_nyers_i!F118,konzisztencia_teszt_nyers_i!F$3:F$140,konzisztencia_teszt_nyers_i!F$1)/25)+1</f>
        <v>1</v>
      </c>
      <c r="G118" s="1">
        <f>INT(RANK(konzisztencia_teszt_nyers_i!G118,konzisztencia_teszt_nyers_i!G$3:G$140,konzisztencia_teszt_nyers_i!G$1)/25)+1</f>
        <v>2</v>
      </c>
      <c r="H118" s="1">
        <f>INT(RANK(konzisztencia_teszt_nyers_i!H118,konzisztencia_teszt_nyers_i!H$3:H$140,konzisztencia_teszt_nyers_i!H$1)/25)+1</f>
        <v>1</v>
      </c>
      <c r="I118" s="1">
        <f>INT(RANK(konzisztencia_teszt_nyers_i!I118,konzisztencia_teszt_nyers_i!I$3:I$140,konzisztencia_teszt_nyers_i!I$1)/25)+1</f>
        <v>1</v>
      </c>
      <c r="J118" s="1">
        <f>INT(RANK(konzisztencia_teszt_nyers_i!J118,konzisztencia_teszt_nyers_i!J$3:J$140,konzisztencia_teszt_nyers_i!J$1)/25)+1</f>
        <v>4</v>
      </c>
      <c r="K118" s="1">
        <f>INT(RANK(konzisztencia_teszt_nyers_i!K118,konzisztencia_teszt_nyers_i!K$3:K$140,konzisztencia_teszt_nyers_i!K$1)/25)+1</f>
        <v>5</v>
      </c>
      <c r="L118" s="1">
        <f>konzisztencia_teszt_nyers_i!L118*1000+10000</f>
        <v>15000</v>
      </c>
      <c r="M118">
        <f t="shared" si="1"/>
        <v>13877.3</v>
      </c>
      <c r="P118" s="7" t="s">
        <v>287</v>
      </c>
      <c r="Q118" s="8">
        <v>3</v>
      </c>
      <c r="R118" s="8">
        <v>1</v>
      </c>
      <c r="S118" s="8">
        <v>1</v>
      </c>
      <c r="T118" s="8">
        <v>1</v>
      </c>
      <c r="U118" s="8">
        <v>2</v>
      </c>
      <c r="V118" s="8">
        <v>1</v>
      </c>
      <c r="W118" s="8">
        <v>1</v>
      </c>
      <c r="X118" s="8">
        <v>1</v>
      </c>
      <c r="Y118" s="8">
        <v>1</v>
      </c>
      <c r="Z118" s="8">
        <v>15000</v>
      </c>
    </row>
    <row r="119" spans="1:26" ht="15" thickBot="1" x14ac:dyDescent="0.35">
      <c r="A119" s="1" t="s">
        <v>156</v>
      </c>
      <c r="B119" s="1" t="s">
        <v>130</v>
      </c>
      <c r="C119" s="1">
        <f>INT(RANK(konzisztencia_teszt_nyers_i!C119,konzisztencia_teszt_nyers_i!C$3:C$140,konzisztencia_teszt_nyers_i!C$1)/25)+1</f>
        <v>1</v>
      </c>
      <c r="D119" s="1">
        <f>INT(RANK(konzisztencia_teszt_nyers_i!D119,konzisztencia_teszt_nyers_i!D$3:D$140,konzisztencia_teszt_nyers_i!D$1)/25)+1</f>
        <v>1</v>
      </c>
      <c r="E119" s="1">
        <f>INT(RANK(konzisztencia_teszt_nyers_i!E119,konzisztencia_teszt_nyers_i!E$3:E$140,konzisztencia_teszt_nyers_i!E$1)/25)+1</f>
        <v>1</v>
      </c>
      <c r="F119" s="1">
        <f>INT(RANK(konzisztencia_teszt_nyers_i!F119,konzisztencia_teszt_nyers_i!F$3:F$140,konzisztencia_teszt_nyers_i!F$1)/25)+1</f>
        <v>1</v>
      </c>
      <c r="G119" s="1">
        <f>INT(RANK(konzisztencia_teszt_nyers_i!G119,konzisztencia_teszt_nyers_i!G$3:G$140,konzisztencia_teszt_nyers_i!G$1)/25)+1</f>
        <v>2</v>
      </c>
      <c r="H119" s="1">
        <f>INT(RANK(konzisztencia_teszt_nyers_i!H119,konzisztencia_teszt_nyers_i!H$3:H$140,konzisztencia_teszt_nyers_i!H$1)/25)+1</f>
        <v>1</v>
      </c>
      <c r="I119" s="1">
        <f>INT(RANK(konzisztencia_teszt_nyers_i!I119,konzisztencia_teszt_nyers_i!I$3:I$140,konzisztencia_teszt_nyers_i!I$1)/25)+1</f>
        <v>1</v>
      </c>
      <c r="J119" s="1">
        <f>INT(RANK(konzisztencia_teszt_nyers_i!J119,konzisztencia_teszt_nyers_i!J$3:J$140,konzisztencia_teszt_nyers_i!J$1)/25)+1</f>
        <v>4</v>
      </c>
      <c r="K119" s="1">
        <f>INT(RANK(konzisztencia_teszt_nyers_i!K119,konzisztencia_teszt_nyers_i!K$3:K$140,konzisztencia_teszt_nyers_i!K$1)/25)+1</f>
        <v>5</v>
      </c>
      <c r="L119" s="1">
        <f>konzisztencia_teszt_nyers_i!L119*1000+10000</f>
        <v>15000</v>
      </c>
      <c r="M119">
        <f t="shared" si="1"/>
        <v>13877.3</v>
      </c>
      <c r="P119" s="7" t="s">
        <v>288</v>
      </c>
      <c r="Q119" s="8">
        <v>3</v>
      </c>
      <c r="R119" s="8">
        <v>1</v>
      </c>
      <c r="S119" s="8">
        <v>4</v>
      </c>
      <c r="T119" s="8">
        <v>1</v>
      </c>
      <c r="U119" s="8">
        <v>5</v>
      </c>
      <c r="V119" s="8">
        <v>2</v>
      </c>
      <c r="W119" s="8">
        <v>2</v>
      </c>
      <c r="X119" s="8">
        <v>1</v>
      </c>
      <c r="Y119" s="8">
        <v>1</v>
      </c>
      <c r="Z119" s="8">
        <v>14000</v>
      </c>
    </row>
    <row r="120" spans="1:26" ht="15" thickBot="1" x14ac:dyDescent="0.35">
      <c r="A120" s="1" t="s">
        <v>155</v>
      </c>
      <c r="B120" s="1" t="s">
        <v>131</v>
      </c>
      <c r="C120" s="1">
        <f>INT(RANK(konzisztencia_teszt_nyers_i!C120,konzisztencia_teszt_nyers_i!C$3:C$140,konzisztencia_teszt_nyers_i!C$1)/25)+1</f>
        <v>5</v>
      </c>
      <c r="D120" s="1">
        <f>INT(RANK(konzisztencia_teszt_nyers_i!D120,konzisztencia_teszt_nyers_i!D$3:D$140,konzisztencia_teszt_nyers_i!D$1)/25)+1</f>
        <v>4</v>
      </c>
      <c r="E120" s="1">
        <f>INT(RANK(konzisztencia_teszt_nyers_i!E120,konzisztencia_teszt_nyers_i!E$3:E$140,konzisztencia_teszt_nyers_i!E$1)/25)+1</f>
        <v>2</v>
      </c>
      <c r="F120" s="1">
        <f>INT(RANK(konzisztencia_teszt_nyers_i!F120,konzisztencia_teszt_nyers_i!F$3:F$140,konzisztencia_teszt_nyers_i!F$1)/25)+1</f>
        <v>1</v>
      </c>
      <c r="G120" s="1">
        <f>INT(RANK(konzisztencia_teszt_nyers_i!G120,konzisztencia_teszt_nyers_i!G$3:G$140,konzisztencia_teszt_nyers_i!G$1)/25)+1</f>
        <v>3</v>
      </c>
      <c r="H120" s="1">
        <f>INT(RANK(konzisztencia_teszt_nyers_i!H120,konzisztencia_teszt_nyers_i!H$3:H$140,konzisztencia_teszt_nyers_i!H$1)/25)+1</f>
        <v>1</v>
      </c>
      <c r="I120" s="1">
        <f>INT(RANK(konzisztencia_teszt_nyers_i!I120,konzisztencia_teszt_nyers_i!I$3:I$140,konzisztencia_teszt_nyers_i!I$1)/25)+1</f>
        <v>2</v>
      </c>
      <c r="J120" s="1">
        <f>INT(RANK(konzisztencia_teszt_nyers_i!J120,konzisztencia_teszt_nyers_i!J$3:J$140,konzisztencia_teszt_nyers_i!J$1)/25)+1</f>
        <v>5</v>
      </c>
      <c r="K120" s="1">
        <f>INT(RANK(konzisztencia_teszt_nyers_i!K120,konzisztencia_teszt_nyers_i!K$3:K$140,konzisztencia_teszt_nyers_i!K$1)/25)+1</f>
        <v>3</v>
      </c>
      <c r="L120" s="1">
        <f>konzisztencia_teszt_nyers_i!L120*1000+10000</f>
        <v>14000</v>
      </c>
      <c r="M120">
        <f t="shared" si="1"/>
        <v>14307.5</v>
      </c>
      <c r="P120" s="7" t="s">
        <v>289</v>
      </c>
      <c r="Q120" s="8">
        <v>3</v>
      </c>
      <c r="R120" s="8">
        <v>1</v>
      </c>
      <c r="S120" s="8">
        <v>2</v>
      </c>
      <c r="T120" s="8">
        <v>3</v>
      </c>
      <c r="U120" s="8">
        <v>3</v>
      </c>
      <c r="V120" s="8">
        <v>4</v>
      </c>
      <c r="W120" s="8">
        <v>2</v>
      </c>
      <c r="X120" s="8">
        <v>2</v>
      </c>
      <c r="Y120" s="8">
        <v>1</v>
      </c>
      <c r="Z120" s="8">
        <v>13000</v>
      </c>
    </row>
    <row r="121" spans="1:26" ht="15" thickBot="1" x14ac:dyDescent="0.35">
      <c r="A121" s="1" t="s">
        <v>152</v>
      </c>
      <c r="B121" s="1" t="s">
        <v>132</v>
      </c>
      <c r="C121" s="1">
        <f>INT(RANK(konzisztencia_teszt_nyers_i!C121,konzisztencia_teszt_nyers_i!C$3:C$140,konzisztencia_teszt_nyers_i!C$1)/25)+1</f>
        <v>2</v>
      </c>
      <c r="D121" s="1">
        <f>INT(RANK(konzisztencia_teszt_nyers_i!D121,konzisztencia_teszt_nyers_i!D$3:D$140,konzisztencia_teszt_nyers_i!D$1)/25)+1</f>
        <v>4</v>
      </c>
      <c r="E121" s="1">
        <f>INT(RANK(konzisztencia_teszt_nyers_i!E121,konzisztencia_teszt_nyers_i!E$3:E$140,konzisztencia_teszt_nyers_i!E$1)/25)+1</f>
        <v>5</v>
      </c>
      <c r="F121" s="1">
        <f>INT(RANK(konzisztencia_teszt_nyers_i!F121,konzisztencia_teszt_nyers_i!F$3:F$140,konzisztencia_teszt_nyers_i!F$1)/25)+1</f>
        <v>3</v>
      </c>
      <c r="G121" s="1">
        <f>INT(RANK(konzisztencia_teszt_nyers_i!G121,konzisztencia_teszt_nyers_i!G$3:G$140,konzisztencia_teszt_nyers_i!G$1)/25)+1</f>
        <v>3</v>
      </c>
      <c r="H121" s="1">
        <f>INT(RANK(konzisztencia_teszt_nyers_i!H121,konzisztencia_teszt_nyers_i!H$3:H$140,konzisztencia_teszt_nyers_i!H$1)/25)+1</f>
        <v>4</v>
      </c>
      <c r="I121" s="1">
        <f>INT(RANK(konzisztencia_teszt_nyers_i!I121,konzisztencia_teszt_nyers_i!I$3:I$140,konzisztencia_teszt_nyers_i!I$1)/25)+1</f>
        <v>4</v>
      </c>
      <c r="J121" s="1">
        <f>INT(RANK(konzisztencia_teszt_nyers_i!J121,konzisztencia_teszt_nyers_i!J$3:J$140,konzisztencia_teszt_nyers_i!J$1)/25)+1</f>
        <v>5</v>
      </c>
      <c r="K121" s="1">
        <f>INT(RANK(konzisztencia_teszt_nyers_i!K121,konzisztencia_teszt_nyers_i!K$3:K$140,konzisztencia_teszt_nyers_i!K$1)/25)+1</f>
        <v>3</v>
      </c>
      <c r="L121" s="1">
        <f>konzisztencia_teszt_nyers_i!L121*1000+10000</f>
        <v>12000</v>
      </c>
      <c r="M121">
        <f t="shared" si="1"/>
        <v>13091.5</v>
      </c>
      <c r="P121" s="7" t="s">
        <v>290</v>
      </c>
      <c r="Q121" s="8">
        <v>2</v>
      </c>
      <c r="R121" s="8">
        <v>1</v>
      </c>
      <c r="S121" s="8">
        <v>1</v>
      </c>
      <c r="T121" s="8">
        <v>1</v>
      </c>
      <c r="U121" s="8">
        <v>2</v>
      </c>
      <c r="V121" s="8">
        <v>1</v>
      </c>
      <c r="W121" s="8">
        <v>1</v>
      </c>
      <c r="X121" s="8">
        <v>1</v>
      </c>
      <c r="Y121" s="8">
        <v>3</v>
      </c>
      <c r="Z121" s="8">
        <v>15000</v>
      </c>
    </row>
    <row r="122" spans="1:26" ht="15" thickBot="1" x14ac:dyDescent="0.35">
      <c r="A122" s="1" t="s">
        <v>156</v>
      </c>
      <c r="B122" s="1" t="s">
        <v>133</v>
      </c>
      <c r="C122" s="1">
        <f>INT(RANK(konzisztencia_teszt_nyers_i!C122,konzisztencia_teszt_nyers_i!C$3:C$140,konzisztencia_teszt_nyers_i!C$1)/25)+1</f>
        <v>5</v>
      </c>
      <c r="D122" s="1">
        <f>INT(RANK(konzisztencia_teszt_nyers_i!D122,konzisztencia_teszt_nyers_i!D$3:D$140,konzisztencia_teszt_nyers_i!D$1)/25)+1</f>
        <v>5</v>
      </c>
      <c r="E122" s="1">
        <f>INT(RANK(konzisztencia_teszt_nyers_i!E122,konzisztencia_teszt_nyers_i!E$3:E$140,konzisztencia_teszt_nyers_i!E$1)/25)+1</f>
        <v>2</v>
      </c>
      <c r="F122" s="1">
        <f>INT(RANK(konzisztencia_teszt_nyers_i!F122,konzisztencia_teszt_nyers_i!F$3:F$140,konzisztencia_teszt_nyers_i!F$1)/25)+1</f>
        <v>5</v>
      </c>
      <c r="G122" s="1">
        <f>INT(RANK(konzisztencia_teszt_nyers_i!G122,konzisztencia_teszt_nyers_i!G$3:G$140,konzisztencia_teszt_nyers_i!G$1)/25)+1</f>
        <v>5</v>
      </c>
      <c r="H122" s="1">
        <f>INT(RANK(konzisztencia_teszt_nyers_i!H122,konzisztencia_teszt_nyers_i!H$3:H$140,konzisztencia_teszt_nyers_i!H$1)/25)+1</f>
        <v>5</v>
      </c>
      <c r="I122" s="1">
        <f>INT(RANK(konzisztencia_teszt_nyers_i!I122,konzisztencia_teszt_nyers_i!I$3:I$140,konzisztencia_teszt_nyers_i!I$1)/25)+1</f>
        <v>4</v>
      </c>
      <c r="J122" s="1">
        <f>INT(RANK(konzisztencia_teszt_nyers_i!J122,konzisztencia_teszt_nyers_i!J$3:J$140,konzisztencia_teszt_nyers_i!J$1)/25)+1</f>
        <v>5</v>
      </c>
      <c r="K122" s="1">
        <f>INT(RANK(konzisztencia_teszt_nyers_i!K122,konzisztencia_teszt_nyers_i!K$3:K$140,konzisztencia_teszt_nyers_i!K$1)/25)+1</f>
        <v>1</v>
      </c>
      <c r="L122" s="1">
        <f>konzisztencia_teszt_nyers_i!L122*1000+10000</f>
        <v>14000</v>
      </c>
      <c r="M122">
        <f t="shared" si="1"/>
        <v>13285.8</v>
      </c>
      <c r="P122" s="7" t="s">
        <v>291</v>
      </c>
      <c r="Q122" s="8">
        <v>1</v>
      </c>
      <c r="R122" s="8">
        <v>1</v>
      </c>
      <c r="S122" s="8">
        <v>2</v>
      </c>
      <c r="T122" s="8">
        <v>1</v>
      </c>
      <c r="U122" s="8">
        <v>2</v>
      </c>
      <c r="V122" s="8">
        <v>1</v>
      </c>
      <c r="W122" s="8">
        <v>1</v>
      </c>
      <c r="X122" s="8">
        <v>1</v>
      </c>
      <c r="Y122" s="8">
        <v>3</v>
      </c>
      <c r="Z122" s="8">
        <v>12000</v>
      </c>
    </row>
    <row r="123" spans="1:26" ht="15" thickBot="1" x14ac:dyDescent="0.35">
      <c r="A123" s="1" t="s">
        <v>156</v>
      </c>
      <c r="B123" s="1" t="s">
        <v>134</v>
      </c>
      <c r="C123" s="1">
        <f>INT(RANK(konzisztencia_teszt_nyers_i!C123,konzisztencia_teszt_nyers_i!C$3:C$140,konzisztencia_teszt_nyers_i!C$1)/25)+1</f>
        <v>2</v>
      </c>
      <c r="D123" s="1">
        <f>INT(RANK(konzisztencia_teszt_nyers_i!D123,konzisztencia_teszt_nyers_i!D$3:D$140,konzisztencia_teszt_nyers_i!D$1)/25)+1</f>
        <v>4</v>
      </c>
      <c r="E123" s="1">
        <f>INT(RANK(konzisztencia_teszt_nyers_i!E123,konzisztencia_teszt_nyers_i!E$3:E$140,konzisztencia_teszt_nyers_i!E$1)/25)+1</f>
        <v>5</v>
      </c>
      <c r="F123" s="1">
        <f>INT(RANK(konzisztencia_teszt_nyers_i!F123,konzisztencia_teszt_nyers_i!F$3:F$140,konzisztencia_teszt_nyers_i!F$1)/25)+1</f>
        <v>5</v>
      </c>
      <c r="G123" s="1">
        <f>INT(RANK(konzisztencia_teszt_nyers_i!G123,konzisztencia_teszt_nyers_i!G$3:G$140,konzisztencia_teszt_nyers_i!G$1)/25)+1</f>
        <v>5</v>
      </c>
      <c r="H123" s="1">
        <f>INT(RANK(konzisztencia_teszt_nyers_i!H123,konzisztencia_teszt_nyers_i!H$3:H$140,konzisztencia_teszt_nyers_i!H$1)/25)+1</f>
        <v>5</v>
      </c>
      <c r="I123" s="1">
        <f>INT(RANK(konzisztencia_teszt_nyers_i!I123,konzisztencia_teszt_nyers_i!I$3:I$140,konzisztencia_teszt_nyers_i!I$1)/25)+1</f>
        <v>4</v>
      </c>
      <c r="J123" s="1">
        <f>INT(RANK(konzisztencia_teszt_nyers_i!J123,konzisztencia_teszt_nyers_i!J$3:J$140,konzisztencia_teszt_nyers_i!J$1)/25)+1</f>
        <v>5</v>
      </c>
      <c r="K123" s="1">
        <f>INT(RANK(konzisztencia_teszt_nyers_i!K123,konzisztencia_teszt_nyers_i!K$3:K$140,konzisztencia_teszt_nyers_i!K$1)/25)+1</f>
        <v>1</v>
      </c>
      <c r="L123" s="1">
        <f>konzisztencia_teszt_nyers_i!L123*1000+10000</f>
        <v>14000</v>
      </c>
      <c r="M123">
        <f t="shared" si="1"/>
        <v>12927.1</v>
      </c>
      <c r="P123" s="7" t="s">
        <v>292</v>
      </c>
      <c r="Q123" s="8">
        <v>1</v>
      </c>
      <c r="R123" s="8">
        <v>1</v>
      </c>
      <c r="S123" s="8">
        <v>1</v>
      </c>
      <c r="T123" s="8">
        <v>1</v>
      </c>
      <c r="U123" s="8">
        <v>2</v>
      </c>
      <c r="V123" s="8">
        <v>1</v>
      </c>
      <c r="W123" s="8">
        <v>1</v>
      </c>
      <c r="X123" s="8">
        <v>4</v>
      </c>
      <c r="Y123" s="8">
        <v>5</v>
      </c>
      <c r="Z123" s="8">
        <v>15000</v>
      </c>
    </row>
    <row r="124" spans="1:26" ht="15" thickBot="1" x14ac:dyDescent="0.35">
      <c r="A124" s="1" t="s">
        <v>156</v>
      </c>
      <c r="B124" s="1" t="s">
        <v>135</v>
      </c>
      <c r="C124" s="1">
        <f>INT(RANK(konzisztencia_teszt_nyers_i!C124,konzisztencia_teszt_nyers_i!C$3:C$140,konzisztencia_teszt_nyers_i!C$1)/25)+1</f>
        <v>5</v>
      </c>
      <c r="D124" s="1">
        <f>INT(RANK(konzisztencia_teszt_nyers_i!D124,konzisztencia_teszt_nyers_i!D$3:D$140,konzisztencia_teszt_nyers_i!D$1)/25)+1</f>
        <v>5</v>
      </c>
      <c r="E124" s="1">
        <f>INT(RANK(konzisztencia_teszt_nyers_i!E124,konzisztencia_teszt_nyers_i!E$3:E$140,konzisztencia_teszt_nyers_i!E$1)/25)+1</f>
        <v>4</v>
      </c>
      <c r="F124" s="1">
        <f>INT(RANK(konzisztencia_teszt_nyers_i!F124,konzisztencia_teszt_nyers_i!F$3:F$140,konzisztencia_teszt_nyers_i!F$1)/25)+1</f>
        <v>5</v>
      </c>
      <c r="G124" s="1">
        <f>INT(RANK(konzisztencia_teszt_nyers_i!G124,konzisztencia_teszt_nyers_i!G$3:G$140,konzisztencia_teszt_nyers_i!G$1)/25)+1</f>
        <v>2</v>
      </c>
      <c r="H124" s="1">
        <f>INT(RANK(konzisztencia_teszt_nyers_i!H124,konzisztencia_teszt_nyers_i!H$3:H$140,konzisztencia_teszt_nyers_i!H$1)/25)+1</f>
        <v>2</v>
      </c>
      <c r="I124" s="1">
        <f>INT(RANK(konzisztencia_teszt_nyers_i!I124,konzisztencia_teszt_nyers_i!I$3:I$140,konzisztencia_teszt_nyers_i!I$1)/25)+1</f>
        <v>2</v>
      </c>
      <c r="J124" s="1">
        <f>INT(RANK(konzisztencia_teszt_nyers_i!J124,konzisztencia_teszt_nyers_i!J$3:J$140,konzisztencia_teszt_nyers_i!J$1)/25)+1</f>
        <v>2</v>
      </c>
      <c r="K124" s="1">
        <f>INT(RANK(konzisztencia_teszt_nyers_i!K124,konzisztencia_teszt_nyers_i!K$3:K$140,konzisztencia_teszt_nyers_i!K$1)/25)+1</f>
        <v>1</v>
      </c>
      <c r="L124" s="1">
        <f>konzisztencia_teszt_nyers_i!L124*1000+10000</f>
        <v>14000</v>
      </c>
      <c r="M124">
        <f t="shared" si="1"/>
        <v>14113.1</v>
      </c>
      <c r="P124" s="7" t="s">
        <v>293</v>
      </c>
      <c r="Q124" s="8">
        <v>1</v>
      </c>
      <c r="R124" s="8">
        <v>1</v>
      </c>
      <c r="S124" s="8">
        <v>1</v>
      </c>
      <c r="T124" s="8">
        <v>1</v>
      </c>
      <c r="U124" s="8">
        <v>2</v>
      </c>
      <c r="V124" s="8">
        <v>1</v>
      </c>
      <c r="W124" s="8">
        <v>1</v>
      </c>
      <c r="X124" s="8">
        <v>4</v>
      </c>
      <c r="Y124" s="8">
        <v>5</v>
      </c>
      <c r="Z124" s="8">
        <v>15000</v>
      </c>
    </row>
    <row r="125" spans="1:26" ht="15" thickBot="1" x14ac:dyDescent="0.35">
      <c r="A125" s="1" t="s">
        <v>156</v>
      </c>
      <c r="B125" s="1" t="s">
        <v>136</v>
      </c>
      <c r="C125" s="1">
        <f>INT(RANK(konzisztencia_teszt_nyers_i!C125,konzisztencia_teszt_nyers_i!C$3:C$140,konzisztencia_teszt_nyers_i!C$1)/25)+1</f>
        <v>5</v>
      </c>
      <c r="D125" s="1">
        <f>INT(RANK(konzisztencia_teszt_nyers_i!D125,konzisztencia_teszt_nyers_i!D$3:D$140,konzisztencia_teszt_nyers_i!D$1)/25)+1</f>
        <v>1</v>
      </c>
      <c r="E125" s="1">
        <f>INT(RANK(konzisztencia_teszt_nyers_i!E125,konzisztencia_teszt_nyers_i!E$3:E$140,konzisztencia_teszt_nyers_i!E$1)/25)+1</f>
        <v>2</v>
      </c>
      <c r="F125" s="1">
        <f>INT(RANK(konzisztencia_teszt_nyers_i!F125,konzisztencia_teszt_nyers_i!F$3:F$140,konzisztencia_teszt_nyers_i!F$1)/25)+1</f>
        <v>3</v>
      </c>
      <c r="G125" s="1">
        <f>INT(RANK(konzisztencia_teszt_nyers_i!G125,konzisztencia_teszt_nyers_i!G$3:G$140,konzisztencia_teszt_nyers_i!G$1)/25)+1</f>
        <v>1</v>
      </c>
      <c r="H125" s="1">
        <f>INT(RANK(konzisztencia_teszt_nyers_i!H125,konzisztencia_teszt_nyers_i!H$3:H$140,konzisztencia_teszt_nyers_i!H$1)/25)+1</f>
        <v>2</v>
      </c>
      <c r="I125" s="1">
        <f>INT(RANK(konzisztencia_teszt_nyers_i!I125,konzisztencia_teszt_nyers_i!I$3:I$140,konzisztencia_teszt_nyers_i!I$1)/25)+1</f>
        <v>1</v>
      </c>
      <c r="J125" s="1">
        <f>INT(RANK(konzisztencia_teszt_nyers_i!J125,konzisztencia_teszt_nyers_i!J$3:J$140,konzisztencia_teszt_nyers_i!J$1)/25)+1</f>
        <v>2</v>
      </c>
      <c r="K125" s="1">
        <f>INT(RANK(konzisztencia_teszt_nyers_i!K125,konzisztencia_teszt_nyers_i!K$3:K$140,konzisztencia_teszt_nyers_i!K$1)/25)+1</f>
        <v>1</v>
      </c>
      <c r="L125" s="1">
        <f>konzisztencia_teszt_nyers_i!L125*1000+10000</f>
        <v>12000</v>
      </c>
      <c r="M125">
        <f t="shared" si="1"/>
        <v>13099</v>
      </c>
      <c r="P125" s="7" t="s">
        <v>294</v>
      </c>
      <c r="Q125" s="8">
        <v>5</v>
      </c>
      <c r="R125" s="8">
        <v>4</v>
      </c>
      <c r="S125" s="8">
        <v>2</v>
      </c>
      <c r="T125" s="8">
        <v>1</v>
      </c>
      <c r="U125" s="8">
        <v>3</v>
      </c>
      <c r="V125" s="8">
        <v>1</v>
      </c>
      <c r="W125" s="8">
        <v>2</v>
      </c>
      <c r="X125" s="8">
        <v>5</v>
      </c>
      <c r="Y125" s="8">
        <v>3</v>
      </c>
      <c r="Z125" s="8">
        <v>14000</v>
      </c>
    </row>
    <row r="126" spans="1:26" ht="15" thickBot="1" x14ac:dyDescent="0.35">
      <c r="A126" s="1" t="s">
        <v>156</v>
      </c>
      <c r="B126" s="1" t="s">
        <v>137</v>
      </c>
      <c r="C126" s="1">
        <f>INT(RANK(konzisztencia_teszt_nyers_i!C126,konzisztencia_teszt_nyers_i!C$3:C$140,konzisztencia_teszt_nyers_i!C$1)/25)+1</f>
        <v>5</v>
      </c>
      <c r="D126" s="1">
        <f>INT(RANK(konzisztencia_teszt_nyers_i!D126,konzisztencia_teszt_nyers_i!D$3:D$140,konzisztencia_teszt_nyers_i!D$1)/25)+1</f>
        <v>1</v>
      </c>
      <c r="E126" s="1">
        <f>INT(RANK(konzisztencia_teszt_nyers_i!E126,konzisztencia_teszt_nyers_i!E$3:E$140,konzisztencia_teszt_nyers_i!E$1)/25)+1</f>
        <v>2</v>
      </c>
      <c r="F126" s="1">
        <f>INT(RANK(konzisztencia_teszt_nyers_i!F126,konzisztencia_teszt_nyers_i!F$3:F$140,konzisztencia_teszt_nyers_i!F$1)/25)+1</f>
        <v>3</v>
      </c>
      <c r="G126" s="1">
        <f>INT(RANK(konzisztencia_teszt_nyers_i!G126,konzisztencia_teszt_nyers_i!G$3:G$140,konzisztencia_teszt_nyers_i!G$1)/25)+1</f>
        <v>1</v>
      </c>
      <c r="H126" s="1">
        <f>INT(RANK(konzisztencia_teszt_nyers_i!H126,konzisztencia_teszt_nyers_i!H$3:H$140,konzisztencia_teszt_nyers_i!H$1)/25)+1</f>
        <v>2</v>
      </c>
      <c r="I126" s="1">
        <f>INT(RANK(konzisztencia_teszt_nyers_i!I126,konzisztencia_teszt_nyers_i!I$3:I$140,konzisztencia_teszt_nyers_i!I$1)/25)+1</f>
        <v>2</v>
      </c>
      <c r="J126" s="1">
        <f>INT(RANK(konzisztencia_teszt_nyers_i!J126,konzisztencia_teszt_nyers_i!J$3:J$140,konzisztencia_teszt_nyers_i!J$1)/25)+1</f>
        <v>2</v>
      </c>
      <c r="K126" s="1">
        <f>INT(RANK(konzisztencia_teszt_nyers_i!K126,konzisztencia_teszt_nyers_i!K$3:K$140,konzisztencia_teszt_nyers_i!K$1)/25)+1</f>
        <v>1</v>
      </c>
      <c r="L126" s="1">
        <f>konzisztencia_teszt_nyers_i!L126*1000+10000</f>
        <v>12000</v>
      </c>
      <c r="M126">
        <f t="shared" si="1"/>
        <v>12995.1</v>
      </c>
      <c r="P126" s="7" t="s">
        <v>295</v>
      </c>
      <c r="Q126" s="8">
        <v>2</v>
      </c>
      <c r="R126" s="8">
        <v>4</v>
      </c>
      <c r="S126" s="8">
        <v>5</v>
      </c>
      <c r="T126" s="8">
        <v>3</v>
      </c>
      <c r="U126" s="8">
        <v>3</v>
      </c>
      <c r="V126" s="8">
        <v>4</v>
      </c>
      <c r="W126" s="8">
        <v>4</v>
      </c>
      <c r="X126" s="8">
        <v>5</v>
      </c>
      <c r="Y126" s="8">
        <v>3</v>
      </c>
      <c r="Z126" s="8">
        <v>12000</v>
      </c>
    </row>
    <row r="127" spans="1:26" ht="15" thickBot="1" x14ac:dyDescent="0.35">
      <c r="A127" s="1" t="s">
        <v>156</v>
      </c>
      <c r="B127" s="1" t="s">
        <v>138</v>
      </c>
      <c r="C127" s="1">
        <f>INT(RANK(konzisztencia_teszt_nyers_i!C127,konzisztencia_teszt_nyers_i!C$3:C$140,konzisztencia_teszt_nyers_i!C$1)/25)+1</f>
        <v>3</v>
      </c>
      <c r="D127" s="1">
        <f>INT(RANK(konzisztencia_teszt_nyers_i!D127,konzisztencia_teszt_nyers_i!D$3:D$140,konzisztencia_teszt_nyers_i!D$1)/25)+1</f>
        <v>1</v>
      </c>
      <c r="E127" s="1">
        <f>INT(RANK(konzisztencia_teszt_nyers_i!E127,konzisztencia_teszt_nyers_i!E$3:E$140,konzisztencia_teszt_nyers_i!E$1)/25)+1</f>
        <v>1</v>
      </c>
      <c r="F127" s="1">
        <f>INT(RANK(konzisztencia_teszt_nyers_i!F127,konzisztencia_teszt_nyers_i!F$3:F$140,konzisztencia_teszt_nyers_i!F$1)/25)+1</f>
        <v>3</v>
      </c>
      <c r="G127" s="1">
        <f>INT(RANK(konzisztencia_teszt_nyers_i!G127,konzisztencia_teszt_nyers_i!G$3:G$140,konzisztencia_teszt_nyers_i!G$1)/25)+1</f>
        <v>2</v>
      </c>
      <c r="H127" s="1">
        <f>INT(RANK(konzisztencia_teszt_nyers_i!H127,konzisztencia_teszt_nyers_i!H$3:H$140,konzisztencia_teszt_nyers_i!H$1)/25)+1</f>
        <v>4</v>
      </c>
      <c r="I127" s="1">
        <f>INT(RANK(konzisztencia_teszt_nyers_i!I127,konzisztencia_teszt_nyers_i!I$3:I$140,konzisztencia_teszt_nyers_i!I$1)/25)+1</f>
        <v>2</v>
      </c>
      <c r="J127" s="1">
        <f>INT(RANK(konzisztencia_teszt_nyers_i!J127,konzisztencia_teszt_nyers_i!J$3:J$140,konzisztencia_teszt_nyers_i!J$1)/25)+1</f>
        <v>5</v>
      </c>
      <c r="K127" s="1">
        <f>INT(RANK(konzisztencia_teszt_nyers_i!K127,konzisztencia_teszt_nyers_i!K$3:K$140,konzisztencia_teszt_nyers_i!K$1)/25)+1</f>
        <v>3</v>
      </c>
      <c r="L127" s="1">
        <f>konzisztencia_teszt_nyers_i!L127*1000+10000</f>
        <v>14000</v>
      </c>
      <c r="M127">
        <f t="shared" si="1"/>
        <v>13827.9</v>
      </c>
      <c r="P127" s="7" t="s">
        <v>296</v>
      </c>
      <c r="Q127" s="8">
        <v>5</v>
      </c>
      <c r="R127" s="8">
        <v>5</v>
      </c>
      <c r="S127" s="8">
        <v>2</v>
      </c>
      <c r="T127" s="8">
        <v>5</v>
      </c>
      <c r="U127" s="8">
        <v>5</v>
      </c>
      <c r="V127" s="8">
        <v>5</v>
      </c>
      <c r="W127" s="8">
        <v>4</v>
      </c>
      <c r="X127" s="8">
        <v>5</v>
      </c>
      <c r="Y127" s="8">
        <v>1</v>
      </c>
      <c r="Z127" s="8">
        <v>14000</v>
      </c>
    </row>
    <row r="128" spans="1:26" ht="15" thickBot="1" x14ac:dyDescent="0.35">
      <c r="A128" s="1" t="s">
        <v>152</v>
      </c>
      <c r="B128" s="1" t="s">
        <v>139</v>
      </c>
      <c r="C128" s="1">
        <f>INT(RANK(konzisztencia_teszt_nyers_i!C128,konzisztencia_teszt_nyers_i!C$3:C$140,konzisztencia_teszt_nyers_i!C$1)/25)+1</f>
        <v>2</v>
      </c>
      <c r="D128" s="1">
        <f>INT(RANK(konzisztencia_teszt_nyers_i!D128,konzisztencia_teszt_nyers_i!D$3:D$140,konzisztencia_teszt_nyers_i!D$1)/25)+1</f>
        <v>1</v>
      </c>
      <c r="E128" s="1">
        <f>INT(RANK(konzisztencia_teszt_nyers_i!E128,konzisztencia_teszt_nyers_i!E$3:E$140,konzisztencia_teszt_nyers_i!E$1)/25)+1</f>
        <v>4</v>
      </c>
      <c r="F128" s="1">
        <f>INT(RANK(konzisztencia_teszt_nyers_i!F128,konzisztencia_teszt_nyers_i!F$3:F$140,konzisztencia_teszt_nyers_i!F$1)/25)+1</f>
        <v>3</v>
      </c>
      <c r="G128" s="1">
        <f>INT(RANK(konzisztencia_teszt_nyers_i!G128,konzisztencia_teszt_nyers_i!G$3:G$140,konzisztencia_teszt_nyers_i!G$1)/25)+1</f>
        <v>2</v>
      </c>
      <c r="H128" s="1">
        <f>INT(RANK(konzisztencia_teszt_nyers_i!H128,konzisztencia_teszt_nyers_i!H$3:H$140,konzisztencia_teszt_nyers_i!H$1)/25)+1</f>
        <v>4</v>
      </c>
      <c r="I128" s="1">
        <f>INT(RANK(konzisztencia_teszt_nyers_i!I128,konzisztencia_teszt_nyers_i!I$3:I$140,konzisztencia_teszt_nyers_i!I$1)/25)+1</f>
        <v>2</v>
      </c>
      <c r="J128" s="1">
        <f>INT(RANK(konzisztencia_teszt_nyers_i!J128,konzisztencia_teszt_nyers_i!J$3:J$140,konzisztencia_teszt_nyers_i!J$1)/25)+1</f>
        <v>5</v>
      </c>
      <c r="K128" s="1">
        <f>INT(RANK(konzisztencia_teszt_nyers_i!K128,konzisztencia_teszt_nyers_i!K$3:K$140,konzisztencia_teszt_nyers_i!K$1)/25)+1</f>
        <v>3</v>
      </c>
      <c r="L128" s="1">
        <f>konzisztencia_teszt_nyers_i!L128*1000+10000</f>
        <v>14000</v>
      </c>
      <c r="M128">
        <f t="shared" si="1"/>
        <v>13063</v>
      </c>
      <c r="P128" s="7" t="s">
        <v>297</v>
      </c>
      <c r="Q128" s="8">
        <v>2</v>
      </c>
      <c r="R128" s="8">
        <v>4</v>
      </c>
      <c r="S128" s="8">
        <v>5</v>
      </c>
      <c r="T128" s="8">
        <v>5</v>
      </c>
      <c r="U128" s="8">
        <v>5</v>
      </c>
      <c r="V128" s="8">
        <v>5</v>
      </c>
      <c r="W128" s="8">
        <v>4</v>
      </c>
      <c r="X128" s="8">
        <v>5</v>
      </c>
      <c r="Y128" s="8">
        <v>1</v>
      </c>
      <c r="Z128" s="8">
        <v>14000</v>
      </c>
    </row>
    <row r="129" spans="1:26" ht="15" thickBot="1" x14ac:dyDescent="0.35">
      <c r="A129" s="1" t="s">
        <v>156</v>
      </c>
      <c r="B129" s="1" t="s">
        <v>140</v>
      </c>
      <c r="C129" s="1">
        <f>INT(RANK(konzisztencia_teszt_nyers_i!C129,konzisztencia_teszt_nyers_i!C$3:C$140,konzisztencia_teszt_nyers_i!C$1)/25)+1</f>
        <v>3</v>
      </c>
      <c r="D129" s="1">
        <f>INT(RANK(konzisztencia_teszt_nyers_i!D129,konzisztencia_teszt_nyers_i!D$3:D$140,konzisztencia_teszt_nyers_i!D$1)/25)+1</f>
        <v>4</v>
      </c>
      <c r="E129" s="1">
        <f>INT(RANK(konzisztencia_teszt_nyers_i!E129,konzisztencia_teszt_nyers_i!E$3:E$140,konzisztencia_teszt_nyers_i!E$1)/25)+1</f>
        <v>1</v>
      </c>
      <c r="F129" s="1">
        <f>INT(RANK(konzisztencia_teszt_nyers_i!F129,konzisztencia_teszt_nyers_i!F$3:F$140,konzisztencia_teszt_nyers_i!F$1)/25)+1</f>
        <v>3</v>
      </c>
      <c r="G129" s="1">
        <f>INT(RANK(konzisztencia_teszt_nyers_i!G129,konzisztencia_teszt_nyers_i!G$3:G$140,konzisztencia_teszt_nyers_i!G$1)/25)+1</f>
        <v>1</v>
      </c>
      <c r="H129" s="1">
        <f>INT(RANK(konzisztencia_teszt_nyers_i!H129,konzisztencia_teszt_nyers_i!H$3:H$140,konzisztencia_teszt_nyers_i!H$1)/25)+1</f>
        <v>2</v>
      </c>
      <c r="I129" s="1">
        <f>INT(RANK(konzisztencia_teszt_nyers_i!I129,konzisztencia_teszt_nyers_i!I$3:I$140,konzisztencia_teszt_nyers_i!I$1)/25)+1</f>
        <v>1</v>
      </c>
      <c r="J129" s="1">
        <f>INT(RANK(konzisztencia_teszt_nyers_i!J129,konzisztencia_teszt_nyers_i!J$3:J$140,konzisztencia_teszt_nyers_i!J$1)/25)+1</f>
        <v>4</v>
      </c>
      <c r="K129" s="1">
        <f>INT(RANK(konzisztencia_teszt_nyers_i!K129,konzisztencia_teszt_nyers_i!K$3:K$140,konzisztencia_teszt_nyers_i!K$1)/25)+1</f>
        <v>1</v>
      </c>
      <c r="L129" s="1">
        <f>konzisztencia_teszt_nyers_i!L129*1000+10000</f>
        <v>14000</v>
      </c>
      <c r="M129">
        <f t="shared" si="1"/>
        <v>13988.2</v>
      </c>
      <c r="P129" s="7" t="s">
        <v>298</v>
      </c>
      <c r="Q129" s="8">
        <v>5</v>
      </c>
      <c r="R129" s="8">
        <v>5</v>
      </c>
      <c r="S129" s="8">
        <v>4</v>
      </c>
      <c r="T129" s="8">
        <v>5</v>
      </c>
      <c r="U129" s="8">
        <v>2</v>
      </c>
      <c r="V129" s="8">
        <v>2</v>
      </c>
      <c r="W129" s="8">
        <v>2</v>
      </c>
      <c r="X129" s="8">
        <v>2</v>
      </c>
      <c r="Y129" s="8">
        <v>1</v>
      </c>
      <c r="Z129" s="8">
        <v>14000</v>
      </c>
    </row>
    <row r="130" spans="1:26" ht="15" thickBot="1" x14ac:dyDescent="0.35">
      <c r="A130" s="1" t="s">
        <v>156</v>
      </c>
      <c r="B130" s="1" t="s">
        <v>141</v>
      </c>
      <c r="C130" s="1">
        <f>INT(RANK(konzisztencia_teszt_nyers_i!C130,konzisztencia_teszt_nyers_i!C$3:C$140,konzisztencia_teszt_nyers_i!C$1)/25)+1</f>
        <v>5</v>
      </c>
      <c r="D130" s="1">
        <f>INT(RANK(konzisztencia_teszt_nyers_i!D130,konzisztencia_teszt_nyers_i!D$3:D$140,konzisztencia_teszt_nyers_i!D$1)/25)+1</f>
        <v>1</v>
      </c>
      <c r="E130" s="1">
        <f>INT(RANK(konzisztencia_teszt_nyers_i!E130,konzisztencia_teszt_nyers_i!E$3:E$140,konzisztencia_teszt_nyers_i!E$1)/25)+1</f>
        <v>1</v>
      </c>
      <c r="F130" s="1">
        <f>INT(RANK(konzisztencia_teszt_nyers_i!F130,konzisztencia_teszt_nyers_i!F$3:F$140,konzisztencia_teszt_nyers_i!F$1)/25)+1</f>
        <v>5</v>
      </c>
      <c r="G130" s="1">
        <f>INT(RANK(konzisztencia_teszt_nyers_i!G130,konzisztencia_teszt_nyers_i!G$3:G$140,konzisztencia_teszt_nyers_i!G$1)/25)+1</f>
        <v>3</v>
      </c>
      <c r="H130" s="1">
        <f>INT(RANK(konzisztencia_teszt_nyers_i!H130,konzisztencia_teszt_nyers_i!H$3:H$140,konzisztencia_teszt_nyers_i!H$1)/25)+1</f>
        <v>2</v>
      </c>
      <c r="I130" s="1">
        <f>INT(RANK(konzisztencia_teszt_nyers_i!I130,konzisztencia_teszt_nyers_i!I$3:I$140,konzisztencia_teszt_nyers_i!I$1)/25)+1</f>
        <v>5</v>
      </c>
      <c r="J130" s="1">
        <f>INT(RANK(konzisztencia_teszt_nyers_i!J130,konzisztencia_teszt_nyers_i!J$3:J$140,konzisztencia_teszt_nyers_i!J$1)/25)+1</f>
        <v>4</v>
      </c>
      <c r="K130" s="1">
        <f>INT(RANK(konzisztencia_teszt_nyers_i!K130,konzisztencia_teszt_nyers_i!K$3:K$140,konzisztencia_teszt_nyers_i!K$1)/25)+1</f>
        <v>3</v>
      </c>
      <c r="L130" s="1">
        <f>konzisztencia_teszt_nyers_i!L130*1000+10000</f>
        <v>14000</v>
      </c>
      <c r="M130">
        <f t="shared" si="1"/>
        <v>13669</v>
      </c>
      <c r="P130" s="7" t="s">
        <v>299</v>
      </c>
      <c r="Q130" s="8">
        <v>5</v>
      </c>
      <c r="R130" s="8">
        <v>1</v>
      </c>
      <c r="S130" s="8">
        <v>2</v>
      </c>
      <c r="T130" s="8">
        <v>3</v>
      </c>
      <c r="U130" s="8">
        <v>1</v>
      </c>
      <c r="V130" s="8">
        <v>2</v>
      </c>
      <c r="W130" s="8">
        <v>1</v>
      </c>
      <c r="X130" s="8">
        <v>2</v>
      </c>
      <c r="Y130" s="8">
        <v>1</v>
      </c>
      <c r="Z130" s="8">
        <v>12000</v>
      </c>
    </row>
    <row r="131" spans="1:26" ht="15" thickBot="1" x14ac:dyDescent="0.35">
      <c r="A131" s="1" t="s">
        <v>152</v>
      </c>
      <c r="B131" s="1" t="s">
        <v>142</v>
      </c>
      <c r="C131" s="1">
        <f>INT(RANK(konzisztencia_teszt_nyers_i!C131,konzisztencia_teszt_nyers_i!C$3:C$140,konzisztencia_teszt_nyers_i!C$1)/25)+1</f>
        <v>2</v>
      </c>
      <c r="D131" s="1">
        <f>INT(RANK(konzisztencia_teszt_nyers_i!D131,konzisztencia_teszt_nyers_i!D$3:D$140,konzisztencia_teszt_nyers_i!D$1)/25)+1</f>
        <v>1</v>
      </c>
      <c r="E131" s="1">
        <f>INT(RANK(konzisztencia_teszt_nyers_i!E131,konzisztencia_teszt_nyers_i!E$3:E$140,konzisztencia_teszt_nyers_i!E$1)/25)+1</f>
        <v>4</v>
      </c>
      <c r="F131" s="1">
        <f>INT(RANK(konzisztencia_teszt_nyers_i!F131,konzisztencia_teszt_nyers_i!F$3:F$140,konzisztencia_teszt_nyers_i!F$1)/25)+1</f>
        <v>5</v>
      </c>
      <c r="G131" s="1">
        <f>INT(RANK(konzisztencia_teszt_nyers_i!G131,konzisztencia_teszt_nyers_i!G$3:G$140,konzisztencia_teszt_nyers_i!G$1)/25)+1</f>
        <v>3</v>
      </c>
      <c r="H131" s="1">
        <f>INT(RANK(konzisztencia_teszt_nyers_i!H131,konzisztencia_teszt_nyers_i!H$3:H$140,konzisztencia_teszt_nyers_i!H$1)/25)+1</f>
        <v>2</v>
      </c>
      <c r="I131" s="1">
        <f>INT(RANK(konzisztencia_teszt_nyers_i!I131,konzisztencia_teszt_nyers_i!I$3:I$140,konzisztencia_teszt_nyers_i!I$1)/25)+1</f>
        <v>4</v>
      </c>
      <c r="J131" s="1">
        <f>INT(RANK(konzisztencia_teszt_nyers_i!J131,konzisztencia_teszt_nyers_i!J$3:J$140,konzisztencia_teszt_nyers_i!J$1)/25)+1</f>
        <v>4</v>
      </c>
      <c r="K131" s="1">
        <f>INT(RANK(konzisztencia_teszt_nyers_i!K131,konzisztencia_teszt_nyers_i!K$3:K$140,konzisztencia_teszt_nyers_i!K$1)/25)+1</f>
        <v>3</v>
      </c>
      <c r="L131" s="1">
        <f>konzisztencia_teszt_nyers_i!L131*1000+10000</f>
        <v>14000</v>
      </c>
      <c r="M131">
        <f t="shared" ref="M131:M140" si="2">Z292</f>
        <v>13269.3</v>
      </c>
      <c r="P131" s="7" t="s">
        <v>300</v>
      </c>
      <c r="Q131" s="8">
        <v>5</v>
      </c>
      <c r="R131" s="8">
        <v>1</v>
      </c>
      <c r="S131" s="8">
        <v>2</v>
      </c>
      <c r="T131" s="8">
        <v>3</v>
      </c>
      <c r="U131" s="8">
        <v>1</v>
      </c>
      <c r="V131" s="8">
        <v>2</v>
      </c>
      <c r="W131" s="8">
        <v>2</v>
      </c>
      <c r="X131" s="8">
        <v>2</v>
      </c>
      <c r="Y131" s="8">
        <v>1</v>
      </c>
      <c r="Z131" s="8">
        <v>12000</v>
      </c>
    </row>
    <row r="132" spans="1:26" ht="15" thickBot="1" x14ac:dyDescent="0.35">
      <c r="A132" s="1" t="s">
        <v>154</v>
      </c>
      <c r="B132" s="1" t="s">
        <v>143</v>
      </c>
      <c r="C132" s="1">
        <f>INT(RANK(konzisztencia_teszt_nyers_i!C132,konzisztencia_teszt_nyers_i!C$3:C$140,konzisztencia_teszt_nyers_i!C$1)/25)+1</f>
        <v>5</v>
      </c>
      <c r="D132" s="1">
        <f>INT(RANK(konzisztencia_teszt_nyers_i!D132,konzisztencia_teszt_nyers_i!D$3:D$140,konzisztencia_teszt_nyers_i!D$1)/25)+1</f>
        <v>1</v>
      </c>
      <c r="E132" s="1">
        <f>INT(RANK(konzisztencia_teszt_nyers_i!E132,konzisztencia_teszt_nyers_i!E$3:E$140,konzisztencia_teszt_nyers_i!E$1)/25)+1</f>
        <v>2</v>
      </c>
      <c r="F132" s="1">
        <f>INT(RANK(konzisztencia_teszt_nyers_i!F132,konzisztencia_teszt_nyers_i!F$3:F$140,konzisztencia_teszt_nyers_i!F$1)/25)+1</f>
        <v>5</v>
      </c>
      <c r="G132" s="1">
        <f>INT(RANK(konzisztencia_teszt_nyers_i!G132,konzisztencia_teszt_nyers_i!G$3:G$140,konzisztencia_teszt_nyers_i!G$1)/25)+1</f>
        <v>3</v>
      </c>
      <c r="H132" s="1">
        <f>INT(RANK(konzisztencia_teszt_nyers_i!H132,konzisztencia_teszt_nyers_i!H$3:H$140,konzisztencia_teszt_nyers_i!H$1)/25)+1</f>
        <v>2</v>
      </c>
      <c r="I132" s="1">
        <f>INT(RANK(konzisztencia_teszt_nyers_i!I132,konzisztencia_teszt_nyers_i!I$3:I$140,konzisztencia_teszt_nyers_i!I$1)/25)+1</f>
        <v>5</v>
      </c>
      <c r="J132" s="1">
        <f>INT(RANK(konzisztencia_teszt_nyers_i!J132,konzisztencia_teszt_nyers_i!J$3:J$140,konzisztencia_teszt_nyers_i!J$1)/25)+1</f>
        <v>4</v>
      </c>
      <c r="K132" s="1">
        <f>INT(RANK(konzisztencia_teszt_nyers_i!K132,konzisztencia_teszt_nyers_i!K$3:K$140,konzisztencia_teszt_nyers_i!K$1)/25)+1</f>
        <v>3</v>
      </c>
      <c r="L132" s="1">
        <f>konzisztencia_teszt_nyers_i!L132*1000+10000</f>
        <v>14000</v>
      </c>
      <c r="M132">
        <f t="shared" si="2"/>
        <v>13072.5</v>
      </c>
      <c r="P132" s="7" t="s">
        <v>301</v>
      </c>
      <c r="Q132" s="8">
        <v>3</v>
      </c>
      <c r="R132" s="8">
        <v>1</v>
      </c>
      <c r="S132" s="8">
        <v>1</v>
      </c>
      <c r="T132" s="8">
        <v>3</v>
      </c>
      <c r="U132" s="8">
        <v>2</v>
      </c>
      <c r="V132" s="8">
        <v>4</v>
      </c>
      <c r="W132" s="8">
        <v>2</v>
      </c>
      <c r="X132" s="8">
        <v>5</v>
      </c>
      <c r="Y132" s="8">
        <v>3</v>
      </c>
      <c r="Z132" s="8">
        <v>14000</v>
      </c>
    </row>
    <row r="133" spans="1:26" ht="15" thickBot="1" x14ac:dyDescent="0.35">
      <c r="A133" s="1" t="s">
        <v>156</v>
      </c>
      <c r="B133" s="1" t="s">
        <v>144</v>
      </c>
      <c r="C133" s="1">
        <f>INT(RANK(konzisztencia_teszt_nyers_i!C133,konzisztencia_teszt_nyers_i!C$3:C$140,konzisztencia_teszt_nyers_i!C$1)/25)+1</f>
        <v>3</v>
      </c>
      <c r="D133" s="1">
        <f>INT(RANK(konzisztencia_teszt_nyers_i!D133,konzisztencia_teszt_nyers_i!D$3:D$140,konzisztencia_teszt_nyers_i!D$1)/25)+1</f>
        <v>4</v>
      </c>
      <c r="E133" s="1">
        <f>INT(RANK(konzisztencia_teszt_nyers_i!E133,konzisztencia_teszt_nyers_i!E$3:E$140,konzisztencia_teszt_nyers_i!E$1)/25)+1</f>
        <v>1</v>
      </c>
      <c r="F133" s="1">
        <f>INT(RANK(konzisztencia_teszt_nyers_i!F133,konzisztencia_teszt_nyers_i!F$3:F$140,konzisztencia_teszt_nyers_i!F$1)/25)+1</f>
        <v>3</v>
      </c>
      <c r="G133" s="1">
        <f>INT(RANK(konzisztencia_teszt_nyers_i!G133,konzisztencia_teszt_nyers_i!G$3:G$140,konzisztencia_teszt_nyers_i!G$1)/25)+1</f>
        <v>5</v>
      </c>
      <c r="H133" s="1">
        <f>INT(RANK(konzisztencia_teszt_nyers_i!H133,konzisztencia_teszt_nyers_i!H$3:H$140,konzisztencia_teszt_nyers_i!H$1)/25)+1</f>
        <v>2</v>
      </c>
      <c r="I133" s="1">
        <f>INT(RANK(konzisztencia_teszt_nyers_i!I133,konzisztencia_teszt_nyers_i!I$3:I$140,konzisztencia_teszt_nyers_i!I$1)/25)+1</f>
        <v>4</v>
      </c>
      <c r="J133" s="1">
        <f>INT(RANK(konzisztencia_teszt_nyers_i!J133,konzisztencia_teszt_nyers_i!J$3:J$140,konzisztencia_teszt_nyers_i!J$1)/25)+1</f>
        <v>2</v>
      </c>
      <c r="K133" s="1">
        <f>INT(RANK(konzisztencia_teszt_nyers_i!K133,konzisztencia_teszt_nyers_i!K$3:K$140,konzisztencia_teszt_nyers_i!K$1)/25)+1</f>
        <v>3</v>
      </c>
      <c r="L133" s="1">
        <f>konzisztencia_teszt_nyers_i!L133*1000+10000</f>
        <v>15000</v>
      </c>
      <c r="M133">
        <f t="shared" si="2"/>
        <v>14358.4</v>
      </c>
      <c r="P133" s="7" t="s">
        <v>302</v>
      </c>
      <c r="Q133" s="8">
        <v>2</v>
      </c>
      <c r="R133" s="8">
        <v>1</v>
      </c>
      <c r="S133" s="8">
        <v>4</v>
      </c>
      <c r="T133" s="8">
        <v>3</v>
      </c>
      <c r="U133" s="8">
        <v>2</v>
      </c>
      <c r="V133" s="8">
        <v>4</v>
      </c>
      <c r="W133" s="8">
        <v>2</v>
      </c>
      <c r="X133" s="8">
        <v>5</v>
      </c>
      <c r="Y133" s="8">
        <v>3</v>
      </c>
      <c r="Z133" s="8">
        <v>14000</v>
      </c>
    </row>
    <row r="134" spans="1:26" ht="15" thickBot="1" x14ac:dyDescent="0.35">
      <c r="A134" s="1" t="s">
        <v>152</v>
      </c>
      <c r="B134" s="1" t="s">
        <v>145</v>
      </c>
      <c r="C134" s="1">
        <f>INT(RANK(konzisztencia_teszt_nyers_i!C134,konzisztencia_teszt_nyers_i!C$3:C$140,konzisztencia_teszt_nyers_i!C$1)/25)+1</f>
        <v>2</v>
      </c>
      <c r="D134" s="1">
        <f>INT(RANK(konzisztencia_teszt_nyers_i!D134,konzisztencia_teszt_nyers_i!D$3:D$140,konzisztencia_teszt_nyers_i!D$1)/25)+1</f>
        <v>1</v>
      </c>
      <c r="E134" s="1">
        <f>INT(RANK(konzisztencia_teszt_nyers_i!E134,konzisztencia_teszt_nyers_i!E$3:E$140,konzisztencia_teszt_nyers_i!E$1)/25)+1</f>
        <v>4</v>
      </c>
      <c r="F134" s="1">
        <f>INT(RANK(konzisztencia_teszt_nyers_i!F134,konzisztencia_teszt_nyers_i!F$3:F$140,konzisztencia_teszt_nyers_i!F$1)/25)+1</f>
        <v>3</v>
      </c>
      <c r="G134" s="1">
        <f>INT(RANK(konzisztencia_teszt_nyers_i!G134,konzisztencia_teszt_nyers_i!G$3:G$140,konzisztencia_teszt_nyers_i!G$1)/25)+1</f>
        <v>5</v>
      </c>
      <c r="H134" s="1">
        <f>INT(RANK(konzisztencia_teszt_nyers_i!H134,konzisztencia_teszt_nyers_i!H$3:H$140,konzisztencia_teszt_nyers_i!H$1)/25)+1</f>
        <v>2</v>
      </c>
      <c r="I134" s="1">
        <f>INT(RANK(konzisztencia_teszt_nyers_i!I134,konzisztencia_teszt_nyers_i!I$3:I$140,konzisztencia_teszt_nyers_i!I$1)/25)+1</f>
        <v>4</v>
      </c>
      <c r="J134" s="1">
        <f>INT(RANK(konzisztencia_teszt_nyers_i!J134,konzisztencia_teszt_nyers_i!J$3:J$140,konzisztencia_teszt_nyers_i!J$1)/25)+1</f>
        <v>2</v>
      </c>
      <c r="K134" s="1">
        <f>INT(RANK(konzisztencia_teszt_nyers_i!K134,konzisztencia_teszt_nyers_i!K$3:K$140,konzisztencia_teszt_nyers_i!K$1)/25)+1</f>
        <v>3</v>
      </c>
      <c r="L134" s="1">
        <f>konzisztencia_teszt_nyers_i!L134*1000+10000</f>
        <v>15000</v>
      </c>
      <c r="M134">
        <f t="shared" si="2"/>
        <v>13509.1</v>
      </c>
      <c r="P134" s="7" t="s">
        <v>303</v>
      </c>
      <c r="Q134" s="8">
        <v>3</v>
      </c>
      <c r="R134" s="8">
        <v>4</v>
      </c>
      <c r="S134" s="8">
        <v>1</v>
      </c>
      <c r="T134" s="8">
        <v>3</v>
      </c>
      <c r="U134" s="8">
        <v>1</v>
      </c>
      <c r="V134" s="8">
        <v>2</v>
      </c>
      <c r="W134" s="8">
        <v>1</v>
      </c>
      <c r="X134" s="8">
        <v>4</v>
      </c>
      <c r="Y134" s="8">
        <v>1</v>
      </c>
      <c r="Z134" s="8">
        <v>14000</v>
      </c>
    </row>
    <row r="135" spans="1:26" ht="15" thickBot="1" x14ac:dyDescent="0.35">
      <c r="A135" s="1" t="s">
        <v>156</v>
      </c>
      <c r="B135" s="1" t="s">
        <v>146</v>
      </c>
      <c r="C135" s="1">
        <f>INT(RANK(konzisztencia_teszt_nyers_i!C135,konzisztencia_teszt_nyers_i!C$3:C$140,konzisztencia_teszt_nyers_i!C$1)/25)+1</f>
        <v>2</v>
      </c>
      <c r="D135" s="1">
        <f>INT(RANK(konzisztencia_teszt_nyers_i!D135,konzisztencia_teszt_nyers_i!D$3:D$140,konzisztencia_teszt_nyers_i!D$1)/25)+1</f>
        <v>4</v>
      </c>
      <c r="E135" s="1">
        <f>INT(RANK(konzisztencia_teszt_nyers_i!E135,konzisztencia_teszt_nyers_i!E$3:E$140,konzisztencia_teszt_nyers_i!E$1)/25)+1</f>
        <v>1</v>
      </c>
      <c r="F135" s="1">
        <f>INT(RANK(konzisztencia_teszt_nyers_i!F135,konzisztencia_teszt_nyers_i!F$3:F$140,konzisztencia_teszt_nyers_i!F$1)/25)+1</f>
        <v>3</v>
      </c>
      <c r="G135" s="1">
        <f>INT(RANK(konzisztencia_teszt_nyers_i!G135,konzisztencia_teszt_nyers_i!G$3:G$140,konzisztencia_teszt_nyers_i!G$1)/25)+1</f>
        <v>1</v>
      </c>
      <c r="H135" s="1">
        <f>INT(RANK(konzisztencia_teszt_nyers_i!H135,konzisztencia_teszt_nyers_i!H$3:H$140,konzisztencia_teszt_nyers_i!H$1)/25)+1</f>
        <v>4</v>
      </c>
      <c r="I135" s="1">
        <f>INT(RANK(konzisztencia_teszt_nyers_i!I135,konzisztencia_teszt_nyers_i!I$3:I$140,konzisztencia_teszt_nyers_i!I$1)/25)+1</f>
        <v>2</v>
      </c>
      <c r="J135" s="1">
        <f>INT(RANK(konzisztencia_teszt_nyers_i!J135,konzisztencia_teszt_nyers_i!J$3:J$140,konzisztencia_teszt_nyers_i!J$1)/25)+1</f>
        <v>2</v>
      </c>
      <c r="K135" s="1">
        <f>INT(RANK(konzisztencia_teszt_nyers_i!K135,konzisztencia_teszt_nyers_i!K$3:K$140,konzisztencia_teszt_nyers_i!K$1)/25)+1</f>
        <v>1</v>
      </c>
      <c r="L135" s="1">
        <f>konzisztencia_teszt_nyers_i!L135*1000+10000</f>
        <v>14000</v>
      </c>
      <c r="M135">
        <f t="shared" si="2"/>
        <v>13452.2</v>
      </c>
      <c r="P135" s="7" t="s">
        <v>304</v>
      </c>
      <c r="Q135" s="8">
        <v>5</v>
      </c>
      <c r="R135" s="8">
        <v>1</v>
      </c>
      <c r="S135" s="8">
        <v>1</v>
      </c>
      <c r="T135" s="8">
        <v>5</v>
      </c>
      <c r="U135" s="8">
        <v>3</v>
      </c>
      <c r="V135" s="8">
        <v>2</v>
      </c>
      <c r="W135" s="8">
        <v>5</v>
      </c>
      <c r="X135" s="8">
        <v>4</v>
      </c>
      <c r="Y135" s="8">
        <v>3</v>
      </c>
      <c r="Z135" s="8">
        <v>14000</v>
      </c>
    </row>
    <row r="136" spans="1:26" ht="15" thickBot="1" x14ac:dyDescent="0.35">
      <c r="A136" s="1" t="s">
        <v>152</v>
      </c>
      <c r="B136" s="1" t="s">
        <v>147</v>
      </c>
      <c r="C136" s="1">
        <f>INT(RANK(konzisztencia_teszt_nyers_i!C136,konzisztencia_teszt_nyers_i!C$3:C$140,konzisztencia_teszt_nyers_i!C$1)/25)+1</f>
        <v>1</v>
      </c>
      <c r="D136" s="1">
        <f>INT(RANK(konzisztencia_teszt_nyers_i!D136,konzisztencia_teszt_nyers_i!D$3:D$140,konzisztencia_teszt_nyers_i!D$1)/25)+1</f>
        <v>1</v>
      </c>
      <c r="E136" s="1">
        <f>INT(RANK(konzisztencia_teszt_nyers_i!E136,konzisztencia_teszt_nyers_i!E$3:E$140,konzisztencia_teszt_nyers_i!E$1)/25)+1</f>
        <v>4</v>
      </c>
      <c r="F136" s="1">
        <f>INT(RANK(konzisztencia_teszt_nyers_i!F136,konzisztencia_teszt_nyers_i!F$3:F$140,konzisztencia_teszt_nyers_i!F$1)/25)+1</f>
        <v>3</v>
      </c>
      <c r="G136" s="1">
        <f>INT(RANK(konzisztencia_teszt_nyers_i!G136,konzisztencia_teszt_nyers_i!G$3:G$140,konzisztencia_teszt_nyers_i!G$1)/25)+1</f>
        <v>1</v>
      </c>
      <c r="H136" s="1">
        <f>INT(RANK(konzisztencia_teszt_nyers_i!H136,konzisztencia_teszt_nyers_i!H$3:H$140,konzisztencia_teszt_nyers_i!H$1)/25)+1</f>
        <v>2</v>
      </c>
      <c r="I136" s="1">
        <f>INT(RANK(konzisztencia_teszt_nyers_i!I136,konzisztencia_teszt_nyers_i!I$3:I$140,konzisztencia_teszt_nyers_i!I$1)/25)+1</f>
        <v>1</v>
      </c>
      <c r="J136" s="1">
        <f>INT(RANK(konzisztencia_teszt_nyers_i!J136,konzisztencia_teszt_nyers_i!J$3:J$140,konzisztencia_teszt_nyers_i!J$1)/25)+1</f>
        <v>2</v>
      </c>
      <c r="K136" s="1">
        <f>INT(RANK(konzisztencia_teszt_nyers_i!K136,konzisztencia_teszt_nyers_i!K$3:K$140,konzisztencia_teszt_nyers_i!K$1)/25)+1</f>
        <v>1</v>
      </c>
      <c r="L136" s="1">
        <f>konzisztencia_teszt_nyers_i!L136*1000+10000</f>
        <v>13000</v>
      </c>
      <c r="M136">
        <f t="shared" si="2"/>
        <v>12365.6</v>
      </c>
      <c r="P136" s="7" t="s">
        <v>305</v>
      </c>
      <c r="Q136" s="8">
        <v>2</v>
      </c>
      <c r="R136" s="8">
        <v>1</v>
      </c>
      <c r="S136" s="8">
        <v>4</v>
      </c>
      <c r="T136" s="8">
        <v>5</v>
      </c>
      <c r="U136" s="8">
        <v>3</v>
      </c>
      <c r="V136" s="8">
        <v>2</v>
      </c>
      <c r="W136" s="8">
        <v>4</v>
      </c>
      <c r="X136" s="8">
        <v>4</v>
      </c>
      <c r="Y136" s="8">
        <v>3</v>
      </c>
      <c r="Z136" s="8">
        <v>14000</v>
      </c>
    </row>
    <row r="137" spans="1:26" ht="15" thickBot="1" x14ac:dyDescent="0.35">
      <c r="A137" s="1" t="s">
        <v>154</v>
      </c>
      <c r="B137" s="1" t="s">
        <v>148</v>
      </c>
      <c r="C137" s="1">
        <f>INT(RANK(konzisztencia_teszt_nyers_i!C137,konzisztencia_teszt_nyers_i!C$3:C$140,konzisztencia_teszt_nyers_i!C$1)/25)+1</f>
        <v>2</v>
      </c>
      <c r="D137" s="1">
        <f>INT(RANK(konzisztencia_teszt_nyers_i!D137,konzisztencia_teszt_nyers_i!D$3:D$140,konzisztencia_teszt_nyers_i!D$1)/25)+1</f>
        <v>4</v>
      </c>
      <c r="E137" s="1">
        <f>INT(RANK(konzisztencia_teszt_nyers_i!E137,konzisztencia_teszt_nyers_i!E$3:E$140,konzisztencia_teszt_nyers_i!E$1)/25)+1</f>
        <v>2</v>
      </c>
      <c r="F137" s="1">
        <f>INT(RANK(konzisztencia_teszt_nyers_i!F137,konzisztencia_teszt_nyers_i!F$3:F$140,konzisztencia_teszt_nyers_i!F$1)/25)+1</f>
        <v>3</v>
      </c>
      <c r="G137" s="1">
        <f>INT(RANK(konzisztencia_teszt_nyers_i!G137,konzisztencia_teszt_nyers_i!G$3:G$140,konzisztencia_teszt_nyers_i!G$1)/25)+1</f>
        <v>1</v>
      </c>
      <c r="H137" s="1">
        <f>INT(RANK(konzisztencia_teszt_nyers_i!H137,konzisztencia_teszt_nyers_i!H$3:H$140,konzisztencia_teszt_nyers_i!H$1)/25)+1</f>
        <v>4</v>
      </c>
      <c r="I137" s="1">
        <f>INT(RANK(konzisztencia_teszt_nyers_i!I137,konzisztencia_teszt_nyers_i!I$3:I$140,konzisztencia_teszt_nyers_i!I$1)/25)+1</f>
        <v>2</v>
      </c>
      <c r="J137" s="1">
        <f>INT(RANK(konzisztencia_teszt_nyers_i!J137,konzisztencia_teszt_nyers_i!J$3:J$140,konzisztencia_teszt_nyers_i!J$1)/25)+1</f>
        <v>2</v>
      </c>
      <c r="K137" s="1">
        <f>INT(RANK(konzisztencia_teszt_nyers_i!K137,konzisztencia_teszt_nyers_i!K$3:K$140,konzisztencia_teszt_nyers_i!K$1)/25)+1</f>
        <v>1</v>
      </c>
      <c r="L137" s="1">
        <f>konzisztencia_teszt_nyers_i!L137*1000+10000</f>
        <v>14000</v>
      </c>
      <c r="M137">
        <f t="shared" si="2"/>
        <v>12855.7</v>
      </c>
      <c r="P137" s="7" t="s">
        <v>306</v>
      </c>
      <c r="Q137" s="8">
        <v>5</v>
      </c>
      <c r="R137" s="8">
        <v>1</v>
      </c>
      <c r="S137" s="8">
        <v>2</v>
      </c>
      <c r="T137" s="8">
        <v>5</v>
      </c>
      <c r="U137" s="8">
        <v>3</v>
      </c>
      <c r="V137" s="8">
        <v>2</v>
      </c>
      <c r="W137" s="8">
        <v>5</v>
      </c>
      <c r="X137" s="8">
        <v>4</v>
      </c>
      <c r="Y137" s="8">
        <v>3</v>
      </c>
      <c r="Z137" s="8">
        <v>14000</v>
      </c>
    </row>
    <row r="138" spans="1:26" ht="15" thickBot="1" x14ac:dyDescent="0.35">
      <c r="A138" s="1" t="s">
        <v>156</v>
      </c>
      <c r="B138" s="1" t="s">
        <v>149</v>
      </c>
      <c r="C138" s="1">
        <f>INT(RANK(konzisztencia_teszt_nyers_i!C138,konzisztencia_teszt_nyers_i!C$3:C$140,konzisztencia_teszt_nyers_i!C$1)/25)+1</f>
        <v>3</v>
      </c>
      <c r="D138" s="1">
        <f>INT(RANK(konzisztencia_teszt_nyers_i!D138,konzisztencia_teszt_nyers_i!D$3:D$140,konzisztencia_teszt_nyers_i!D$1)/25)+1</f>
        <v>1</v>
      </c>
      <c r="E138" s="1">
        <f>INT(RANK(konzisztencia_teszt_nyers_i!E138,konzisztencia_teszt_nyers_i!E$3:E$140,konzisztencia_teszt_nyers_i!E$1)/25)+1</f>
        <v>1</v>
      </c>
      <c r="F138" s="1">
        <f>INT(RANK(konzisztencia_teszt_nyers_i!F138,konzisztencia_teszt_nyers_i!F$3:F$140,konzisztencia_teszt_nyers_i!F$1)/25)+1</f>
        <v>3</v>
      </c>
      <c r="G138" s="1">
        <f>INT(RANK(konzisztencia_teszt_nyers_i!G138,konzisztencia_teszt_nyers_i!G$3:G$140,konzisztencia_teszt_nyers_i!G$1)/25)+1</f>
        <v>1</v>
      </c>
      <c r="H138" s="1">
        <f>INT(RANK(konzisztencia_teszt_nyers_i!H138,konzisztencia_teszt_nyers_i!H$3:H$140,konzisztencia_teszt_nyers_i!H$1)/25)+1</f>
        <v>1</v>
      </c>
      <c r="I138" s="1">
        <f>INT(RANK(konzisztencia_teszt_nyers_i!I138,konzisztencia_teszt_nyers_i!I$3:I$140,konzisztencia_teszt_nyers_i!I$1)/25)+1</f>
        <v>2</v>
      </c>
      <c r="J138" s="1">
        <f>INT(RANK(konzisztencia_teszt_nyers_i!J138,konzisztencia_teszt_nyers_i!J$3:J$140,konzisztencia_teszt_nyers_i!J$1)/25)+1</f>
        <v>4</v>
      </c>
      <c r="K138" s="1">
        <f>INT(RANK(konzisztencia_teszt_nyers_i!K138,konzisztencia_teszt_nyers_i!K$3:K$140,konzisztencia_teszt_nyers_i!K$1)/25)+1</f>
        <v>1</v>
      </c>
      <c r="L138" s="1">
        <f>konzisztencia_teszt_nyers_i!L138*1000+10000</f>
        <v>14000</v>
      </c>
      <c r="M138">
        <f t="shared" si="2"/>
        <v>14521.8</v>
      </c>
      <c r="P138" s="7" t="s">
        <v>307</v>
      </c>
      <c r="Q138" s="8">
        <v>3</v>
      </c>
      <c r="R138" s="8">
        <v>4</v>
      </c>
      <c r="S138" s="8">
        <v>1</v>
      </c>
      <c r="T138" s="8">
        <v>3</v>
      </c>
      <c r="U138" s="8">
        <v>5</v>
      </c>
      <c r="V138" s="8">
        <v>2</v>
      </c>
      <c r="W138" s="8">
        <v>4</v>
      </c>
      <c r="X138" s="8">
        <v>2</v>
      </c>
      <c r="Y138" s="8">
        <v>3</v>
      </c>
      <c r="Z138" s="8">
        <v>15000</v>
      </c>
    </row>
    <row r="139" spans="1:26" ht="15" thickBot="1" x14ac:dyDescent="0.35">
      <c r="A139" s="1" t="s">
        <v>152</v>
      </c>
      <c r="B139" s="1" t="s">
        <v>150</v>
      </c>
      <c r="C139" s="1">
        <f>INT(RANK(konzisztencia_teszt_nyers_i!C139,konzisztencia_teszt_nyers_i!C$3:C$140,konzisztencia_teszt_nyers_i!C$1)/25)+1</f>
        <v>1</v>
      </c>
      <c r="D139" s="1">
        <f>INT(RANK(konzisztencia_teszt_nyers_i!D139,konzisztencia_teszt_nyers_i!D$3:D$140,konzisztencia_teszt_nyers_i!D$1)/25)+1</f>
        <v>1</v>
      </c>
      <c r="E139" s="1">
        <f>INT(RANK(konzisztencia_teszt_nyers_i!E139,konzisztencia_teszt_nyers_i!E$3:E$140,konzisztencia_teszt_nyers_i!E$1)/25)+1</f>
        <v>5</v>
      </c>
      <c r="F139" s="1">
        <f>INT(RANK(konzisztencia_teszt_nyers_i!F139,konzisztencia_teszt_nyers_i!F$3:F$140,konzisztencia_teszt_nyers_i!F$1)/25)+1</f>
        <v>3</v>
      </c>
      <c r="G139" s="1">
        <f>INT(RANK(konzisztencia_teszt_nyers_i!G139,konzisztencia_teszt_nyers_i!G$3:G$140,konzisztencia_teszt_nyers_i!G$1)/25)+1</f>
        <v>1</v>
      </c>
      <c r="H139" s="1">
        <f>INT(RANK(konzisztencia_teszt_nyers_i!H139,konzisztencia_teszt_nyers_i!H$3:H$140,konzisztencia_teszt_nyers_i!H$1)/25)+1</f>
        <v>1</v>
      </c>
      <c r="I139" s="1">
        <f>INT(RANK(konzisztencia_teszt_nyers_i!I139,konzisztencia_teszt_nyers_i!I$3:I$140,konzisztencia_teszt_nyers_i!I$1)/25)+1</f>
        <v>1</v>
      </c>
      <c r="J139" s="1">
        <f>INT(RANK(konzisztencia_teszt_nyers_i!J139,konzisztencia_teszt_nyers_i!J$3:J$140,konzisztencia_teszt_nyers_i!J$1)/25)+1</f>
        <v>4</v>
      </c>
      <c r="K139" s="1">
        <f>INT(RANK(konzisztencia_teszt_nyers_i!K139,konzisztencia_teszt_nyers_i!K$3:K$140,konzisztencia_teszt_nyers_i!K$1)/25)+1</f>
        <v>3</v>
      </c>
      <c r="L139" s="1">
        <f>konzisztencia_teszt_nyers_i!L139*1000+10000</f>
        <v>14000</v>
      </c>
      <c r="M139">
        <f t="shared" si="2"/>
        <v>13020.6</v>
      </c>
      <c r="P139" s="7" t="s">
        <v>308</v>
      </c>
      <c r="Q139" s="8">
        <v>2</v>
      </c>
      <c r="R139" s="8">
        <v>1</v>
      </c>
      <c r="S139" s="8">
        <v>4</v>
      </c>
      <c r="T139" s="8">
        <v>3</v>
      </c>
      <c r="U139" s="8">
        <v>5</v>
      </c>
      <c r="V139" s="8">
        <v>2</v>
      </c>
      <c r="W139" s="8">
        <v>4</v>
      </c>
      <c r="X139" s="8">
        <v>2</v>
      </c>
      <c r="Y139" s="8">
        <v>3</v>
      </c>
      <c r="Z139" s="8">
        <v>15000</v>
      </c>
    </row>
    <row r="140" spans="1:26" ht="15" thickBot="1" x14ac:dyDescent="0.35">
      <c r="A140" s="1" t="s">
        <v>152</v>
      </c>
      <c r="B140" s="1" t="s">
        <v>151</v>
      </c>
      <c r="C140" s="1">
        <f>INT(RANK(konzisztencia_teszt_nyers_i!C140,konzisztencia_teszt_nyers_i!C$3:C$140,konzisztencia_teszt_nyers_i!C$1)/25)+1</f>
        <v>1</v>
      </c>
      <c r="D140" s="1">
        <f>INT(RANK(konzisztencia_teszt_nyers_i!D140,konzisztencia_teszt_nyers_i!D$3:D$140,konzisztencia_teszt_nyers_i!D$1)/25)+1</f>
        <v>1</v>
      </c>
      <c r="E140" s="1">
        <f>INT(RANK(konzisztencia_teszt_nyers_i!E140,konzisztencia_teszt_nyers_i!E$3:E$140,konzisztencia_teszt_nyers_i!E$1)/25)+1</f>
        <v>6</v>
      </c>
      <c r="F140" s="1">
        <f>INT(RANK(konzisztencia_teszt_nyers_i!F140,konzisztencia_teszt_nyers_i!F$3:F$140,konzisztencia_teszt_nyers_i!F$1)/25)+1</f>
        <v>5</v>
      </c>
      <c r="G140" s="1">
        <f>INT(RANK(konzisztencia_teszt_nyers_i!G140,konzisztencia_teszt_nyers_i!G$3:G$140,konzisztencia_teszt_nyers_i!G$1)/25)+1</f>
        <v>1</v>
      </c>
      <c r="H140" s="1">
        <f>INT(RANK(konzisztencia_teszt_nyers_i!H140,konzisztencia_teszt_nyers_i!H$3:H$140,konzisztencia_teszt_nyers_i!H$1)/25)+1</f>
        <v>6</v>
      </c>
      <c r="I140" s="1">
        <f>INT(RANK(konzisztencia_teszt_nyers_i!I140,konzisztencia_teszt_nyers_i!I$3:I$140,konzisztencia_teszt_nyers_i!I$1)/25)+1</f>
        <v>5</v>
      </c>
      <c r="J140" s="1">
        <f>INT(RANK(konzisztencia_teszt_nyers_i!J140,konzisztencia_teszt_nyers_i!J$3:J$140,konzisztencia_teszt_nyers_i!J$1)/25)+1</f>
        <v>5</v>
      </c>
      <c r="K140" s="1">
        <f>INT(RANK(konzisztencia_teszt_nyers_i!K140,konzisztencia_teszt_nyers_i!K$3:K$140,konzisztencia_teszt_nyers_i!K$1)/25)+1</f>
        <v>6</v>
      </c>
      <c r="L140" s="1">
        <f>konzisztencia_teszt_nyers_i!L140*1000+10000</f>
        <v>11000</v>
      </c>
      <c r="M140">
        <f t="shared" si="2"/>
        <v>10797.4</v>
      </c>
      <c r="P140" s="7" t="s">
        <v>309</v>
      </c>
      <c r="Q140" s="8">
        <v>2</v>
      </c>
      <c r="R140" s="8">
        <v>4</v>
      </c>
      <c r="S140" s="8">
        <v>1</v>
      </c>
      <c r="T140" s="8">
        <v>3</v>
      </c>
      <c r="U140" s="8">
        <v>1</v>
      </c>
      <c r="V140" s="8">
        <v>4</v>
      </c>
      <c r="W140" s="8">
        <v>2</v>
      </c>
      <c r="X140" s="8">
        <v>2</v>
      </c>
      <c r="Y140" s="8">
        <v>1</v>
      </c>
      <c r="Z140" s="8">
        <v>14000</v>
      </c>
    </row>
    <row r="141" spans="1:26" ht="15" thickBot="1" x14ac:dyDescent="0.35">
      <c r="P141" s="7" t="s">
        <v>310</v>
      </c>
      <c r="Q141" s="8">
        <v>1</v>
      </c>
      <c r="R141" s="8">
        <v>1</v>
      </c>
      <c r="S141" s="8">
        <v>4</v>
      </c>
      <c r="T141" s="8">
        <v>3</v>
      </c>
      <c r="U141" s="8">
        <v>1</v>
      </c>
      <c r="V141" s="8">
        <v>2</v>
      </c>
      <c r="W141" s="8">
        <v>1</v>
      </c>
      <c r="X141" s="8">
        <v>2</v>
      </c>
      <c r="Y141" s="8">
        <v>1</v>
      </c>
      <c r="Z141" s="8">
        <v>13000</v>
      </c>
    </row>
    <row r="142" spans="1:26" ht="15" thickBot="1" x14ac:dyDescent="0.35">
      <c r="P142" s="7" t="s">
        <v>311</v>
      </c>
      <c r="Q142" s="8">
        <v>2</v>
      </c>
      <c r="R142" s="8">
        <v>4</v>
      </c>
      <c r="S142" s="8">
        <v>2</v>
      </c>
      <c r="T142" s="8">
        <v>3</v>
      </c>
      <c r="U142" s="8">
        <v>1</v>
      </c>
      <c r="V142" s="8">
        <v>4</v>
      </c>
      <c r="W142" s="8">
        <v>2</v>
      </c>
      <c r="X142" s="8">
        <v>2</v>
      </c>
      <c r="Y142" s="8">
        <v>1</v>
      </c>
      <c r="Z142" s="8">
        <v>14000</v>
      </c>
    </row>
    <row r="143" spans="1:26" ht="15" thickBot="1" x14ac:dyDescent="0.35">
      <c r="P143" s="7" t="s">
        <v>312</v>
      </c>
      <c r="Q143" s="8">
        <v>3</v>
      </c>
      <c r="R143" s="8">
        <v>1</v>
      </c>
      <c r="S143" s="8">
        <v>1</v>
      </c>
      <c r="T143" s="8">
        <v>3</v>
      </c>
      <c r="U143" s="8">
        <v>1</v>
      </c>
      <c r="V143" s="8">
        <v>1</v>
      </c>
      <c r="W143" s="8">
        <v>2</v>
      </c>
      <c r="X143" s="8">
        <v>4</v>
      </c>
      <c r="Y143" s="8">
        <v>1</v>
      </c>
      <c r="Z143" s="8">
        <v>14000</v>
      </c>
    </row>
    <row r="144" spans="1:26" ht="15" thickBot="1" x14ac:dyDescent="0.35">
      <c r="P144" s="7" t="s">
        <v>313</v>
      </c>
      <c r="Q144" s="8">
        <v>1</v>
      </c>
      <c r="R144" s="8">
        <v>1</v>
      </c>
      <c r="S144" s="8">
        <v>5</v>
      </c>
      <c r="T144" s="8">
        <v>3</v>
      </c>
      <c r="U144" s="8">
        <v>1</v>
      </c>
      <c r="V144" s="8">
        <v>1</v>
      </c>
      <c r="W144" s="8">
        <v>1</v>
      </c>
      <c r="X144" s="8">
        <v>4</v>
      </c>
      <c r="Y144" s="8">
        <v>3</v>
      </c>
      <c r="Z144" s="8">
        <v>14000</v>
      </c>
    </row>
    <row r="145" spans="16:26" ht="15" thickBot="1" x14ac:dyDescent="0.35">
      <c r="P145" s="7" t="s">
        <v>314</v>
      </c>
      <c r="Q145" s="8">
        <v>1</v>
      </c>
      <c r="R145" s="8">
        <v>1</v>
      </c>
      <c r="S145" s="8">
        <v>6</v>
      </c>
      <c r="T145" s="8">
        <v>5</v>
      </c>
      <c r="U145" s="8">
        <v>1</v>
      </c>
      <c r="V145" s="8">
        <v>6</v>
      </c>
      <c r="W145" s="8">
        <v>5</v>
      </c>
      <c r="X145" s="8">
        <v>5</v>
      </c>
      <c r="Y145" s="8">
        <v>6</v>
      </c>
      <c r="Z145" s="8">
        <v>11000</v>
      </c>
    </row>
    <row r="146" spans="16:26" ht="18.600000000000001" thickBot="1" x14ac:dyDescent="0.35">
      <c r="P146" s="3"/>
    </row>
    <row r="147" spans="16:26" ht="15" thickBot="1" x14ac:dyDescent="0.35">
      <c r="P147" s="7" t="s">
        <v>315</v>
      </c>
      <c r="Q147" s="7" t="s">
        <v>167</v>
      </c>
      <c r="R147" s="7" t="s">
        <v>168</v>
      </c>
      <c r="S147" s="7" t="s">
        <v>169</v>
      </c>
      <c r="T147" s="7" t="s">
        <v>170</v>
      </c>
      <c r="U147" s="7" t="s">
        <v>171</v>
      </c>
      <c r="V147" s="7" t="s">
        <v>172</v>
      </c>
      <c r="W147" s="7" t="s">
        <v>173</v>
      </c>
      <c r="X147" s="7" t="s">
        <v>174</v>
      </c>
      <c r="Y147" s="7" t="s">
        <v>175</v>
      </c>
    </row>
    <row r="148" spans="16:26" ht="15" thickBot="1" x14ac:dyDescent="0.35">
      <c r="P148" s="7" t="s">
        <v>316</v>
      </c>
      <c r="Q148" s="8" t="s">
        <v>317</v>
      </c>
      <c r="R148" s="8" t="s">
        <v>340</v>
      </c>
      <c r="S148" s="8" t="s">
        <v>341</v>
      </c>
      <c r="T148" s="8" t="s">
        <v>342</v>
      </c>
      <c r="U148" s="8" t="s">
        <v>343</v>
      </c>
      <c r="V148" s="8" t="s">
        <v>344</v>
      </c>
      <c r="W148" s="8" t="s">
        <v>345</v>
      </c>
      <c r="X148" s="8" t="s">
        <v>346</v>
      </c>
      <c r="Y148" s="8" t="s">
        <v>347</v>
      </c>
    </row>
    <row r="149" spans="16:26" ht="15" thickBot="1" x14ac:dyDescent="0.35">
      <c r="P149" s="7" t="s">
        <v>318</v>
      </c>
      <c r="Q149" s="8" t="s">
        <v>348</v>
      </c>
      <c r="R149" s="8" t="s">
        <v>317</v>
      </c>
      <c r="S149" s="8" t="s">
        <v>349</v>
      </c>
      <c r="T149" s="8" t="s">
        <v>317</v>
      </c>
      <c r="U149" s="8" t="s">
        <v>350</v>
      </c>
      <c r="V149" s="8" t="s">
        <v>351</v>
      </c>
      <c r="W149" s="8" t="s">
        <v>352</v>
      </c>
      <c r="X149" s="8" t="s">
        <v>353</v>
      </c>
      <c r="Y149" s="8" t="s">
        <v>317</v>
      </c>
    </row>
    <row r="150" spans="16:26" ht="15" thickBot="1" x14ac:dyDescent="0.35">
      <c r="P150" s="7" t="s">
        <v>319</v>
      </c>
      <c r="Q150" s="8" t="s">
        <v>354</v>
      </c>
      <c r="R150" s="8" t="s">
        <v>317</v>
      </c>
      <c r="S150" s="8" t="s">
        <v>317</v>
      </c>
      <c r="T150" s="8" t="s">
        <v>355</v>
      </c>
      <c r="U150" s="8" t="s">
        <v>356</v>
      </c>
      <c r="V150" s="8" t="s">
        <v>317</v>
      </c>
      <c r="W150" s="8" t="s">
        <v>317</v>
      </c>
      <c r="X150" s="8" t="s">
        <v>317</v>
      </c>
      <c r="Y150" s="8" t="s">
        <v>357</v>
      </c>
    </row>
    <row r="151" spans="16:26" ht="15" thickBot="1" x14ac:dyDescent="0.35">
      <c r="P151" s="7" t="s">
        <v>320</v>
      </c>
      <c r="Q151" s="8" t="s">
        <v>317</v>
      </c>
      <c r="R151" s="8" t="s">
        <v>358</v>
      </c>
      <c r="S151" s="8" t="s">
        <v>359</v>
      </c>
      <c r="T151" s="8" t="s">
        <v>317</v>
      </c>
      <c r="U151" s="8" t="s">
        <v>317</v>
      </c>
      <c r="V151" s="8" t="s">
        <v>360</v>
      </c>
      <c r="W151" s="8" t="s">
        <v>361</v>
      </c>
      <c r="X151" s="8" t="s">
        <v>362</v>
      </c>
      <c r="Y151" s="8" t="s">
        <v>317</v>
      </c>
    </row>
    <row r="152" spans="16:26" ht="15" thickBot="1" x14ac:dyDescent="0.35">
      <c r="P152" s="7" t="s">
        <v>321</v>
      </c>
      <c r="Q152" s="8" t="s">
        <v>363</v>
      </c>
      <c r="R152" s="8" t="s">
        <v>364</v>
      </c>
      <c r="S152" s="8" t="s">
        <v>365</v>
      </c>
      <c r="T152" s="8" t="s">
        <v>366</v>
      </c>
      <c r="U152" s="8" t="s">
        <v>367</v>
      </c>
      <c r="V152" s="8" t="s">
        <v>368</v>
      </c>
      <c r="W152" s="8" t="s">
        <v>369</v>
      </c>
      <c r="X152" s="8" t="s">
        <v>370</v>
      </c>
      <c r="Y152" s="8" t="s">
        <v>371</v>
      </c>
    </row>
    <row r="153" spans="16:26" ht="15" thickBot="1" x14ac:dyDescent="0.35">
      <c r="P153" s="7" t="s">
        <v>322</v>
      </c>
      <c r="Q153" s="8" t="s">
        <v>372</v>
      </c>
      <c r="R153" s="8" t="s">
        <v>373</v>
      </c>
      <c r="S153" s="8" t="s">
        <v>317</v>
      </c>
      <c r="T153" s="8" t="s">
        <v>374</v>
      </c>
      <c r="U153" s="8" t="s">
        <v>375</v>
      </c>
      <c r="V153" s="8" t="s">
        <v>376</v>
      </c>
      <c r="W153" s="8" t="s">
        <v>377</v>
      </c>
      <c r="X153" s="8" t="s">
        <v>378</v>
      </c>
      <c r="Y153" s="8" t="s">
        <v>379</v>
      </c>
    </row>
    <row r="154" spans="16:26" ht="18.600000000000001" thickBot="1" x14ac:dyDescent="0.35">
      <c r="P154" s="3"/>
    </row>
    <row r="155" spans="16:26" ht="15" thickBot="1" x14ac:dyDescent="0.35">
      <c r="P155" s="7" t="s">
        <v>323</v>
      </c>
      <c r="Q155" s="7" t="s">
        <v>167</v>
      </c>
      <c r="R155" s="7" t="s">
        <v>168</v>
      </c>
      <c r="S155" s="7" t="s">
        <v>169</v>
      </c>
      <c r="T155" s="7" t="s">
        <v>170</v>
      </c>
      <c r="U155" s="7" t="s">
        <v>171</v>
      </c>
      <c r="V155" s="7" t="s">
        <v>172</v>
      </c>
      <c r="W155" s="7" t="s">
        <v>173</v>
      </c>
      <c r="X155" s="7" t="s">
        <v>174</v>
      </c>
      <c r="Y155" s="7" t="s">
        <v>175</v>
      </c>
    </row>
    <row r="156" spans="16:26" ht="15" thickBot="1" x14ac:dyDescent="0.35">
      <c r="P156" s="7" t="s">
        <v>316</v>
      </c>
      <c r="Q156" s="8">
        <v>0</v>
      </c>
      <c r="R156" s="8">
        <v>3581</v>
      </c>
      <c r="S156" s="8">
        <v>1000.2</v>
      </c>
      <c r="T156" s="8">
        <v>783.3</v>
      </c>
      <c r="U156" s="8">
        <v>4544.7</v>
      </c>
      <c r="V156" s="8">
        <v>1817.5</v>
      </c>
      <c r="W156" s="8">
        <v>1131.5</v>
      </c>
      <c r="X156" s="8">
        <v>451.6</v>
      </c>
      <c r="Y156" s="8">
        <v>332.7</v>
      </c>
    </row>
    <row r="157" spans="16:26" ht="15" thickBot="1" x14ac:dyDescent="0.35">
      <c r="P157" s="7" t="s">
        <v>318</v>
      </c>
      <c r="Q157" s="8">
        <v>987.7</v>
      </c>
      <c r="R157" s="8">
        <v>0</v>
      </c>
      <c r="S157" s="8">
        <v>403.7</v>
      </c>
      <c r="T157" s="8">
        <v>0</v>
      </c>
      <c r="U157" s="8">
        <v>4873.8999999999996</v>
      </c>
      <c r="V157" s="8">
        <v>1095.5999999999999</v>
      </c>
      <c r="W157" s="8">
        <v>1027.5999999999999</v>
      </c>
      <c r="X157" s="8">
        <v>524.1</v>
      </c>
      <c r="Y157" s="8">
        <v>0</v>
      </c>
    </row>
    <row r="158" spans="16:26" ht="15" thickBot="1" x14ac:dyDescent="0.35">
      <c r="P158" s="7" t="s">
        <v>319</v>
      </c>
      <c r="Q158" s="8">
        <v>1077.0999999999999</v>
      </c>
      <c r="R158" s="8">
        <v>0</v>
      </c>
      <c r="S158" s="8">
        <v>0</v>
      </c>
      <c r="T158" s="8">
        <v>831.3</v>
      </c>
      <c r="U158" s="8">
        <v>5057.2</v>
      </c>
      <c r="V158" s="8">
        <v>0</v>
      </c>
      <c r="W158" s="8">
        <v>0</v>
      </c>
      <c r="X158" s="8">
        <v>0</v>
      </c>
      <c r="Y158" s="8">
        <v>361.2</v>
      </c>
    </row>
    <row r="159" spans="16:26" ht="15" thickBot="1" x14ac:dyDescent="0.35">
      <c r="P159" s="7" t="s">
        <v>320</v>
      </c>
      <c r="Q159" s="8">
        <v>0</v>
      </c>
      <c r="R159" s="8">
        <v>3665.4</v>
      </c>
      <c r="S159" s="8">
        <v>324.7</v>
      </c>
      <c r="T159" s="8">
        <v>0</v>
      </c>
      <c r="U159" s="8">
        <v>0</v>
      </c>
      <c r="V159" s="8">
        <v>538.5</v>
      </c>
      <c r="W159" s="8">
        <v>669.4</v>
      </c>
      <c r="X159" s="8">
        <v>309.7</v>
      </c>
      <c r="Y159" s="8">
        <v>0</v>
      </c>
    </row>
    <row r="160" spans="16:26" ht="15" thickBot="1" x14ac:dyDescent="0.35">
      <c r="P160" s="7" t="s">
        <v>321</v>
      </c>
      <c r="Q160" s="8">
        <v>654.4</v>
      </c>
      <c r="R160" s="8">
        <v>4397.3</v>
      </c>
      <c r="S160" s="8">
        <v>443.6</v>
      </c>
      <c r="T160" s="8">
        <v>882.8</v>
      </c>
      <c r="U160" s="8">
        <v>5134.2</v>
      </c>
      <c r="V160" s="8">
        <v>274.3</v>
      </c>
      <c r="W160" s="8">
        <v>726.9</v>
      </c>
      <c r="X160" s="8">
        <v>537</v>
      </c>
      <c r="Y160" s="8">
        <v>380.2</v>
      </c>
    </row>
    <row r="161" spans="16:29" ht="15" thickBot="1" x14ac:dyDescent="0.35">
      <c r="P161" s="7" t="s">
        <v>322</v>
      </c>
      <c r="Q161" s="8">
        <v>1789.5</v>
      </c>
      <c r="R161" s="8">
        <v>5016.3</v>
      </c>
      <c r="S161" s="8">
        <v>0</v>
      </c>
      <c r="T161" s="8">
        <v>242.3</v>
      </c>
      <c r="U161" s="8">
        <v>4730</v>
      </c>
      <c r="V161" s="8">
        <v>99.4</v>
      </c>
      <c r="W161" s="8">
        <v>578.5</v>
      </c>
      <c r="X161" s="8">
        <v>307.7</v>
      </c>
      <c r="Y161" s="8">
        <v>425.6</v>
      </c>
    </row>
    <row r="162" spans="16:29" ht="18.600000000000001" thickBot="1" x14ac:dyDescent="0.35">
      <c r="P162" s="3"/>
    </row>
    <row r="163" spans="16:29" ht="15" thickBot="1" x14ac:dyDescent="0.35">
      <c r="P163" s="7" t="s">
        <v>324</v>
      </c>
      <c r="Q163" s="7" t="s">
        <v>167</v>
      </c>
      <c r="R163" s="7" t="s">
        <v>168</v>
      </c>
      <c r="S163" s="7" t="s">
        <v>169</v>
      </c>
      <c r="T163" s="7" t="s">
        <v>170</v>
      </c>
      <c r="U163" s="7" t="s">
        <v>171</v>
      </c>
      <c r="V163" s="7" t="s">
        <v>172</v>
      </c>
      <c r="W163" s="7" t="s">
        <v>173</v>
      </c>
      <c r="X163" s="7" t="s">
        <v>174</v>
      </c>
      <c r="Y163" s="7" t="s">
        <v>175</v>
      </c>
      <c r="Z163" s="7" t="s">
        <v>325</v>
      </c>
      <c r="AA163" s="7" t="s">
        <v>326</v>
      </c>
      <c r="AB163" s="7" t="s">
        <v>327</v>
      </c>
      <c r="AC163" s="7" t="s">
        <v>328</v>
      </c>
    </row>
    <row r="164" spans="16:29" ht="15" thickBot="1" x14ac:dyDescent="0.35">
      <c r="P164" s="7" t="s">
        <v>177</v>
      </c>
      <c r="Q164" s="8">
        <v>1077.0999999999999</v>
      </c>
      <c r="R164" s="8">
        <v>3581</v>
      </c>
      <c r="S164" s="8">
        <v>1000.2</v>
      </c>
      <c r="T164" s="8">
        <v>783.3</v>
      </c>
      <c r="U164" s="8">
        <v>4873.8999999999996</v>
      </c>
      <c r="V164" s="8">
        <v>1095.5999999999999</v>
      </c>
      <c r="W164" s="8">
        <v>669.4</v>
      </c>
      <c r="X164" s="8">
        <v>524.1</v>
      </c>
      <c r="Y164" s="8">
        <v>332.7</v>
      </c>
      <c r="Z164" s="8">
        <v>13937.3</v>
      </c>
      <c r="AA164" s="8">
        <v>13000</v>
      </c>
      <c r="AB164" s="8">
        <v>-937.3</v>
      </c>
      <c r="AC164" s="8">
        <v>-7.21</v>
      </c>
    </row>
    <row r="165" spans="16:29" ht="15" thickBot="1" x14ac:dyDescent="0.35">
      <c r="P165" s="7" t="s">
        <v>178</v>
      </c>
      <c r="Q165" s="8">
        <v>987.7</v>
      </c>
      <c r="R165" s="8">
        <v>3581</v>
      </c>
      <c r="S165" s="8">
        <v>1000.2</v>
      </c>
      <c r="T165" s="8">
        <v>783.3</v>
      </c>
      <c r="U165" s="8">
        <v>4873.8999999999996</v>
      </c>
      <c r="V165" s="8">
        <v>1095.5999999999999</v>
      </c>
      <c r="W165" s="8">
        <v>669.4</v>
      </c>
      <c r="X165" s="8">
        <v>309.7</v>
      </c>
      <c r="Y165" s="8">
        <v>332.7</v>
      </c>
      <c r="Z165" s="8">
        <v>13633.5</v>
      </c>
      <c r="AA165" s="8">
        <v>13000</v>
      </c>
      <c r="AB165" s="8">
        <v>-633.5</v>
      </c>
      <c r="AC165" s="8">
        <v>-4.87</v>
      </c>
    </row>
    <row r="166" spans="16:29" ht="15" thickBot="1" x14ac:dyDescent="0.35">
      <c r="P166" s="7" t="s">
        <v>179</v>
      </c>
      <c r="Q166" s="8">
        <v>0</v>
      </c>
      <c r="R166" s="8">
        <v>3581</v>
      </c>
      <c r="S166" s="8">
        <v>324.7</v>
      </c>
      <c r="T166" s="8">
        <v>783.3</v>
      </c>
      <c r="U166" s="8">
        <v>4873.8999999999996</v>
      </c>
      <c r="V166" s="8">
        <v>538.5</v>
      </c>
      <c r="W166" s="8">
        <v>1027.5999999999999</v>
      </c>
      <c r="X166" s="8">
        <v>309.7</v>
      </c>
      <c r="Y166" s="8">
        <v>332.7</v>
      </c>
      <c r="Z166" s="8">
        <v>11771.6</v>
      </c>
      <c r="AA166" s="8">
        <v>11000</v>
      </c>
      <c r="AB166" s="8">
        <v>-771.6</v>
      </c>
      <c r="AC166" s="8">
        <v>-7.01</v>
      </c>
    </row>
    <row r="167" spans="16:29" ht="15" thickBot="1" x14ac:dyDescent="0.35">
      <c r="P167" s="7" t="s">
        <v>180</v>
      </c>
      <c r="Q167" s="8">
        <v>987.7</v>
      </c>
      <c r="R167" s="8">
        <v>3581</v>
      </c>
      <c r="S167" s="8">
        <v>1000.2</v>
      </c>
      <c r="T167" s="8">
        <v>783.3</v>
      </c>
      <c r="U167" s="8">
        <v>4544.7</v>
      </c>
      <c r="V167" s="8">
        <v>1817.5</v>
      </c>
      <c r="W167" s="8">
        <v>1131.5</v>
      </c>
      <c r="X167" s="8">
        <v>537</v>
      </c>
      <c r="Y167" s="8">
        <v>425.6</v>
      </c>
      <c r="Z167" s="8">
        <v>14808.6</v>
      </c>
      <c r="AA167" s="8">
        <v>14000</v>
      </c>
      <c r="AB167" s="8">
        <v>-808.6</v>
      </c>
      <c r="AC167" s="8">
        <v>-5.78</v>
      </c>
    </row>
    <row r="168" spans="16:29" ht="15" thickBot="1" x14ac:dyDescent="0.35">
      <c r="P168" s="7" t="s">
        <v>181</v>
      </c>
      <c r="Q168" s="8">
        <v>0</v>
      </c>
      <c r="R168" s="8">
        <v>3581</v>
      </c>
      <c r="S168" s="8">
        <v>1000.2</v>
      </c>
      <c r="T168" s="8">
        <v>783.3</v>
      </c>
      <c r="U168" s="8">
        <v>4544.7</v>
      </c>
      <c r="V168" s="8">
        <v>1817.5</v>
      </c>
      <c r="W168" s="8">
        <v>1131.5</v>
      </c>
      <c r="X168" s="8">
        <v>537</v>
      </c>
      <c r="Y168" s="8">
        <v>425.6</v>
      </c>
      <c r="Z168" s="8">
        <v>13820.9</v>
      </c>
      <c r="AA168" s="8">
        <v>14000</v>
      </c>
      <c r="AB168" s="8">
        <v>179.1</v>
      </c>
      <c r="AC168" s="8">
        <v>1.28</v>
      </c>
    </row>
    <row r="169" spans="16:29" ht="15" thickBot="1" x14ac:dyDescent="0.35">
      <c r="P169" s="7" t="s">
        <v>182</v>
      </c>
      <c r="Q169" s="8">
        <v>1077.0999999999999</v>
      </c>
      <c r="R169" s="8">
        <v>3581</v>
      </c>
      <c r="S169" s="8">
        <v>1000.2</v>
      </c>
      <c r="T169" s="8">
        <v>831.3</v>
      </c>
      <c r="U169" s="8">
        <v>5057.2</v>
      </c>
      <c r="V169" s="8">
        <v>538.5</v>
      </c>
      <c r="W169" s="8">
        <v>669.4</v>
      </c>
      <c r="X169" s="8">
        <v>451.6</v>
      </c>
      <c r="Y169" s="8">
        <v>332.7</v>
      </c>
      <c r="Z169" s="8">
        <v>13539.1</v>
      </c>
      <c r="AA169" s="8">
        <v>13000</v>
      </c>
      <c r="AB169" s="8">
        <v>-539.1</v>
      </c>
      <c r="AC169" s="8">
        <v>-4.1500000000000004</v>
      </c>
    </row>
    <row r="170" spans="16:29" ht="15" thickBot="1" x14ac:dyDescent="0.35">
      <c r="P170" s="7" t="s">
        <v>183</v>
      </c>
      <c r="Q170" s="8">
        <v>1077.0999999999999</v>
      </c>
      <c r="R170" s="8">
        <v>3665.4</v>
      </c>
      <c r="S170" s="8">
        <v>403.7</v>
      </c>
      <c r="T170" s="8">
        <v>831.3</v>
      </c>
      <c r="U170" s="8">
        <v>5057.2</v>
      </c>
      <c r="V170" s="8">
        <v>538.5</v>
      </c>
      <c r="W170" s="8">
        <v>669.4</v>
      </c>
      <c r="X170" s="8">
        <v>524.1</v>
      </c>
      <c r="Y170" s="8">
        <v>332.7</v>
      </c>
      <c r="Z170" s="8">
        <v>13099.5</v>
      </c>
      <c r="AA170" s="8">
        <v>13000</v>
      </c>
      <c r="AB170" s="8">
        <v>-99.5</v>
      </c>
      <c r="AC170" s="8">
        <v>-0.77</v>
      </c>
    </row>
    <row r="171" spans="16:29" ht="15" thickBot="1" x14ac:dyDescent="0.35">
      <c r="P171" s="7" t="s">
        <v>184</v>
      </c>
      <c r="Q171" s="8">
        <v>0</v>
      </c>
      <c r="R171" s="8">
        <v>3581</v>
      </c>
      <c r="S171" s="8">
        <v>324.7</v>
      </c>
      <c r="T171" s="8">
        <v>831.3</v>
      </c>
      <c r="U171" s="8">
        <v>4873.8999999999996</v>
      </c>
      <c r="V171" s="8">
        <v>1817.5</v>
      </c>
      <c r="W171" s="8">
        <v>1131.5</v>
      </c>
      <c r="X171" s="8">
        <v>524.1</v>
      </c>
      <c r="Y171" s="8">
        <v>332.7</v>
      </c>
      <c r="Z171" s="8">
        <v>13416.7</v>
      </c>
      <c r="AA171" s="8">
        <v>14000</v>
      </c>
      <c r="AB171" s="8">
        <v>583.29999999999995</v>
      </c>
      <c r="AC171" s="8">
        <v>4.17</v>
      </c>
    </row>
    <row r="172" spans="16:29" ht="15" thickBot="1" x14ac:dyDescent="0.35">
      <c r="P172" s="7" t="s">
        <v>185</v>
      </c>
      <c r="Q172" s="8">
        <v>0</v>
      </c>
      <c r="R172" s="8">
        <v>3581</v>
      </c>
      <c r="S172" s="8">
        <v>403.7</v>
      </c>
      <c r="T172" s="8">
        <v>783.3</v>
      </c>
      <c r="U172" s="8">
        <v>4873.8999999999996</v>
      </c>
      <c r="V172" s="8">
        <v>1817.5</v>
      </c>
      <c r="W172" s="8">
        <v>1131.5</v>
      </c>
      <c r="X172" s="8">
        <v>524.1</v>
      </c>
      <c r="Y172" s="8">
        <v>332.7</v>
      </c>
      <c r="Z172" s="8">
        <v>13447.7</v>
      </c>
      <c r="AA172" s="8">
        <v>15000</v>
      </c>
      <c r="AB172" s="8">
        <v>1552.3</v>
      </c>
      <c r="AC172" s="8">
        <v>10.35</v>
      </c>
    </row>
    <row r="173" spans="16:29" ht="15" thickBot="1" x14ac:dyDescent="0.35">
      <c r="P173" s="7" t="s">
        <v>186</v>
      </c>
      <c r="Q173" s="8">
        <v>987.7</v>
      </c>
      <c r="R173" s="8">
        <v>3581</v>
      </c>
      <c r="S173" s="8">
        <v>0</v>
      </c>
      <c r="T173" s="8">
        <v>242.3</v>
      </c>
      <c r="U173" s="8">
        <v>5134.2</v>
      </c>
      <c r="V173" s="8">
        <v>99.4</v>
      </c>
      <c r="W173" s="8">
        <v>578.5</v>
      </c>
      <c r="X173" s="8">
        <v>307.7</v>
      </c>
      <c r="Y173" s="8">
        <v>361.2</v>
      </c>
      <c r="Z173" s="8">
        <v>11292</v>
      </c>
      <c r="AA173" s="8">
        <v>11000</v>
      </c>
      <c r="AB173" s="8">
        <v>-292</v>
      </c>
      <c r="AC173" s="8">
        <v>-2.65</v>
      </c>
    </row>
    <row r="174" spans="16:29" ht="15" thickBot="1" x14ac:dyDescent="0.35">
      <c r="P174" s="7" t="s">
        <v>187</v>
      </c>
      <c r="Q174" s="8">
        <v>1077.0999999999999</v>
      </c>
      <c r="R174" s="8">
        <v>3665.4</v>
      </c>
      <c r="S174" s="8">
        <v>403.7</v>
      </c>
      <c r="T174" s="8">
        <v>882.8</v>
      </c>
      <c r="U174" s="8">
        <v>5057.2</v>
      </c>
      <c r="V174" s="8">
        <v>538.5</v>
      </c>
      <c r="W174" s="8">
        <v>726.9</v>
      </c>
      <c r="X174" s="8">
        <v>309.7</v>
      </c>
      <c r="Y174" s="8">
        <v>361.2</v>
      </c>
      <c r="Z174" s="8">
        <v>13022.6</v>
      </c>
      <c r="AA174" s="8">
        <v>13000</v>
      </c>
      <c r="AB174" s="8">
        <v>-22.6</v>
      </c>
      <c r="AC174" s="8">
        <v>-0.17</v>
      </c>
    </row>
    <row r="175" spans="16:29" ht="15" thickBot="1" x14ac:dyDescent="0.35">
      <c r="P175" s="7" t="s">
        <v>188</v>
      </c>
      <c r="Q175" s="8">
        <v>1077.0999999999999</v>
      </c>
      <c r="R175" s="8">
        <v>3665.4</v>
      </c>
      <c r="S175" s="8">
        <v>403.7</v>
      </c>
      <c r="T175" s="8">
        <v>831.3</v>
      </c>
      <c r="U175" s="8">
        <v>5057.2</v>
      </c>
      <c r="V175" s="8">
        <v>538.5</v>
      </c>
      <c r="W175" s="8">
        <v>726.9</v>
      </c>
      <c r="X175" s="8">
        <v>309.7</v>
      </c>
      <c r="Y175" s="8">
        <v>380.2</v>
      </c>
      <c r="Z175" s="8">
        <v>12990.1</v>
      </c>
      <c r="AA175" s="8">
        <v>13000</v>
      </c>
      <c r="AB175" s="8">
        <v>9.9</v>
      </c>
      <c r="AC175" s="8">
        <v>0.08</v>
      </c>
    </row>
    <row r="176" spans="16:29" ht="15" thickBot="1" x14ac:dyDescent="0.35">
      <c r="P176" s="7" t="s">
        <v>189</v>
      </c>
      <c r="Q176" s="8">
        <v>1077.0999999999999</v>
      </c>
      <c r="R176" s="8">
        <v>3665.4</v>
      </c>
      <c r="S176" s="8">
        <v>403.7</v>
      </c>
      <c r="T176" s="8">
        <v>831.3</v>
      </c>
      <c r="U176" s="8">
        <v>5057.2</v>
      </c>
      <c r="V176" s="8">
        <v>538.5</v>
      </c>
      <c r="W176" s="8">
        <v>726.9</v>
      </c>
      <c r="X176" s="8">
        <v>537</v>
      </c>
      <c r="Y176" s="8">
        <v>361.2</v>
      </c>
      <c r="Z176" s="8">
        <v>13198.4</v>
      </c>
      <c r="AA176" s="8">
        <v>13000</v>
      </c>
      <c r="AB176" s="8">
        <v>-198.4</v>
      </c>
      <c r="AC176" s="8">
        <v>-1.53</v>
      </c>
    </row>
    <row r="177" spans="16:29" ht="15" thickBot="1" x14ac:dyDescent="0.35">
      <c r="P177" s="7" t="s">
        <v>190</v>
      </c>
      <c r="Q177" s="8">
        <v>1077.0999999999999</v>
      </c>
      <c r="R177" s="8">
        <v>3581</v>
      </c>
      <c r="S177" s="8">
        <v>324.7</v>
      </c>
      <c r="T177" s="8">
        <v>831.3</v>
      </c>
      <c r="U177" s="8">
        <v>5057.2</v>
      </c>
      <c r="V177" s="8">
        <v>1095.5999999999999</v>
      </c>
      <c r="W177" s="8">
        <v>669.4</v>
      </c>
      <c r="X177" s="8">
        <v>524.1</v>
      </c>
      <c r="Y177" s="8">
        <v>361.2</v>
      </c>
      <c r="Z177" s="8">
        <v>13521.6</v>
      </c>
      <c r="AA177" s="8">
        <v>13000</v>
      </c>
      <c r="AB177" s="8">
        <v>-521.6</v>
      </c>
      <c r="AC177" s="8">
        <v>-4.01</v>
      </c>
    </row>
    <row r="178" spans="16:29" ht="15" thickBot="1" x14ac:dyDescent="0.35">
      <c r="P178" s="7" t="s">
        <v>191</v>
      </c>
      <c r="Q178" s="8">
        <v>987.7</v>
      </c>
      <c r="R178" s="8">
        <v>3581</v>
      </c>
      <c r="S178" s="8">
        <v>324.7</v>
      </c>
      <c r="T178" s="8">
        <v>882.8</v>
      </c>
      <c r="U178" s="8">
        <v>5057.2</v>
      </c>
      <c r="V178" s="8">
        <v>1095.5999999999999</v>
      </c>
      <c r="W178" s="8">
        <v>669.4</v>
      </c>
      <c r="X178" s="8">
        <v>309.7</v>
      </c>
      <c r="Y178" s="8">
        <v>361.2</v>
      </c>
      <c r="Z178" s="8">
        <v>13269.3</v>
      </c>
      <c r="AA178" s="8">
        <v>12000</v>
      </c>
      <c r="AB178" s="8">
        <v>-1269.3</v>
      </c>
      <c r="AC178" s="8">
        <v>-10.58</v>
      </c>
    </row>
    <row r="179" spans="16:29" ht="15" thickBot="1" x14ac:dyDescent="0.35">
      <c r="P179" s="7" t="s">
        <v>192</v>
      </c>
      <c r="Q179" s="8">
        <v>1077.0999999999999</v>
      </c>
      <c r="R179" s="8">
        <v>3581</v>
      </c>
      <c r="S179" s="8">
        <v>324.7</v>
      </c>
      <c r="T179" s="8">
        <v>831.3</v>
      </c>
      <c r="U179" s="8">
        <v>5057.2</v>
      </c>
      <c r="V179" s="8">
        <v>1095.5999999999999</v>
      </c>
      <c r="W179" s="8">
        <v>669.4</v>
      </c>
      <c r="X179" s="8">
        <v>309.7</v>
      </c>
      <c r="Y179" s="8">
        <v>361.2</v>
      </c>
      <c r="Z179" s="8">
        <v>13307.3</v>
      </c>
      <c r="AA179" s="8">
        <v>13000</v>
      </c>
      <c r="AB179" s="8">
        <v>-307.3</v>
      </c>
      <c r="AC179" s="8">
        <v>-2.36</v>
      </c>
    </row>
    <row r="180" spans="16:29" ht="15" thickBot="1" x14ac:dyDescent="0.35">
      <c r="P180" s="7" t="s">
        <v>193</v>
      </c>
      <c r="Q180" s="8">
        <v>987.7</v>
      </c>
      <c r="R180" s="8">
        <v>3665.4</v>
      </c>
      <c r="S180" s="8">
        <v>403.7</v>
      </c>
      <c r="T180" s="8">
        <v>783.3</v>
      </c>
      <c r="U180" s="8">
        <v>4544.7</v>
      </c>
      <c r="V180" s="8">
        <v>1817.5</v>
      </c>
      <c r="W180" s="8">
        <v>1131.5</v>
      </c>
      <c r="X180" s="8">
        <v>309.7</v>
      </c>
      <c r="Y180" s="8">
        <v>380.2</v>
      </c>
      <c r="Z180" s="8">
        <v>14023.7</v>
      </c>
      <c r="AA180" s="8">
        <v>13000</v>
      </c>
      <c r="AB180" s="8">
        <v>-1023.7</v>
      </c>
      <c r="AC180" s="8">
        <v>-7.87</v>
      </c>
    </row>
    <row r="181" spans="16:29" ht="15" thickBot="1" x14ac:dyDescent="0.35">
      <c r="P181" s="7" t="s">
        <v>194</v>
      </c>
      <c r="Q181" s="8">
        <v>0</v>
      </c>
      <c r="R181" s="8">
        <v>3581</v>
      </c>
      <c r="S181" s="8">
        <v>443.6</v>
      </c>
      <c r="T181" s="8">
        <v>831.3</v>
      </c>
      <c r="U181" s="8">
        <v>4544.7</v>
      </c>
      <c r="V181" s="8">
        <v>1095.5999999999999</v>
      </c>
      <c r="W181" s="8">
        <v>1131.5</v>
      </c>
      <c r="X181" s="8">
        <v>309.7</v>
      </c>
      <c r="Y181" s="8">
        <v>380.2</v>
      </c>
      <c r="Z181" s="8">
        <v>12317.6</v>
      </c>
      <c r="AA181" s="8">
        <v>12000</v>
      </c>
      <c r="AB181" s="8">
        <v>-317.60000000000002</v>
      </c>
      <c r="AC181" s="8">
        <v>-2.65</v>
      </c>
    </row>
    <row r="182" spans="16:29" ht="15" thickBot="1" x14ac:dyDescent="0.35">
      <c r="P182" s="7" t="s">
        <v>195</v>
      </c>
      <c r="Q182" s="8">
        <v>987.7</v>
      </c>
      <c r="R182" s="8">
        <v>3665.4</v>
      </c>
      <c r="S182" s="8">
        <v>324.7</v>
      </c>
      <c r="T182" s="8">
        <v>831.3</v>
      </c>
      <c r="U182" s="8">
        <v>4544.7</v>
      </c>
      <c r="V182" s="8">
        <v>1817.5</v>
      </c>
      <c r="W182" s="8">
        <v>1131.5</v>
      </c>
      <c r="X182" s="8">
        <v>309.7</v>
      </c>
      <c r="Y182" s="8">
        <v>380.2</v>
      </c>
      <c r="Z182" s="8">
        <v>13992.7</v>
      </c>
      <c r="AA182" s="8">
        <v>14000</v>
      </c>
      <c r="AB182" s="8">
        <v>7.3</v>
      </c>
      <c r="AC182" s="8">
        <v>0.05</v>
      </c>
    </row>
    <row r="183" spans="16:29" ht="15" thickBot="1" x14ac:dyDescent="0.35">
      <c r="P183" s="7" t="s">
        <v>196</v>
      </c>
      <c r="Q183" s="8">
        <v>0</v>
      </c>
      <c r="R183" s="8">
        <v>3665.4</v>
      </c>
      <c r="S183" s="8">
        <v>0</v>
      </c>
      <c r="T183" s="8">
        <v>882.8</v>
      </c>
      <c r="U183" s="8">
        <v>4873.8999999999996</v>
      </c>
      <c r="V183" s="8">
        <v>274.3</v>
      </c>
      <c r="W183" s="8">
        <v>1027.5999999999999</v>
      </c>
      <c r="X183" s="8">
        <v>537</v>
      </c>
      <c r="Y183" s="8">
        <v>361.2</v>
      </c>
      <c r="Z183" s="8">
        <v>11622.2</v>
      </c>
      <c r="AA183" s="8">
        <v>11000</v>
      </c>
      <c r="AB183" s="8">
        <v>-622.20000000000005</v>
      </c>
      <c r="AC183" s="8">
        <v>-5.66</v>
      </c>
    </row>
    <row r="184" spans="16:29" ht="15" thickBot="1" x14ac:dyDescent="0.35">
      <c r="P184" s="7" t="s">
        <v>197</v>
      </c>
      <c r="Q184" s="8">
        <v>987.7</v>
      </c>
      <c r="R184" s="8">
        <v>3581</v>
      </c>
      <c r="S184" s="8">
        <v>324.7</v>
      </c>
      <c r="T184" s="8">
        <v>831.3</v>
      </c>
      <c r="U184" s="8">
        <v>4873.8999999999996</v>
      </c>
      <c r="V184" s="8">
        <v>1095.5999999999999</v>
      </c>
      <c r="W184" s="8">
        <v>1131.5</v>
      </c>
      <c r="X184" s="8">
        <v>524.1</v>
      </c>
      <c r="Y184" s="8">
        <v>361.2</v>
      </c>
      <c r="Z184" s="8">
        <v>13711</v>
      </c>
      <c r="AA184" s="8">
        <v>13000</v>
      </c>
      <c r="AB184" s="8">
        <v>-711</v>
      </c>
      <c r="AC184" s="8">
        <v>-5.47</v>
      </c>
    </row>
    <row r="185" spans="16:29" ht="15" thickBot="1" x14ac:dyDescent="0.35">
      <c r="P185" s="7" t="s">
        <v>198</v>
      </c>
      <c r="Q185" s="8">
        <v>987.7</v>
      </c>
      <c r="R185" s="8">
        <v>3665.4</v>
      </c>
      <c r="S185" s="8">
        <v>324.7</v>
      </c>
      <c r="T185" s="8">
        <v>783.3</v>
      </c>
      <c r="U185" s="8">
        <v>4873.8999999999996</v>
      </c>
      <c r="V185" s="8">
        <v>1817.5</v>
      </c>
      <c r="W185" s="8">
        <v>1131.5</v>
      </c>
      <c r="X185" s="8">
        <v>309.7</v>
      </c>
      <c r="Y185" s="8">
        <v>332.7</v>
      </c>
      <c r="Z185" s="8">
        <v>14226.5</v>
      </c>
      <c r="AA185" s="8">
        <v>14000</v>
      </c>
      <c r="AB185" s="8">
        <v>-226.5</v>
      </c>
      <c r="AC185" s="8">
        <v>-1.62</v>
      </c>
    </row>
    <row r="186" spans="16:29" ht="15" thickBot="1" x14ac:dyDescent="0.35">
      <c r="P186" s="7" t="s">
        <v>199</v>
      </c>
      <c r="Q186" s="8">
        <v>0</v>
      </c>
      <c r="R186" s="8">
        <v>3581</v>
      </c>
      <c r="S186" s="8">
        <v>443.6</v>
      </c>
      <c r="T186" s="8">
        <v>831.3</v>
      </c>
      <c r="U186" s="8">
        <v>4873.8999999999996</v>
      </c>
      <c r="V186" s="8">
        <v>1095.5999999999999</v>
      </c>
      <c r="W186" s="8">
        <v>1131.5</v>
      </c>
      <c r="X186" s="8">
        <v>309.7</v>
      </c>
      <c r="Y186" s="8">
        <v>361.2</v>
      </c>
      <c r="Z186" s="8">
        <v>12627.9</v>
      </c>
      <c r="AA186" s="8">
        <v>12000</v>
      </c>
      <c r="AB186" s="8">
        <v>-627.9</v>
      </c>
      <c r="AC186" s="8">
        <v>-5.23</v>
      </c>
    </row>
    <row r="187" spans="16:29" ht="15" thickBot="1" x14ac:dyDescent="0.35">
      <c r="P187" s="7" t="s">
        <v>200</v>
      </c>
      <c r="Q187" s="8">
        <v>0</v>
      </c>
      <c r="R187" s="8">
        <v>3581</v>
      </c>
      <c r="S187" s="8">
        <v>324.7</v>
      </c>
      <c r="T187" s="8">
        <v>831.3</v>
      </c>
      <c r="U187" s="8">
        <v>5057.2</v>
      </c>
      <c r="V187" s="8">
        <v>1095.5999999999999</v>
      </c>
      <c r="W187" s="8">
        <v>1027.5999999999999</v>
      </c>
      <c r="X187" s="8">
        <v>309.7</v>
      </c>
      <c r="Y187" s="8">
        <v>332.7</v>
      </c>
      <c r="Z187" s="8">
        <v>12559.9</v>
      </c>
      <c r="AA187" s="8">
        <v>12000</v>
      </c>
      <c r="AB187" s="8">
        <v>-559.9</v>
      </c>
      <c r="AC187" s="8">
        <v>-4.67</v>
      </c>
    </row>
    <row r="188" spans="16:29" ht="15" thickBot="1" x14ac:dyDescent="0.35">
      <c r="P188" s="7" t="s">
        <v>201</v>
      </c>
      <c r="Q188" s="8">
        <v>1077.0999999999999</v>
      </c>
      <c r="R188" s="8">
        <v>3665.4</v>
      </c>
      <c r="S188" s="8">
        <v>403.7</v>
      </c>
      <c r="T188" s="8">
        <v>783.3</v>
      </c>
      <c r="U188" s="8">
        <v>5057.2</v>
      </c>
      <c r="V188" s="8">
        <v>1095.5999999999999</v>
      </c>
      <c r="W188" s="8">
        <v>1027.5999999999999</v>
      </c>
      <c r="X188" s="8">
        <v>524.1</v>
      </c>
      <c r="Y188" s="8">
        <v>332.7</v>
      </c>
      <c r="Z188" s="8">
        <v>13966.8</v>
      </c>
      <c r="AA188" s="8">
        <v>14000</v>
      </c>
      <c r="AB188" s="8">
        <v>33.200000000000003</v>
      </c>
      <c r="AC188" s="8">
        <v>0.24</v>
      </c>
    </row>
    <row r="189" spans="16:29" ht="15" thickBot="1" x14ac:dyDescent="0.35">
      <c r="P189" s="7" t="s">
        <v>202</v>
      </c>
      <c r="Q189" s="8">
        <v>654.4</v>
      </c>
      <c r="R189" s="8">
        <v>3581</v>
      </c>
      <c r="S189" s="8">
        <v>1000.2</v>
      </c>
      <c r="T189" s="8">
        <v>882.8</v>
      </c>
      <c r="U189" s="8">
        <v>5057.2</v>
      </c>
      <c r="V189" s="8">
        <v>274.3</v>
      </c>
      <c r="W189" s="8">
        <v>726.9</v>
      </c>
      <c r="X189" s="8">
        <v>537</v>
      </c>
      <c r="Y189" s="8">
        <v>361.2</v>
      </c>
      <c r="Z189" s="8">
        <v>13075</v>
      </c>
      <c r="AA189" s="8">
        <v>13000</v>
      </c>
      <c r="AB189" s="8">
        <v>-75</v>
      </c>
      <c r="AC189" s="8">
        <v>-0.57999999999999996</v>
      </c>
    </row>
    <row r="190" spans="16:29" ht="15" thickBot="1" x14ac:dyDescent="0.35">
      <c r="P190" s="7" t="s">
        <v>203</v>
      </c>
      <c r="Q190" s="8">
        <v>654.4</v>
      </c>
      <c r="R190" s="8">
        <v>4397.3</v>
      </c>
      <c r="S190" s="8">
        <v>403.7</v>
      </c>
      <c r="T190" s="8">
        <v>882.8</v>
      </c>
      <c r="U190" s="8">
        <v>5134.2</v>
      </c>
      <c r="V190" s="8">
        <v>274.3</v>
      </c>
      <c r="W190" s="8">
        <v>726.9</v>
      </c>
      <c r="X190" s="8">
        <v>537</v>
      </c>
      <c r="Y190" s="8">
        <v>380.2</v>
      </c>
      <c r="Z190" s="8">
        <v>13390.7</v>
      </c>
      <c r="AA190" s="8">
        <v>13000</v>
      </c>
      <c r="AB190" s="8">
        <v>-390.7</v>
      </c>
      <c r="AC190" s="8">
        <v>-3.01</v>
      </c>
    </row>
    <row r="191" spans="16:29" ht="15" thickBot="1" x14ac:dyDescent="0.35">
      <c r="P191" s="7" t="s">
        <v>204</v>
      </c>
      <c r="Q191" s="8">
        <v>1077.0999999999999</v>
      </c>
      <c r="R191" s="8">
        <v>3665.4</v>
      </c>
      <c r="S191" s="8">
        <v>324.7</v>
      </c>
      <c r="T191" s="8">
        <v>831.3</v>
      </c>
      <c r="U191" s="8">
        <v>5134.2</v>
      </c>
      <c r="V191" s="8">
        <v>1095.5999999999999</v>
      </c>
      <c r="W191" s="8">
        <v>1027.5999999999999</v>
      </c>
      <c r="X191" s="8">
        <v>524.1</v>
      </c>
      <c r="Y191" s="8">
        <v>332.7</v>
      </c>
      <c r="Z191" s="8">
        <v>14012.7</v>
      </c>
      <c r="AA191" s="8">
        <v>14000</v>
      </c>
      <c r="AB191" s="8">
        <v>-12.7</v>
      </c>
      <c r="AC191" s="8">
        <v>-0.09</v>
      </c>
    </row>
    <row r="192" spans="16:29" ht="15" thickBot="1" x14ac:dyDescent="0.35">
      <c r="P192" s="7" t="s">
        <v>205</v>
      </c>
      <c r="Q192" s="8">
        <v>1077.0999999999999</v>
      </c>
      <c r="R192" s="8">
        <v>3581</v>
      </c>
      <c r="S192" s="8">
        <v>403.7</v>
      </c>
      <c r="T192" s="8">
        <v>783.3</v>
      </c>
      <c r="U192" s="8">
        <v>4544.7</v>
      </c>
      <c r="V192" s="8">
        <v>1817.5</v>
      </c>
      <c r="W192" s="8">
        <v>1131.5</v>
      </c>
      <c r="X192" s="8">
        <v>524.1</v>
      </c>
      <c r="Y192" s="8">
        <v>361.2</v>
      </c>
      <c r="Z192" s="8">
        <v>14224</v>
      </c>
      <c r="AA192" s="8">
        <v>13000</v>
      </c>
      <c r="AB192" s="8">
        <v>-1224</v>
      </c>
      <c r="AC192" s="8">
        <v>-9.42</v>
      </c>
    </row>
    <row r="193" spans="16:29" ht="15" thickBot="1" x14ac:dyDescent="0.35">
      <c r="P193" s="7" t="s">
        <v>206</v>
      </c>
      <c r="Q193" s="8">
        <v>1077.0999999999999</v>
      </c>
      <c r="R193" s="8">
        <v>3581</v>
      </c>
      <c r="S193" s="8">
        <v>324.7</v>
      </c>
      <c r="T193" s="8">
        <v>783.3</v>
      </c>
      <c r="U193" s="8">
        <v>4544.7</v>
      </c>
      <c r="V193" s="8">
        <v>1817.5</v>
      </c>
      <c r="W193" s="8">
        <v>1027.5999999999999</v>
      </c>
      <c r="X193" s="8">
        <v>524.1</v>
      </c>
      <c r="Y193" s="8">
        <v>361.2</v>
      </c>
      <c r="Z193" s="8">
        <v>14041.2</v>
      </c>
      <c r="AA193" s="8">
        <v>14000</v>
      </c>
      <c r="AB193" s="8">
        <v>-41.2</v>
      </c>
      <c r="AC193" s="8">
        <v>-0.28999999999999998</v>
      </c>
    </row>
    <row r="194" spans="16:29" ht="15" thickBot="1" x14ac:dyDescent="0.35">
      <c r="P194" s="7" t="s">
        <v>207</v>
      </c>
      <c r="Q194" s="8">
        <v>0</v>
      </c>
      <c r="R194" s="8">
        <v>3665.4</v>
      </c>
      <c r="S194" s="8">
        <v>443.6</v>
      </c>
      <c r="T194" s="8">
        <v>783.3</v>
      </c>
      <c r="U194" s="8">
        <v>4544.7</v>
      </c>
      <c r="V194" s="8">
        <v>1817.5</v>
      </c>
      <c r="W194" s="8">
        <v>1131.5</v>
      </c>
      <c r="X194" s="8">
        <v>309.7</v>
      </c>
      <c r="Y194" s="8">
        <v>361.2</v>
      </c>
      <c r="Z194" s="8">
        <v>13057</v>
      </c>
      <c r="AA194" s="8">
        <v>12000</v>
      </c>
      <c r="AB194" s="8">
        <v>-1057</v>
      </c>
      <c r="AC194" s="8">
        <v>-8.81</v>
      </c>
    </row>
    <row r="195" spans="16:29" ht="15" thickBot="1" x14ac:dyDescent="0.35">
      <c r="P195" s="7" t="s">
        <v>208</v>
      </c>
      <c r="Q195" s="8">
        <v>1077.0999999999999</v>
      </c>
      <c r="R195" s="8">
        <v>3665.4</v>
      </c>
      <c r="S195" s="8">
        <v>324.7</v>
      </c>
      <c r="T195" s="8">
        <v>831.3</v>
      </c>
      <c r="U195" s="8">
        <v>5057.2</v>
      </c>
      <c r="V195" s="8">
        <v>1095.5999999999999</v>
      </c>
      <c r="W195" s="8">
        <v>1027.5999999999999</v>
      </c>
      <c r="X195" s="8">
        <v>524.1</v>
      </c>
      <c r="Y195" s="8">
        <v>332.7</v>
      </c>
      <c r="Z195" s="8">
        <v>13935.8</v>
      </c>
      <c r="AA195" s="8">
        <v>14000</v>
      </c>
      <c r="AB195" s="8">
        <v>64.2</v>
      </c>
      <c r="AC195" s="8">
        <v>0.46</v>
      </c>
    </row>
    <row r="196" spans="16:29" ht="15" thickBot="1" x14ac:dyDescent="0.35">
      <c r="P196" s="7" t="s">
        <v>209</v>
      </c>
      <c r="Q196" s="8">
        <v>1077.0999999999999</v>
      </c>
      <c r="R196" s="8">
        <v>3581</v>
      </c>
      <c r="S196" s="8">
        <v>403.7</v>
      </c>
      <c r="T196" s="8">
        <v>783.3</v>
      </c>
      <c r="U196" s="8">
        <v>4873.8999999999996</v>
      </c>
      <c r="V196" s="8">
        <v>1817.5</v>
      </c>
      <c r="W196" s="8">
        <v>1131.5</v>
      </c>
      <c r="X196" s="8">
        <v>451.6</v>
      </c>
      <c r="Y196" s="8">
        <v>332.7</v>
      </c>
      <c r="Z196" s="8">
        <v>14452.4</v>
      </c>
      <c r="AA196" s="8">
        <v>14000</v>
      </c>
      <c r="AB196" s="8">
        <v>-452.4</v>
      </c>
      <c r="AC196" s="8">
        <v>-3.23</v>
      </c>
    </row>
    <row r="197" spans="16:29" ht="15" thickBot="1" x14ac:dyDescent="0.35">
      <c r="P197" s="7" t="s">
        <v>210</v>
      </c>
      <c r="Q197" s="8">
        <v>1077.0999999999999</v>
      </c>
      <c r="R197" s="8">
        <v>3581</v>
      </c>
      <c r="S197" s="8">
        <v>403.7</v>
      </c>
      <c r="T197" s="8">
        <v>783.3</v>
      </c>
      <c r="U197" s="8">
        <v>4873.8999999999996</v>
      </c>
      <c r="V197" s="8">
        <v>1817.5</v>
      </c>
      <c r="W197" s="8">
        <v>1027.5999999999999</v>
      </c>
      <c r="X197" s="8">
        <v>524.1</v>
      </c>
      <c r="Y197" s="8">
        <v>361.2</v>
      </c>
      <c r="Z197" s="8">
        <v>14449.4</v>
      </c>
      <c r="AA197" s="8">
        <v>15000</v>
      </c>
      <c r="AB197" s="8">
        <v>550.6</v>
      </c>
      <c r="AC197" s="8">
        <v>3.67</v>
      </c>
    </row>
    <row r="198" spans="16:29" ht="15" thickBot="1" x14ac:dyDescent="0.35">
      <c r="P198" s="7" t="s">
        <v>211</v>
      </c>
      <c r="Q198" s="8">
        <v>0</v>
      </c>
      <c r="R198" s="8">
        <v>3581</v>
      </c>
      <c r="S198" s="8">
        <v>324.7</v>
      </c>
      <c r="T198" s="8">
        <v>783.3</v>
      </c>
      <c r="U198" s="8">
        <v>4873.8999999999996</v>
      </c>
      <c r="V198" s="8">
        <v>1817.5</v>
      </c>
      <c r="W198" s="8">
        <v>1131.5</v>
      </c>
      <c r="X198" s="8">
        <v>309.7</v>
      </c>
      <c r="Y198" s="8">
        <v>361.2</v>
      </c>
      <c r="Z198" s="8">
        <v>13182.9</v>
      </c>
      <c r="AA198" s="8">
        <v>12000</v>
      </c>
      <c r="AB198" s="8">
        <v>-1182.9000000000001</v>
      </c>
      <c r="AC198" s="8">
        <v>-9.86</v>
      </c>
    </row>
    <row r="199" spans="16:29" ht="15" thickBot="1" x14ac:dyDescent="0.35">
      <c r="P199" s="7" t="s">
        <v>212</v>
      </c>
      <c r="Q199" s="8">
        <v>987.7</v>
      </c>
      <c r="R199" s="8">
        <v>3581</v>
      </c>
      <c r="S199" s="8">
        <v>1000.2</v>
      </c>
      <c r="T199" s="8">
        <v>783.3</v>
      </c>
      <c r="U199" s="8">
        <v>4544.7</v>
      </c>
      <c r="V199" s="8">
        <v>1817.5</v>
      </c>
      <c r="W199" s="8">
        <v>1027.5999999999999</v>
      </c>
      <c r="X199" s="8">
        <v>524.1</v>
      </c>
      <c r="Y199" s="8">
        <v>380.2</v>
      </c>
      <c r="Z199" s="8">
        <v>14646.2</v>
      </c>
      <c r="AA199" s="8">
        <v>14000</v>
      </c>
      <c r="AB199" s="8">
        <v>-646.20000000000005</v>
      </c>
      <c r="AC199" s="8">
        <v>-4.62</v>
      </c>
    </row>
    <row r="200" spans="16:29" ht="15" thickBot="1" x14ac:dyDescent="0.35">
      <c r="P200" s="7" t="s">
        <v>213</v>
      </c>
      <c r="Q200" s="8">
        <v>0</v>
      </c>
      <c r="R200" s="8">
        <v>3581</v>
      </c>
      <c r="S200" s="8">
        <v>403.7</v>
      </c>
      <c r="T200" s="8">
        <v>783.3</v>
      </c>
      <c r="U200" s="8">
        <v>4544.7</v>
      </c>
      <c r="V200" s="8">
        <v>1817.5</v>
      </c>
      <c r="W200" s="8">
        <v>1131.5</v>
      </c>
      <c r="X200" s="8">
        <v>524.1</v>
      </c>
      <c r="Y200" s="8">
        <v>380.2</v>
      </c>
      <c r="Z200" s="8">
        <v>13165.9</v>
      </c>
      <c r="AA200" s="8">
        <v>12000</v>
      </c>
      <c r="AB200" s="8">
        <v>-1165.9000000000001</v>
      </c>
      <c r="AC200" s="8">
        <v>-9.7200000000000006</v>
      </c>
    </row>
    <row r="201" spans="16:29" ht="15" thickBot="1" x14ac:dyDescent="0.35">
      <c r="P201" s="7" t="s">
        <v>214</v>
      </c>
      <c r="Q201" s="8">
        <v>1077.0999999999999</v>
      </c>
      <c r="R201" s="8">
        <v>3581</v>
      </c>
      <c r="S201" s="8">
        <v>403.7</v>
      </c>
      <c r="T201" s="8">
        <v>783.3</v>
      </c>
      <c r="U201" s="8">
        <v>4544.7</v>
      </c>
      <c r="V201" s="8">
        <v>1817.5</v>
      </c>
      <c r="W201" s="8">
        <v>1027.5999999999999</v>
      </c>
      <c r="X201" s="8">
        <v>451.6</v>
      </c>
      <c r="Y201" s="8">
        <v>332.7</v>
      </c>
      <c r="Z201" s="8">
        <v>14019.2</v>
      </c>
      <c r="AA201" s="8">
        <v>15000</v>
      </c>
      <c r="AB201" s="8">
        <v>980.8</v>
      </c>
      <c r="AC201" s="8">
        <v>6.54</v>
      </c>
    </row>
    <row r="202" spans="16:29" ht="15" thickBot="1" x14ac:dyDescent="0.35">
      <c r="P202" s="7" t="s">
        <v>215</v>
      </c>
      <c r="Q202" s="8">
        <v>0</v>
      </c>
      <c r="R202" s="8">
        <v>3581</v>
      </c>
      <c r="S202" s="8">
        <v>324.7</v>
      </c>
      <c r="T202" s="8">
        <v>783.3</v>
      </c>
      <c r="U202" s="8">
        <v>4544.7</v>
      </c>
      <c r="V202" s="8">
        <v>538.5</v>
      </c>
      <c r="W202" s="8">
        <v>1027.5999999999999</v>
      </c>
      <c r="X202" s="8">
        <v>524.1</v>
      </c>
      <c r="Y202" s="8">
        <v>332.7</v>
      </c>
      <c r="Z202" s="8">
        <v>11656.7</v>
      </c>
      <c r="AA202" s="8">
        <v>11000</v>
      </c>
      <c r="AB202" s="8">
        <v>-656.7</v>
      </c>
      <c r="AC202" s="8">
        <v>-5.97</v>
      </c>
    </row>
    <row r="203" spans="16:29" ht="15" thickBot="1" x14ac:dyDescent="0.35">
      <c r="P203" s="7" t="s">
        <v>216</v>
      </c>
      <c r="Q203" s="8">
        <v>1077.0999999999999</v>
      </c>
      <c r="R203" s="8">
        <v>3581</v>
      </c>
      <c r="S203" s="8">
        <v>403.7</v>
      </c>
      <c r="T203" s="8">
        <v>783.3</v>
      </c>
      <c r="U203" s="8">
        <v>4544.7</v>
      </c>
      <c r="V203" s="8">
        <v>1817.5</v>
      </c>
      <c r="W203" s="8">
        <v>1027.5999999999999</v>
      </c>
      <c r="X203" s="8">
        <v>524.1</v>
      </c>
      <c r="Y203" s="8">
        <v>332.7</v>
      </c>
      <c r="Z203" s="8">
        <v>14091.7</v>
      </c>
      <c r="AA203" s="8">
        <v>14000</v>
      </c>
      <c r="AB203" s="8">
        <v>-91.7</v>
      </c>
      <c r="AC203" s="8">
        <v>-0.66</v>
      </c>
    </row>
    <row r="204" spans="16:29" ht="15" thickBot="1" x14ac:dyDescent="0.35">
      <c r="P204" s="7" t="s">
        <v>217</v>
      </c>
      <c r="Q204" s="8">
        <v>654.4</v>
      </c>
      <c r="R204" s="8">
        <v>3581</v>
      </c>
      <c r="S204" s="8">
        <v>403.7</v>
      </c>
      <c r="T204" s="8">
        <v>831.3</v>
      </c>
      <c r="U204" s="8">
        <v>5057.2</v>
      </c>
      <c r="V204" s="8">
        <v>99.4</v>
      </c>
      <c r="W204" s="8">
        <v>578.5</v>
      </c>
      <c r="X204" s="8">
        <v>451.6</v>
      </c>
      <c r="Y204" s="8">
        <v>332.7</v>
      </c>
      <c r="Z204" s="8">
        <v>11989.9</v>
      </c>
      <c r="AA204" s="8">
        <v>12000</v>
      </c>
      <c r="AB204" s="8">
        <v>10.1</v>
      </c>
      <c r="AC204" s="8">
        <v>0.08</v>
      </c>
    </row>
    <row r="205" spans="16:29" ht="15" thickBot="1" x14ac:dyDescent="0.35">
      <c r="P205" s="7" t="s">
        <v>218</v>
      </c>
      <c r="Q205" s="8">
        <v>987.7</v>
      </c>
      <c r="R205" s="8">
        <v>3581</v>
      </c>
      <c r="S205" s="8">
        <v>1000.2</v>
      </c>
      <c r="T205" s="8">
        <v>783.3</v>
      </c>
      <c r="U205" s="8">
        <v>4873.8999999999996</v>
      </c>
      <c r="V205" s="8">
        <v>1817.5</v>
      </c>
      <c r="W205" s="8">
        <v>1027.5999999999999</v>
      </c>
      <c r="X205" s="8">
        <v>524.1</v>
      </c>
      <c r="Y205" s="8">
        <v>361.2</v>
      </c>
      <c r="Z205" s="8">
        <v>14956.4</v>
      </c>
      <c r="AA205" s="8">
        <v>14000</v>
      </c>
      <c r="AB205" s="8">
        <v>-956.4</v>
      </c>
      <c r="AC205" s="8">
        <v>-6.83</v>
      </c>
    </row>
    <row r="206" spans="16:29" ht="15" thickBot="1" x14ac:dyDescent="0.35">
      <c r="P206" s="7" t="s">
        <v>219</v>
      </c>
      <c r="Q206" s="8">
        <v>987.7</v>
      </c>
      <c r="R206" s="8">
        <v>3581</v>
      </c>
      <c r="S206" s="8">
        <v>1000.2</v>
      </c>
      <c r="T206" s="8">
        <v>783.3</v>
      </c>
      <c r="U206" s="8">
        <v>4873.8999999999996</v>
      </c>
      <c r="V206" s="8">
        <v>1817.5</v>
      </c>
      <c r="W206" s="8">
        <v>1027.5999999999999</v>
      </c>
      <c r="X206" s="8">
        <v>524.1</v>
      </c>
      <c r="Y206" s="8">
        <v>361.2</v>
      </c>
      <c r="Z206" s="8">
        <v>14956.4</v>
      </c>
      <c r="AA206" s="8">
        <v>13000</v>
      </c>
      <c r="AB206" s="8">
        <v>-1956.4</v>
      </c>
      <c r="AC206" s="8">
        <v>-15.05</v>
      </c>
    </row>
    <row r="207" spans="16:29" ht="15" thickBot="1" x14ac:dyDescent="0.35">
      <c r="P207" s="7" t="s">
        <v>220</v>
      </c>
      <c r="Q207" s="8">
        <v>0</v>
      </c>
      <c r="R207" s="8">
        <v>3581</v>
      </c>
      <c r="S207" s="8">
        <v>403.7</v>
      </c>
      <c r="T207" s="8">
        <v>783.3</v>
      </c>
      <c r="U207" s="8">
        <v>4873.8999999999996</v>
      </c>
      <c r="V207" s="8">
        <v>1095.5999999999999</v>
      </c>
      <c r="W207" s="8">
        <v>1131.5</v>
      </c>
      <c r="X207" s="8">
        <v>524.1</v>
      </c>
      <c r="Y207" s="8">
        <v>361.2</v>
      </c>
      <c r="Z207" s="8">
        <v>12754.3</v>
      </c>
      <c r="AA207" s="8">
        <v>13000</v>
      </c>
      <c r="AB207" s="8">
        <v>245.7</v>
      </c>
      <c r="AC207" s="8">
        <v>1.89</v>
      </c>
    </row>
    <row r="208" spans="16:29" ht="15" thickBot="1" x14ac:dyDescent="0.35">
      <c r="P208" s="7" t="s">
        <v>221</v>
      </c>
      <c r="Q208" s="8">
        <v>0</v>
      </c>
      <c r="R208" s="8">
        <v>3665.4</v>
      </c>
      <c r="S208" s="8">
        <v>0</v>
      </c>
      <c r="T208" s="8">
        <v>242.3</v>
      </c>
      <c r="U208" s="8">
        <v>5134.2</v>
      </c>
      <c r="V208" s="8">
        <v>99.4</v>
      </c>
      <c r="W208" s="8">
        <v>578.5</v>
      </c>
      <c r="X208" s="8">
        <v>537</v>
      </c>
      <c r="Y208" s="8">
        <v>332.7</v>
      </c>
      <c r="Z208" s="8">
        <v>10589.6</v>
      </c>
      <c r="AA208" s="8">
        <v>11000</v>
      </c>
      <c r="AB208" s="8">
        <v>410.4</v>
      </c>
      <c r="AC208" s="8">
        <v>3.73</v>
      </c>
    </row>
    <row r="209" spans="16:29" ht="15" thickBot="1" x14ac:dyDescent="0.35">
      <c r="P209" s="7" t="s">
        <v>222</v>
      </c>
      <c r="Q209" s="8">
        <v>1077.0999999999999</v>
      </c>
      <c r="R209" s="8">
        <v>3581</v>
      </c>
      <c r="S209" s="8">
        <v>1000.2</v>
      </c>
      <c r="T209" s="8">
        <v>783.3</v>
      </c>
      <c r="U209" s="8">
        <v>4873.8999999999996</v>
      </c>
      <c r="V209" s="8">
        <v>1095.5999999999999</v>
      </c>
      <c r="W209" s="8">
        <v>1027.5999999999999</v>
      </c>
      <c r="X209" s="8">
        <v>451.6</v>
      </c>
      <c r="Y209" s="8">
        <v>332.7</v>
      </c>
      <c r="Z209" s="8">
        <v>14223</v>
      </c>
      <c r="AA209" s="8">
        <v>14000</v>
      </c>
      <c r="AB209" s="8">
        <v>-223</v>
      </c>
      <c r="AC209" s="8">
        <v>-1.59</v>
      </c>
    </row>
    <row r="210" spans="16:29" ht="15" thickBot="1" x14ac:dyDescent="0.35">
      <c r="P210" s="7" t="s">
        <v>223</v>
      </c>
      <c r="Q210" s="8">
        <v>1789.5</v>
      </c>
      <c r="R210" s="8">
        <v>4397.3</v>
      </c>
      <c r="S210" s="8">
        <v>403.7</v>
      </c>
      <c r="T210" s="8">
        <v>882.8</v>
      </c>
      <c r="U210" s="8">
        <v>4873.8999999999996</v>
      </c>
      <c r="V210" s="8">
        <v>274.3</v>
      </c>
      <c r="W210" s="8">
        <v>726.9</v>
      </c>
      <c r="X210" s="8">
        <v>307.7</v>
      </c>
      <c r="Y210" s="8">
        <v>332.7</v>
      </c>
      <c r="Z210" s="8">
        <v>13988.7</v>
      </c>
      <c r="AA210" s="8">
        <v>14000</v>
      </c>
      <c r="AB210" s="8">
        <v>11.3</v>
      </c>
      <c r="AC210" s="8">
        <v>0.08</v>
      </c>
    </row>
    <row r="211" spans="16:29" ht="15" thickBot="1" x14ac:dyDescent="0.35">
      <c r="P211" s="7" t="s">
        <v>224</v>
      </c>
      <c r="Q211" s="8">
        <v>0</v>
      </c>
      <c r="R211" s="8">
        <v>3581</v>
      </c>
      <c r="S211" s="8">
        <v>403.7</v>
      </c>
      <c r="T211" s="8">
        <v>783.3</v>
      </c>
      <c r="U211" s="8">
        <v>4544.7</v>
      </c>
      <c r="V211" s="8">
        <v>1817.5</v>
      </c>
      <c r="W211" s="8">
        <v>1131.5</v>
      </c>
      <c r="X211" s="8">
        <v>451.6</v>
      </c>
      <c r="Y211" s="8">
        <v>332.7</v>
      </c>
      <c r="Z211" s="8">
        <v>13046</v>
      </c>
      <c r="AA211" s="8">
        <v>14000</v>
      </c>
      <c r="AB211" s="8">
        <v>954</v>
      </c>
      <c r="AC211" s="8">
        <v>6.81</v>
      </c>
    </row>
    <row r="212" spans="16:29" ht="15" thickBot="1" x14ac:dyDescent="0.35">
      <c r="P212" s="7" t="s">
        <v>225</v>
      </c>
      <c r="Q212" s="8">
        <v>0</v>
      </c>
      <c r="R212" s="8">
        <v>3581</v>
      </c>
      <c r="S212" s="8">
        <v>1000.2</v>
      </c>
      <c r="T212" s="8">
        <v>783.3</v>
      </c>
      <c r="U212" s="8">
        <v>4544.7</v>
      </c>
      <c r="V212" s="8">
        <v>1817.5</v>
      </c>
      <c r="W212" s="8">
        <v>1131.5</v>
      </c>
      <c r="X212" s="8">
        <v>451.6</v>
      </c>
      <c r="Y212" s="8">
        <v>380.2</v>
      </c>
      <c r="Z212" s="8">
        <v>13690</v>
      </c>
      <c r="AA212" s="8">
        <v>15000</v>
      </c>
      <c r="AB212" s="8">
        <v>1310</v>
      </c>
      <c r="AC212" s="8">
        <v>8.73</v>
      </c>
    </row>
    <row r="213" spans="16:29" ht="15" thickBot="1" x14ac:dyDescent="0.35">
      <c r="P213" s="7" t="s">
        <v>226</v>
      </c>
      <c r="Q213" s="8">
        <v>1077.0999999999999</v>
      </c>
      <c r="R213" s="8">
        <v>3665.4</v>
      </c>
      <c r="S213" s="8">
        <v>403.7</v>
      </c>
      <c r="T213" s="8">
        <v>831.3</v>
      </c>
      <c r="U213" s="8">
        <v>5057.2</v>
      </c>
      <c r="V213" s="8">
        <v>1095.5999999999999</v>
      </c>
      <c r="W213" s="8">
        <v>669.4</v>
      </c>
      <c r="X213" s="8">
        <v>309.7</v>
      </c>
      <c r="Y213" s="8">
        <v>380.2</v>
      </c>
      <c r="Z213" s="8">
        <v>13489.7</v>
      </c>
      <c r="AA213" s="8">
        <v>13000</v>
      </c>
      <c r="AB213" s="8">
        <v>-489.7</v>
      </c>
      <c r="AC213" s="8">
        <v>-3.77</v>
      </c>
    </row>
    <row r="214" spans="16:29" ht="15" thickBot="1" x14ac:dyDescent="0.35">
      <c r="P214" s="7" t="s">
        <v>227</v>
      </c>
      <c r="Q214" s="8">
        <v>1077.0999999999999</v>
      </c>
      <c r="R214" s="8">
        <v>3665.4</v>
      </c>
      <c r="S214" s="8">
        <v>403.7</v>
      </c>
      <c r="T214" s="8">
        <v>831.3</v>
      </c>
      <c r="U214" s="8">
        <v>5057.2</v>
      </c>
      <c r="V214" s="8">
        <v>1095.5999999999999</v>
      </c>
      <c r="W214" s="8">
        <v>669.4</v>
      </c>
      <c r="X214" s="8">
        <v>309.7</v>
      </c>
      <c r="Y214" s="8">
        <v>380.2</v>
      </c>
      <c r="Z214" s="8">
        <v>13489.7</v>
      </c>
      <c r="AA214" s="8">
        <v>14000</v>
      </c>
      <c r="AB214" s="8">
        <v>510.3</v>
      </c>
      <c r="AC214" s="8">
        <v>3.65</v>
      </c>
    </row>
    <row r="215" spans="16:29" ht="15" thickBot="1" x14ac:dyDescent="0.35">
      <c r="P215" s="7" t="s">
        <v>228</v>
      </c>
      <c r="Q215" s="8">
        <v>0</v>
      </c>
      <c r="R215" s="8">
        <v>3581</v>
      </c>
      <c r="S215" s="8">
        <v>324.7</v>
      </c>
      <c r="T215" s="8">
        <v>783.3</v>
      </c>
      <c r="U215" s="8">
        <v>5057.2</v>
      </c>
      <c r="V215" s="8">
        <v>1095.5999999999999</v>
      </c>
      <c r="W215" s="8">
        <v>1131.5</v>
      </c>
      <c r="X215" s="8">
        <v>537</v>
      </c>
      <c r="Y215" s="8">
        <v>380.2</v>
      </c>
      <c r="Z215" s="8">
        <v>12890.7</v>
      </c>
      <c r="AA215" s="8">
        <v>12000</v>
      </c>
      <c r="AB215" s="8">
        <v>-890.7</v>
      </c>
      <c r="AC215" s="8">
        <v>-7.42</v>
      </c>
    </row>
    <row r="216" spans="16:29" ht="15" thickBot="1" x14ac:dyDescent="0.35">
      <c r="P216" s="7" t="s">
        <v>229</v>
      </c>
      <c r="Q216" s="8">
        <v>0</v>
      </c>
      <c r="R216" s="8">
        <v>3581</v>
      </c>
      <c r="S216" s="8">
        <v>1000.2</v>
      </c>
      <c r="T216" s="8">
        <v>783.3</v>
      </c>
      <c r="U216" s="8">
        <v>4544.7</v>
      </c>
      <c r="V216" s="8">
        <v>1817.5</v>
      </c>
      <c r="W216" s="8">
        <v>1131.5</v>
      </c>
      <c r="X216" s="8">
        <v>451.6</v>
      </c>
      <c r="Y216" s="8">
        <v>380.2</v>
      </c>
      <c r="Z216" s="8">
        <v>13690</v>
      </c>
      <c r="AA216" s="8">
        <v>15000</v>
      </c>
      <c r="AB216" s="8">
        <v>1310</v>
      </c>
      <c r="AC216" s="8">
        <v>8.73</v>
      </c>
    </row>
    <row r="217" spans="16:29" ht="15" thickBot="1" x14ac:dyDescent="0.35">
      <c r="P217" s="7" t="s">
        <v>230</v>
      </c>
      <c r="Q217" s="8">
        <v>0</v>
      </c>
      <c r="R217" s="8">
        <v>3581</v>
      </c>
      <c r="S217" s="8">
        <v>324.7</v>
      </c>
      <c r="T217" s="8">
        <v>783.3</v>
      </c>
      <c r="U217" s="8">
        <v>4873.8999999999996</v>
      </c>
      <c r="V217" s="8">
        <v>1817.5</v>
      </c>
      <c r="W217" s="8">
        <v>1131.5</v>
      </c>
      <c r="X217" s="8">
        <v>524.1</v>
      </c>
      <c r="Y217" s="8">
        <v>361.2</v>
      </c>
      <c r="Z217" s="8">
        <v>13397.2</v>
      </c>
      <c r="AA217" s="8">
        <v>15000</v>
      </c>
      <c r="AB217" s="8">
        <v>1602.8</v>
      </c>
      <c r="AC217" s="8">
        <v>10.69</v>
      </c>
    </row>
    <row r="218" spans="16:29" ht="15" thickBot="1" x14ac:dyDescent="0.35">
      <c r="P218" s="7" t="s">
        <v>231</v>
      </c>
      <c r="Q218" s="8">
        <v>987.7</v>
      </c>
      <c r="R218" s="8">
        <v>3665.4</v>
      </c>
      <c r="S218" s="8">
        <v>324.7</v>
      </c>
      <c r="T218" s="8">
        <v>831.3</v>
      </c>
      <c r="U218" s="8">
        <v>4873.8999999999996</v>
      </c>
      <c r="V218" s="8">
        <v>1095.5999999999999</v>
      </c>
      <c r="W218" s="8">
        <v>1027.5999999999999</v>
      </c>
      <c r="X218" s="8">
        <v>309.7</v>
      </c>
      <c r="Y218" s="8">
        <v>380.2</v>
      </c>
      <c r="Z218" s="8">
        <v>13496.2</v>
      </c>
      <c r="AA218" s="8">
        <v>14000</v>
      </c>
      <c r="AB218" s="8">
        <v>503.8</v>
      </c>
      <c r="AC218" s="8">
        <v>3.6</v>
      </c>
    </row>
    <row r="219" spans="16:29" ht="15" thickBot="1" x14ac:dyDescent="0.35">
      <c r="P219" s="7" t="s">
        <v>232</v>
      </c>
      <c r="Q219" s="8">
        <v>1077.0999999999999</v>
      </c>
      <c r="R219" s="8">
        <v>3581</v>
      </c>
      <c r="S219" s="8">
        <v>324.7</v>
      </c>
      <c r="T219" s="8">
        <v>783.3</v>
      </c>
      <c r="U219" s="8">
        <v>5057.2</v>
      </c>
      <c r="V219" s="8">
        <v>1095.5999999999999</v>
      </c>
      <c r="W219" s="8">
        <v>1027.5999999999999</v>
      </c>
      <c r="X219" s="8">
        <v>309.7</v>
      </c>
      <c r="Y219" s="8">
        <v>380.2</v>
      </c>
      <c r="Z219" s="8">
        <v>13636.5</v>
      </c>
      <c r="AA219" s="8">
        <v>14000</v>
      </c>
      <c r="AB219" s="8">
        <v>363.5</v>
      </c>
      <c r="AC219" s="8">
        <v>2.6</v>
      </c>
    </row>
    <row r="220" spans="16:29" ht="15" thickBot="1" x14ac:dyDescent="0.35">
      <c r="P220" s="7" t="s">
        <v>233</v>
      </c>
      <c r="Q220" s="8">
        <v>0</v>
      </c>
      <c r="R220" s="8">
        <v>3581</v>
      </c>
      <c r="S220" s="8">
        <v>403.7</v>
      </c>
      <c r="T220" s="8">
        <v>783.3</v>
      </c>
      <c r="U220" s="8">
        <v>5057.2</v>
      </c>
      <c r="V220" s="8">
        <v>1095.5999999999999</v>
      </c>
      <c r="W220" s="8">
        <v>1027.5999999999999</v>
      </c>
      <c r="X220" s="8">
        <v>309.7</v>
      </c>
      <c r="Y220" s="8">
        <v>380.2</v>
      </c>
      <c r="Z220" s="8">
        <v>12638.4</v>
      </c>
      <c r="AA220" s="8">
        <v>12000</v>
      </c>
      <c r="AB220" s="8">
        <v>-638.4</v>
      </c>
      <c r="AC220" s="8">
        <v>-5.32</v>
      </c>
    </row>
    <row r="221" spans="16:29" ht="15" thickBot="1" x14ac:dyDescent="0.35">
      <c r="P221" s="7" t="s">
        <v>234</v>
      </c>
      <c r="Q221" s="8">
        <v>0</v>
      </c>
      <c r="R221" s="8">
        <v>3581</v>
      </c>
      <c r="S221" s="8">
        <v>1000.2</v>
      </c>
      <c r="T221" s="8">
        <v>783.3</v>
      </c>
      <c r="U221" s="8">
        <v>4544.7</v>
      </c>
      <c r="V221" s="8">
        <v>1817.5</v>
      </c>
      <c r="W221" s="8">
        <v>1131.5</v>
      </c>
      <c r="X221" s="8">
        <v>451.6</v>
      </c>
      <c r="Y221" s="8">
        <v>332.7</v>
      </c>
      <c r="Z221" s="8">
        <v>13642.5</v>
      </c>
      <c r="AA221" s="8">
        <v>14000</v>
      </c>
      <c r="AB221" s="8">
        <v>357.5</v>
      </c>
      <c r="AC221" s="8">
        <v>2.5499999999999998</v>
      </c>
    </row>
    <row r="222" spans="16:29" ht="15" thickBot="1" x14ac:dyDescent="0.35">
      <c r="P222" s="7" t="s">
        <v>235</v>
      </c>
      <c r="Q222" s="8">
        <v>0</v>
      </c>
      <c r="R222" s="8">
        <v>3581</v>
      </c>
      <c r="S222" s="8">
        <v>1000.2</v>
      </c>
      <c r="T222" s="8">
        <v>783.3</v>
      </c>
      <c r="U222" s="8">
        <v>4544.7</v>
      </c>
      <c r="V222" s="8">
        <v>1817.5</v>
      </c>
      <c r="W222" s="8">
        <v>1131.5</v>
      </c>
      <c r="X222" s="8">
        <v>451.6</v>
      </c>
      <c r="Y222" s="8">
        <v>332.7</v>
      </c>
      <c r="Z222" s="8">
        <v>13642.5</v>
      </c>
      <c r="AA222" s="8">
        <v>13000</v>
      </c>
      <c r="AB222" s="8">
        <v>-642.5</v>
      </c>
      <c r="AC222" s="8">
        <v>-4.9400000000000004</v>
      </c>
    </row>
    <row r="223" spans="16:29" ht="15" thickBot="1" x14ac:dyDescent="0.35">
      <c r="P223" s="7" t="s">
        <v>236</v>
      </c>
      <c r="Q223" s="8">
        <v>1077.0999999999999</v>
      </c>
      <c r="R223" s="8">
        <v>3581</v>
      </c>
      <c r="S223" s="8">
        <v>403.7</v>
      </c>
      <c r="T223" s="8">
        <v>783.3</v>
      </c>
      <c r="U223" s="8">
        <v>5057.2</v>
      </c>
      <c r="V223" s="8">
        <v>1095.5999999999999</v>
      </c>
      <c r="W223" s="8">
        <v>1027.5999999999999</v>
      </c>
      <c r="X223" s="8">
        <v>524.1</v>
      </c>
      <c r="Y223" s="8">
        <v>332.7</v>
      </c>
      <c r="Z223" s="8">
        <v>13882.3</v>
      </c>
      <c r="AA223" s="8">
        <v>13000</v>
      </c>
      <c r="AB223" s="8">
        <v>-882.3</v>
      </c>
      <c r="AC223" s="8">
        <v>-6.79</v>
      </c>
    </row>
    <row r="224" spans="16:29" ht="15" thickBot="1" x14ac:dyDescent="0.35">
      <c r="P224" s="7" t="s">
        <v>237</v>
      </c>
      <c r="Q224" s="8">
        <v>0</v>
      </c>
      <c r="R224" s="8">
        <v>3581</v>
      </c>
      <c r="S224" s="8">
        <v>403.7</v>
      </c>
      <c r="T224" s="8">
        <v>783.3</v>
      </c>
      <c r="U224" s="8">
        <v>5057.2</v>
      </c>
      <c r="V224" s="8">
        <v>1817.5</v>
      </c>
      <c r="W224" s="8">
        <v>1131.5</v>
      </c>
      <c r="X224" s="8">
        <v>309.7</v>
      </c>
      <c r="Y224" s="8">
        <v>332.7</v>
      </c>
      <c r="Z224" s="8">
        <v>13416.7</v>
      </c>
      <c r="AA224" s="8">
        <v>13000</v>
      </c>
      <c r="AB224" s="8">
        <v>-416.7</v>
      </c>
      <c r="AC224" s="8">
        <v>-3.21</v>
      </c>
    </row>
    <row r="225" spans="16:29" ht="15" thickBot="1" x14ac:dyDescent="0.35">
      <c r="P225" s="7" t="s">
        <v>238</v>
      </c>
      <c r="Q225" s="8">
        <v>1077.0999999999999</v>
      </c>
      <c r="R225" s="8">
        <v>3581</v>
      </c>
      <c r="S225" s="8">
        <v>403.7</v>
      </c>
      <c r="T225" s="8">
        <v>783.3</v>
      </c>
      <c r="U225" s="8">
        <v>5057.2</v>
      </c>
      <c r="V225" s="8">
        <v>1095.5999999999999</v>
      </c>
      <c r="W225" s="8">
        <v>1027.5999999999999</v>
      </c>
      <c r="X225" s="8">
        <v>524.1</v>
      </c>
      <c r="Y225" s="8">
        <v>332.7</v>
      </c>
      <c r="Z225" s="8">
        <v>13882.3</v>
      </c>
      <c r="AA225" s="8">
        <v>14000</v>
      </c>
      <c r="AB225" s="8">
        <v>117.7</v>
      </c>
      <c r="AC225" s="8">
        <v>0.84</v>
      </c>
    </row>
    <row r="226" spans="16:29" ht="15" thickBot="1" x14ac:dyDescent="0.35">
      <c r="P226" s="7" t="s">
        <v>239</v>
      </c>
      <c r="Q226" s="8">
        <v>0</v>
      </c>
      <c r="R226" s="8">
        <v>3581</v>
      </c>
      <c r="S226" s="8">
        <v>1000.2</v>
      </c>
      <c r="T226" s="8">
        <v>783.3</v>
      </c>
      <c r="U226" s="8">
        <v>5057.2</v>
      </c>
      <c r="V226" s="8">
        <v>1817.5</v>
      </c>
      <c r="W226" s="8">
        <v>1131.5</v>
      </c>
      <c r="X226" s="8">
        <v>524.1</v>
      </c>
      <c r="Y226" s="8">
        <v>361.2</v>
      </c>
      <c r="Z226" s="8">
        <v>14256</v>
      </c>
      <c r="AA226" s="8">
        <v>15000</v>
      </c>
      <c r="AB226" s="8">
        <v>744</v>
      </c>
      <c r="AC226" s="8">
        <v>4.96</v>
      </c>
    </row>
    <row r="227" spans="16:29" ht="15" thickBot="1" x14ac:dyDescent="0.35">
      <c r="P227" s="7" t="s">
        <v>240</v>
      </c>
      <c r="Q227" s="8">
        <v>0</v>
      </c>
      <c r="R227" s="8">
        <v>3665.4</v>
      </c>
      <c r="S227" s="8">
        <v>324.7</v>
      </c>
      <c r="T227" s="8">
        <v>882.8</v>
      </c>
      <c r="U227" s="8">
        <v>4873.8999999999996</v>
      </c>
      <c r="V227" s="8">
        <v>274.3</v>
      </c>
      <c r="W227" s="8">
        <v>669.4</v>
      </c>
      <c r="X227" s="8">
        <v>537</v>
      </c>
      <c r="Y227" s="8">
        <v>425.6</v>
      </c>
      <c r="Z227" s="8">
        <v>11653.2</v>
      </c>
      <c r="AA227" s="8">
        <v>11000</v>
      </c>
      <c r="AB227" s="8">
        <v>-653.20000000000005</v>
      </c>
      <c r="AC227" s="8">
        <v>-5.94</v>
      </c>
    </row>
    <row r="228" spans="16:29" ht="15" thickBot="1" x14ac:dyDescent="0.35">
      <c r="P228" s="7" t="s">
        <v>241</v>
      </c>
      <c r="Q228" s="8">
        <v>0</v>
      </c>
      <c r="R228" s="8">
        <v>3581</v>
      </c>
      <c r="S228" s="8">
        <v>1000.2</v>
      </c>
      <c r="T228" s="8">
        <v>783.3</v>
      </c>
      <c r="U228" s="8">
        <v>4873.8999999999996</v>
      </c>
      <c r="V228" s="8">
        <v>1817.5</v>
      </c>
      <c r="W228" s="8">
        <v>1131.5</v>
      </c>
      <c r="X228" s="8">
        <v>524.1</v>
      </c>
      <c r="Y228" s="8">
        <v>425.6</v>
      </c>
      <c r="Z228" s="8">
        <v>14137.1</v>
      </c>
      <c r="AA228" s="8">
        <v>14000</v>
      </c>
      <c r="AB228" s="8">
        <v>-137.1</v>
      </c>
      <c r="AC228" s="8">
        <v>-0.98</v>
      </c>
    </row>
    <row r="229" spans="16:29" ht="15" thickBot="1" x14ac:dyDescent="0.35">
      <c r="P229" s="7" t="s">
        <v>242</v>
      </c>
      <c r="Q229" s="8">
        <v>0</v>
      </c>
      <c r="R229" s="8">
        <v>3581</v>
      </c>
      <c r="S229" s="8">
        <v>1000.2</v>
      </c>
      <c r="T229" s="8">
        <v>783.3</v>
      </c>
      <c r="U229" s="8">
        <v>4873.8999999999996</v>
      </c>
      <c r="V229" s="8">
        <v>1817.5</v>
      </c>
      <c r="W229" s="8">
        <v>1131.5</v>
      </c>
      <c r="X229" s="8">
        <v>524.1</v>
      </c>
      <c r="Y229" s="8">
        <v>425.6</v>
      </c>
      <c r="Z229" s="8">
        <v>14137.1</v>
      </c>
      <c r="AA229" s="8">
        <v>15000</v>
      </c>
      <c r="AB229" s="8">
        <v>862.9</v>
      </c>
      <c r="AC229" s="8">
        <v>5.75</v>
      </c>
    </row>
    <row r="230" spans="16:29" ht="15" thickBot="1" x14ac:dyDescent="0.35">
      <c r="P230" s="7" t="s">
        <v>243</v>
      </c>
      <c r="Q230" s="8">
        <v>654.4</v>
      </c>
      <c r="R230" s="8">
        <v>3665.4</v>
      </c>
      <c r="S230" s="8">
        <v>403.7</v>
      </c>
      <c r="T230" s="8">
        <v>882.8</v>
      </c>
      <c r="U230" s="8">
        <v>5134.2</v>
      </c>
      <c r="V230" s="8">
        <v>538.5</v>
      </c>
      <c r="W230" s="8">
        <v>1027.5999999999999</v>
      </c>
      <c r="X230" s="8">
        <v>451.6</v>
      </c>
      <c r="Y230" s="8">
        <v>332.7</v>
      </c>
      <c r="Z230" s="8">
        <v>13091</v>
      </c>
      <c r="AA230" s="8">
        <v>13000</v>
      </c>
      <c r="AB230" s="8">
        <v>-91</v>
      </c>
      <c r="AC230" s="8">
        <v>-0.7</v>
      </c>
    </row>
    <row r="231" spans="16:29" ht="15" thickBot="1" x14ac:dyDescent="0.35">
      <c r="P231" s="7" t="s">
        <v>244</v>
      </c>
      <c r="Q231" s="8">
        <v>987.7</v>
      </c>
      <c r="R231" s="8">
        <v>3665.4</v>
      </c>
      <c r="S231" s="8">
        <v>0</v>
      </c>
      <c r="T231" s="8">
        <v>242.3</v>
      </c>
      <c r="U231" s="8">
        <v>5134.2</v>
      </c>
      <c r="V231" s="8">
        <v>99.4</v>
      </c>
      <c r="W231" s="8">
        <v>578.5</v>
      </c>
      <c r="X231" s="8">
        <v>537</v>
      </c>
      <c r="Y231" s="8">
        <v>332.7</v>
      </c>
      <c r="Z231" s="8">
        <v>11577.3</v>
      </c>
      <c r="AA231" s="8">
        <v>11000</v>
      </c>
      <c r="AB231" s="8">
        <v>-577.29999999999995</v>
      </c>
      <c r="AC231" s="8">
        <v>-5.25</v>
      </c>
    </row>
    <row r="232" spans="16:29" ht="15" thickBot="1" x14ac:dyDescent="0.35">
      <c r="P232" s="7" t="s">
        <v>245</v>
      </c>
      <c r="Q232" s="8">
        <v>654.4</v>
      </c>
      <c r="R232" s="8">
        <v>3665.4</v>
      </c>
      <c r="S232" s="8">
        <v>324.7</v>
      </c>
      <c r="T232" s="8">
        <v>882.8</v>
      </c>
      <c r="U232" s="8">
        <v>5134.2</v>
      </c>
      <c r="V232" s="8">
        <v>538.5</v>
      </c>
      <c r="W232" s="8">
        <v>669.4</v>
      </c>
      <c r="X232" s="8">
        <v>524.1</v>
      </c>
      <c r="Y232" s="8">
        <v>332.7</v>
      </c>
      <c r="Z232" s="8">
        <v>12726.3</v>
      </c>
      <c r="AA232" s="8">
        <v>13000</v>
      </c>
      <c r="AB232" s="8">
        <v>273.7</v>
      </c>
      <c r="AC232" s="8">
        <v>2.11</v>
      </c>
    </row>
    <row r="233" spans="16:29" ht="15" thickBot="1" x14ac:dyDescent="0.35">
      <c r="P233" s="7" t="s">
        <v>246</v>
      </c>
      <c r="Q233" s="8">
        <v>654.4</v>
      </c>
      <c r="R233" s="8">
        <v>4397.3</v>
      </c>
      <c r="S233" s="8">
        <v>324.7</v>
      </c>
      <c r="T233" s="8">
        <v>882.8</v>
      </c>
      <c r="U233" s="8">
        <v>4730</v>
      </c>
      <c r="V233" s="8">
        <v>538.5</v>
      </c>
      <c r="W233" s="8">
        <v>726.9</v>
      </c>
      <c r="X233" s="8">
        <v>524.1</v>
      </c>
      <c r="Y233" s="8">
        <v>361.2</v>
      </c>
      <c r="Z233" s="8">
        <v>13140</v>
      </c>
      <c r="AA233" s="8">
        <v>13000</v>
      </c>
      <c r="AB233" s="8">
        <v>-140</v>
      </c>
      <c r="AC233" s="8">
        <v>-1.08</v>
      </c>
    </row>
    <row r="234" spans="16:29" ht="15" thickBot="1" x14ac:dyDescent="0.35">
      <c r="P234" s="7" t="s">
        <v>247</v>
      </c>
      <c r="Q234" s="8">
        <v>987.7</v>
      </c>
      <c r="R234" s="8">
        <v>3665.4</v>
      </c>
      <c r="S234" s="8">
        <v>0</v>
      </c>
      <c r="T234" s="8">
        <v>882.8</v>
      </c>
      <c r="U234" s="8">
        <v>4730</v>
      </c>
      <c r="V234" s="8">
        <v>274.3</v>
      </c>
      <c r="W234" s="8">
        <v>726.9</v>
      </c>
      <c r="X234" s="8">
        <v>537</v>
      </c>
      <c r="Y234" s="8">
        <v>361.2</v>
      </c>
      <c r="Z234" s="8">
        <v>12165.3</v>
      </c>
      <c r="AA234" s="8">
        <v>13000</v>
      </c>
      <c r="AB234" s="8">
        <v>834.7</v>
      </c>
      <c r="AC234" s="8">
        <v>6.42</v>
      </c>
    </row>
    <row r="235" spans="16:29" ht="15" thickBot="1" x14ac:dyDescent="0.35">
      <c r="P235" s="7" t="s">
        <v>248</v>
      </c>
      <c r="Q235" s="8">
        <v>654.4</v>
      </c>
      <c r="R235" s="8">
        <v>4397.3</v>
      </c>
      <c r="S235" s="8">
        <v>403.7</v>
      </c>
      <c r="T235" s="8">
        <v>831.3</v>
      </c>
      <c r="U235" s="8">
        <v>4873.8999999999996</v>
      </c>
      <c r="V235" s="8">
        <v>538.5</v>
      </c>
      <c r="W235" s="8">
        <v>669.4</v>
      </c>
      <c r="X235" s="8">
        <v>451.6</v>
      </c>
      <c r="Y235" s="8">
        <v>361.2</v>
      </c>
      <c r="Z235" s="8">
        <v>13181.4</v>
      </c>
      <c r="AA235" s="8">
        <v>14000</v>
      </c>
      <c r="AB235" s="8">
        <v>818.6</v>
      </c>
      <c r="AC235" s="8">
        <v>5.85</v>
      </c>
    </row>
    <row r="236" spans="16:29" ht="15" thickBot="1" x14ac:dyDescent="0.35">
      <c r="P236" s="7" t="s">
        <v>249</v>
      </c>
      <c r="Q236" s="8">
        <v>654.4</v>
      </c>
      <c r="R236" s="8">
        <v>4397.3</v>
      </c>
      <c r="S236" s="8">
        <v>403.7</v>
      </c>
      <c r="T236" s="8">
        <v>831.3</v>
      </c>
      <c r="U236" s="8">
        <v>4873.8999999999996</v>
      </c>
      <c r="V236" s="8">
        <v>538.5</v>
      </c>
      <c r="W236" s="8">
        <v>669.4</v>
      </c>
      <c r="X236" s="8">
        <v>524.1</v>
      </c>
      <c r="Y236" s="8">
        <v>361.2</v>
      </c>
      <c r="Z236" s="8">
        <v>13253.9</v>
      </c>
      <c r="AA236" s="8">
        <v>14000</v>
      </c>
      <c r="AB236" s="8">
        <v>746.1</v>
      </c>
      <c r="AC236" s="8">
        <v>5.33</v>
      </c>
    </row>
    <row r="237" spans="16:29" ht="15" thickBot="1" x14ac:dyDescent="0.35">
      <c r="P237" s="7" t="s">
        <v>250</v>
      </c>
      <c r="Q237" s="8">
        <v>987.7</v>
      </c>
      <c r="R237" s="8">
        <v>3665.4</v>
      </c>
      <c r="S237" s="8">
        <v>443.6</v>
      </c>
      <c r="T237" s="8">
        <v>831.3</v>
      </c>
      <c r="U237" s="8">
        <v>4873.8999999999996</v>
      </c>
      <c r="V237" s="8">
        <v>274.3</v>
      </c>
      <c r="W237" s="8">
        <v>1027.5999999999999</v>
      </c>
      <c r="X237" s="8">
        <v>309.7</v>
      </c>
      <c r="Y237" s="8">
        <v>361.2</v>
      </c>
      <c r="Z237" s="8">
        <v>12774.8</v>
      </c>
      <c r="AA237" s="8">
        <v>12000</v>
      </c>
      <c r="AB237" s="8">
        <v>-774.8</v>
      </c>
      <c r="AC237" s="8">
        <v>-6.46</v>
      </c>
    </row>
    <row r="238" spans="16:29" ht="15" thickBot="1" x14ac:dyDescent="0.35">
      <c r="P238" s="7" t="s">
        <v>251</v>
      </c>
      <c r="Q238" s="8">
        <v>1077.0999999999999</v>
      </c>
      <c r="R238" s="8">
        <v>3581</v>
      </c>
      <c r="S238" s="8">
        <v>403.7</v>
      </c>
      <c r="T238" s="8">
        <v>783.3</v>
      </c>
      <c r="U238" s="8">
        <v>5134.2</v>
      </c>
      <c r="V238" s="8">
        <v>1095.5999999999999</v>
      </c>
      <c r="W238" s="8">
        <v>1027.5999999999999</v>
      </c>
      <c r="X238" s="8">
        <v>451.6</v>
      </c>
      <c r="Y238" s="8">
        <v>332.7</v>
      </c>
      <c r="Z238" s="8">
        <v>13886.8</v>
      </c>
      <c r="AA238" s="8">
        <v>14000</v>
      </c>
      <c r="AB238" s="8">
        <v>113.2</v>
      </c>
      <c r="AC238" s="8">
        <v>0.81</v>
      </c>
    </row>
    <row r="239" spans="16:29" ht="15" thickBot="1" x14ac:dyDescent="0.35">
      <c r="P239" s="7" t="s">
        <v>252</v>
      </c>
      <c r="Q239" s="8">
        <v>1077.0999999999999</v>
      </c>
      <c r="R239" s="8">
        <v>3581</v>
      </c>
      <c r="S239" s="8">
        <v>403.7</v>
      </c>
      <c r="T239" s="8">
        <v>783.3</v>
      </c>
      <c r="U239" s="8">
        <v>5134.2</v>
      </c>
      <c r="V239" s="8">
        <v>1095.5999999999999</v>
      </c>
      <c r="W239" s="8">
        <v>1027.5999999999999</v>
      </c>
      <c r="X239" s="8">
        <v>451.6</v>
      </c>
      <c r="Y239" s="8">
        <v>332.7</v>
      </c>
      <c r="Z239" s="8">
        <v>13886.8</v>
      </c>
      <c r="AA239" s="8">
        <v>14000</v>
      </c>
      <c r="AB239" s="8">
        <v>113.2</v>
      </c>
      <c r="AC239" s="8">
        <v>0.81</v>
      </c>
    </row>
    <row r="240" spans="16:29" ht="15" thickBot="1" x14ac:dyDescent="0.35">
      <c r="P240" s="7" t="s">
        <v>253</v>
      </c>
      <c r="Q240" s="8">
        <v>0</v>
      </c>
      <c r="R240" s="8">
        <v>3581</v>
      </c>
      <c r="S240" s="8">
        <v>0</v>
      </c>
      <c r="T240" s="8">
        <v>882.8</v>
      </c>
      <c r="U240" s="8">
        <v>5134.2</v>
      </c>
      <c r="V240" s="8">
        <v>538.5</v>
      </c>
      <c r="W240" s="8">
        <v>669.4</v>
      </c>
      <c r="X240" s="8">
        <v>309.7</v>
      </c>
      <c r="Y240" s="8">
        <v>332.7</v>
      </c>
      <c r="Z240" s="8">
        <v>11448.4</v>
      </c>
      <c r="AA240" s="8">
        <v>11000</v>
      </c>
      <c r="AB240" s="8">
        <v>-448.4</v>
      </c>
      <c r="AC240" s="8">
        <v>-4.08</v>
      </c>
    </row>
    <row r="241" spans="16:29" ht="15" thickBot="1" x14ac:dyDescent="0.35">
      <c r="P241" s="7" t="s">
        <v>254</v>
      </c>
      <c r="Q241" s="8">
        <v>1077.0999999999999</v>
      </c>
      <c r="R241" s="8">
        <v>3665.4</v>
      </c>
      <c r="S241" s="8">
        <v>1000.2</v>
      </c>
      <c r="T241" s="8">
        <v>831.3</v>
      </c>
      <c r="U241" s="8">
        <v>4730</v>
      </c>
      <c r="V241" s="8">
        <v>1095.5999999999999</v>
      </c>
      <c r="W241" s="8">
        <v>669.4</v>
      </c>
      <c r="X241" s="8">
        <v>451.6</v>
      </c>
      <c r="Y241" s="8">
        <v>332.7</v>
      </c>
      <c r="Z241" s="8">
        <v>13853.4</v>
      </c>
      <c r="AA241" s="8">
        <v>14000</v>
      </c>
      <c r="AB241" s="8">
        <v>146.6</v>
      </c>
      <c r="AC241" s="8">
        <v>1.05</v>
      </c>
    </row>
    <row r="242" spans="16:29" ht="15" thickBot="1" x14ac:dyDescent="0.35">
      <c r="P242" s="7" t="s">
        <v>255</v>
      </c>
      <c r="Q242" s="8">
        <v>0</v>
      </c>
      <c r="R242" s="8">
        <v>3581</v>
      </c>
      <c r="S242" s="8">
        <v>324.7</v>
      </c>
      <c r="T242" s="8">
        <v>783.3</v>
      </c>
      <c r="U242" s="8">
        <v>4730</v>
      </c>
      <c r="V242" s="8">
        <v>1095.5999999999999</v>
      </c>
      <c r="W242" s="8">
        <v>1027.5999999999999</v>
      </c>
      <c r="X242" s="8">
        <v>524.1</v>
      </c>
      <c r="Y242" s="8">
        <v>332.7</v>
      </c>
      <c r="Z242" s="8">
        <v>12399.1</v>
      </c>
      <c r="AA242" s="8">
        <v>13000</v>
      </c>
      <c r="AB242" s="8">
        <v>600.9</v>
      </c>
      <c r="AC242" s="8">
        <v>4.62</v>
      </c>
    </row>
    <row r="243" spans="16:29" ht="15" thickBot="1" x14ac:dyDescent="0.35">
      <c r="P243" s="7" t="s">
        <v>256</v>
      </c>
      <c r="Q243" s="8">
        <v>1077.0999999999999</v>
      </c>
      <c r="R243" s="8">
        <v>3665.4</v>
      </c>
      <c r="S243" s="8">
        <v>403.7</v>
      </c>
      <c r="T243" s="8">
        <v>783.3</v>
      </c>
      <c r="U243" s="8">
        <v>4730</v>
      </c>
      <c r="V243" s="8">
        <v>1095.5999999999999</v>
      </c>
      <c r="W243" s="8">
        <v>669.4</v>
      </c>
      <c r="X243" s="8">
        <v>524.1</v>
      </c>
      <c r="Y243" s="8">
        <v>332.7</v>
      </c>
      <c r="Z243" s="8">
        <v>13281.3</v>
      </c>
      <c r="AA243" s="8">
        <v>14000</v>
      </c>
      <c r="AB243" s="8">
        <v>718.7</v>
      </c>
      <c r="AC243" s="8">
        <v>5.13</v>
      </c>
    </row>
    <row r="244" spans="16:29" ht="15" thickBot="1" x14ac:dyDescent="0.35">
      <c r="P244" s="7" t="s">
        <v>257</v>
      </c>
      <c r="Q244" s="8">
        <v>0</v>
      </c>
      <c r="R244" s="8">
        <v>3581</v>
      </c>
      <c r="S244" s="8">
        <v>403.7</v>
      </c>
      <c r="T244" s="8">
        <v>783.3</v>
      </c>
      <c r="U244" s="8">
        <v>5057.2</v>
      </c>
      <c r="V244" s="8">
        <v>1817.5</v>
      </c>
      <c r="W244" s="8">
        <v>1131.5</v>
      </c>
      <c r="X244" s="8">
        <v>451.6</v>
      </c>
      <c r="Y244" s="8">
        <v>361.2</v>
      </c>
      <c r="Z244" s="8">
        <v>13587.1</v>
      </c>
      <c r="AA244" s="8">
        <v>15000</v>
      </c>
      <c r="AB244" s="8">
        <v>1412.9</v>
      </c>
      <c r="AC244" s="8">
        <v>9.42</v>
      </c>
    </row>
    <row r="245" spans="16:29" ht="15" thickBot="1" x14ac:dyDescent="0.35">
      <c r="P245" s="7" t="s">
        <v>258</v>
      </c>
      <c r="Q245" s="8">
        <v>0</v>
      </c>
      <c r="R245" s="8">
        <v>3581</v>
      </c>
      <c r="S245" s="8">
        <v>1000.2</v>
      </c>
      <c r="T245" s="8">
        <v>783.3</v>
      </c>
      <c r="U245" s="8">
        <v>5057.2</v>
      </c>
      <c r="V245" s="8">
        <v>1817.5</v>
      </c>
      <c r="W245" s="8">
        <v>1131.5</v>
      </c>
      <c r="X245" s="8">
        <v>451.6</v>
      </c>
      <c r="Y245" s="8">
        <v>361.2</v>
      </c>
      <c r="Z245" s="8">
        <v>14183.6</v>
      </c>
      <c r="AA245" s="8">
        <v>15000</v>
      </c>
      <c r="AB245" s="8">
        <v>816.4</v>
      </c>
      <c r="AC245" s="8">
        <v>5.44</v>
      </c>
    </row>
    <row r="246" spans="16:29" ht="15" thickBot="1" x14ac:dyDescent="0.35">
      <c r="P246" s="7" t="s">
        <v>259</v>
      </c>
      <c r="Q246" s="8">
        <v>654.4</v>
      </c>
      <c r="R246" s="8">
        <v>4397.3</v>
      </c>
      <c r="S246" s="8">
        <v>403.7</v>
      </c>
      <c r="T246" s="8">
        <v>882.8</v>
      </c>
      <c r="U246" s="8">
        <v>5134.2</v>
      </c>
      <c r="V246" s="8">
        <v>274.3</v>
      </c>
      <c r="W246" s="8">
        <v>726.9</v>
      </c>
      <c r="X246" s="8">
        <v>309.7</v>
      </c>
      <c r="Y246" s="8">
        <v>380.2</v>
      </c>
      <c r="Z246" s="8">
        <v>13163.4</v>
      </c>
      <c r="AA246" s="8">
        <v>13000</v>
      </c>
      <c r="AB246" s="8">
        <v>-163.4</v>
      </c>
      <c r="AC246" s="8">
        <v>-1.26</v>
      </c>
    </row>
    <row r="247" spans="16:29" ht="15" thickBot="1" x14ac:dyDescent="0.35">
      <c r="P247" s="7" t="s">
        <v>260</v>
      </c>
      <c r="Q247" s="8">
        <v>1789.5</v>
      </c>
      <c r="R247" s="8">
        <v>4397.3</v>
      </c>
      <c r="S247" s="8">
        <v>403.7</v>
      </c>
      <c r="T247" s="8">
        <v>242.3</v>
      </c>
      <c r="U247" s="8">
        <v>4730</v>
      </c>
      <c r="V247" s="8">
        <v>274.3</v>
      </c>
      <c r="W247" s="8">
        <v>578.5</v>
      </c>
      <c r="X247" s="8">
        <v>537</v>
      </c>
      <c r="Y247" s="8">
        <v>361.2</v>
      </c>
      <c r="Z247" s="8">
        <v>13313.8</v>
      </c>
      <c r="AA247" s="8">
        <v>13000</v>
      </c>
      <c r="AB247" s="8">
        <v>-313.8</v>
      </c>
      <c r="AC247" s="8">
        <v>-2.41</v>
      </c>
    </row>
    <row r="248" spans="16:29" ht="15" thickBot="1" x14ac:dyDescent="0.35">
      <c r="P248" s="7" t="s">
        <v>261</v>
      </c>
      <c r="Q248" s="8">
        <v>1077.0999999999999</v>
      </c>
      <c r="R248" s="8">
        <v>4397.3</v>
      </c>
      <c r="S248" s="8">
        <v>403.7</v>
      </c>
      <c r="T248" s="8">
        <v>831.3</v>
      </c>
      <c r="U248" s="8">
        <v>5134.2</v>
      </c>
      <c r="V248" s="8">
        <v>274.3</v>
      </c>
      <c r="W248" s="8">
        <v>669.4</v>
      </c>
      <c r="X248" s="8">
        <v>524.1</v>
      </c>
      <c r="Y248" s="8">
        <v>332.7</v>
      </c>
      <c r="Z248" s="8">
        <v>13644</v>
      </c>
      <c r="AA248" s="8">
        <v>14000</v>
      </c>
      <c r="AB248" s="8">
        <v>356</v>
      </c>
      <c r="AC248" s="8">
        <v>2.54</v>
      </c>
    </row>
    <row r="249" spans="16:29" ht="15" thickBot="1" x14ac:dyDescent="0.35">
      <c r="P249" s="7" t="s">
        <v>262</v>
      </c>
      <c r="Q249" s="8">
        <v>987.7</v>
      </c>
      <c r="R249" s="8">
        <v>3665.4</v>
      </c>
      <c r="S249" s="8">
        <v>0</v>
      </c>
      <c r="T249" s="8">
        <v>242.3</v>
      </c>
      <c r="U249" s="8">
        <v>4730</v>
      </c>
      <c r="V249" s="8">
        <v>99.4</v>
      </c>
      <c r="W249" s="8">
        <v>578.5</v>
      </c>
      <c r="X249" s="8">
        <v>307.7</v>
      </c>
      <c r="Y249" s="8">
        <v>380.2</v>
      </c>
      <c r="Z249" s="8">
        <v>10991.3</v>
      </c>
      <c r="AA249" s="8">
        <v>11000</v>
      </c>
      <c r="AB249" s="8">
        <v>8.6999999999999993</v>
      </c>
      <c r="AC249" s="8">
        <v>0.08</v>
      </c>
    </row>
    <row r="250" spans="16:29" ht="15" thickBot="1" x14ac:dyDescent="0.35">
      <c r="P250" s="7" t="s">
        <v>263</v>
      </c>
      <c r="Q250" s="8">
        <v>1077.0999999999999</v>
      </c>
      <c r="R250" s="8">
        <v>3581</v>
      </c>
      <c r="S250" s="8">
        <v>1000.2</v>
      </c>
      <c r="T250" s="8">
        <v>783.3</v>
      </c>
      <c r="U250" s="8">
        <v>5057.2</v>
      </c>
      <c r="V250" s="8">
        <v>538.5</v>
      </c>
      <c r="W250" s="8">
        <v>1027.5999999999999</v>
      </c>
      <c r="X250" s="8">
        <v>451.6</v>
      </c>
      <c r="Y250" s="8">
        <v>332.7</v>
      </c>
      <c r="Z250" s="8">
        <v>13849.4</v>
      </c>
      <c r="AA250" s="8">
        <v>14000</v>
      </c>
      <c r="AB250" s="8">
        <v>150.6</v>
      </c>
      <c r="AC250" s="8">
        <v>1.08</v>
      </c>
    </row>
    <row r="251" spans="16:29" ht="15" thickBot="1" x14ac:dyDescent="0.35">
      <c r="P251" s="7" t="s">
        <v>264</v>
      </c>
      <c r="Q251" s="8">
        <v>1077.0999999999999</v>
      </c>
      <c r="R251" s="8">
        <v>3581</v>
      </c>
      <c r="S251" s="8">
        <v>1000.2</v>
      </c>
      <c r="T251" s="8">
        <v>783.3</v>
      </c>
      <c r="U251" s="8">
        <v>5057.2</v>
      </c>
      <c r="V251" s="8">
        <v>1095.5999999999999</v>
      </c>
      <c r="W251" s="8">
        <v>1027.5999999999999</v>
      </c>
      <c r="X251" s="8">
        <v>451.6</v>
      </c>
      <c r="Y251" s="8">
        <v>332.7</v>
      </c>
      <c r="Z251" s="8">
        <v>14406.4</v>
      </c>
      <c r="AA251" s="8">
        <v>15000</v>
      </c>
      <c r="AB251" s="8">
        <v>593.6</v>
      </c>
      <c r="AC251" s="8">
        <v>3.96</v>
      </c>
    </row>
    <row r="252" spans="16:29" ht="15" thickBot="1" x14ac:dyDescent="0.35">
      <c r="P252" s="7" t="s">
        <v>265</v>
      </c>
      <c r="Q252" s="8">
        <v>0</v>
      </c>
      <c r="R252" s="8">
        <v>3581</v>
      </c>
      <c r="S252" s="8">
        <v>403.7</v>
      </c>
      <c r="T252" s="8">
        <v>831.3</v>
      </c>
      <c r="U252" s="8">
        <v>5057.2</v>
      </c>
      <c r="V252" s="8">
        <v>1095.5999999999999</v>
      </c>
      <c r="W252" s="8">
        <v>1131.5</v>
      </c>
      <c r="X252" s="8">
        <v>309.7</v>
      </c>
      <c r="Y252" s="8">
        <v>361.2</v>
      </c>
      <c r="Z252" s="8">
        <v>12771.3</v>
      </c>
      <c r="AA252" s="8">
        <v>12000</v>
      </c>
      <c r="AB252" s="8">
        <v>-771.3</v>
      </c>
      <c r="AC252" s="8">
        <v>-6.43</v>
      </c>
    </row>
    <row r="253" spans="16:29" ht="15" thickBot="1" x14ac:dyDescent="0.35">
      <c r="P253" s="7" t="s">
        <v>266</v>
      </c>
      <c r="Q253" s="8">
        <v>1077.0999999999999</v>
      </c>
      <c r="R253" s="8">
        <v>3581</v>
      </c>
      <c r="S253" s="8">
        <v>1000.2</v>
      </c>
      <c r="T253" s="8">
        <v>831.3</v>
      </c>
      <c r="U253" s="8">
        <v>5057.2</v>
      </c>
      <c r="V253" s="8">
        <v>538.5</v>
      </c>
      <c r="W253" s="8">
        <v>1027.5999999999999</v>
      </c>
      <c r="X253" s="8">
        <v>524.1</v>
      </c>
      <c r="Y253" s="8">
        <v>361.2</v>
      </c>
      <c r="Z253" s="8">
        <v>13998.2</v>
      </c>
      <c r="AA253" s="8">
        <v>14000</v>
      </c>
      <c r="AB253" s="8">
        <v>1.8</v>
      </c>
      <c r="AC253" s="8">
        <v>0.01</v>
      </c>
    </row>
    <row r="254" spans="16:29" ht="15" thickBot="1" x14ac:dyDescent="0.35">
      <c r="P254" s="7" t="s">
        <v>267</v>
      </c>
      <c r="Q254" s="8">
        <v>0</v>
      </c>
      <c r="R254" s="8">
        <v>3581</v>
      </c>
      <c r="S254" s="8">
        <v>403.7</v>
      </c>
      <c r="T254" s="8">
        <v>831.3</v>
      </c>
      <c r="U254" s="8">
        <v>5057.2</v>
      </c>
      <c r="V254" s="8">
        <v>1095.5999999999999</v>
      </c>
      <c r="W254" s="8">
        <v>1027.5999999999999</v>
      </c>
      <c r="X254" s="8">
        <v>524.1</v>
      </c>
      <c r="Y254" s="8">
        <v>361.2</v>
      </c>
      <c r="Z254" s="8">
        <v>12881.7</v>
      </c>
      <c r="AA254" s="8">
        <v>13000</v>
      </c>
      <c r="AB254" s="8">
        <v>118.3</v>
      </c>
      <c r="AC254" s="8">
        <v>0.91</v>
      </c>
    </row>
    <row r="255" spans="16:29" ht="15" thickBot="1" x14ac:dyDescent="0.35">
      <c r="P255" s="7" t="s">
        <v>268</v>
      </c>
      <c r="Q255" s="8">
        <v>1077.0999999999999</v>
      </c>
      <c r="R255" s="8">
        <v>3581</v>
      </c>
      <c r="S255" s="8">
        <v>403.7</v>
      </c>
      <c r="T255" s="8">
        <v>831.3</v>
      </c>
      <c r="U255" s="8">
        <v>5057.2</v>
      </c>
      <c r="V255" s="8">
        <v>538.5</v>
      </c>
      <c r="W255" s="8">
        <v>1027.5999999999999</v>
      </c>
      <c r="X255" s="8">
        <v>524.1</v>
      </c>
      <c r="Y255" s="8">
        <v>361.2</v>
      </c>
      <c r="Z255" s="8">
        <v>13401.7</v>
      </c>
      <c r="AA255" s="8">
        <v>14000</v>
      </c>
      <c r="AB255" s="8">
        <v>598.29999999999995</v>
      </c>
      <c r="AC255" s="8">
        <v>4.2699999999999996</v>
      </c>
    </row>
    <row r="256" spans="16:29" ht="15" thickBot="1" x14ac:dyDescent="0.35">
      <c r="P256" s="7" t="s">
        <v>269</v>
      </c>
      <c r="Q256" s="8">
        <v>654.4</v>
      </c>
      <c r="R256" s="8">
        <v>4397.3</v>
      </c>
      <c r="S256" s="8">
        <v>403.7</v>
      </c>
      <c r="T256" s="8">
        <v>882.8</v>
      </c>
      <c r="U256" s="8">
        <v>5134.2</v>
      </c>
      <c r="V256" s="8">
        <v>1095.5999999999999</v>
      </c>
      <c r="W256" s="8">
        <v>726.9</v>
      </c>
      <c r="X256" s="8">
        <v>451.6</v>
      </c>
      <c r="Y256" s="8">
        <v>332.7</v>
      </c>
      <c r="Z256" s="8">
        <v>14079.2</v>
      </c>
      <c r="AA256" s="8">
        <v>14000</v>
      </c>
      <c r="AB256" s="8">
        <v>-79.2</v>
      </c>
      <c r="AC256" s="8">
        <v>-0.56999999999999995</v>
      </c>
    </row>
    <row r="257" spans="16:29" ht="15" thickBot="1" x14ac:dyDescent="0.35">
      <c r="P257" s="7" t="s">
        <v>270</v>
      </c>
      <c r="Q257" s="8">
        <v>987.7</v>
      </c>
      <c r="R257" s="8">
        <v>3665.4</v>
      </c>
      <c r="S257" s="8">
        <v>443.6</v>
      </c>
      <c r="T257" s="8">
        <v>882.8</v>
      </c>
      <c r="U257" s="8">
        <v>5134.2</v>
      </c>
      <c r="V257" s="8">
        <v>274.3</v>
      </c>
      <c r="W257" s="8">
        <v>669.4</v>
      </c>
      <c r="X257" s="8">
        <v>451.6</v>
      </c>
      <c r="Y257" s="8">
        <v>332.7</v>
      </c>
      <c r="Z257" s="8">
        <v>12841.7</v>
      </c>
      <c r="AA257" s="8">
        <v>12000</v>
      </c>
      <c r="AB257" s="8">
        <v>-841.7</v>
      </c>
      <c r="AC257" s="8">
        <v>-7.01</v>
      </c>
    </row>
    <row r="258" spans="16:29" ht="15" thickBot="1" x14ac:dyDescent="0.35">
      <c r="P258" s="7" t="s">
        <v>271</v>
      </c>
      <c r="Q258" s="8">
        <v>654.4</v>
      </c>
      <c r="R258" s="8">
        <v>4397.3</v>
      </c>
      <c r="S258" s="8">
        <v>324.7</v>
      </c>
      <c r="T258" s="8">
        <v>882.8</v>
      </c>
      <c r="U258" s="8">
        <v>5134.2</v>
      </c>
      <c r="V258" s="8">
        <v>1095.5999999999999</v>
      </c>
      <c r="W258" s="8">
        <v>726.9</v>
      </c>
      <c r="X258" s="8">
        <v>451.6</v>
      </c>
      <c r="Y258" s="8">
        <v>332.7</v>
      </c>
      <c r="Z258" s="8">
        <v>14000.2</v>
      </c>
      <c r="AA258" s="8">
        <v>14000</v>
      </c>
      <c r="AB258" s="8">
        <v>-0.2</v>
      </c>
      <c r="AC258" s="8">
        <v>0</v>
      </c>
    </row>
    <row r="259" spans="16:29" ht="15" thickBot="1" x14ac:dyDescent="0.35">
      <c r="P259" s="7" t="s">
        <v>272</v>
      </c>
      <c r="Q259" s="8">
        <v>654.4</v>
      </c>
      <c r="R259" s="8">
        <v>4397.3</v>
      </c>
      <c r="S259" s="8">
        <v>403.7</v>
      </c>
      <c r="T259" s="8">
        <v>831.3</v>
      </c>
      <c r="U259" s="8">
        <v>5057.2</v>
      </c>
      <c r="V259" s="8">
        <v>538.5</v>
      </c>
      <c r="W259" s="8">
        <v>669.4</v>
      </c>
      <c r="X259" s="8">
        <v>451.6</v>
      </c>
      <c r="Y259" s="8">
        <v>361.2</v>
      </c>
      <c r="Z259" s="8">
        <v>13364.8</v>
      </c>
      <c r="AA259" s="8">
        <v>14000</v>
      </c>
      <c r="AB259" s="8">
        <v>635.20000000000005</v>
      </c>
      <c r="AC259" s="8">
        <v>4.54</v>
      </c>
    </row>
    <row r="260" spans="16:29" ht="15" thickBot="1" x14ac:dyDescent="0.35">
      <c r="P260" s="7" t="s">
        <v>273</v>
      </c>
      <c r="Q260" s="8">
        <v>654.4</v>
      </c>
      <c r="R260" s="8">
        <v>4397.3</v>
      </c>
      <c r="S260" s="8">
        <v>324.7</v>
      </c>
      <c r="T260" s="8">
        <v>831.3</v>
      </c>
      <c r="U260" s="8">
        <v>5057.2</v>
      </c>
      <c r="V260" s="8">
        <v>538.5</v>
      </c>
      <c r="W260" s="8">
        <v>669.4</v>
      </c>
      <c r="X260" s="8">
        <v>451.6</v>
      </c>
      <c r="Y260" s="8">
        <v>361.2</v>
      </c>
      <c r="Z260" s="8">
        <v>13285.8</v>
      </c>
      <c r="AA260" s="8">
        <v>14000</v>
      </c>
      <c r="AB260" s="8">
        <v>714.2</v>
      </c>
      <c r="AC260" s="8">
        <v>5.0999999999999996</v>
      </c>
    </row>
    <row r="261" spans="16:29" ht="15" thickBot="1" x14ac:dyDescent="0.35">
      <c r="P261" s="7" t="s">
        <v>274</v>
      </c>
      <c r="Q261" s="8">
        <v>987.7</v>
      </c>
      <c r="R261" s="8">
        <v>3665.4</v>
      </c>
      <c r="S261" s="8">
        <v>443.6</v>
      </c>
      <c r="T261" s="8">
        <v>831.3</v>
      </c>
      <c r="U261" s="8">
        <v>5057.2</v>
      </c>
      <c r="V261" s="8">
        <v>274.3</v>
      </c>
      <c r="W261" s="8">
        <v>1027.5999999999999</v>
      </c>
      <c r="X261" s="8">
        <v>451.6</v>
      </c>
      <c r="Y261" s="8">
        <v>380.2</v>
      </c>
      <c r="Z261" s="8">
        <v>13119</v>
      </c>
      <c r="AA261" s="8">
        <v>12000</v>
      </c>
      <c r="AB261" s="8">
        <v>-1119</v>
      </c>
      <c r="AC261" s="8">
        <v>-9.33</v>
      </c>
    </row>
    <row r="262" spans="16:29" ht="15" thickBot="1" x14ac:dyDescent="0.35">
      <c r="P262" s="7" t="s">
        <v>275</v>
      </c>
      <c r="Q262" s="8">
        <v>1789.5</v>
      </c>
      <c r="R262" s="8">
        <v>5016.3</v>
      </c>
      <c r="S262" s="8">
        <v>403.7</v>
      </c>
      <c r="T262" s="8">
        <v>242.3</v>
      </c>
      <c r="U262" s="8">
        <v>4730</v>
      </c>
      <c r="V262" s="8">
        <v>99.4</v>
      </c>
      <c r="W262" s="8">
        <v>578.5</v>
      </c>
      <c r="X262" s="8">
        <v>307.7</v>
      </c>
      <c r="Y262" s="8">
        <v>380.2</v>
      </c>
      <c r="Z262" s="8">
        <v>13547.6</v>
      </c>
      <c r="AA262" s="8">
        <v>13000</v>
      </c>
      <c r="AB262" s="8">
        <v>-547.6</v>
      </c>
      <c r="AC262" s="8">
        <v>-4.21</v>
      </c>
    </row>
    <row r="263" spans="16:29" ht="15" thickBot="1" x14ac:dyDescent="0.35">
      <c r="P263" s="7" t="s">
        <v>276</v>
      </c>
      <c r="Q263" s="8">
        <v>1789.5</v>
      </c>
      <c r="R263" s="8">
        <v>5016.3</v>
      </c>
      <c r="S263" s="8">
        <v>443.6</v>
      </c>
      <c r="T263" s="8">
        <v>242.3</v>
      </c>
      <c r="U263" s="8">
        <v>4730</v>
      </c>
      <c r="V263" s="8">
        <v>99.4</v>
      </c>
      <c r="W263" s="8">
        <v>578.5</v>
      </c>
      <c r="X263" s="8">
        <v>307.7</v>
      </c>
      <c r="Y263" s="8">
        <v>380.2</v>
      </c>
      <c r="Z263" s="8">
        <v>13587.6</v>
      </c>
      <c r="AA263" s="8">
        <v>14000</v>
      </c>
      <c r="AB263" s="8">
        <v>412.4</v>
      </c>
      <c r="AC263" s="8">
        <v>2.95</v>
      </c>
    </row>
    <row r="264" spans="16:29" ht="15" thickBot="1" x14ac:dyDescent="0.35">
      <c r="P264" s="7" t="s">
        <v>277</v>
      </c>
      <c r="Q264" s="8">
        <v>987.7</v>
      </c>
      <c r="R264" s="8">
        <v>4397.3</v>
      </c>
      <c r="S264" s="8">
        <v>0</v>
      </c>
      <c r="T264" s="8">
        <v>831.3</v>
      </c>
      <c r="U264" s="8">
        <v>4730</v>
      </c>
      <c r="V264" s="8">
        <v>99.4</v>
      </c>
      <c r="W264" s="8">
        <v>1027.5999999999999</v>
      </c>
      <c r="X264" s="8">
        <v>537</v>
      </c>
      <c r="Y264" s="8">
        <v>380.2</v>
      </c>
      <c r="Z264" s="8">
        <v>12990.6</v>
      </c>
      <c r="AA264" s="8">
        <v>13000</v>
      </c>
      <c r="AB264" s="8">
        <v>9.4</v>
      </c>
      <c r="AC264" s="8">
        <v>7.0000000000000007E-2</v>
      </c>
    </row>
    <row r="265" spans="16:29" ht="15" thickBot="1" x14ac:dyDescent="0.35">
      <c r="P265" s="7" t="s">
        <v>278</v>
      </c>
      <c r="Q265" s="8">
        <v>654.4</v>
      </c>
      <c r="R265" s="8">
        <v>3665.4</v>
      </c>
      <c r="S265" s="8">
        <v>443.6</v>
      </c>
      <c r="T265" s="8">
        <v>882.8</v>
      </c>
      <c r="U265" s="8">
        <v>5057.2</v>
      </c>
      <c r="V265" s="8">
        <v>1095.5999999999999</v>
      </c>
      <c r="W265" s="8">
        <v>726.9</v>
      </c>
      <c r="X265" s="8">
        <v>537</v>
      </c>
      <c r="Y265" s="8">
        <v>380.2</v>
      </c>
      <c r="Z265" s="8">
        <v>13443.2</v>
      </c>
      <c r="AA265" s="8">
        <v>14000</v>
      </c>
      <c r="AB265" s="8">
        <v>556.79999999999995</v>
      </c>
      <c r="AC265" s="8">
        <v>3.98</v>
      </c>
    </row>
    <row r="266" spans="16:29" ht="15" thickBot="1" x14ac:dyDescent="0.35">
      <c r="P266" s="7" t="s">
        <v>279</v>
      </c>
      <c r="Q266" s="8">
        <v>1789.5</v>
      </c>
      <c r="R266" s="8">
        <v>4397.3</v>
      </c>
      <c r="S266" s="8">
        <v>443.6</v>
      </c>
      <c r="T266" s="8">
        <v>242.3</v>
      </c>
      <c r="U266" s="8">
        <v>5057.2</v>
      </c>
      <c r="V266" s="8">
        <v>538.5</v>
      </c>
      <c r="W266" s="8">
        <v>578.5</v>
      </c>
      <c r="X266" s="8">
        <v>537</v>
      </c>
      <c r="Y266" s="8">
        <v>380.2</v>
      </c>
      <c r="Z266" s="8">
        <v>13964.3</v>
      </c>
      <c r="AA266" s="8">
        <v>14000</v>
      </c>
      <c r="AB266" s="8">
        <v>35.700000000000003</v>
      </c>
      <c r="AC266" s="8">
        <v>0.26</v>
      </c>
    </row>
    <row r="267" spans="16:29" ht="15" thickBot="1" x14ac:dyDescent="0.35">
      <c r="P267" s="7" t="s">
        <v>280</v>
      </c>
      <c r="Q267" s="8">
        <v>1077.0999999999999</v>
      </c>
      <c r="R267" s="8">
        <v>3581</v>
      </c>
      <c r="S267" s="8">
        <v>1000.2</v>
      </c>
      <c r="T267" s="8">
        <v>783.3</v>
      </c>
      <c r="U267" s="8">
        <v>4873.8999999999996</v>
      </c>
      <c r="V267" s="8">
        <v>1817.5</v>
      </c>
      <c r="W267" s="8">
        <v>1027.5999999999999</v>
      </c>
      <c r="X267" s="8">
        <v>524.1</v>
      </c>
      <c r="Y267" s="8">
        <v>332.7</v>
      </c>
      <c r="Z267" s="8">
        <v>15017.4</v>
      </c>
      <c r="AA267" s="8">
        <v>15000</v>
      </c>
      <c r="AB267" s="8">
        <v>-17.399999999999999</v>
      </c>
      <c r="AC267" s="8">
        <v>-0.12</v>
      </c>
    </row>
    <row r="268" spans="16:29" ht="15" thickBot="1" x14ac:dyDescent="0.35">
      <c r="P268" s="7" t="s">
        <v>281</v>
      </c>
      <c r="Q268" s="8">
        <v>0</v>
      </c>
      <c r="R268" s="8">
        <v>3581</v>
      </c>
      <c r="S268" s="8">
        <v>1000.2</v>
      </c>
      <c r="T268" s="8">
        <v>783.3</v>
      </c>
      <c r="U268" s="8">
        <v>4873.8999999999996</v>
      </c>
      <c r="V268" s="8">
        <v>1817.5</v>
      </c>
      <c r="W268" s="8">
        <v>1131.5</v>
      </c>
      <c r="X268" s="8">
        <v>524.1</v>
      </c>
      <c r="Y268" s="8">
        <v>332.7</v>
      </c>
      <c r="Z268" s="8">
        <v>14044.2</v>
      </c>
      <c r="AA268" s="8">
        <v>15000</v>
      </c>
      <c r="AB268" s="8">
        <v>955.8</v>
      </c>
      <c r="AC268" s="8">
        <v>6.37</v>
      </c>
    </row>
    <row r="269" spans="16:29" ht="15" thickBot="1" x14ac:dyDescent="0.35">
      <c r="P269" s="7" t="s">
        <v>282</v>
      </c>
      <c r="Q269" s="8">
        <v>0</v>
      </c>
      <c r="R269" s="8">
        <v>3581</v>
      </c>
      <c r="S269" s="8">
        <v>0</v>
      </c>
      <c r="T269" s="8">
        <v>882.8</v>
      </c>
      <c r="U269" s="8">
        <v>5134.2</v>
      </c>
      <c r="V269" s="8">
        <v>99.4</v>
      </c>
      <c r="W269" s="8">
        <v>726.9</v>
      </c>
      <c r="X269" s="8">
        <v>537</v>
      </c>
      <c r="Y269" s="8">
        <v>361.2</v>
      </c>
      <c r="Z269" s="8">
        <v>11322.5</v>
      </c>
      <c r="AA269" s="8">
        <v>11000</v>
      </c>
      <c r="AB269" s="8">
        <v>-322.5</v>
      </c>
      <c r="AC269" s="8">
        <v>-2.93</v>
      </c>
    </row>
    <row r="270" spans="16:29" ht="15" thickBot="1" x14ac:dyDescent="0.35">
      <c r="P270" s="7" t="s">
        <v>283</v>
      </c>
      <c r="Q270" s="8">
        <v>654.4</v>
      </c>
      <c r="R270" s="8">
        <v>3665.4</v>
      </c>
      <c r="S270" s="8">
        <v>403.7</v>
      </c>
      <c r="T270" s="8">
        <v>831.3</v>
      </c>
      <c r="U270" s="8">
        <v>5057.2</v>
      </c>
      <c r="V270" s="8">
        <v>1095.5999999999999</v>
      </c>
      <c r="W270" s="8">
        <v>669.4</v>
      </c>
      <c r="X270" s="8">
        <v>524.1</v>
      </c>
      <c r="Y270" s="8">
        <v>361.2</v>
      </c>
      <c r="Z270" s="8">
        <v>13262.4</v>
      </c>
      <c r="AA270" s="8">
        <v>14000</v>
      </c>
      <c r="AB270" s="8">
        <v>737.6</v>
      </c>
      <c r="AC270" s="8">
        <v>5.27</v>
      </c>
    </row>
    <row r="271" spans="16:29" ht="15" thickBot="1" x14ac:dyDescent="0.35">
      <c r="P271" s="7" t="s">
        <v>284</v>
      </c>
      <c r="Q271" s="8">
        <v>987.7</v>
      </c>
      <c r="R271" s="8">
        <v>3581</v>
      </c>
      <c r="S271" s="8">
        <v>1000.2</v>
      </c>
      <c r="T271" s="8">
        <v>783.3</v>
      </c>
      <c r="U271" s="8">
        <v>5134.2</v>
      </c>
      <c r="V271" s="8">
        <v>1095.5999999999999</v>
      </c>
      <c r="W271" s="8">
        <v>1131.5</v>
      </c>
      <c r="X271" s="8">
        <v>451.6</v>
      </c>
      <c r="Y271" s="8">
        <v>332.7</v>
      </c>
      <c r="Z271" s="8">
        <v>14497.8</v>
      </c>
      <c r="AA271" s="8">
        <v>14000</v>
      </c>
      <c r="AB271" s="8">
        <v>-497.8</v>
      </c>
      <c r="AC271" s="8">
        <v>-3.56</v>
      </c>
    </row>
    <row r="272" spans="16:29" ht="15" thickBot="1" x14ac:dyDescent="0.35">
      <c r="P272" s="7" t="s">
        <v>285</v>
      </c>
      <c r="Q272" s="8">
        <v>0</v>
      </c>
      <c r="R272" s="8">
        <v>3581</v>
      </c>
      <c r="S272" s="8">
        <v>403.7</v>
      </c>
      <c r="T272" s="8">
        <v>783.3</v>
      </c>
      <c r="U272" s="8">
        <v>5134.2</v>
      </c>
      <c r="V272" s="8">
        <v>1095.5999999999999</v>
      </c>
      <c r="W272" s="8">
        <v>1027.5999999999999</v>
      </c>
      <c r="X272" s="8">
        <v>451.6</v>
      </c>
      <c r="Y272" s="8">
        <v>332.7</v>
      </c>
      <c r="Z272" s="8">
        <v>12809.7</v>
      </c>
      <c r="AA272" s="8">
        <v>12000</v>
      </c>
      <c r="AB272" s="8">
        <v>-809.7</v>
      </c>
      <c r="AC272" s="8">
        <v>-6.75</v>
      </c>
    </row>
    <row r="273" spans="16:29" ht="15" thickBot="1" x14ac:dyDescent="0.35">
      <c r="P273" s="7" t="s">
        <v>286</v>
      </c>
      <c r="Q273" s="8">
        <v>987.7</v>
      </c>
      <c r="R273" s="8">
        <v>3581</v>
      </c>
      <c r="S273" s="8">
        <v>403.7</v>
      </c>
      <c r="T273" s="8">
        <v>783.3</v>
      </c>
      <c r="U273" s="8">
        <v>5134.2</v>
      </c>
      <c r="V273" s="8">
        <v>1095.5999999999999</v>
      </c>
      <c r="W273" s="8">
        <v>1131.5</v>
      </c>
      <c r="X273" s="8">
        <v>451.6</v>
      </c>
      <c r="Y273" s="8">
        <v>332.7</v>
      </c>
      <c r="Z273" s="8">
        <v>13901.3</v>
      </c>
      <c r="AA273" s="8">
        <v>14000</v>
      </c>
      <c r="AB273" s="8">
        <v>98.7</v>
      </c>
      <c r="AC273" s="8">
        <v>0.71</v>
      </c>
    </row>
    <row r="274" spans="16:29" ht="15" thickBot="1" x14ac:dyDescent="0.35">
      <c r="P274" s="7" t="s">
        <v>287</v>
      </c>
      <c r="Q274" s="8">
        <v>1077.0999999999999</v>
      </c>
      <c r="R274" s="8">
        <v>3581</v>
      </c>
      <c r="S274" s="8">
        <v>1000.2</v>
      </c>
      <c r="T274" s="8">
        <v>783.3</v>
      </c>
      <c r="U274" s="8">
        <v>4873.8999999999996</v>
      </c>
      <c r="V274" s="8">
        <v>1817.5</v>
      </c>
      <c r="W274" s="8">
        <v>1131.5</v>
      </c>
      <c r="X274" s="8">
        <v>451.6</v>
      </c>
      <c r="Y274" s="8">
        <v>332.7</v>
      </c>
      <c r="Z274" s="8">
        <v>15048.9</v>
      </c>
      <c r="AA274" s="8">
        <v>15000</v>
      </c>
      <c r="AB274" s="8">
        <v>-48.9</v>
      </c>
      <c r="AC274" s="8">
        <v>-0.33</v>
      </c>
    </row>
    <row r="275" spans="16:29" ht="15" thickBot="1" x14ac:dyDescent="0.35">
      <c r="P275" s="7" t="s">
        <v>288</v>
      </c>
      <c r="Q275" s="8">
        <v>1077.0999999999999</v>
      </c>
      <c r="R275" s="8">
        <v>3581</v>
      </c>
      <c r="S275" s="8">
        <v>324.7</v>
      </c>
      <c r="T275" s="8">
        <v>783.3</v>
      </c>
      <c r="U275" s="8">
        <v>5134.2</v>
      </c>
      <c r="V275" s="8">
        <v>1095.5999999999999</v>
      </c>
      <c r="W275" s="8">
        <v>1027.5999999999999</v>
      </c>
      <c r="X275" s="8">
        <v>451.6</v>
      </c>
      <c r="Y275" s="8">
        <v>332.7</v>
      </c>
      <c r="Z275" s="8">
        <v>13807.9</v>
      </c>
      <c r="AA275" s="8">
        <v>14000</v>
      </c>
      <c r="AB275" s="8">
        <v>192.1</v>
      </c>
      <c r="AC275" s="8">
        <v>1.37</v>
      </c>
    </row>
    <row r="276" spans="16:29" ht="15" thickBot="1" x14ac:dyDescent="0.35">
      <c r="P276" s="7" t="s">
        <v>289</v>
      </c>
      <c r="Q276" s="8">
        <v>1077.0999999999999</v>
      </c>
      <c r="R276" s="8">
        <v>3581</v>
      </c>
      <c r="S276" s="8">
        <v>403.7</v>
      </c>
      <c r="T276" s="8">
        <v>831.3</v>
      </c>
      <c r="U276" s="8">
        <v>5057.2</v>
      </c>
      <c r="V276" s="8">
        <v>538.5</v>
      </c>
      <c r="W276" s="8">
        <v>1027.5999999999999</v>
      </c>
      <c r="X276" s="8">
        <v>524.1</v>
      </c>
      <c r="Y276" s="8">
        <v>332.7</v>
      </c>
      <c r="Z276" s="8">
        <v>13373.3</v>
      </c>
      <c r="AA276" s="8">
        <v>13000</v>
      </c>
      <c r="AB276" s="8">
        <v>-373.3</v>
      </c>
      <c r="AC276" s="8">
        <v>-2.87</v>
      </c>
    </row>
    <row r="277" spans="16:29" ht="15" thickBot="1" x14ac:dyDescent="0.35">
      <c r="P277" s="7" t="s">
        <v>290</v>
      </c>
      <c r="Q277" s="8">
        <v>987.7</v>
      </c>
      <c r="R277" s="8">
        <v>3581</v>
      </c>
      <c r="S277" s="8">
        <v>1000.2</v>
      </c>
      <c r="T277" s="8">
        <v>783.3</v>
      </c>
      <c r="U277" s="8">
        <v>4873.8999999999996</v>
      </c>
      <c r="V277" s="8">
        <v>1817.5</v>
      </c>
      <c r="W277" s="8">
        <v>1131.5</v>
      </c>
      <c r="X277" s="8">
        <v>451.6</v>
      </c>
      <c r="Y277" s="8">
        <v>361.2</v>
      </c>
      <c r="Z277" s="8">
        <v>14987.9</v>
      </c>
      <c r="AA277" s="8">
        <v>15000</v>
      </c>
      <c r="AB277" s="8">
        <v>12.1</v>
      </c>
      <c r="AC277" s="8">
        <v>0.08</v>
      </c>
    </row>
    <row r="278" spans="16:29" ht="15" thickBot="1" x14ac:dyDescent="0.35">
      <c r="P278" s="7" t="s">
        <v>291</v>
      </c>
      <c r="Q278" s="8">
        <v>0</v>
      </c>
      <c r="R278" s="8">
        <v>3581</v>
      </c>
      <c r="S278" s="8">
        <v>403.7</v>
      </c>
      <c r="T278" s="8">
        <v>783.3</v>
      </c>
      <c r="U278" s="8">
        <v>4873.8999999999996</v>
      </c>
      <c r="V278" s="8">
        <v>1817.5</v>
      </c>
      <c r="W278" s="8">
        <v>1131.5</v>
      </c>
      <c r="X278" s="8">
        <v>451.6</v>
      </c>
      <c r="Y278" s="8">
        <v>361.2</v>
      </c>
      <c r="Z278" s="8">
        <v>13403.7</v>
      </c>
      <c r="AA278" s="8">
        <v>12000</v>
      </c>
      <c r="AB278" s="8">
        <v>-1403.7</v>
      </c>
      <c r="AC278" s="8">
        <v>-11.7</v>
      </c>
    </row>
    <row r="279" spans="16:29" ht="15" thickBot="1" x14ac:dyDescent="0.35">
      <c r="P279" s="7" t="s">
        <v>292</v>
      </c>
      <c r="Q279" s="8">
        <v>0</v>
      </c>
      <c r="R279" s="8">
        <v>3581</v>
      </c>
      <c r="S279" s="8">
        <v>1000.2</v>
      </c>
      <c r="T279" s="8">
        <v>783.3</v>
      </c>
      <c r="U279" s="8">
        <v>4873.8999999999996</v>
      </c>
      <c r="V279" s="8">
        <v>1817.5</v>
      </c>
      <c r="W279" s="8">
        <v>1131.5</v>
      </c>
      <c r="X279" s="8">
        <v>309.7</v>
      </c>
      <c r="Y279" s="8">
        <v>380.2</v>
      </c>
      <c r="Z279" s="8">
        <v>13877.3</v>
      </c>
      <c r="AA279" s="8">
        <v>15000</v>
      </c>
      <c r="AB279" s="8">
        <v>1122.7</v>
      </c>
      <c r="AC279" s="8">
        <v>7.48</v>
      </c>
    </row>
    <row r="280" spans="16:29" ht="15" thickBot="1" x14ac:dyDescent="0.35">
      <c r="P280" s="7" t="s">
        <v>293</v>
      </c>
      <c r="Q280" s="8">
        <v>0</v>
      </c>
      <c r="R280" s="8">
        <v>3581</v>
      </c>
      <c r="S280" s="8">
        <v>1000.2</v>
      </c>
      <c r="T280" s="8">
        <v>783.3</v>
      </c>
      <c r="U280" s="8">
        <v>4873.8999999999996</v>
      </c>
      <c r="V280" s="8">
        <v>1817.5</v>
      </c>
      <c r="W280" s="8">
        <v>1131.5</v>
      </c>
      <c r="X280" s="8">
        <v>309.7</v>
      </c>
      <c r="Y280" s="8">
        <v>380.2</v>
      </c>
      <c r="Z280" s="8">
        <v>13877.3</v>
      </c>
      <c r="AA280" s="8">
        <v>15000</v>
      </c>
      <c r="AB280" s="8">
        <v>1122.7</v>
      </c>
      <c r="AC280" s="8">
        <v>7.48</v>
      </c>
    </row>
    <row r="281" spans="16:29" ht="15" thickBot="1" x14ac:dyDescent="0.35">
      <c r="P281" s="7" t="s">
        <v>294</v>
      </c>
      <c r="Q281" s="8">
        <v>654.4</v>
      </c>
      <c r="R281" s="8">
        <v>3665.4</v>
      </c>
      <c r="S281" s="8">
        <v>403.7</v>
      </c>
      <c r="T281" s="8">
        <v>783.3</v>
      </c>
      <c r="U281" s="8">
        <v>5057.2</v>
      </c>
      <c r="V281" s="8">
        <v>1817.5</v>
      </c>
      <c r="W281" s="8">
        <v>1027.5999999999999</v>
      </c>
      <c r="X281" s="8">
        <v>537</v>
      </c>
      <c r="Y281" s="8">
        <v>361.2</v>
      </c>
      <c r="Z281" s="8">
        <v>14307.5</v>
      </c>
      <c r="AA281" s="8">
        <v>14000</v>
      </c>
      <c r="AB281" s="8">
        <v>-307.5</v>
      </c>
      <c r="AC281" s="8">
        <v>-2.2000000000000002</v>
      </c>
    </row>
    <row r="282" spans="16:29" ht="15" thickBot="1" x14ac:dyDescent="0.35">
      <c r="P282" s="7" t="s">
        <v>295</v>
      </c>
      <c r="Q282" s="8">
        <v>987.7</v>
      </c>
      <c r="R282" s="8">
        <v>3665.4</v>
      </c>
      <c r="S282" s="8">
        <v>443.6</v>
      </c>
      <c r="T282" s="8">
        <v>831.3</v>
      </c>
      <c r="U282" s="8">
        <v>5057.2</v>
      </c>
      <c r="V282" s="8">
        <v>538.5</v>
      </c>
      <c r="W282" s="8">
        <v>669.4</v>
      </c>
      <c r="X282" s="8">
        <v>537</v>
      </c>
      <c r="Y282" s="8">
        <v>361.2</v>
      </c>
      <c r="Z282" s="8">
        <v>13091.5</v>
      </c>
      <c r="AA282" s="8">
        <v>12000</v>
      </c>
      <c r="AB282" s="8">
        <v>-1091.5</v>
      </c>
      <c r="AC282" s="8">
        <v>-9.1</v>
      </c>
    </row>
    <row r="283" spans="16:29" ht="15" thickBot="1" x14ac:dyDescent="0.35">
      <c r="P283" s="7" t="s">
        <v>296</v>
      </c>
      <c r="Q283" s="8">
        <v>654.4</v>
      </c>
      <c r="R283" s="8">
        <v>4397.3</v>
      </c>
      <c r="S283" s="8">
        <v>403.7</v>
      </c>
      <c r="T283" s="8">
        <v>882.8</v>
      </c>
      <c r="U283" s="8">
        <v>5134.2</v>
      </c>
      <c r="V283" s="8">
        <v>274.3</v>
      </c>
      <c r="W283" s="8">
        <v>669.4</v>
      </c>
      <c r="X283" s="8">
        <v>537</v>
      </c>
      <c r="Y283" s="8">
        <v>332.7</v>
      </c>
      <c r="Z283" s="8">
        <v>13285.8</v>
      </c>
      <c r="AA283" s="8">
        <v>14000</v>
      </c>
      <c r="AB283" s="8">
        <v>714.2</v>
      </c>
      <c r="AC283" s="8">
        <v>5.0999999999999996</v>
      </c>
    </row>
    <row r="284" spans="16:29" ht="15" thickBot="1" x14ac:dyDescent="0.35">
      <c r="P284" s="7" t="s">
        <v>297</v>
      </c>
      <c r="Q284" s="8">
        <v>987.7</v>
      </c>
      <c r="R284" s="8">
        <v>3665.4</v>
      </c>
      <c r="S284" s="8">
        <v>443.6</v>
      </c>
      <c r="T284" s="8">
        <v>882.8</v>
      </c>
      <c r="U284" s="8">
        <v>5134.2</v>
      </c>
      <c r="V284" s="8">
        <v>274.3</v>
      </c>
      <c r="W284" s="8">
        <v>669.4</v>
      </c>
      <c r="X284" s="8">
        <v>537</v>
      </c>
      <c r="Y284" s="8">
        <v>332.7</v>
      </c>
      <c r="Z284" s="8">
        <v>12927.1</v>
      </c>
      <c r="AA284" s="8">
        <v>14000</v>
      </c>
      <c r="AB284" s="8">
        <v>1072.9000000000001</v>
      </c>
      <c r="AC284" s="8">
        <v>7.66</v>
      </c>
    </row>
    <row r="285" spans="16:29" ht="15" thickBot="1" x14ac:dyDescent="0.35">
      <c r="P285" s="7" t="s">
        <v>298</v>
      </c>
      <c r="Q285" s="8">
        <v>654.4</v>
      </c>
      <c r="R285" s="8">
        <v>4397.3</v>
      </c>
      <c r="S285" s="8">
        <v>324.7</v>
      </c>
      <c r="T285" s="8">
        <v>882.8</v>
      </c>
      <c r="U285" s="8">
        <v>4873.8999999999996</v>
      </c>
      <c r="V285" s="8">
        <v>1095.5999999999999</v>
      </c>
      <c r="W285" s="8">
        <v>1027.5999999999999</v>
      </c>
      <c r="X285" s="8">
        <v>524.1</v>
      </c>
      <c r="Y285" s="8">
        <v>332.7</v>
      </c>
      <c r="Z285" s="8">
        <v>14113.1</v>
      </c>
      <c r="AA285" s="8">
        <v>14000</v>
      </c>
      <c r="AB285" s="8">
        <v>-113.1</v>
      </c>
      <c r="AC285" s="8">
        <v>-0.81</v>
      </c>
    </row>
    <row r="286" spans="16:29" ht="15" thickBot="1" x14ac:dyDescent="0.35">
      <c r="P286" s="7" t="s">
        <v>299</v>
      </c>
      <c r="Q286" s="8">
        <v>654.4</v>
      </c>
      <c r="R286" s="8">
        <v>3581</v>
      </c>
      <c r="S286" s="8">
        <v>403.7</v>
      </c>
      <c r="T286" s="8">
        <v>831.3</v>
      </c>
      <c r="U286" s="8">
        <v>4544.7</v>
      </c>
      <c r="V286" s="8">
        <v>1095.5999999999999</v>
      </c>
      <c r="W286" s="8">
        <v>1131.5</v>
      </c>
      <c r="X286" s="8">
        <v>524.1</v>
      </c>
      <c r="Y286" s="8">
        <v>332.7</v>
      </c>
      <c r="Z286" s="8">
        <v>13099</v>
      </c>
      <c r="AA286" s="8">
        <v>12000</v>
      </c>
      <c r="AB286" s="8">
        <v>-1099</v>
      </c>
      <c r="AC286" s="8">
        <v>-9.16</v>
      </c>
    </row>
    <row r="287" spans="16:29" ht="15" thickBot="1" x14ac:dyDescent="0.35">
      <c r="P287" s="7" t="s">
        <v>300</v>
      </c>
      <c r="Q287" s="8">
        <v>654.4</v>
      </c>
      <c r="R287" s="8">
        <v>3581</v>
      </c>
      <c r="S287" s="8">
        <v>403.7</v>
      </c>
      <c r="T287" s="8">
        <v>831.3</v>
      </c>
      <c r="U287" s="8">
        <v>4544.7</v>
      </c>
      <c r="V287" s="8">
        <v>1095.5999999999999</v>
      </c>
      <c r="W287" s="8">
        <v>1027.5999999999999</v>
      </c>
      <c r="X287" s="8">
        <v>524.1</v>
      </c>
      <c r="Y287" s="8">
        <v>332.7</v>
      </c>
      <c r="Z287" s="8">
        <v>12995.1</v>
      </c>
      <c r="AA287" s="8">
        <v>12000</v>
      </c>
      <c r="AB287" s="8">
        <v>-995.1</v>
      </c>
      <c r="AC287" s="8">
        <v>-8.2899999999999991</v>
      </c>
    </row>
    <row r="288" spans="16:29" ht="15" thickBot="1" x14ac:dyDescent="0.35">
      <c r="P288" s="7" t="s">
        <v>301</v>
      </c>
      <c r="Q288" s="8">
        <v>1077.0999999999999</v>
      </c>
      <c r="R288" s="8">
        <v>3581</v>
      </c>
      <c r="S288" s="8">
        <v>1000.2</v>
      </c>
      <c r="T288" s="8">
        <v>831.3</v>
      </c>
      <c r="U288" s="8">
        <v>4873.8999999999996</v>
      </c>
      <c r="V288" s="8">
        <v>538.5</v>
      </c>
      <c r="W288" s="8">
        <v>1027.5999999999999</v>
      </c>
      <c r="X288" s="8">
        <v>537</v>
      </c>
      <c r="Y288" s="8">
        <v>361.2</v>
      </c>
      <c r="Z288" s="8">
        <v>13827.9</v>
      </c>
      <c r="AA288" s="8">
        <v>14000</v>
      </c>
      <c r="AB288" s="8">
        <v>172.1</v>
      </c>
      <c r="AC288" s="8">
        <v>1.23</v>
      </c>
    </row>
    <row r="289" spans="16:29" ht="15" thickBot="1" x14ac:dyDescent="0.35">
      <c r="P289" s="7" t="s">
        <v>302</v>
      </c>
      <c r="Q289" s="8">
        <v>987.7</v>
      </c>
      <c r="R289" s="8">
        <v>3581</v>
      </c>
      <c r="S289" s="8">
        <v>324.7</v>
      </c>
      <c r="T289" s="8">
        <v>831.3</v>
      </c>
      <c r="U289" s="8">
        <v>4873.8999999999996</v>
      </c>
      <c r="V289" s="8">
        <v>538.5</v>
      </c>
      <c r="W289" s="8">
        <v>1027.5999999999999</v>
      </c>
      <c r="X289" s="8">
        <v>537</v>
      </c>
      <c r="Y289" s="8">
        <v>361.2</v>
      </c>
      <c r="Z289" s="8">
        <v>13063</v>
      </c>
      <c r="AA289" s="8">
        <v>14000</v>
      </c>
      <c r="AB289" s="8">
        <v>937</v>
      </c>
      <c r="AC289" s="8">
        <v>6.69</v>
      </c>
    </row>
    <row r="290" spans="16:29" ht="15" thickBot="1" x14ac:dyDescent="0.35">
      <c r="P290" s="7" t="s">
        <v>303</v>
      </c>
      <c r="Q290" s="8">
        <v>1077.0999999999999</v>
      </c>
      <c r="R290" s="8">
        <v>3665.4</v>
      </c>
      <c r="S290" s="8">
        <v>1000.2</v>
      </c>
      <c r="T290" s="8">
        <v>831.3</v>
      </c>
      <c r="U290" s="8">
        <v>4544.7</v>
      </c>
      <c r="V290" s="8">
        <v>1095.5999999999999</v>
      </c>
      <c r="W290" s="8">
        <v>1131.5</v>
      </c>
      <c r="X290" s="8">
        <v>309.7</v>
      </c>
      <c r="Y290" s="8">
        <v>332.7</v>
      </c>
      <c r="Z290" s="8">
        <v>13988.2</v>
      </c>
      <c r="AA290" s="8">
        <v>14000</v>
      </c>
      <c r="AB290" s="8">
        <v>11.8</v>
      </c>
      <c r="AC290" s="8">
        <v>0.08</v>
      </c>
    </row>
    <row r="291" spans="16:29" ht="15" thickBot="1" x14ac:dyDescent="0.35">
      <c r="P291" s="7" t="s">
        <v>304</v>
      </c>
      <c r="Q291" s="8">
        <v>654.4</v>
      </c>
      <c r="R291" s="8">
        <v>3581</v>
      </c>
      <c r="S291" s="8">
        <v>1000.2</v>
      </c>
      <c r="T291" s="8">
        <v>882.8</v>
      </c>
      <c r="U291" s="8">
        <v>5057.2</v>
      </c>
      <c r="V291" s="8">
        <v>1095.5999999999999</v>
      </c>
      <c r="W291" s="8">
        <v>726.9</v>
      </c>
      <c r="X291" s="8">
        <v>309.7</v>
      </c>
      <c r="Y291" s="8">
        <v>361.2</v>
      </c>
      <c r="Z291" s="8">
        <v>13669</v>
      </c>
      <c r="AA291" s="8">
        <v>14000</v>
      </c>
      <c r="AB291" s="8">
        <v>331</v>
      </c>
      <c r="AC291" s="8">
        <v>2.36</v>
      </c>
    </row>
    <row r="292" spans="16:29" ht="15" thickBot="1" x14ac:dyDescent="0.35">
      <c r="P292" s="7" t="s">
        <v>305</v>
      </c>
      <c r="Q292" s="8">
        <v>987.7</v>
      </c>
      <c r="R292" s="8">
        <v>3581</v>
      </c>
      <c r="S292" s="8">
        <v>324.7</v>
      </c>
      <c r="T292" s="8">
        <v>882.8</v>
      </c>
      <c r="U292" s="8">
        <v>5057.2</v>
      </c>
      <c r="V292" s="8">
        <v>1095.5999999999999</v>
      </c>
      <c r="W292" s="8">
        <v>669.4</v>
      </c>
      <c r="X292" s="8">
        <v>309.7</v>
      </c>
      <c r="Y292" s="8">
        <v>361.2</v>
      </c>
      <c r="Z292" s="8">
        <v>13269.3</v>
      </c>
      <c r="AA292" s="8">
        <v>14000</v>
      </c>
      <c r="AB292" s="8">
        <v>730.7</v>
      </c>
      <c r="AC292" s="8">
        <v>5.22</v>
      </c>
    </row>
    <row r="293" spans="16:29" ht="15" thickBot="1" x14ac:dyDescent="0.35">
      <c r="P293" s="7" t="s">
        <v>306</v>
      </c>
      <c r="Q293" s="8">
        <v>654.4</v>
      </c>
      <c r="R293" s="8">
        <v>3581</v>
      </c>
      <c r="S293" s="8">
        <v>403.7</v>
      </c>
      <c r="T293" s="8">
        <v>882.8</v>
      </c>
      <c r="U293" s="8">
        <v>5057.2</v>
      </c>
      <c r="V293" s="8">
        <v>1095.5999999999999</v>
      </c>
      <c r="W293" s="8">
        <v>726.9</v>
      </c>
      <c r="X293" s="8">
        <v>309.7</v>
      </c>
      <c r="Y293" s="8">
        <v>361.2</v>
      </c>
      <c r="Z293" s="8">
        <v>13072.5</v>
      </c>
      <c r="AA293" s="8">
        <v>14000</v>
      </c>
      <c r="AB293" s="8">
        <v>927.5</v>
      </c>
      <c r="AC293" s="8">
        <v>6.63</v>
      </c>
    </row>
    <row r="294" spans="16:29" ht="15" thickBot="1" x14ac:dyDescent="0.35">
      <c r="P294" s="7" t="s">
        <v>307</v>
      </c>
      <c r="Q294" s="8">
        <v>1077.0999999999999</v>
      </c>
      <c r="R294" s="8">
        <v>3665.4</v>
      </c>
      <c r="S294" s="8">
        <v>1000.2</v>
      </c>
      <c r="T294" s="8">
        <v>831.3</v>
      </c>
      <c r="U294" s="8">
        <v>5134.2</v>
      </c>
      <c r="V294" s="8">
        <v>1095.5999999999999</v>
      </c>
      <c r="W294" s="8">
        <v>669.4</v>
      </c>
      <c r="X294" s="8">
        <v>524.1</v>
      </c>
      <c r="Y294" s="8">
        <v>361.2</v>
      </c>
      <c r="Z294" s="8">
        <v>14358.4</v>
      </c>
      <c r="AA294" s="8">
        <v>15000</v>
      </c>
      <c r="AB294" s="8">
        <v>641.6</v>
      </c>
      <c r="AC294" s="8">
        <v>4.28</v>
      </c>
    </row>
    <row r="295" spans="16:29" ht="15" thickBot="1" x14ac:dyDescent="0.35">
      <c r="P295" s="7" t="s">
        <v>308</v>
      </c>
      <c r="Q295" s="8">
        <v>987.7</v>
      </c>
      <c r="R295" s="8">
        <v>3581</v>
      </c>
      <c r="S295" s="8">
        <v>324.7</v>
      </c>
      <c r="T295" s="8">
        <v>831.3</v>
      </c>
      <c r="U295" s="8">
        <v>5134.2</v>
      </c>
      <c r="V295" s="8">
        <v>1095.5999999999999</v>
      </c>
      <c r="W295" s="8">
        <v>669.4</v>
      </c>
      <c r="X295" s="8">
        <v>524.1</v>
      </c>
      <c r="Y295" s="8">
        <v>361.2</v>
      </c>
      <c r="Z295" s="8">
        <v>13509.1</v>
      </c>
      <c r="AA295" s="8">
        <v>15000</v>
      </c>
      <c r="AB295" s="8">
        <v>1490.9</v>
      </c>
      <c r="AC295" s="8">
        <v>9.94</v>
      </c>
    </row>
    <row r="296" spans="16:29" ht="15" thickBot="1" x14ac:dyDescent="0.35">
      <c r="P296" s="7" t="s">
        <v>309</v>
      </c>
      <c r="Q296" s="8">
        <v>987.7</v>
      </c>
      <c r="R296" s="8">
        <v>3665.4</v>
      </c>
      <c r="S296" s="8">
        <v>1000.2</v>
      </c>
      <c r="T296" s="8">
        <v>831.3</v>
      </c>
      <c r="U296" s="8">
        <v>4544.7</v>
      </c>
      <c r="V296" s="8">
        <v>538.5</v>
      </c>
      <c r="W296" s="8">
        <v>1027.5999999999999</v>
      </c>
      <c r="X296" s="8">
        <v>524.1</v>
      </c>
      <c r="Y296" s="8">
        <v>332.7</v>
      </c>
      <c r="Z296" s="8">
        <v>13452.2</v>
      </c>
      <c r="AA296" s="8">
        <v>14000</v>
      </c>
      <c r="AB296" s="8">
        <v>547.79999999999995</v>
      </c>
      <c r="AC296" s="8">
        <v>3.91</v>
      </c>
    </row>
    <row r="297" spans="16:29" ht="15" thickBot="1" x14ac:dyDescent="0.35">
      <c r="P297" s="7" t="s">
        <v>310</v>
      </c>
      <c r="Q297" s="8">
        <v>0</v>
      </c>
      <c r="R297" s="8">
        <v>3581</v>
      </c>
      <c r="S297" s="8">
        <v>324.7</v>
      </c>
      <c r="T297" s="8">
        <v>831.3</v>
      </c>
      <c r="U297" s="8">
        <v>4544.7</v>
      </c>
      <c r="V297" s="8">
        <v>1095.5999999999999</v>
      </c>
      <c r="W297" s="8">
        <v>1131.5</v>
      </c>
      <c r="X297" s="8">
        <v>524.1</v>
      </c>
      <c r="Y297" s="8">
        <v>332.7</v>
      </c>
      <c r="Z297" s="8">
        <v>12365.6</v>
      </c>
      <c r="AA297" s="8">
        <v>13000</v>
      </c>
      <c r="AB297" s="8">
        <v>634.4</v>
      </c>
      <c r="AC297" s="8">
        <v>4.88</v>
      </c>
    </row>
    <row r="298" spans="16:29" ht="15" thickBot="1" x14ac:dyDescent="0.35">
      <c r="P298" s="7" t="s">
        <v>311</v>
      </c>
      <c r="Q298" s="8">
        <v>987.7</v>
      </c>
      <c r="R298" s="8">
        <v>3665.4</v>
      </c>
      <c r="S298" s="8">
        <v>403.7</v>
      </c>
      <c r="T298" s="8">
        <v>831.3</v>
      </c>
      <c r="U298" s="8">
        <v>4544.7</v>
      </c>
      <c r="V298" s="8">
        <v>538.5</v>
      </c>
      <c r="W298" s="8">
        <v>1027.5999999999999</v>
      </c>
      <c r="X298" s="8">
        <v>524.1</v>
      </c>
      <c r="Y298" s="8">
        <v>332.7</v>
      </c>
      <c r="Z298" s="8">
        <v>12855.7</v>
      </c>
      <c r="AA298" s="8">
        <v>14000</v>
      </c>
      <c r="AB298" s="8">
        <v>1144.3</v>
      </c>
      <c r="AC298" s="8">
        <v>8.17</v>
      </c>
    </row>
    <row r="299" spans="16:29" ht="15" thickBot="1" x14ac:dyDescent="0.35">
      <c r="P299" s="7" t="s">
        <v>312</v>
      </c>
      <c r="Q299" s="8">
        <v>1077.0999999999999</v>
      </c>
      <c r="R299" s="8">
        <v>3581</v>
      </c>
      <c r="S299" s="8">
        <v>1000.2</v>
      </c>
      <c r="T299" s="8">
        <v>831.3</v>
      </c>
      <c r="U299" s="8">
        <v>4544.7</v>
      </c>
      <c r="V299" s="8">
        <v>1817.5</v>
      </c>
      <c r="W299" s="8">
        <v>1027.5999999999999</v>
      </c>
      <c r="X299" s="8">
        <v>309.7</v>
      </c>
      <c r="Y299" s="8">
        <v>332.7</v>
      </c>
      <c r="Z299" s="8">
        <v>14521.8</v>
      </c>
      <c r="AA299" s="8">
        <v>14000</v>
      </c>
      <c r="AB299" s="8">
        <v>-521.79999999999995</v>
      </c>
      <c r="AC299" s="8">
        <v>-3.73</v>
      </c>
    </row>
    <row r="300" spans="16:29" ht="15" thickBot="1" x14ac:dyDescent="0.35">
      <c r="P300" s="7" t="s">
        <v>313</v>
      </c>
      <c r="Q300" s="8">
        <v>0</v>
      </c>
      <c r="R300" s="8">
        <v>3581</v>
      </c>
      <c r="S300" s="8">
        <v>443.6</v>
      </c>
      <c r="T300" s="8">
        <v>831.3</v>
      </c>
      <c r="U300" s="8">
        <v>4544.7</v>
      </c>
      <c r="V300" s="8">
        <v>1817.5</v>
      </c>
      <c r="W300" s="8">
        <v>1131.5</v>
      </c>
      <c r="X300" s="8">
        <v>309.7</v>
      </c>
      <c r="Y300" s="8">
        <v>361.2</v>
      </c>
      <c r="Z300" s="8">
        <v>13020.6</v>
      </c>
      <c r="AA300" s="8">
        <v>14000</v>
      </c>
      <c r="AB300" s="8">
        <v>979.4</v>
      </c>
      <c r="AC300" s="8">
        <v>7</v>
      </c>
    </row>
    <row r="301" spans="16:29" ht="15" thickBot="1" x14ac:dyDescent="0.35">
      <c r="P301" s="7" t="s">
        <v>314</v>
      </c>
      <c r="Q301" s="8">
        <v>0</v>
      </c>
      <c r="R301" s="8">
        <v>3581</v>
      </c>
      <c r="S301" s="8">
        <v>0</v>
      </c>
      <c r="T301" s="8">
        <v>882.8</v>
      </c>
      <c r="U301" s="8">
        <v>4544.7</v>
      </c>
      <c r="V301" s="8">
        <v>99.4</v>
      </c>
      <c r="W301" s="8">
        <v>726.9</v>
      </c>
      <c r="X301" s="8">
        <v>537</v>
      </c>
      <c r="Y301" s="8">
        <v>425.6</v>
      </c>
      <c r="Z301" s="8">
        <v>10797.4</v>
      </c>
      <c r="AA301" s="8">
        <v>11000</v>
      </c>
      <c r="AB301" s="8">
        <v>202.6</v>
      </c>
      <c r="AC301" s="8">
        <v>1.84</v>
      </c>
    </row>
    <row r="302" spans="16:29" ht="15" thickBot="1" x14ac:dyDescent="0.35"/>
    <row r="303" spans="16:29" ht="15" thickBot="1" x14ac:dyDescent="0.35">
      <c r="P303" s="9" t="s">
        <v>329</v>
      </c>
      <c r="Q303" s="10">
        <v>13642.5</v>
      </c>
    </row>
    <row r="304" spans="16:29" ht="15" thickBot="1" x14ac:dyDescent="0.35">
      <c r="P304" s="9" t="s">
        <v>330</v>
      </c>
      <c r="Q304" s="10">
        <v>13189.3</v>
      </c>
    </row>
    <row r="305" spans="16:17" ht="15" thickBot="1" x14ac:dyDescent="0.35">
      <c r="P305" s="9" t="s">
        <v>331</v>
      </c>
      <c r="Q305" s="10">
        <v>1848000.8</v>
      </c>
    </row>
    <row r="306" spans="16:17" ht="15" thickBot="1" x14ac:dyDescent="0.35">
      <c r="P306" s="9" t="s">
        <v>332</v>
      </c>
      <c r="Q306" s="10">
        <v>1848000</v>
      </c>
    </row>
    <row r="307" spans="16:17" ht="15" thickBot="1" x14ac:dyDescent="0.35">
      <c r="P307" s="9" t="s">
        <v>333</v>
      </c>
      <c r="Q307" s="10">
        <v>0.8</v>
      </c>
    </row>
    <row r="308" spans="16:17" ht="15" thickBot="1" x14ac:dyDescent="0.35">
      <c r="P308" s="9" t="s">
        <v>334</v>
      </c>
      <c r="Q308" s="10"/>
    </row>
    <row r="309" spans="16:17" ht="15" thickBot="1" x14ac:dyDescent="0.35">
      <c r="P309" s="9" t="s">
        <v>335</v>
      </c>
      <c r="Q309" s="10"/>
    </row>
    <row r="310" spans="16:17" ht="15" thickBot="1" x14ac:dyDescent="0.35">
      <c r="P310" s="9" t="s">
        <v>336</v>
      </c>
      <c r="Q310" s="10">
        <v>0</v>
      </c>
    </row>
    <row r="313" spans="16:17" ht="18" x14ac:dyDescent="0.35">
      <c r="P313" s="2" t="s">
        <v>337</v>
      </c>
    </row>
    <row r="314" spans="16:17" ht="18" x14ac:dyDescent="0.35">
      <c r="P314" s="2" t="s">
        <v>380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12"/>
  <sheetViews>
    <sheetView zoomScale="61" zoomScaleNormal="130" workbookViewId="0"/>
  </sheetViews>
  <sheetFormatPr defaultRowHeight="14.4" x14ac:dyDescent="0.3"/>
  <cols>
    <col min="1" max="1" width="9.44140625" bestFit="1" customWidth="1"/>
    <col min="2" max="2" width="37.5546875" bestFit="1" customWidth="1"/>
    <col min="3" max="3" width="18.109375" bestFit="1" customWidth="1"/>
    <col min="4" max="4" width="18.33203125" bestFit="1" customWidth="1"/>
    <col min="5" max="5" width="24.33203125" bestFit="1" customWidth="1"/>
    <col min="6" max="6" width="10.88671875" bestFit="1" customWidth="1"/>
    <col min="7" max="7" width="19.6640625" bestFit="1" customWidth="1"/>
    <col min="8" max="8" width="32.6640625" bestFit="1" customWidth="1"/>
    <col min="9" max="9" width="30.33203125" bestFit="1" customWidth="1"/>
    <col min="10" max="10" width="33.44140625" bestFit="1" customWidth="1"/>
    <col min="11" max="11" width="31" bestFit="1" customWidth="1"/>
    <col min="12" max="12" width="25" bestFit="1" customWidth="1"/>
  </cols>
  <sheetData>
    <row r="1" spans="1:29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426</v>
      </c>
      <c r="M1" s="13">
        <f>CORREL(L3:L140,M3:M140)</f>
        <v>0.81283718707987562</v>
      </c>
      <c r="R1" s="3"/>
    </row>
    <row r="2" spans="1:2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</row>
    <row r="3" spans="1:29" x14ac:dyDescent="0.3">
      <c r="A3" s="1" t="s">
        <v>156</v>
      </c>
      <c r="B3" s="1" t="s">
        <v>14</v>
      </c>
      <c r="C3" s="1">
        <v>3</v>
      </c>
      <c r="D3" s="1">
        <v>2</v>
      </c>
      <c r="E3" s="1">
        <v>1</v>
      </c>
      <c r="F3" s="1">
        <v>2</v>
      </c>
      <c r="G3" s="1">
        <v>2</v>
      </c>
      <c r="H3" s="1">
        <v>2</v>
      </c>
      <c r="I3" s="1">
        <v>3</v>
      </c>
      <c r="J3" s="1">
        <v>4</v>
      </c>
      <c r="K3" s="1">
        <v>5</v>
      </c>
      <c r="L3" s="1">
        <f>'visszaall(6)'!L3</f>
        <v>13000</v>
      </c>
      <c r="M3" s="1">
        <f t="shared" ref="M3:M66" si="0">AB162</f>
        <v>13898.4</v>
      </c>
      <c r="N3" s="1">
        <f>konzisztencia_teszt_nyers_i!L3</f>
        <v>3</v>
      </c>
      <c r="O3">
        <f>(M3-10000)/1000</f>
        <v>3.8983999999999996</v>
      </c>
      <c r="P3" s="12">
        <f>ABS(N3-O3)/N3</f>
        <v>0.29946666666666655</v>
      </c>
      <c r="Q3" s="12">
        <f>(N3-O3)/N3</f>
        <v>-0.29946666666666655</v>
      </c>
    </row>
    <row r="4" spans="1:29" x14ac:dyDescent="0.3">
      <c r="A4" s="1" t="s">
        <v>153</v>
      </c>
      <c r="B4" s="1" t="s">
        <v>15</v>
      </c>
      <c r="C4" s="1">
        <v>2</v>
      </c>
      <c r="D4" s="1">
        <v>2</v>
      </c>
      <c r="E4" s="1">
        <v>1</v>
      </c>
      <c r="F4" s="1">
        <v>2</v>
      </c>
      <c r="G4" s="1">
        <v>2</v>
      </c>
      <c r="H4" s="1">
        <v>2</v>
      </c>
      <c r="I4" s="1">
        <v>3</v>
      </c>
      <c r="J4" s="1">
        <v>3</v>
      </c>
      <c r="K4" s="1">
        <v>5</v>
      </c>
      <c r="L4" s="1">
        <f>'visszaall(6)'!L4</f>
        <v>13000</v>
      </c>
      <c r="M4" s="1">
        <f t="shared" si="0"/>
        <v>13265.8</v>
      </c>
      <c r="N4" s="1">
        <f>konzisztencia_teszt_nyers_i!L4</f>
        <v>3</v>
      </c>
      <c r="O4">
        <f t="shared" ref="O4:O67" si="1">(M4-10000)/1000</f>
        <v>3.2657999999999991</v>
      </c>
      <c r="P4" s="12">
        <f t="shared" ref="P4:P67" si="2">ABS(N4-O4)/N4</f>
        <v>8.8599999999999721E-2</v>
      </c>
      <c r="Q4" s="12">
        <f t="shared" ref="Q4:Q67" si="3">(N4-O4)/N4</f>
        <v>-8.8599999999999721E-2</v>
      </c>
    </row>
    <row r="5" spans="1:29" ht="18" x14ac:dyDescent="0.3">
      <c r="A5" s="1" t="s">
        <v>152</v>
      </c>
      <c r="B5" s="1" t="s">
        <v>16</v>
      </c>
      <c r="C5" s="1">
        <v>1</v>
      </c>
      <c r="D5" s="1">
        <v>2</v>
      </c>
      <c r="E5" s="1">
        <v>3</v>
      </c>
      <c r="F5" s="1">
        <v>2</v>
      </c>
      <c r="G5" s="1">
        <v>2</v>
      </c>
      <c r="H5" s="1">
        <v>3</v>
      </c>
      <c r="I5" s="1">
        <v>2</v>
      </c>
      <c r="J5" s="1">
        <v>3</v>
      </c>
      <c r="K5" s="1">
        <v>4</v>
      </c>
      <c r="L5" s="1">
        <f>'visszaall(6)'!L5</f>
        <v>11000</v>
      </c>
      <c r="M5" s="1">
        <f t="shared" si="0"/>
        <v>11808.7</v>
      </c>
      <c r="N5" s="1">
        <f>konzisztencia_teszt_nyers_i!L5</f>
        <v>1</v>
      </c>
      <c r="O5">
        <f t="shared" si="1"/>
        <v>1.8087000000000006</v>
      </c>
      <c r="P5" s="12">
        <f t="shared" si="2"/>
        <v>0.80870000000000064</v>
      </c>
      <c r="Q5" s="12">
        <f t="shared" si="3"/>
        <v>-0.80870000000000064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29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1</v>
      </c>
      <c r="F6" s="1">
        <v>2</v>
      </c>
      <c r="G6" s="1">
        <v>1</v>
      </c>
      <c r="H6" s="1">
        <v>1</v>
      </c>
      <c r="I6" s="1">
        <v>1</v>
      </c>
      <c r="J6" s="1">
        <v>2</v>
      </c>
      <c r="K6" s="1">
        <v>1</v>
      </c>
      <c r="L6" s="1">
        <f>'visszaall(6)'!L6</f>
        <v>14000</v>
      </c>
      <c r="M6" s="1">
        <f t="shared" si="0"/>
        <v>14226.7</v>
      </c>
      <c r="N6" s="1">
        <f>konzisztencia_teszt_nyers_i!L6</f>
        <v>4</v>
      </c>
      <c r="O6">
        <f t="shared" si="1"/>
        <v>4.226700000000001</v>
      </c>
      <c r="P6" s="12">
        <f t="shared" si="2"/>
        <v>5.6675000000000253E-2</v>
      </c>
      <c r="Q6" s="12">
        <f t="shared" si="3"/>
        <v>-5.6675000000000253E-2</v>
      </c>
      <c r="R6" s="3"/>
    </row>
    <row r="7" spans="1:29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2</v>
      </c>
      <c r="K7" s="1">
        <v>1</v>
      </c>
      <c r="L7" s="1">
        <f>'visszaall(6)'!L7</f>
        <v>14000</v>
      </c>
      <c r="M7" s="1">
        <f t="shared" si="0"/>
        <v>13991.1</v>
      </c>
      <c r="N7" s="1">
        <f>konzisztencia_teszt_nyers_i!L7</f>
        <v>4</v>
      </c>
      <c r="O7">
        <f t="shared" si="1"/>
        <v>3.9911000000000003</v>
      </c>
      <c r="P7" s="12">
        <f t="shared" si="2"/>
        <v>2.2249999999999215E-3</v>
      </c>
      <c r="Q7" s="12">
        <f t="shared" si="3"/>
        <v>2.2249999999999215E-3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29" ht="15" thickBot="1" x14ac:dyDescent="0.35">
      <c r="A8" s="1" t="s">
        <v>155</v>
      </c>
      <c r="B8" s="1" t="s">
        <v>19</v>
      </c>
      <c r="C8" s="1">
        <v>3</v>
      </c>
      <c r="D8" s="1">
        <v>2</v>
      </c>
      <c r="E8" s="1">
        <v>1</v>
      </c>
      <c r="F8" s="1">
        <v>3</v>
      </c>
      <c r="G8" s="1">
        <v>3</v>
      </c>
      <c r="H8" s="1">
        <v>3</v>
      </c>
      <c r="I8" s="1">
        <v>3</v>
      </c>
      <c r="J8" s="1">
        <v>5</v>
      </c>
      <c r="K8" s="1">
        <v>5</v>
      </c>
      <c r="L8" s="1">
        <f>'visszaall(6)'!L8</f>
        <v>13000</v>
      </c>
      <c r="M8" s="1">
        <f t="shared" si="0"/>
        <v>13426.2</v>
      </c>
      <c r="N8" s="1">
        <f>konzisztencia_teszt_nyers_i!L8</f>
        <v>3</v>
      </c>
      <c r="O8">
        <f t="shared" si="1"/>
        <v>3.4262000000000006</v>
      </c>
      <c r="P8" s="12">
        <f t="shared" si="2"/>
        <v>0.14206666666666687</v>
      </c>
      <c r="Q8" s="12">
        <f t="shared" si="3"/>
        <v>-0.14206666666666687</v>
      </c>
      <c r="R8" s="7" t="s">
        <v>177</v>
      </c>
      <c r="S8" s="8">
        <v>3</v>
      </c>
      <c r="T8" s="8">
        <v>2</v>
      </c>
      <c r="U8" s="8">
        <v>1</v>
      </c>
      <c r="V8" s="8">
        <v>2</v>
      </c>
      <c r="W8" s="8">
        <v>2</v>
      </c>
      <c r="X8" s="8">
        <v>2</v>
      </c>
      <c r="Y8" s="8">
        <v>3</v>
      </c>
      <c r="Z8" s="8">
        <v>4</v>
      </c>
      <c r="AA8" s="8">
        <v>5</v>
      </c>
      <c r="AB8" s="8">
        <v>13000</v>
      </c>
    </row>
    <row r="9" spans="1:29" ht="15" thickBot="1" x14ac:dyDescent="0.35">
      <c r="A9" s="1" t="s">
        <v>153</v>
      </c>
      <c r="B9" s="1" t="s">
        <v>20</v>
      </c>
      <c r="C9" s="1">
        <v>3</v>
      </c>
      <c r="D9" s="1">
        <v>3</v>
      </c>
      <c r="E9" s="1">
        <v>2</v>
      </c>
      <c r="F9" s="1">
        <v>3</v>
      </c>
      <c r="G9" s="1">
        <v>3</v>
      </c>
      <c r="H9" s="1">
        <v>3</v>
      </c>
      <c r="I9" s="1">
        <v>3</v>
      </c>
      <c r="J9" s="1">
        <v>4</v>
      </c>
      <c r="K9" s="1">
        <v>4</v>
      </c>
      <c r="L9" s="1">
        <f>'visszaall(6)'!L9</f>
        <v>13000</v>
      </c>
      <c r="M9" s="1">
        <f t="shared" si="0"/>
        <v>13272.7</v>
      </c>
      <c r="N9" s="1">
        <f>konzisztencia_teszt_nyers_i!L9</f>
        <v>3</v>
      </c>
      <c r="O9">
        <f t="shared" si="1"/>
        <v>3.2727000000000008</v>
      </c>
      <c r="P9" s="12">
        <f t="shared" si="2"/>
        <v>9.0900000000000272E-2</v>
      </c>
      <c r="Q9" s="12">
        <f t="shared" si="3"/>
        <v>-9.0900000000000272E-2</v>
      </c>
      <c r="R9" s="7" t="s">
        <v>178</v>
      </c>
      <c r="S9" s="8">
        <v>2</v>
      </c>
      <c r="T9" s="8">
        <v>2</v>
      </c>
      <c r="U9" s="8">
        <v>1</v>
      </c>
      <c r="V9" s="8">
        <v>2</v>
      </c>
      <c r="W9" s="8">
        <v>2</v>
      </c>
      <c r="X9" s="8">
        <v>2</v>
      </c>
      <c r="Y9" s="8">
        <v>3</v>
      </c>
      <c r="Z9" s="8">
        <v>3</v>
      </c>
      <c r="AA9" s="8">
        <v>5</v>
      </c>
      <c r="AB9" s="8">
        <v>13000</v>
      </c>
    </row>
    <row r="10" spans="1:29" ht="15" thickBot="1" x14ac:dyDescent="0.35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3</v>
      </c>
      <c r="G10" s="1">
        <v>2</v>
      </c>
      <c r="H10" s="1">
        <v>1</v>
      </c>
      <c r="I10" s="1">
        <v>1</v>
      </c>
      <c r="J10" s="1">
        <v>4</v>
      </c>
      <c r="K10" s="1">
        <v>4</v>
      </c>
      <c r="L10" s="1">
        <f>'visszaall(6)'!L10</f>
        <v>14000</v>
      </c>
      <c r="M10" s="1">
        <f t="shared" si="0"/>
        <v>13453.6</v>
      </c>
      <c r="N10" s="1">
        <f>konzisztencia_teszt_nyers_i!L10</f>
        <v>4</v>
      </c>
      <c r="O10">
        <f t="shared" si="1"/>
        <v>3.4536000000000002</v>
      </c>
      <c r="P10" s="12">
        <f t="shared" si="2"/>
        <v>0.13659999999999994</v>
      </c>
      <c r="Q10" s="12">
        <f t="shared" si="3"/>
        <v>0.13659999999999994</v>
      </c>
      <c r="R10" s="7" t="s">
        <v>179</v>
      </c>
      <c r="S10" s="8">
        <v>1</v>
      </c>
      <c r="T10" s="8">
        <v>2</v>
      </c>
      <c r="U10" s="8">
        <v>3</v>
      </c>
      <c r="V10" s="8">
        <v>2</v>
      </c>
      <c r="W10" s="8">
        <v>2</v>
      </c>
      <c r="X10" s="8">
        <v>3</v>
      </c>
      <c r="Y10" s="8">
        <v>2</v>
      </c>
      <c r="Z10" s="8">
        <v>3</v>
      </c>
      <c r="AA10" s="8">
        <v>4</v>
      </c>
      <c r="AB10" s="8">
        <v>11000</v>
      </c>
    </row>
    <row r="11" spans="1:29" ht="15" thickBot="1" x14ac:dyDescent="0.35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2</v>
      </c>
      <c r="H11" s="1">
        <v>1</v>
      </c>
      <c r="I11" s="1">
        <v>1</v>
      </c>
      <c r="J11" s="1">
        <v>4</v>
      </c>
      <c r="K11" s="1">
        <v>4</v>
      </c>
      <c r="L11" s="1">
        <f>'visszaall(6)'!L11</f>
        <v>15000</v>
      </c>
      <c r="M11" s="1">
        <f t="shared" si="0"/>
        <v>13450.6</v>
      </c>
      <c r="N11" s="1">
        <f>konzisztencia_teszt_nyers_i!L11</f>
        <v>5</v>
      </c>
      <c r="O11">
        <f t="shared" si="1"/>
        <v>3.4506000000000006</v>
      </c>
      <c r="P11" s="12">
        <f t="shared" si="2"/>
        <v>0.30987999999999988</v>
      </c>
      <c r="Q11" s="12">
        <f t="shared" si="3"/>
        <v>0.30987999999999988</v>
      </c>
      <c r="R11" s="7" t="s">
        <v>180</v>
      </c>
      <c r="S11" s="8">
        <v>2</v>
      </c>
      <c r="T11" s="8">
        <v>1</v>
      </c>
      <c r="U11" s="8">
        <v>1</v>
      </c>
      <c r="V11" s="8">
        <v>2</v>
      </c>
      <c r="W11" s="8">
        <v>1</v>
      </c>
      <c r="X11" s="8">
        <v>1</v>
      </c>
      <c r="Y11" s="8">
        <v>1</v>
      </c>
      <c r="Z11" s="8">
        <v>2</v>
      </c>
      <c r="AA11" s="8">
        <v>1</v>
      </c>
      <c r="AB11" s="8">
        <v>14000</v>
      </c>
    </row>
    <row r="12" spans="1:29" ht="15" thickBot="1" x14ac:dyDescent="0.35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5</v>
      </c>
      <c r="G12" s="1">
        <v>4</v>
      </c>
      <c r="H12" s="1">
        <v>5</v>
      </c>
      <c r="I12" s="1">
        <v>5</v>
      </c>
      <c r="J12" s="1">
        <v>1</v>
      </c>
      <c r="K12" s="1">
        <v>3</v>
      </c>
      <c r="L12" s="1">
        <f>'visszaall(6)'!L12</f>
        <v>11000</v>
      </c>
      <c r="M12" s="1">
        <f t="shared" si="0"/>
        <v>11232.8</v>
      </c>
      <c r="N12" s="1">
        <f>konzisztencia_teszt_nyers_i!L12</f>
        <v>1</v>
      </c>
      <c r="O12">
        <f t="shared" si="1"/>
        <v>1.2327999999999992</v>
      </c>
      <c r="P12" s="12">
        <f t="shared" si="2"/>
        <v>0.23279999999999923</v>
      </c>
      <c r="Q12" s="12">
        <f t="shared" si="3"/>
        <v>-0.23279999999999923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2</v>
      </c>
      <c r="AA12" s="8">
        <v>1</v>
      </c>
      <c r="AB12" s="8">
        <v>14000</v>
      </c>
    </row>
    <row r="13" spans="1:29" ht="15" thickBot="1" x14ac:dyDescent="0.35">
      <c r="A13" s="1" t="s">
        <v>155</v>
      </c>
      <c r="B13" s="1" t="s">
        <v>24</v>
      </c>
      <c r="C13" s="1">
        <v>3</v>
      </c>
      <c r="D13" s="1">
        <v>3</v>
      </c>
      <c r="E13" s="1">
        <v>2</v>
      </c>
      <c r="F13" s="1">
        <v>4</v>
      </c>
      <c r="G13" s="1">
        <v>3</v>
      </c>
      <c r="H13" s="1">
        <v>3</v>
      </c>
      <c r="I13" s="1">
        <v>4</v>
      </c>
      <c r="J13" s="1">
        <v>3</v>
      </c>
      <c r="K13" s="1">
        <v>3</v>
      </c>
      <c r="L13" s="1">
        <f>'visszaall(6)'!L13</f>
        <v>13000</v>
      </c>
      <c r="M13" s="1">
        <f t="shared" si="0"/>
        <v>12715.3</v>
      </c>
      <c r="N13" s="1">
        <f>konzisztencia_teszt_nyers_i!L13</f>
        <v>3</v>
      </c>
      <c r="O13">
        <f t="shared" si="1"/>
        <v>2.7152999999999992</v>
      </c>
      <c r="P13" s="12">
        <f t="shared" si="2"/>
        <v>9.4900000000000276E-2</v>
      </c>
      <c r="Q13" s="12">
        <f t="shared" si="3"/>
        <v>9.4900000000000276E-2</v>
      </c>
      <c r="R13" s="7" t="s">
        <v>182</v>
      </c>
      <c r="S13" s="8">
        <v>3</v>
      </c>
      <c r="T13" s="8">
        <v>2</v>
      </c>
      <c r="U13" s="8">
        <v>1</v>
      </c>
      <c r="V13" s="8">
        <v>3</v>
      </c>
      <c r="W13" s="8">
        <v>3</v>
      </c>
      <c r="X13" s="8">
        <v>3</v>
      </c>
      <c r="Y13" s="8">
        <v>3</v>
      </c>
      <c r="Z13" s="8">
        <v>5</v>
      </c>
      <c r="AA13" s="8">
        <v>5</v>
      </c>
      <c r="AB13" s="8">
        <v>13000</v>
      </c>
    </row>
    <row r="14" spans="1:29" ht="15" thickBot="1" x14ac:dyDescent="0.35">
      <c r="A14" s="1" t="s">
        <v>152</v>
      </c>
      <c r="B14" s="1" t="s">
        <v>25</v>
      </c>
      <c r="C14" s="1">
        <v>3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4</v>
      </c>
      <c r="J14" s="1">
        <v>3</v>
      </c>
      <c r="K14" s="1">
        <v>2</v>
      </c>
      <c r="L14" s="1">
        <f>'visszaall(6)'!L14</f>
        <v>13000</v>
      </c>
      <c r="M14" s="1">
        <f t="shared" si="0"/>
        <v>12782.5</v>
      </c>
      <c r="N14" s="1">
        <f>konzisztencia_teszt_nyers_i!L14</f>
        <v>3</v>
      </c>
      <c r="O14">
        <f t="shared" si="1"/>
        <v>2.7825000000000002</v>
      </c>
      <c r="P14" s="12">
        <f t="shared" si="2"/>
        <v>7.2499999999999939E-2</v>
      </c>
      <c r="Q14" s="12">
        <f t="shared" si="3"/>
        <v>7.2499999999999939E-2</v>
      </c>
      <c r="R14" s="7" t="s">
        <v>183</v>
      </c>
      <c r="S14" s="8">
        <v>3</v>
      </c>
      <c r="T14" s="8">
        <v>3</v>
      </c>
      <c r="U14" s="8">
        <v>2</v>
      </c>
      <c r="V14" s="8">
        <v>3</v>
      </c>
      <c r="W14" s="8">
        <v>3</v>
      </c>
      <c r="X14" s="8">
        <v>3</v>
      </c>
      <c r="Y14" s="8">
        <v>3</v>
      </c>
      <c r="Z14" s="8">
        <v>4</v>
      </c>
      <c r="AA14" s="8">
        <v>4</v>
      </c>
      <c r="AB14" s="8">
        <v>13000</v>
      </c>
    </row>
    <row r="15" spans="1:29" ht="15" thickBot="1" x14ac:dyDescent="0.35">
      <c r="A15" s="1" t="s">
        <v>154</v>
      </c>
      <c r="B15" s="1" t="s">
        <v>26</v>
      </c>
      <c r="C15" s="1">
        <v>3</v>
      </c>
      <c r="D15" s="1">
        <v>3</v>
      </c>
      <c r="E15" s="1">
        <v>2</v>
      </c>
      <c r="F15" s="1">
        <v>3</v>
      </c>
      <c r="G15" s="1">
        <v>3</v>
      </c>
      <c r="H15" s="1">
        <v>3</v>
      </c>
      <c r="I15" s="1">
        <v>4</v>
      </c>
      <c r="J15" s="1">
        <v>2</v>
      </c>
      <c r="K15" s="1">
        <v>3</v>
      </c>
      <c r="L15" s="1">
        <f>'visszaall(6)'!L15</f>
        <v>13000</v>
      </c>
      <c r="M15" s="1">
        <f t="shared" si="0"/>
        <v>13354.9</v>
      </c>
      <c r="N15" s="1">
        <f>konzisztencia_teszt_nyers_i!L15</f>
        <v>3</v>
      </c>
      <c r="O15">
        <f t="shared" si="1"/>
        <v>3.3548999999999998</v>
      </c>
      <c r="P15" s="12">
        <f t="shared" si="2"/>
        <v>0.11829999999999992</v>
      </c>
      <c r="Q15" s="12">
        <f t="shared" si="3"/>
        <v>-0.11829999999999992</v>
      </c>
      <c r="R15" s="7" t="s">
        <v>184</v>
      </c>
      <c r="S15" s="8">
        <v>1</v>
      </c>
      <c r="T15" s="8">
        <v>1</v>
      </c>
      <c r="U15" s="8">
        <v>3</v>
      </c>
      <c r="V15" s="8">
        <v>3</v>
      </c>
      <c r="W15" s="8">
        <v>2</v>
      </c>
      <c r="X15" s="8">
        <v>1</v>
      </c>
      <c r="Y15" s="8">
        <v>1</v>
      </c>
      <c r="Z15" s="8">
        <v>4</v>
      </c>
      <c r="AA15" s="8">
        <v>4</v>
      </c>
      <c r="AB15" s="8">
        <v>14000</v>
      </c>
    </row>
    <row r="16" spans="1:29" ht="15" thickBot="1" x14ac:dyDescent="0.35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3</v>
      </c>
      <c r="J16" s="1">
        <v>4</v>
      </c>
      <c r="K16" s="1">
        <v>3</v>
      </c>
      <c r="L16" s="1">
        <f>'visszaall(6)'!L16</f>
        <v>13000</v>
      </c>
      <c r="M16" s="1">
        <f t="shared" si="0"/>
        <v>13797.8</v>
      </c>
      <c r="N16" s="1">
        <f>konzisztencia_teszt_nyers_i!L16</f>
        <v>3</v>
      </c>
      <c r="O16">
        <f t="shared" si="1"/>
        <v>3.7977999999999992</v>
      </c>
      <c r="P16" s="12">
        <f t="shared" si="2"/>
        <v>0.26593333333333308</v>
      </c>
      <c r="Q16" s="12">
        <f t="shared" si="3"/>
        <v>-0.26593333333333308</v>
      </c>
      <c r="R16" s="7" t="s">
        <v>185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1</v>
      </c>
      <c r="Z16" s="8">
        <v>4</v>
      </c>
      <c r="AA16" s="8">
        <v>4</v>
      </c>
      <c r="AB16" s="8">
        <v>15000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2</v>
      </c>
      <c r="E17" s="1">
        <v>3</v>
      </c>
      <c r="F17" s="1">
        <v>4</v>
      </c>
      <c r="G17" s="1">
        <v>3</v>
      </c>
      <c r="H17" s="1">
        <v>2</v>
      </c>
      <c r="I17" s="1">
        <v>3</v>
      </c>
      <c r="J17" s="1">
        <v>3</v>
      </c>
      <c r="K17" s="1">
        <v>3</v>
      </c>
      <c r="L17" s="1">
        <f>'visszaall(6)'!L17</f>
        <v>12000</v>
      </c>
      <c r="M17" s="1">
        <f t="shared" si="0"/>
        <v>13014.7</v>
      </c>
      <c r="N17" s="1">
        <f>konzisztencia_teszt_nyers_i!L17</f>
        <v>2</v>
      </c>
      <c r="O17">
        <f t="shared" si="1"/>
        <v>3.0147000000000008</v>
      </c>
      <c r="P17" s="12">
        <f t="shared" si="2"/>
        <v>0.50735000000000041</v>
      </c>
      <c r="Q17" s="12">
        <f t="shared" si="3"/>
        <v>-0.50735000000000041</v>
      </c>
      <c r="R17" s="7" t="s">
        <v>186</v>
      </c>
      <c r="S17" s="8">
        <v>2</v>
      </c>
      <c r="T17" s="8">
        <v>2</v>
      </c>
      <c r="U17" s="8">
        <v>5</v>
      </c>
      <c r="V17" s="8">
        <v>5</v>
      </c>
      <c r="W17" s="8">
        <v>4</v>
      </c>
      <c r="X17" s="8">
        <v>5</v>
      </c>
      <c r="Y17" s="8">
        <v>5</v>
      </c>
      <c r="Z17" s="8">
        <v>1</v>
      </c>
      <c r="AA17" s="8">
        <v>3</v>
      </c>
      <c r="AB17" s="8">
        <v>11000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1">
        <v>3</v>
      </c>
      <c r="K18" s="1">
        <v>3</v>
      </c>
      <c r="L18" s="1">
        <f>'visszaall(6)'!L18</f>
        <v>13000</v>
      </c>
      <c r="M18" s="1">
        <f t="shared" si="0"/>
        <v>13444.1</v>
      </c>
      <c r="N18" s="1">
        <f>konzisztencia_teszt_nyers_i!L18</f>
        <v>3</v>
      </c>
      <c r="O18">
        <f t="shared" si="1"/>
        <v>3.4441000000000002</v>
      </c>
      <c r="P18" s="12">
        <f t="shared" si="2"/>
        <v>0.14803333333333338</v>
      </c>
      <c r="Q18" s="12">
        <f t="shared" si="3"/>
        <v>-0.14803333333333338</v>
      </c>
      <c r="R18" s="7" t="s">
        <v>187</v>
      </c>
      <c r="S18" s="8">
        <v>3</v>
      </c>
      <c r="T18" s="8">
        <v>3</v>
      </c>
      <c r="U18" s="8">
        <v>2</v>
      </c>
      <c r="V18" s="8">
        <v>4</v>
      </c>
      <c r="W18" s="8">
        <v>3</v>
      </c>
      <c r="X18" s="8">
        <v>3</v>
      </c>
      <c r="Y18" s="8">
        <v>4</v>
      </c>
      <c r="Z18" s="8">
        <v>3</v>
      </c>
      <c r="AA18" s="8">
        <v>3</v>
      </c>
      <c r="AB18" s="8">
        <v>13000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2</v>
      </c>
      <c r="G19" s="1">
        <v>1</v>
      </c>
      <c r="H19" s="1">
        <v>1</v>
      </c>
      <c r="I19" s="1">
        <v>1</v>
      </c>
      <c r="J19" s="1">
        <v>3</v>
      </c>
      <c r="K19" s="1">
        <v>2</v>
      </c>
      <c r="L19" s="1">
        <f>'visszaall(6)'!L19</f>
        <v>13000</v>
      </c>
      <c r="M19" s="1">
        <f t="shared" si="0"/>
        <v>13372.4</v>
      </c>
      <c r="N19" s="1">
        <f>konzisztencia_teszt_nyers_i!L19</f>
        <v>3</v>
      </c>
      <c r="O19">
        <f t="shared" si="1"/>
        <v>3.3723999999999998</v>
      </c>
      <c r="P19" s="12">
        <f t="shared" si="2"/>
        <v>0.12413333333333328</v>
      </c>
      <c r="Q19" s="12">
        <f t="shared" si="3"/>
        <v>-0.12413333333333328</v>
      </c>
      <c r="R19" s="7" t="s">
        <v>188</v>
      </c>
      <c r="S19" s="8">
        <v>3</v>
      </c>
      <c r="T19" s="8">
        <v>3</v>
      </c>
      <c r="U19" s="8">
        <v>2</v>
      </c>
      <c r="V19" s="8">
        <v>3</v>
      </c>
      <c r="W19" s="8">
        <v>3</v>
      </c>
      <c r="X19" s="8">
        <v>3</v>
      </c>
      <c r="Y19" s="8">
        <v>4</v>
      </c>
      <c r="Z19" s="8">
        <v>3</v>
      </c>
      <c r="AA19" s="8">
        <v>2</v>
      </c>
      <c r="AB19" s="8">
        <v>13000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2</v>
      </c>
      <c r="E20" s="1">
        <v>4</v>
      </c>
      <c r="F20" s="1">
        <v>3</v>
      </c>
      <c r="G20" s="1">
        <v>1</v>
      </c>
      <c r="H20" s="1">
        <v>2</v>
      </c>
      <c r="I20" s="1">
        <v>1</v>
      </c>
      <c r="J20" s="1">
        <v>3</v>
      </c>
      <c r="K20" s="1">
        <v>2</v>
      </c>
      <c r="L20" s="1">
        <f>'visszaall(6)'!L20</f>
        <v>12000</v>
      </c>
      <c r="M20" s="1">
        <f t="shared" si="0"/>
        <v>12374.6</v>
      </c>
      <c r="N20" s="1">
        <f>konzisztencia_teszt_nyers_i!L20</f>
        <v>2</v>
      </c>
      <c r="O20">
        <f t="shared" si="1"/>
        <v>2.3746000000000005</v>
      </c>
      <c r="P20" s="12">
        <f t="shared" si="2"/>
        <v>0.18730000000000024</v>
      </c>
      <c r="Q20" s="12">
        <f t="shared" si="3"/>
        <v>-0.18730000000000024</v>
      </c>
      <c r="R20" s="7" t="s">
        <v>189</v>
      </c>
      <c r="S20" s="8">
        <v>3</v>
      </c>
      <c r="T20" s="8">
        <v>3</v>
      </c>
      <c r="U20" s="8">
        <v>2</v>
      </c>
      <c r="V20" s="8">
        <v>3</v>
      </c>
      <c r="W20" s="8">
        <v>3</v>
      </c>
      <c r="X20" s="8">
        <v>3</v>
      </c>
      <c r="Y20" s="8">
        <v>4</v>
      </c>
      <c r="Z20" s="8">
        <v>2</v>
      </c>
      <c r="AA20" s="8">
        <v>3</v>
      </c>
      <c r="AB20" s="8">
        <v>13000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3</v>
      </c>
      <c r="G21" s="1">
        <v>1</v>
      </c>
      <c r="H21" s="1">
        <v>1</v>
      </c>
      <c r="I21" s="1">
        <v>1</v>
      </c>
      <c r="J21" s="1">
        <v>3</v>
      </c>
      <c r="K21" s="1">
        <v>2</v>
      </c>
      <c r="L21" s="1">
        <f>'visszaall(6)'!L21</f>
        <v>14000</v>
      </c>
      <c r="M21" s="1">
        <f t="shared" si="0"/>
        <v>13375.3</v>
      </c>
      <c r="N21" s="1">
        <f>konzisztencia_teszt_nyers_i!L21</f>
        <v>4</v>
      </c>
      <c r="O21">
        <f t="shared" si="1"/>
        <v>3.3752999999999993</v>
      </c>
      <c r="P21" s="12">
        <f t="shared" si="2"/>
        <v>0.15617500000000017</v>
      </c>
      <c r="Q21" s="12">
        <f t="shared" si="3"/>
        <v>0.15617500000000017</v>
      </c>
      <c r="R21" s="7" t="s">
        <v>190</v>
      </c>
      <c r="S21" s="8">
        <v>3</v>
      </c>
      <c r="T21" s="8">
        <v>2</v>
      </c>
      <c r="U21" s="8">
        <v>3</v>
      </c>
      <c r="V21" s="8">
        <v>3</v>
      </c>
      <c r="W21" s="8">
        <v>3</v>
      </c>
      <c r="X21" s="8">
        <v>2</v>
      </c>
      <c r="Y21" s="8">
        <v>3</v>
      </c>
      <c r="Z21" s="8">
        <v>4</v>
      </c>
      <c r="AA21" s="8">
        <v>3</v>
      </c>
      <c r="AB21" s="8">
        <v>13000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3</v>
      </c>
      <c r="E22" s="1">
        <v>5</v>
      </c>
      <c r="F22" s="1">
        <v>4</v>
      </c>
      <c r="G22" s="1">
        <v>2</v>
      </c>
      <c r="H22" s="1">
        <v>4</v>
      </c>
      <c r="I22" s="1">
        <v>2</v>
      </c>
      <c r="J22" s="1">
        <v>2</v>
      </c>
      <c r="K22" s="1">
        <v>3</v>
      </c>
      <c r="L22" s="1">
        <f>'visszaall(6)'!L22</f>
        <v>11000</v>
      </c>
      <c r="M22" s="1">
        <f t="shared" si="0"/>
        <v>11706.5</v>
      </c>
      <c r="N22" s="1">
        <f>konzisztencia_teszt_nyers_i!L22</f>
        <v>1</v>
      </c>
      <c r="O22">
        <f t="shared" si="1"/>
        <v>1.7064999999999999</v>
      </c>
      <c r="P22" s="12">
        <f t="shared" si="2"/>
        <v>0.70649999999999991</v>
      </c>
      <c r="Q22" s="12">
        <f t="shared" si="3"/>
        <v>-0.70649999999999991</v>
      </c>
      <c r="R22" s="7" t="s">
        <v>191</v>
      </c>
      <c r="S22" s="8">
        <v>2</v>
      </c>
      <c r="T22" s="8">
        <v>2</v>
      </c>
      <c r="U22" s="8">
        <v>3</v>
      </c>
      <c r="V22" s="8">
        <v>4</v>
      </c>
      <c r="W22" s="8">
        <v>3</v>
      </c>
      <c r="X22" s="8">
        <v>2</v>
      </c>
      <c r="Y22" s="8">
        <v>3</v>
      </c>
      <c r="Z22" s="8">
        <v>3</v>
      </c>
      <c r="AA22" s="8">
        <v>3</v>
      </c>
      <c r="AB22" s="8">
        <v>12000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3</v>
      </c>
      <c r="G23" s="1">
        <v>2</v>
      </c>
      <c r="H23" s="1">
        <v>2</v>
      </c>
      <c r="I23" s="1">
        <v>1</v>
      </c>
      <c r="J23" s="1">
        <v>4</v>
      </c>
      <c r="K23" s="1">
        <v>3</v>
      </c>
      <c r="L23" s="1">
        <f>'visszaall(6)'!L23</f>
        <v>13000</v>
      </c>
      <c r="M23" s="1">
        <f t="shared" si="0"/>
        <v>13574.6</v>
      </c>
      <c r="N23" s="1">
        <f>konzisztencia_teszt_nyers_i!L23</f>
        <v>3</v>
      </c>
      <c r="O23">
        <f t="shared" si="1"/>
        <v>3.5746000000000002</v>
      </c>
      <c r="P23" s="12">
        <f t="shared" si="2"/>
        <v>0.19153333333333342</v>
      </c>
      <c r="Q23" s="12">
        <f t="shared" si="3"/>
        <v>-0.19153333333333342</v>
      </c>
      <c r="R23" s="7" t="s">
        <v>192</v>
      </c>
      <c r="S23" s="8">
        <v>3</v>
      </c>
      <c r="T23" s="8">
        <v>2</v>
      </c>
      <c r="U23" s="8">
        <v>3</v>
      </c>
      <c r="V23" s="8">
        <v>3</v>
      </c>
      <c r="W23" s="8">
        <v>3</v>
      </c>
      <c r="X23" s="8">
        <v>2</v>
      </c>
      <c r="Y23" s="8">
        <v>3</v>
      </c>
      <c r="Z23" s="8">
        <v>3</v>
      </c>
      <c r="AA23" s="8">
        <v>3</v>
      </c>
      <c r="AB23" s="8">
        <v>13000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3</v>
      </c>
      <c r="F24" s="1">
        <v>2</v>
      </c>
      <c r="G24" s="1">
        <v>2</v>
      </c>
      <c r="H24" s="1">
        <v>1</v>
      </c>
      <c r="I24" s="1">
        <v>1</v>
      </c>
      <c r="J24" s="1">
        <v>3</v>
      </c>
      <c r="K24" s="1">
        <v>4</v>
      </c>
      <c r="L24" s="1">
        <f>'visszaall(6)'!L24</f>
        <v>14000</v>
      </c>
      <c r="M24" s="1">
        <f t="shared" si="0"/>
        <v>13901.9</v>
      </c>
      <c r="N24" s="1">
        <f>konzisztencia_teszt_nyers_i!L24</f>
        <v>4</v>
      </c>
      <c r="O24">
        <f t="shared" si="1"/>
        <v>3.9018999999999995</v>
      </c>
      <c r="P24" s="12">
        <f t="shared" si="2"/>
        <v>2.452500000000013E-2</v>
      </c>
      <c r="Q24" s="12">
        <f t="shared" si="3"/>
        <v>2.452500000000013E-2</v>
      </c>
      <c r="R24" s="7" t="s">
        <v>193</v>
      </c>
      <c r="S24" s="8">
        <v>2</v>
      </c>
      <c r="T24" s="8">
        <v>3</v>
      </c>
      <c r="U24" s="8">
        <v>2</v>
      </c>
      <c r="V24" s="8">
        <v>2</v>
      </c>
      <c r="W24" s="8">
        <v>1</v>
      </c>
      <c r="X24" s="8">
        <v>1</v>
      </c>
      <c r="Y24" s="8">
        <v>1</v>
      </c>
      <c r="Z24" s="8">
        <v>3</v>
      </c>
      <c r="AA24" s="8">
        <v>2</v>
      </c>
      <c r="AB24" s="8">
        <v>13000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2</v>
      </c>
      <c r="E25" s="1">
        <v>4</v>
      </c>
      <c r="F25" s="1">
        <v>3</v>
      </c>
      <c r="G25" s="1">
        <v>2</v>
      </c>
      <c r="H25" s="1">
        <v>2</v>
      </c>
      <c r="I25" s="1">
        <v>1</v>
      </c>
      <c r="J25" s="1">
        <v>3</v>
      </c>
      <c r="K25" s="1">
        <v>3</v>
      </c>
      <c r="L25" s="1">
        <f>'visszaall(6)'!L25</f>
        <v>12000</v>
      </c>
      <c r="M25" s="1">
        <f t="shared" si="0"/>
        <v>12840.8</v>
      </c>
      <c r="N25" s="1">
        <f>konzisztencia_teszt_nyers_i!L25</f>
        <v>2</v>
      </c>
      <c r="O25">
        <f t="shared" si="1"/>
        <v>2.8407999999999993</v>
      </c>
      <c r="P25" s="12">
        <f t="shared" si="2"/>
        <v>0.42039999999999966</v>
      </c>
      <c r="Q25" s="12">
        <f t="shared" si="3"/>
        <v>-0.42039999999999966</v>
      </c>
      <c r="R25" s="7" t="s">
        <v>194</v>
      </c>
      <c r="S25" s="8">
        <v>1</v>
      </c>
      <c r="T25" s="8">
        <v>2</v>
      </c>
      <c r="U25" s="8">
        <v>4</v>
      </c>
      <c r="V25" s="8">
        <v>3</v>
      </c>
      <c r="W25" s="8">
        <v>1</v>
      </c>
      <c r="X25" s="8">
        <v>2</v>
      </c>
      <c r="Y25" s="8">
        <v>1</v>
      </c>
      <c r="Z25" s="8">
        <v>3</v>
      </c>
      <c r="AA25" s="8">
        <v>2</v>
      </c>
      <c r="AB25" s="8">
        <v>12000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3</v>
      </c>
      <c r="H26" s="1">
        <v>2</v>
      </c>
      <c r="I26" s="1">
        <v>2</v>
      </c>
      <c r="J26" s="1">
        <v>3</v>
      </c>
      <c r="K26" s="1">
        <v>4</v>
      </c>
      <c r="L26" s="1">
        <f>'visszaall(6)'!L26</f>
        <v>12000</v>
      </c>
      <c r="M26" s="1">
        <f t="shared" si="0"/>
        <v>12714.3</v>
      </c>
      <c r="N26" s="1">
        <f>konzisztencia_teszt_nyers_i!L26</f>
        <v>2</v>
      </c>
      <c r="O26">
        <f t="shared" si="1"/>
        <v>2.7142999999999993</v>
      </c>
      <c r="P26" s="12">
        <f t="shared" si="2"/>
        <v>0.35714999999999963</v>
      </c>
      <c r="Q26" s="12">
        <f t="shared" si="3"/>
        <v>-0.35714999999999963</v>
      </c>
      <c r="R26" s="7" t="s">
        <v>195</v>
      </c>
      <c r="S26" s="8">
        <v>2</v>
      </c>
      <c r="T26" s="8">
        <v>3</v>
      </c>
      <c r="U26" s="8">
        <v>3</v>
      </c>
      <c r="V26" s="8">
        <v>3</v>
      </c>
      <c r="W26" s="8">
        <v>1</v>
      </c>
      <c r="X26" s="8">
        <v>1</v>
      </c>
      <c r="Y26" s="8">
        <v>1</v>
      </c>
      <c r="Z26" s="8">
        <v>3</v>
      </c>
      <c r="AA26" s="8">
        <v>2</v>
      </c>
      <c r="AB26" s="8">
        <v>14000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2</v>
      </c>
      <c r="G27" s="1">
        <v>3</v>
      </c>
      <c r="H27" s="1">
        <v>2</v>
      </c>
      <c r="I27" s="1">
        <v>2</v>
      </c>
      <c r="J27" s="1">
        <v>4</v>
      </c>
      <c r="K27" s="1">
        <v>5</v>
      </c>
      <c r="L27" s="1">
        <f>'visszaall(6)'!L27</f>
        <v>14000</v>
      </c>
      <c r="M27" s="1">
        <f t="shared" si="0"/>
        <v>13865.5</v>
      </c>
      <c r="N27" s="1">
        <f>konzisztencia_teszt_nyers_i!L27</f>
        <v>4</v>
      </c>
      <c r="O27">
        <f t="shared" si="1"/>
        <v>3.8654999999999999</v>
      </c>
      <c r="P27" s="12">
        <f t="shared" si="2"/>
        <v>3.3625000000000016E-2</v>
      </c>
      <c r="Q27" s="12">
        <f t="shared" si="3"/>
        <v>3.3625000000000016E-2</v>
      </c>
      <c r="R27" s="7" t="s">
        <v>196</v>
      </c>
      <c r="S27" s="8">
        <v>1</v>
      </c>
      <c r="T27" s="8">
        <v>3</v>
      </c>
      <c r="U27" s="8">
        <v>5</v>
      </c>
      <c r="V27" s="8">
        <v>4</v>
      </c>
      <c r="W27" s="8">
        <v>2</v>
      </c>
      <c r="X27" s="8">
        <v>4</v>
      </c>
      <c r="Y27" s="8">
        <v>2</v>
      </c>
      <c r="Z27" s="8">
        <v>2</v>
      </c>
      <c r="AA27" s="8">
        <v>3</v>
      </c>
      <c r="AB27" s="8">
        <v>11000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2</v>
      </c>
      <c r="E28" s="1">
        <v>1</v>
      </c>
      <c r="F28" s="1">
        <v>4</v>
      </c>
      <c r="G28" s="1">
        <v>3</v>
      </c>
      <c r="H28" s="1">
        <v>4</v>
      </c>
      <c r="I28" s="1">
        <v>4</v>
      </c>
      <c r="J28" s="1">
        <v>2</v>
      </c>
      <c r="K28" s="1">
        <v>3</v>
      </c>
      <c r="L28" s="1">
        <f>'visszaall(6)'!L28</f>
        <v>13000</v>
      </c>
      <c r="M28" s="1">
        <f t="shared" si="0"/>
        <v>13137.2</v>
      </c>
      <c r="N28" s="1">
        <f>konzisztencia_teszt_nyers_i!L28</f>
        <v>3</v>
      </c>
      <c r="O28">
        <f t="shared" si="1"/>
        <v>3.1372000000000009</v>
      </c>
      <c r="P28" s="12">
        <f t="shared" si="2"/>
        <v>4.5733333333333626E-2</v>
      </c>
      <c r="Q28" s="12">
        <f t="shared" si="3"/>
        <v>-4.5733333333333626E-2</v>
      </c>
      <c r="R28" s="7" t="s">
        <v>197</v>
      </c>
      <c r="S28" s="8">
        <v>2</v>
      </c>
      <c r="T28" s="8">
        <v>2</v>
      </c>
      <c r="U28" s="8">
        <v>3</v>
      </c>
      <c r="V28" s="8">
        <v>3</v>
      </c>
      <c r="W28" s="8">
        <v>2</v>
      </c>
      <c r="X28" s="8">
        <v>2</v>
      </c>
      <c r="Y28" s="8">
        <v>1</v>
      </c>
      <c r="Z28" s="8">
        <v>4</v>
      </c>
      <c r="AA28" s="8">
        <v>3</v>
      </c>
      <c r="AB28" s="8">
        <v>13000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4</v>
      </c>
      <c r="E29" s="1">
        <v>2</v>
      </c>
      <c r="F29" s="1">
        <v>4</v>
      </c>
      <c r="G29" s="1">
        <v>4</v>
      </c>
      <c r="H29" s="1">
        <v>4</v>
      </c>
      <c r="I29" s="1">
        <v>4</v>
      </c>
      <c r="J29" s="1">
        <v>2</v>
      </c>
      <c r="K29" s="1">
        <v>2</v>
      </c>
      <c r="L29" s="1">
        <f>'visszaall(6)'!L29</f>
        <v>13000</v>
      </c>
      <c r="M29" s="1">
        <f t="shared" si="0"/>
        <v>13379.8</v>
      </c>
      <c r="N29" s="1">
        <f>konzisztencia_teszt_nyers_i!L29</f>
        <v>3</v>
      </c>
      <c r="O29">
        <f t="shared" si="1"/>
        <v>3.3797999999999995</v>
      </c>
      <c r="P29" s="12">
        <f t="shared" si="2"/>
        <v>0.12659999999999982</v>
      </c>
      <c r="Q29" s="12">
        <f t="shared" si="3"/>
        <v>-0.12659999999999982</v>
      </c>
      <c r="R29" s="7" t="s">
        <v>198</v>
      </c>
      <c r="S29" s="8">
        <v>2</v>
      </c>
      <c r="T29" s="8">
        <v>3</v>
      </c>
      <c r="U29" s="8">
        <v>3</v>
      </c>
      <c r="V29" s="8">
        <v>2</v>
      </c>
      <c r="W29" s="8">
        <v>2</v>
      </c>
      <c r="X29" s="8">
        <v>1</v>
      </c>
      <c r="Y29" s="8">
        <v>1</v>
      </c>
      <c r="Z29" s="8">
        <v>3</v>
      </c>
      <c r="AA29" s="8">
        <v>4</v>
      </c>
      <c r="AB29" s="8">
        <v>14000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3</v>
      </c>
      <c r="G30" s="1">
        <v>4</v>
      </c>
      <c r="H30" s="1">
        <v>2</v>
      </c>
      <c r="I30" s="1">
        <v>2</v>
      </c>
      <c r="J30" s="1">
        <v>4</v>
      </c>
      <c r="K30" s="1">
        <v>5</v>
      </c>
      <c r="L30" s="1">
        <f>'visszaall(6)'!L30</f>
        <v>14000</v>
      </c>
      <c r="M30" s="1">
        <f t="shared" si="0"/>
        <v>13949.2</v>
      </c>
      <c r="N30" s="1">
        <f>konzisztencia_teszt_nyers_i!L30</f>
        <v>4</v>
      </c>
      <c r="O30">
        <f t="shared" si="1"/>
        <v>3.9492000000000007</v>
      </c>
      <c r="P30" s="12">
        <f t="shared" si="2"/>
        <v>1.2699999999999823E-2</v>
      </c>
      <c r="Q30" s="12">
        <f t="shared" si="3"/>
        <v>1.2699999999999823E-2</v>
      </c>
      <c r="R30" s="7" t="s">
        <v>199</v>
      </c>
      <c r="S30" s="8">
        <v>1</v>
      </c>
      <c r="T30" s="8">
        <v>2</v>
      </c>
      <c r="U30" s="8">
        <v>4</v>
      </c>
      <c r="V30" s="8">
        <v>3</v>
      </c>
      <c r="W30" s="8">
        <v>2</v>
      </c>
      <c r="X30" s="8">
        <v>2</v>
      </c>
      <c r="Y30" s="8">
        <v>1</v>
      </c>
      <c r="Z30" s="8">
        <v>3</v>
      </c>
      <c r="AA30" s="8">
        <v>3</v>
      </c>
      <c r="AB30" s="8">
        <v>12000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2</v>
      </c>
      <c r="G31" s="1">
        <v>1</v>
      </c>
      <c r="H31" s="1">
        <v>1</v>
      </c>
      <c r="I31" s="1">
        <v>1</v>
      </c>
      <c r="J31" s="1">
        <v>4</v>
      </c>
      <c r="K31" s="1">
        <v>3</v>
      </c>
      <c r="L31" s="1">
        <f>'visszaall(6)'!L31</f>
        <v>13000</v>
      </c>
      <c r="M31" s="1">
        <f t="shared" si="0"/>
        <v>14075.7</v>
      </c>
      <c r="N31" s="1">
        <f>konzisztencia_teszt_nyers_i!L31</f>
        <v>3</v>
      </c>
      <c r="O31">
        <f t="shared" si="1"/>
        <v>4.0757000000000003</v>
      </c>
      <c r="P31" s="12">
        <f t="shared" si="2"/>
        <v>0.35856666666666676</v>
      </c>
      <c r="Q31" s="12">
        <f t="shared" si="3"/>
        <v>-0.35856666666666676</v>
      </c>
      <c r="R31" s="7" t="s">
        <v>200</v>
      </c>
      <c r="S31" s="8">
        <v>1</v>
      </c>
      <c r="T31" s="8">
        <v>1</v>
      </c>
      <c r="U31" s="8">
        <v>3</v>
      </c>
      <c r="V31" s="8">
        <v>3</v>
      </c>
      <c r="W31" s="8">
        <v>3</v>
      </c>
      <c r="X31" s="8">
        <v>2</v>
      </c>
      <c r="Y31" s="8">
        <v>2</v>
      </c>
      <c r="Z31" s="8">
        <v>3</v>
      </c>
      <c r="AA31" s="8">
        <v>4</v>
      </c>
      <c r="AB31" s="8">
        <v>12000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2</v>
      </c>
      <c r="E32" s="1">
        <v>3</v>
      </c>
      <c r="F32" s="1">
        <v>2</v>
      </c>
      <c r="G32" s="1">
        <v>1</v>
      </c>
      <c r="H32" s="1">
        <v>1</v>
      </c>
      <c r="I32" s="1">
        <v>2</v>
      </c>
      <c r="J32" s="1">
        <v>4</v>
      </c>
      <c r="K32" s="1">
        <v>3</v>
      </c>
      <c r="L32" s="1">
        <f>'visszaall(6)'!L32</f>
        <v>14000</v>
      </c>
      <c r="M32" s="1">
        <f t="shared" si="0"/>
        <v>13942.7</v>
      </c>
      <c r="N32" s="1">
        <f>konzisztencia_teszt_nyers_i!L32</f>
        <v>4</v>
      </c>
      <c r="O32">
        <f t="shared" si="1"/>
        <v>3.9427000000000008</v>
      </c>
      <c r="P32" s="12">
        <f t="shared" si="2"/>
        <v>1.432499999999981E-2</v>
      </c>
      <c r="Q32" s="12">
        <f t="shared" si="3"/>
        <v>1.432499999999981E-2</v>
      </c>
      <c r="R32" s="7" t="s">
        <v>201</v>
      </c>
      <c r="S32" s="8">
        <v>3</v>
      </c>
      <c r="T32" s="8">
        <v>3</v>
      </c>
      <c r="U32" s="8">
        <v>2</v>
      </c>
      <c r="V32" s="8">
        <v>2</v>
      </c>
      <c r="W32" s="8">
        <v>3</v>
      </c>
      <c r="X32" s="8">
        <v>2</v>
      </c>
      <c r="Y32" s="8">
        <v>2</v>
      </c>
      <c r="Z32" s="8">
        <v>4</v>
      </c>
      <c r="AA32" s="8">
        <v>5</v>
      </c>
      <c r="AB32" s="8">
        <v>14000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3</v>
      </c>
      <c r="E33" s="1">
        <v>4</v>
      </c>
      <c r="F33" s="1">
        <v>2</v>
      </c>
      <c r="G33" s="1">
        <v>1</v>
      </c>
      <c r="H33" s="1">
        <v>1</v>
      </c>
      <c r="I33" s="1">
        <v>1</v>
      </c>
      <c r="J33" s="1">
        <v>3</v>
      </c>
      <c r="K33" s="1">
        <v>3</v>
      </c>
      <c r="L33" s="1">
        <f>'visszaall(6)'!L33</f>
        <v>12000</v>
      </c>
      <c r="M33" s="1">
        <f t="shared" si="0"/>
        <v>12998.2</v>
      </c>
      <c r="N33" s="1">
        <f>konzisztencia_teszt_nyers_i!L33</f>
        <v>2</v>
      </c>
      <c r="O33">
        <f t="shared" si="1"/>
        <v>2.9982000000000006</v>
      </c>
      <c r="P33" s="12">
        <f t="shared" si="2"/>
        <v>0.49910000000000032</v>
      </c>
      <c r="Q33" s="12">
        <f t="shared" si="3"/>
        <v>-0.49910000000000032</v>
      </c>
      <c r="R33" s="7" t="s">
        <v>202</v>
      </c>
      <c r="S33" s="8">
        <v>4</v>
      </c>
      <c r="T33" s="8">
        <v>2</v>
      </c>
      <c r="U33" s="8">
        <v>1</v>
      </c>
      <c r="V33" s="8">
        <v>4</v>
      </c>
      <c r="W33" s="8">
        <v>3</v>
      </c>
      <c r="X33" s="8">
        <v>4</v>
      </c>
      <c r="Y33" s="8">
        <v>4</v>
      </c>
      <c r="Z33" s="8">
        <v>2</v>
      </c>
      <c r="AA33" s="8">
        <v>3</v>
      </c>
      <c r="AB33" s="8">
        <v>13000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3</v>
      </c>
      <c r="H34" s="1">
        <v>2</v>
      </c>
      <c r="I34" s="1">
        <v>2</v>
      </c>
      <c r="J34" s="1">
        <v>4</v>
      </c>
      <c r="K34" s="1">
        <v>4</v>
      </c>
      <c r="L34" s="1">
        <f>'visszaall(6)'!L34</f>
        <v>14000</v>
      </c>
      <c r="M34" s="1">
        <f t="shared" si="0"/>
        <v>14229.2</v>
      </c>
      <c r="N34" s="1">
        <f>konzisztencia_teszt_nyers_i!L34</f>
        <v>4</v>
      </c>
      <c r="O34">
        <f t="shared" si="1"/>
        <v>4.2292000000000005</v>
      </c>
      <c r="P34" s="12">
        <f t="shared" si="2"/>
        <v>5.7300000000000129E-2</v>
      </c>
      <c r="Q34" s="12">
        <f t="shared" si="3"/>
        <v>-5.7300000000000129E-2</v>
      </c>
      <c r="R34" s="7" t="s">
        <v>203</v>
      </c>
      <c r="S34" s="8">
        <v>4</v>
      </c>
      <c r="T34" s="8">
        <v>4</v>
      </c>
      <c r="U34" s="8">
        <v>2</v>
      </c>
      <c r="V34" s="8">
        <v>4</v>
      </c>
      <c r="W34" s="8">
        <v>4</v>
      </c>
      <c r="X34" s="8">
        <v>4</v>
      </c>
      <c r="Y34" s="8">
        <v>4</v>
      </c>
      <c r="Z34" s="8">
        <v>2</v>
      </c>
      <c r="AA34" s="8">
        <v>2</v>
      </c>
      <c r="AB34" s="8">
        <v>13000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2</v>
      </c>
      <c r="H35" s="1">
        <v>1</v>
      </c>
      <c r="I35" s="1">
        <v>1</v>
      </c>
      <c r="J35" s="1">
        <v>5</v>
      </c>
      <c r="K35" s="1">
        <v>4</v>
      </c>
      <c r="L35" s="1">
        <f>'visszaall(6)'!L35</f>
        <v>14000</v>
      </c>
      <c r="M35" s="1">
        <f t="shared" si="0"/>
        <v>14523.6</v>
      </c>
      <c r="N35" s="1">
        <f>konzisztencia_teszt_nyers_i!L35</f>
        <v>4</v>
      </c>
      <c r="O35">
        <f t="shared" si="1"/>
        <v>4.5236000000000001</v>
      </c>
      <c r="P35" s="12">
        <f t="shared" si="2"/>
        <v>0.13090000000000002</v>
      </c>
      <c r="Q35" s="12">
        <f t="shared" si="3"/>
        <v>-0.13090000000000002</v>
      </c>
      <c r="R35" s="7" t="s">
        <v>204</v>
      </c>
      <c r="S35" s="8">
        <v>3</v>
      </c>
      <c r="T35" s="8">
        <v>3</v>
      </c>
      <c r="U35" s="8">
        <v>3</v>
      </c>
      <c r="V35" s="8">
        <v>3</v>
      </c>
      <c r="W35" s="8">
        <v>4</v>
      </c>
      <c r="X35" s="8">
        <v>2</v>
      </c>
      <c r="Y35" s="8">
        <v>2</v>
      </c>
      <c r="Z35" s="8">
        <v>4</v>
      </c>
      <c r="AA35" s="8">
        <v>5</v>
      </c>
      <c r="AB35" s="8">
        <v>14000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2</v>
      </c>
      <c r="H36" s="1">
        <v>1</v>
      </c>
      <c r="I36" s="1">
        <v>2</v>
      </c>
      <c r="J36" s="1">
        <v>4</v>
      </c>
      <c r="K36" s="1">
        <v>3</v>
      </c>
      <c r="L36" s="1">
        <f>'visszaall(6)'!L36</f>
        <v>15000</v>
      </c>
      <c r="M36" s="1">
        <f t="shared" si="0"/>
        <v>14403</v>
      </c>
      <c r="N36" s="1">
        <f>konzisztencia_teszt_nyers_i!L36</f>
        <v>5</v>
      </c>
      <c r="O36">
        <f t="shared" si="1"/>
        <v>4.4029999999999996</v>
      </c>
      <c r="P36" s="12">
        <f t="shared" si="2"/>
        <v>0.11940000000000009</v>
      </c>
      <c r="Q36" s="12">
        <f t="shared" si="3"/>
        <v>0.11940000000000009</v>
      </c>
      <c r="R36" s="7" t="s">
        <v>205</v>
      </c>
      <c r="S36" s="8">
        <v>3</v>
      </c>
      <c r="T36" s="8">
        <v>2</v>
      </c>
      <c r="U36" s="8">
        <v>2</v>
      </c>
      <c r="V36" s="8">
        <v>2</v>
      </c>
      <c r="W36" s="8">
        <v>1</v>
      </c>
      <c r="X36" s="8">
        <v>1</v>
      </c>
      <c r="Y36" s="8">
        <v>1</v>
      </c>
      <c r="Z36" s="8">
        <v>4</v>
      </c>
      <c r="AA36" s="8">
        <v>3</v>
      </c>
      <c r="AB36" s="8">
        <v>13000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1</v>
      </c>
      <c r="E37" s="1">
        <v>3</v>
      </c>
      <c r="F37" s="1">
        <v>2</v>
      </c>
      <c r="G37" s="1">
        <v>2</v>
      </c>
      <c r="H37" s="1">
        <v>1</v>
      </c>
      <c r="I37" s="1">
        <v>1</v>
      </c>
      <c r="J37" s="1">
        <v>3</v>
      </c>
      <c r="K37" s="1">
        <v>3</v>
      </c>
      <c r="L37" s="1">
        <f>'visszaall(6)'!L37</f>
        <v>12000</v>
      </c>
      <c r="M37" s="1">
        <f t="shared" si="0"/>
        <v>12879.2</v>
      </c>
      <c r="N37" s="1">
        <f>konzisztencia_teszt_nyers_i!L37</f>
        <v>2</v>
      </c>
      <c r="O37">
        <f t="shared" si="1"/>
        <v>2.8792000000000009</v>
      </c>
      <c r="P37" s="12">
        <f t="shared" si="2"/>
        <v>0.43960000000000043</v>
      </c>
      <c r="Q37" s="12">
        <f t="shared" si="3"/>
        <v>-0.43960000000000043</v>
      </c>
      <c r="R37" s="7" t="s">
        <v>206</v>
      </c>
      <c r="S37" s="8">
        <v>3</v>
      </c>
      <c r="T37" s="8">
        <v>2</v>
      </c>
      <c r="U37" s="8">
        <v>3</v>
      </c>
      <c r="V37" s="8">
        <v>2</v>
      </c>
      <c r="W37" s="8">
        <v>1</v>
      </c>
      <c r="X37" s="8">
        <v>1</v>
      </c>
      <c r="Y37" s="8">
        <v>2</v>
      </c>
      <c r="Z37" s="8">
        <v>4</v>
      </c>
      <c r="AA37" s="8">
        <v>3</v>
      </c>
      <c r="AB37" s="8">
        <v>14000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1</v>
      </c>
      <c r="F38" s="1">
        <v>2</v>
      </c>
      <c r="G38" s="1">
        <v>1</v>
      </c>
      <c r="H38" s="1">
        <v>1</v>
      </c>
      <c r="I38" s="1">
        <v>2</v>
      </c>
      <c r="J38" s="1">
        <v>4</v>
      </c>
      <c r="K38" s="1">
        <v>2</v>
      </c>
      <c r="L38" s="1">
        <f>'visszaall(6)'!L38</f>
        <v>14000</v>
      </c>
      <c r="M38" s="1">
        <f t="shared" si="0"/>
        <v>14051.8</v>
      </c>
      <c r="N38" s="1">
        <f>konzisztencia_teszt_nyers_i!L38</f>
        <v>4</v>
      </c>
      <c r="O38">
        <f t="shared" si="1"/>
        <v>4.0517999999999992</v>
      </c>
      <c r="P38" s="12">
        <f t="shared" si="2"/>
        <v>1.2949999999999795E-2</v>
      </c>
      <c r="Q38" s="12">
        <f t="shared" si="3"/>
        <v>-1.2949999999999795E-2</v>
      </c>
      <c r="R38" s="7" t="s">
        <v>207</v>
      </c>
      <c r="S38" s="8">
        <v>1</v>
      </c>
      <c r="T38" s="8">
        <v>3</v>
      </c>
      <c r="U38" s="8">
        <v>4</v>
      </c>
      <c r="V38" s="8">
        <v>2</v>
      </c>
      <c r="W38" s="8">
        <v>1</v>
      </c>
      <c r="X38" s="8">
        <v>1</v>
      </c>
      <c r="Y38" s="8">
        <v>1</v>
      </c>
      <c r="Z38" s="8">
        <v>3</v>
      </c>
      <c r="AA38" s="8">
        <v>3</v>
      </c>
      <c r="AB38" s="8">
        <v>12000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1</v>
      </c>
      <c r="E39" s="1">
        <v>2</v>
      </c>
      <c r="F39" s="1">
        <v>1</v>
      </c>
      <c r="G39" s="1">
        <v>1</v>
      </c>
      <c r="H39" s="1">
        <v>1</v>
      </c>
      <c r="I39" s="1">
        <v>1</v>
      </c>
      <c r="J39" s="1">
        <v>4</v>
      </c>
      <c r="K39" s="1">
        <v>2</v>
      </c>
      <c r="L39" s="1">
        <f>'visszaall(6)'!L39</f>
        <v>12000</v>
      </c>
      <c r="M39" s="1">
        <f t="shared" si="0"/>
        <v>13269.7</v>
      </c>
      <c r="N39" s="1">
        <f>konzisztencia_teszt_nyers_i!L39</f>
        <v>2</v>
      </c>
      <c r="O39">
        <f t="shared" si="1"/>
        <v>3.2697000000000007</v>
      </c>
      <c r="P39" s="12">
        <f t="shared" si="2"/>
        <v>0.63485000000000036</v>
      </c>
      <c r="Q39" s="12">
        <f t="shared" si="3"/>
        <v>-0.63485000000000036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3</v>
      </c>
      <c r="X39" s="8">
        <v>2</v>
      </c>
      <c r="Y39" s="8">
        <v>2</v>
      </c>
      <c r="Z39" s="8">
        <v>4</v>
      </c>
      <c r="AA39" s="8">
        <v>4</v>
      </c>
      <c r="AB39" s="8">
        <v>14000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2</v>
      </c>
      <c r="F40" s="1">
        <v>1</v>
      </c>
      <c r="G40" s="1">
        <v>1</v>
      </c>
      <c r="H40" s="1">
        <v>1</v>
      </c>
      <c r="I40" s="1">
        <v>2</v>
      </c>
      <c r="J40" s="1">
        <v>5</v>
      </c>
      <c r="K40" s="1">
        <v>5</v>
      </c>
      <c r="L40" s="1">
        <f>'visszaall(6)'!L40</f>
        <v>15000</v>
      </c>
      <c r="M40" s="1">
        <f t="shared" si="0"/>
        <v>14150</v>
      </c>
      <c r="N40" s="1">
        <f>konzisztencia_teszt_nyers_i!L40</f>
        <v>5</v>
      </c>
      <c r="O40">
        <f t="shared" si="1"/>
        <v>4.1500000000000004</v>
      </c>
      <c r="P40" s="12">
        <f t="shared" si="2"/>
        <v>0.16999999999999993</v>
      </c>
      <c r="Q40" s="12">
        <f t="shared" si="3"/>
        <v>0.16999999999999993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2</v>
      </c>
      <c r="X40" s="8">
        <v>1</v>
      </c>
      <c r="Y40" s="8">
        <v>1</v>
      </c>
      <c r="Z40" s="8">
        <v>5</v>
      </c>
      <c r="AA40" s="8">
        <v>4</v>
      </c>
      <c r="AB40" s="8">
        <v>14000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2</v>
      </c>
      <c r="E41" s="1">
        <v>3</v>
      </c>
      <c r="F41" s="1">
        <v>2</v>
      </c>
      <c r="G41" s="1">
        <v>1</v>
      </c>
      <c r="H41" s="1">
        <v>3</v>
      </c>
      <c r="I41" s="1">
        <v>2</v>
      </c>
      <c r="J41" s="1">
        <v>4</v>
      </c>
      <c r="K41" s="1">
        <v>4</v>
      </c>
      <c r="L41" s="1">
        <f>'visszaall(6)'!L41</f>
        <v>11000</v>
      </c>
      <c r="M41" s="1">
        <f t="shared" si="0"/>
        <v>11779.3</v>
      </c>
      <c r="N41" s="1">
        <f>konzisztencia_teszt_nyers_i!L41</f>
        <v>1</v>
      </c>
      <c r="O41">
        <f t="shared" si="1"/>
        <v>1.7792999999999992</v>
      </c>
      <c r="P41" s="12">
        <f t="shared" si="2"/>
        <v>0.77929999999999922</v>
      </c>
      <c r="Q41" s="12">
        <f t="shared" si="3"/>
        <v>-0.77929999999999922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1</v>
      </c>
      <c r="Y41" s="8">
        <v>2</v>
      </c>
      <c r="Z41" s="8">
        <v>4</v>
      </c>
      <c r="AA41" s="8">
        <v>3</v>
      </c>
      <c r="AB41" s="8">
        <v>15000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2</v>
      </c>
      <c r="G42" s="1">
        <v>1</v>
      </c>
      <c r="H42" s="1">
        <v>1</v>
      </c>
      <c r="I42" s="1">
        <v>2</v>
      </c>
      <c r="J42" s="1">
        <v>4</v>
      </c>
      <c r="K42" s="1">
        <v>5</v>
      </c>
      <c r="L42" s="1">
        <f>'visszaall(6)'!L42</f>
        <v>14000</v>
      </c>
      <c r="M42" s="1">
        <f t="shared" si="0"/>
        <v>13799.8</v>
      </c>
      <c r="N42" s="1">
        <f>konzisztencia_teszt_nyers_i!L42</f>
        <v>4</v>
      </c>
      <c r="O42">
        <f t="shared" si="1"/>
        <v>3.7997999999999994</v>
      </c>
      <c r="P42" s="12">
        <f t="shared" si="2"/>
        <v>5.005000000000015E-2</v>
      </c>
      <c r="Q42" s="12">
        <f t="shared" si="3"/>
        <v>5.005000000000015E-2</v>
      </c>
      <c r="R42" s="7" t="s">
        <v>211</v>
      </c>
      <c r="S42" s="8">
        <v>1</v>
      </c>
      <c r="T42" s="8">
        <v>1</v>
      </c>
      <c r="U42" s="8">
        <v>3</v>
      </c>
      <c r="V42" s="8">
        <v>2</v>
      </c>
      <c r="W42" s="8">
        <v>2</v>
      </c>
      <c r="X42" s="8">
        <v>1</v>
      </c>
      <c r="Y42" s="8">
        <v>1</v>
      </c>
      <c r="Z42" s="8">
        <v>3</v>
      </c>
      <c r="AA42" s="8">
        <v>3</v>
      </c>
      <c r="AB42" s="8">
        <v>12000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2</v>
      </c>
      <c r="F43" s="1">
        <v>3</v>
      </c>
      <c r="G43" s="1">
        <v>3</v>
      </c>
      <c r="H43" s="1">
        <v>5</v>
      </c>
      <c r="I43" s="1">
        <v>5</v>
      </c>
      <c r="J43" s="1">
        <v>5</v>
      </c>
      <c r="K43" s="1">
        <v>5</v>
      </c>
      <c r="L43" s="1">
        <f>'visszaall(6)'!L43</f>
        <v>12000</v>
      </c>
      <c r="M43" s="1">
        <f t="shared" si="0"/>
        <v>11956.1</v>
      </c>
      <c r="N43" s="1">
        <f>konzisztencia_teszt_nyers_i!L43</f>
        <v>2</v>
      </c>
      <c r="O43">
        <f t="shared" si="1"/>
        <v>1.9561000000000004</v>
      </c>
      <c r="P43" s="12">
        <f t="shared" si="2"/>
        <v>2.1949999999999803E-2</v>
      </c>
      <c r="Q43" s="12">
        <f t="shared" si="3"/>
        <v>2.1949999999999803E-2</v>
      </c>
      <c r="R43" s="7" t="s">
        <v>212</v>
      </c>
      <c r="S43" s="8">
        <v>2</v>
      </c>
      <c r="T43" s="8">
        <v>1</v>
      </c>
      <c r="U43" s="8">
        <v>1</v>
      </c>
      <c r="V43" s="8">
        <v>2</v>
      </c>
      <c r="W43" s="8">
        <v>1</v>
      </c>
      <c r="X43" s="8">
        <v>1</v>
      </c>
      <c r="Y43" s="8">
        <v>2</v>
      </c>
      <c r="Z43" s="8">
        <v>4</v>
      </c>
      <c r="AA43" s="8">
        <v>2</v>
      </c>
      <c r="AB43" s="8">
        <v>14000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2</v>
      </c>
      <c r="E44" s="1">
        <v>1</v>
      </c>
      <c r="F44" s="1">
        <v>2</v>
      </c>
      <c r="G44" s="1">
        <v>2</v>
      </c>
      <c r="H44" s="1">
        <v>1</v>
      </c>
      <c r="I44" s="1">
        <v>2</v>
      </c>
      <c r="J44" s="1">
        <v>4</v>
      </c>
      <c r="K44" s="1">
        <v>3</v>
      </c>
      <c r="L44" s="1">
        <f>'visszaall(6)'!L44</f>
        <v>14000</v>
      </c>
      <c r="M44" s="1">
        <f t="shared" si="0"/>
        <v>14726.3</v>
      </c>
      <c r="N44" s="1">
        <f>konzisztencia_teszt_nyers_i!L44</f>
        <v>4</v>
      </c>
      <c r="O44">
        <f t="shared" si="1"/>
        <v>4.7262999999999993</v>
      </c>
      <c r="P44" s="12">
        <f t="shared" si="2"/>
        <v>0.18157499999999982</v>
      </c>
      <c r="Q44" s="12">
        <f t="shared" si="3"/>
        <v>-0.18157499999999982</v>
      </c>
      <c r="R44" s="7" t="s">
        <v>213</v>
      </c>
      <c r="S44" s="8">
        <v>1</v>
      </c>
      <c r="T44" s="8">
        <v>1</v>
      </c>
      <c r="U44" s="8">
        <v>2</v>
      </c>
      <c r="V44" s="8">
        <v>1</v>
      </c>
      <c r="W44" s="8">
        <v>1</v>
      </c>
      <c r="X44" s="8">
        <v>1</v>
      </c>
      <c r="Y44" s="8">
        <v>1</v>
      </c>
      <c r="Z44" s="8">
        <v>4</v>
      </c>
      <c r="AA44" s="8">
        <v>2</v>
      </c>
      <c r="AB44" s="8">
        <v>12000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2</v>
      </c>
      <c r="E45" s="1">
        <v>1</v>
      </c>
      <c r="F45" s="1">
        <v>2</v>
      </c>
      <c r="G45" s="1">
        <v>2</v>
      </c>
      <c r="H45" s="1">
        <v>1</v>
      </c>
      <c r="I45" s="1">
        <v>2</v>
      </c>
      <c r="J45" s="1">
        <v>4</v>
      </c>
      <c r="K45" s="1">
        <v>3</v>
      </c>
      <c r="L45" s="1">
        <f>'visszaall(6)'!L45</f>
        <v>13000</v>
      </c>
      <c r="M45" s="1">
        <f t="shared" si="0"/>
        <v>14726.3</v>
      </c>
      <c r="N45" s="1">
        <f>konzisztencia_teszt_nyers_i!L45</f>
        <v>3</v>
      </c>
      <c r="O45">
        <f t="shared" si="1"/>
        <v>4.7262999999999993</v>
      </c>
      <c r="P45" s="12">
        <f t="shared" si="2"/>
        <v>0.57543333333333313</v>
      </c>
      <c r="Q45" s="12">
        <f t="shared" si="3"/>
        <v>-0.57543333333333313</v>
      </c>
      <c r="R45" s="7" t="s">
        <v>214</v>
      </c>
      <c r="S45" s="8">
        <v>3</v>
      </c>
      <c r="T45" s="8">
        <v>2</v>
      </c>
      <c r="U45" s="8">
        <v>2</v>
      </c>
      <c r="V45" s="8">
        <v>1</v>
      </c>
      <c r="W45" s="8">
        <v>1</v>
      </c>
      <c r="X45" s="8">
        <v>1</v>
      </c>
      <c r="Y45" s="8">
        <v>2</v>
      </c>
      <c r="Z45" s="8">
        <v>5</v>
      </c>
      <c r="AA45" s="8">
        <v>5</v>
      </c>
      <c r="AB45" s="8">
        <v>15000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2</v>
      </c>
      <c r="I46" s="1">
        <v>1</v>
      </c>
      <c r="J46" s="1">
        <v>4</v>
      </c>
      <c r="K46" s="1">
        <v>3</v>
      </c>
      <c r="L46" s="1">
        <f>'visszaall(6)'!L46</f>
        <v>13000</v>
      </c>
      <c r="M46" s="1">
        <f t="shared" si="0"/>
        <v>12701.8</v>
      </c>
      <c r="N46" s="1">
        <f>konzisztencia_teszt_nyers_i!L46</f>
        <v>3</v>
      </c>
      <c r="O46">
        <f t="shared" si="1"/>
        <v>2.7017999999999991</v>
      </c>
      <c r="P46" s="12">
        <f t="shared" si="2"/>
        <v>9.9400000000000308E-2</v>
      </c>
      <c r="Q46" s="12">
        <f t="shared" si="3"/>
        <v>9.9400000000000308E-2</v>
      </c>
      <c r="R46" s="7" t="s">
        <v>215</v>
      </c>
      <c r="S46" s="8">
        <v>1</v>
      </c>
      <c r="T46" s="8">
        <v>2</v>
      </c>
      <c r="U46" s="8">
        <v>3</v>
      </c>
      <c r="V46" s="8">
        <v>2</v>
      </c>
      <c r="W46" s="8">
        <v>1</v>
      </c>
      <c r="X46" s="8">
        <v>3</v>
      </c>
      <c r="Y46" s="8">
        <v>2</v>
      </c>
      <c r="Z46" s="8">
        <v>4</v>
      </c>
      <c r="AA46" s="8">
        <v>4</v>
      </c>
      <c r="AB46" s="8">
        <v>11000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5</v>
      </c>
      <c r="G47" s="1">
        <v>4</v>
      </c>
      <c r="H47" s="1">
        <v>5</v>
      </c>
      <c r="I47" s="1">
        <v>5</v>
      </c>
      <c r="J47" s="1">
        <v>2</v>
      </c>
      <c r="K47" s="1">
        <v>4</v>
      </c>
      <c r="L47" s="1">
        <f>'visszaall(6)'!L47</f>
        <v>11000</v>
      </c>
      <c r="M47" s="1">
        <f t="shared" si="0"/>
        <v>10678.4</v>
      </c>
      <c r="N47" s="1">
        <f>konzisztencia_teszt_nyers_i!L47</f>
        <v>1</v>
      </c>
      <c r="O47">
        <f t="shared" si="1"/>
        <v>0.67839999999999967</v>
      </c>
      <c r="P47" s="12">
        <f t="shared" si="2"/>
        <v>0.32160000000000033</v>
      </c>
      <c r="Q47" s="12">
        <f t="shared" si="3"/>
        <v>0.32160000000000033</v>
      </c>
      <c r="R47" s="7" t="s">
        <v>216</v>
      </c>
      <c r="S47" s="8">
        <v>3</v>
      </c>
      <c r="T47" s="8">
        <v>2</v>
      </c>
      <c r="U47" s="8">
        <v>2</v>
      </c>
      <c r="V47" s="8">
        <v>2</v>
      </c>
      <c r="W47" s="8">
        <v>1</v>
      </c>
      <c r="X47" s="8">
        <v>1</v>
      </c>
      <c r="Y47" s="8">
        <v>2</v>
      </c>
      <c r="Z47" s="8">
        <v>4</v>
      </c>
      <c r="AA47" s="8">
        <v>5</v>
      </c>
      <c r="AB47" s="8">
        <v>14000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2</v>
      </c>
      <c r="E48" s="1">
        <v>1</v>
      </c>
      <c r="F48" s="1">
        <v>2</v>
      </c>
      <c r="G48" s="1">
        <v>2</v>
      </c>
      <c r="H48" s="1">
        <v>2</v>
      </c>
      <c r="I48" s="1">
        <v>2</v>
      </c>
      <c r="J48" s="1">
        <v>5</v>
      </c>
      <c r="K48" s="1">
        <v>4</v>
      </c>
      <c r="L48" s="1">
        <f>'visszaall(6)'!L48</f>
        <v>14000</v>
      </c>
      <c r="M48" s="1">
        <f t="shared" si="0"/>
        <v>14461.8</v>
      </c>
      <c r="N48" s="1">
        <f>konzisztencia_teszt_nyers_i!L48</f>
        <v>4</v>
      </c>
      <c r="O48">
        <f t="shared" si="1"/>
        <v>4.4617999999999993</v>
      </c>
      <c r="P48" s="12">
        <f t="shared" si="2"/>
        <v>0.11544999999999983</v>
      </c>
      <c r="Q48" s="12">
        <f t="shared" si="3"/>
        <v>-0.11544999999999983</v>
      </c>
      <c r="R48" s="7" t="s">
        <v>217</v>
      </c>
      <c r="S48" s="8">
        <v>4</v>
      </c>
      <c r="T48" s="8">
        <v>2</v>
      </c>
      <c r="U48" s="8">
        <v>2</v>
      </c>
      <c r="V48" s="8">
        <v>3</v>
      </c>
      <c r="W48" s="8">
        <v>3</v>
      </c>
      <c r="X48" s="8">
        <v>5</v>
      </c>
      <c r="Y48" s="8">
        <v>5</v>
      </c>
      <c r="Z48" s="8">
        <v>5</v>
      </c>
      <c r="AA48" s="8">
        <v>5</v>
      </c>
      <c r="AB48" s="8">
        <v>12000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4</v>
      </c>
      <c r="E49" s="1">
        <v>2</v>
      </c>
      <c r="F49" s="1">
        <v>4</v>
      </c>
      <c r="G49" s="1">
        <v>2</v>
      </c>
      <c r="H49" s="1">
        <v>4</v>
      </c>
      <c r="I49" s="1">
        <v>4</v>
      </c>
      <c r="J49" s="1">
        <v>1</v>
      </c>
      <c r="K49" s="1">
        <v>4</v>
      </c>
      <c r="L49" s="1">
        <f>'visszaall(6)'!L49</f>
        <v>14000</v>
      </c>
      <c r="M49" s="1">
        <f t="shared" si="0"/>
        <v>13949.2</v>
      </c>
      <c r="N49" s="1">
        <f>konzisztencia_teszt_nyers_i!L49</f>
        <v>4</v>
      </c>
      <c r="O49">
        <f t="shared" si="1"/>
        <v>3.9492000000000007</v>
      </c>
      <c r="P49" s="12">
        <f t="shared" si="2"/>
        <v>1.2699999999999823E-2</v>
      </c>
      <c r="Q49" s="12">
        <f t="shared" si="3"/>
        <v>1.2699999999999823E-2</v>
      </c>
      <c r="R49" s="7" t="s">
        <v>218</v>
      </c>
      <c r="S49" s="8">
        <v>2</v>
      </c>
      <c r="T49" s="8">
        <v>2</v>
      </c>
      <c r="U49" s="8">
        <v>1</v>
      </c>
      <c r="V49" s="8">
        <v>2</v>
      </c>
      <c r="W49" s="8">
        <v>2</v>
      </c>
      <c r="X49" s="8">
        <v>1</v>
      </c>
      <c r="Y49" s="8">
        <v>2</v>
      </c>
      <c r="Z49" s="8">
        <v>4</v>
      </c>
      <c r="AA49" s="8">
        <v>3</v>
      </c>
      <c r="AB49" s="8">
        <v>14000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2</v>
      </c>
      <c r="G50" s="1">
        <v>1</v>
      </c>
      <c r="H50" s="1">
        <v>1</v>
      </c>
      <c r="I50" s="1">
        <v>1</v>
      </c>
      <c r="J50" s="1">
        <v>5</v>
      </c>
      <c r="K50" s="1">
        <v>4</v>
      </c>
      <c r="L50" s="1">
        <f>'visszaall(6)'!L50</f>
        <v>14000</v>
      </c>
      <c r="M50" s="1">
        <f t="shared" si="0"/>
        <v>13200</v>
      </c>
      <c r="N50" s="1">
        <f>konzisztencia_teszt_nyers_i!L50</f>
        <v>4</v>
      </c>
      <c r="O50">
        <f t="shared" si="1"/>
        <v>3.2</v>
      </c>
      <c r="P50" s="12">
        <f t="shared" si="2"/>
        <v>0.19999999999999996</v>
      </c>
      <c r="Q50" s="12">
        <f t="shared" si="3"/>
        <v>0.19999999999999996</v>
      </c>
      <c r="R50" s="7" t="s">
        <v>219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1</v>
      </c>
      <c r="Y50" s="8">
        <v>2</v>
      </c>
      <c r="Z50" s="8">
        <v>4</v>
      </c>
      <c r="AA50" s="8">
        <v>3</v>
      </c>
      <c r="AB50" s="8">
        <v>13000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5</v>
      </c>
      <c r="K51" s="1">
        <v>2</v>
      </c>
      <c r="L51" s="1">
        <f>'visszaall(6)'!L51</f>
        <v>15000</v>
      </c>
      <c r="M51" s="1">
        <f t="shared" si="0"/>
        <v>13796.3</v>
      </c>
      <c r="N51" s="1">
        <f>konzisztencia_teszt_nyers_i!L51</f>
        <v>5</v>
      </c>
      <c r="O51">
        <f t="shared" si="1"/>
        <v>3.7962999999999991</v>
      </c>
      <c r="P51" s="12">
        <f t="shared" si="2"/>
        <v>0.24074000000000018</v>
      </c>
      <c r="Q51" s="12">
        <f t="shared" si="3"/>
        <v>0.24074000000000018</v>
      </c>
      <c r="R51" s="7" t="s">
        <v>220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2</v>
      </c>
      <c r="Y51" s="8">
        <v>1</v>
      </c>
      <c r="Z51" s="8">
        <v>4</v>
      </c>
      <c r="AA51" s="8">
        <v>3</v>
      </c>
      <c r="AB51" s="8">
        <v>13000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2</v>
      </c>
      <c r="F52" s="1">
        <v>3</v>
      </c>
      <c r="G52" s="1">
        <v>3</v>
      </c>
      <c r="H52" s="1">
        <v>2</v>
      </c>
      <c r="I52" s="1">
        <v>3</v>
      </c>
      <c r="J52" s="1">
        <v>3</v>
      </c>
      <c r="K52" s="1">
        <v>2</v>
      </c>
      <c r="L52" s="1">
        <f>'visszaall(6)'!L52</f>
        <v>13000</v>
      </c>
      <c r="M52" s="1">
        <f t="shared" si="0"/>
        <v>13450.6</v>
      </c>
      <c r="N52" s="1">
        <f>konzisztencia_teszt_nyers_i!L52</f>
        <v>3</v>
      </c>
      <c r="O52">
        <f t="shared" si="1"/>
        <v>3.4506000000000006</v>
      </c>
      <c r="P52" s="12">
        <f t="shared" si="2"/>
        <v>0.15020000000000019</v>
      </c>
      <c r="Q52" s="12">
        <f t="shared" si="3"/>
        <v>-0.15020000000000019</v>
      </c>
      <c r="R52" s="7" t="s">
        <v>221</v>
      </c>
      <c r="S52" s="8">
        <v>1</v>
      </c>
      <c r="T52" s="8">
        <v>3</v>
      </c>
      <c r="U52" s="8">
        <v>5</v>
      </c>
      <c r="V52" s="8">
        <v>5</v>
      </c>
      <c r="W52" s="8">
        <v>4</v>
      </c>
      <c r="X52" s="8">
        <v>5</v>
      </c>
      <c r="Y52" s="8">
        <v>5</v>
      </c>
      <c r="Z52" s="8">
        <v>2</v>
      </c>
      <c r="AA52" s="8">
        <v>4</v>
      </c>
      <c r="AB52" s="8">
        <v>11000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3</v>
      </c>
      <c r="E53" s="1">
        <v>2</v>
      </c>
      <c r="F53" s="1">
        <v>3</v>
      </c>
      <c r="G53" s="1">
        <v>3</v>
      </c>
      <c r="H53" s="1">
        <v>2</v>
      </c>
      <c r="I53" s="1">
        <v>3</v>
      </c>
      <c r="J53" s="1">
        <v>3</v>
      </c>
      <c r="K53" s="1">
        <v>2</v>
      </c>
      <c r="L53" s="1">
        <f>'visszaall(6)'!L53</f>
        <v>14000</v>
      </c>
      <c r="M53" s="1">
        <f t="shared" si="0"/>
        <v>13450.6</v>
      </c>
      <c r="N53" s="1">
        <f>konzisztencia_teszt_nyers_i!L53</f>
        <v>4</v>
      </c>
      <c r="O53">
        <f t="shared" si="1"/>
        <v>3.4506000000000006</v>
      </c>
      <c r="P53" s="12">
        <f t="shared" si="2"/>
        <v>0.13734999999999986</v>
      </c>
      <c r="Q53" s="12">
        <f t="shared" si="3"/>
        <v>0.13734999999999986</v>
      </c>
      <c r="R53" s="7" t="s">
        <v>222</v>
      </c>
      <c r="S53" s="8">
        <v>3</v>
      </c>
      <c r="T53" s="8">
        <v>2</v>
      </c>
      <c r="U53" s="8">
        <v>1</v>
      </c>
      <c r="V53" s="8">
        <v>2</v>
      </c>
      <c r="W53" s="8">
        <v>2</v>
      </c>
      <c r="X53" s="8">
        <v>2</v>
      </c>
      <c r="Y53" s="8">
        <v>2</v>
      </c>
      <c r="Z53" s="8">
        <v>5</v>
      </c>
      <c r="AA53" s="8">
        <v>4</v>
      </c>
      <c r="AB53" s="8">
        <v>14000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2</v>
      </c>
      <c r="E54" s="1">
        <v>3</v>
      </c>
      <c r="F54" s="1">
        <v>2</v>
      </c>
      <c r="G54" s="1">
        <v>3</v>
      </c>
      <c r="H54" s="1">
        <v>2</v>
      </c>
      <c r="I54" s="1">
        <v>1</v>
      </c>
      <c r="J54" s="1">
        <v>2</v>
      </c>
      <c r="K54" s="1">
        <v>2</v>
      </c>
      <c r="L54" s="1">
        <f>'visszaall(6)'!L54</f>
        <v>12000</v>
      </c>
      <c r="M54" s="1">
        <f t="shared" si="0"/>
        <v>13163.6</v>
      </c>
      <c r="N54" s="1">
        <f>konzisztencia_teszt_nyers_i!L54</f>
        <v>2</v>
      </c>
      <c r="O54">
        <f t="shared" si="1"/>
        <v>3.1636000000000002</v>
      </c>
      <c r="P54" s="12">
        <f t="shared" si="2"/>
        <v>0.58180000000000009</v>
      </c>
      <c r="Q54" s="12">
        <f t="shared" si="3"/>
        <v>-0.58180000000000009</v>
      </c>
      <c r="R54" s="7" t="s">
        <v>223</v>
      </c>
      <c r="S54" s="8">
        <v>5</v>
      </c>
      <c r="T54" s="8">
        <v>4</v>
      </c>
      <c r="U54" s="8">
        <v>2</v>
      </c>
      <c r="V54" s="8">
        <v>4</v>
      </c>
      <c r="W54" s="8">
        <v>2</v>
      </c>
      <c r="X54" s="8">
        <v>4</v>
      </c>
      <c r="Y54" s="8">
        <v>4</v>
      </c>
      <c r="Z54" s="8">
        <v>1</v>
      </c>
      <c r="AA54" s="8">
        <v>4</v>
      </c>
      <c r="AB54" s="8">
        <v>14000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5</v>
      </c>
      <c r="K55" s="1">
        <v>2</v>
      </c>
      <c r="L55" s="1">
        <f>'visszaall(6)'!L55</f>
        <v>15000</v>
      </c>
      <c r="M55" s="1">
        <f t="shared" si="0"/>
        <v>14004.5</v>
      </c>
      <c r="N55" s="1">
        <f>konzisztencia_teszt_nyers_i!L55</f>
        <v>5</v>
      </c>
      <c r="O55">
        <f t="shared" si="1"/>
        <v>4.0045000000000002</v>
      </c>
      <c r="P55" s="12">
        <f t="shared" si="2"/>
        <v>0.19909999999999997</v>
      </c>
      <c r="Q55" s="12">
        <f t="shared" si="3"/>
        <v>0.19909999999999997</v>
      </c>
      <c r="R55" s="7" t="s">
        <v>224</v>
      </c>
      <c r="S55" s="8">
        <v>1</v>
      </c>
      <c r="T55" s="8">
        <v>2</v>
      </c>
      <c r="U55" s="8">
        <v>2</v>
      </c>
      <c r="V55" s="8">
        <v>2</v>
      </c>
      <c r="W55" s="8">
        <v>1</v>
      </c>
      <c r="X55" s="8">
        <v>1</v>
      </c>
      <c r="Y55" s="8">
        <v>1</v>
      </c>
      <c r="Z55" s="8">
        <v>5</v>
      </c>
      <c r="AA55" s="8">
        <v>4</v>
      </c>
      <c r="AB55" s="8">
        <v>14000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2</v>
      </c>
      <c r="E56" s="1">
        <v>3</v>
      </c>
      <c r="F56" s="1">
        <v>2</v>
      </c>
      <c r="G56" s="1">
        <v>2</v>
      </c>
      <c r="H56" s="1">
        <v>1</v>
      </c>
      <c r="I56" s="1">
        <v>1</v>
      </c>
      <c r="J56" s="1">
        <v>4</v>
      </c>
      <c r="K56" s="1">
        <v>3</v>
      </c>
      <c r="L56" s="1">
        <f>'visszaall(6)'!L56</f>
        <v>15000</v>
      </c>
      <c r="M56" s="1">
        <f t="shared" si="0"/>
        <v>13441.1</v>
      </c>
      <c r="N56" s="1">
        <f>konzisztencia_teszt_nyers_i!L56</f>
        <v>5</v>
      </c>
      <c r="O56">
        <f t="shared" si="1"/>
        <v>3.4411000000000005</v>
      </c>
      <c r="P56" s="12">
        <f t="shared" si="2"/>
        <v>0.31177999999999989</v>
      </c>
      <c r="Q56" s="12">
        <f t="shared" si="3"/>
        <v>0.31177999999999989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5</v>
      </c>
      <c r="AA56" s="8">
        <v>2</v>
      </c>
      <c r="AB56" s="8">
        <v>15000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2</v>
      </c>
      <c r="J57" s="1">
        <v>3</v>
      </c>
      <c r="K57" s="1">
        <v>2</v>
      </c>
      <c r="L57" s="1">
        <f>'visszaall(6)'!L57</f>
        <v>14000</v>
      </c>
      <c r="M57" s="1">
        <f t="shared" si="0"/>
        <v>13094.4</v>
      </c>
      <c r="N57" s="1">
        <f>konzisztencia_teszt_nyers_i!L57</f>
        <v>4</v>
      </c>
      <c r="O57">
        <f t="shared" si="1"/>
        <v>3.0943999999999998</v>
      </c>
      <c r="P57" s="12">
        <f t="shared" si="2"/>
        <v>0.22640000000000005</v>
      </c>
      <c r="Q57" s="12">
        <f t="shared" si="3"/>
        <v>0.22640000000000005</v>
      </c>
      <c r="R57" s="7" t="s">
        <v>226</v>
      </c>
      <c r="S57" s="8">
        <v>3</v>
      </c>
      <c r="T57" s="8">
        <v>3</v>
      </c>
      <c r="U57" s="8">
        <v>2</v>
      </c>
      <c r="V57" s="8">
        <v>3</v>
      </c>
      <c r="W57" s="8">
        <v>3</v>
      </c>
      <c r="X57" s="8">
        <v>2</v>
      </c>
      <c r="Y57" s="8">
        <v>3</v>
      </c>
      <c r="Z57" s="8">
        <v>3</v>
      </c>
      <c r="AA57" s="8">
        <v>2</v>
      </c>
      <c r="AB57" s="8">
        <v>13000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2</v>
      </c>
      <c r="E58" s="1">
        <v>3</v>
      </c>
      <c r="F58" s="1">
        <v>2</v>
      </c>
      <c r="G58" s="1">
        <v>3</v>
      </c>
      <c r="H58" s="1">
        <v>2</v>
      </c>
      <c r="I58" s="1">
        <v>2</v>
      </c>
      <c r="J58" s="1">
        <v>3</v>
      </c>
      <c r="K58" s="1">
        <v>2</v>
      </c>
      <c r="L58" s="1">
        <f>'visszaall(6)'!L58</f>
        <v>14000</v>
      </c>
      <c r="M58" s="1">
        <f t="shared" si="0"/>
        <v>13559.2</v>
      </c>
      <c r="N58" s="1">
        <f>konzisztencia_teszt_nyers_i!L58</f>
        <v>4</v>
      </c>
      <c r="O58">
        <f t="shared" si="1"/>
        <v>3.5592000000000006</v>
      </c>
      <c r="P58" s="12">
        <f t="shared" si="2"/>
        <v>0.11019999999999985</v>
      </c>
      <c r="Q58" s="12">
        <f t="shared" si="3"/>
        <v>0.11019999999999985</v>
      </c>
      <c r="R58" s="7" t="s">
        <v>227</v>
      </c>
      <c r="S58" s="8">
        <v>3</v>
      </c>
      <c r="T58" s="8">
        <v>3</v>
      </c>
      <c r="U58" s="8">
        <v>2</v>
      </c>
      <c r="V58" s="8">
        <v>3</v>
      </c>
      <c r="W58" s="8">
        <v>3</v>
      </c>
      <c r="X58" s="8">
        <v>2</v>
      </c>
      <c r="Y58" s="8">
        <v>3</v>
      </c>
      <c r="Z58" s="8">
        <v>3</v>
      </c>
      <c r="AA58" s="8">
        <v>2</v>
      </c>
      <c r="AB58" s="8">
        <v>14000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2</v>
      </c>
      <c r="G59" s="1">
        <v>3</v>
      </c>
      <c r="H59" s="1">
        <v>2</v>
      </c>
      <c r="I59" s="1">
        <v>2</v>
      </c>
      <c r="J59" s="1">
        <v>3</v>
      </c>
      <c r="K59" s="1">
        <v>2</v>
      </c>
      <c r="L59" s="1">
        <f>'visszaall(6)'!L59</f>
        <v>12000</v>
      </c>
      <c r="M59" s="1">
        <f t="shared" si="0"/>
        <v>12695.9</v>
      </c>
      <c r="N59" s="1">
        <f>konzisztencia_teszt_nyers_i!L59</f>
        <v>2</v>
      </c>
      <c r="O59">
        <f t="shared" si="1"/>
        <v>2.6958999999999995</v>
      </c>
      <c r="P59" s="12">
        <f t="shared" si="2"/>
        <v>0.34794999999999976</v>
      </c>
      <c r="Q59" s="12">
        <f t="shared" si="3"/>
        <v>-0.34794999999999976</v>
      </c>
      <c r="R59" s="7" t="s">
        <v>228</v>
      </c>
      <c r="S59" s="8">
        <v>1</v>
      </c>
      <c r="T59" s="8">
        <v>2</v>
      </c>
      <c r="U59" s="8">
        <v>3</v>
      </c>
      <c r="V59" s="8">
        <v>2</v>
      </c>
      <c r="W59" s="8">
        <v>3</v>
      </c>
      <c r="X59" s="8">
        <v>2</v>
      </c>
      <c r="Y59" s="8">
        <v>1</v>
      </c>
      <c r="Z59" s="8">
        <v>2</v>
      </c>
      <c r="AA59" s="8">
        <v>2</v>
      </c>
      <c r="AB59" s="8">
        <v>12000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>
        <v>5</v>
      </c>
      <c r="K60" s="1">
        <v>4</v>
      </c>
      <c r="L60" s="1">
        <f>'visszaall(6)'!L60</f>
        <v>14000</v>
      </c>
      <c r="M60" s="1">
        <f t="shared" si="0"/>
        <v>14020</v>
      </c>
      <c r="N60" s="1">
        <f>konzisztencia_teszt_nyers_i!L60</f>
        <v>4</v>
      </c>
      <c r="O60">
        <f t="shared" si="1"/>
        <v>4.0199999999999996</v>
      </c>
      <c r="P60" s="12">
        <f t="shared" si="2"/>
        <v>4.9999999999998934E-3</v>
      </c>
      <c r="Q60" s="12">
        <f t="shared" si="3"/>
        <v>-4.9999999999998934E-3</v>
      </c>
      <c r="R60" s="7" t="s">
        <v>229</v>
      </c>
      <c r="S60" s="8">
        <v>1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5</v>
      </c>
      <c r="AA60" s="8">
        <v>2</v>
      </c>
      <c r="AB60" s="8">
        <v>15000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5</v>
      </c>
      <c r="K61" s="1">
        <v>4</v>
      </c>
      <c r="L61" s="1">
        <f>'visszaall(6)'!L61</f>
        <v>13000</v>
      </c>
      <c r="M61" s="1">
        <f t="shared" si="0"/>
        <v>14020</v>
      </c>
      <c r="N61" s="1">
        <f>konzisztencia_teszt_nyers_i!L61</f>
        <v>3</v>
      </c>
      <c r="O61">
        <f t="shared" si="1"/>
        <v>4.0199999999999996</v>
      </c>
      <c r="P61" s="12">
        <f t="shared" si="2"/>
        <v>0.33999999999999986</v>
      </c>
      <c r="Q61" s="12">
        <f t="shared" si="3"/>
        <v>-0.33999999999999986</v>
      </c>
      <c r="R61" s="7" t="s">
        <v>230</v>
      </c>
      <c r="S61" s="8">
        <v>1</v>
      </c>
      <c r="T61" s="8">
        <v>2</v>
      </c>
      <c r="U61" s="8">
        <v>3</v>
      </c>
      <c r="V61" s="8">
        <v>2</v>
      </c>
      <c r="W61" s="8">
        <v>2</v>
      </c>
      <c r="X61" s="8">
        <v>1</v>
      </c>
      <c r="Y61" s="8">
        <v>1</v>
      </c>
      <c r="Z61" s="8">
        <v>4</v>
      </c>
      <c r="AA61" s="8">
        <v>3</v>
      </c>
      <c r="AB61" s="8">
        <v>15000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2</v>
      </c>
      <c r="G62" s="1">
        <v>3</v>
      </c>
      <c r="H62" s="1">
        <v>2</v>
      </c>
      <c r="I62" s="1">
        <v>2</v>
      </c>
      <c r="J62" s="1">
        <v>4</v>
      </c>
      <c r="K62" s="1">
        <v>5</v>
      </c>
      <c r="L62" s="1">
        <f>'visszaall(6)'!L62</f>
        <v>13000</v>
      </c>
      <c r="M62" s="1">
        <f t="shared" si="0"/>
        <v>13853.1</v>
      </c>
      <c r="N62" s="1">
        <f>konzisztencia_teszt_nyers_i!L62</f>
        <v>3</v>
      </c>
      <c r="O62">
        <f t="shared" si="1"/>
        <v>3.8531000000000004</v>
      </c>
      <c r="P62" s="12">
        <f t="shared" si="2"/>
        <v>0.28436666666666682</v>
      </c>
      <c r="Q62" s="12">
        <f t="shared" si="3"/>
        <v>-0.28436666666666682</v>
      </c>
      <c r="R62" s="7" t="s">
        <v>231</v>
      </c>
      <c r="S62" s="8">
        <v>2</v>
      </c>
      <c r="T62" s="8">
        <v>3</v>
      </c>
      <c r="U62" s="8">
        <v>3</v>
      </c>
      <c r="V62" s="8">
        <v>3</v>
      </c>
      <c r="W62" s="8">
        <v>2</v>
      </c>
      <c r="X62" s="8">
        <v>2</v>
      </c>
      <c r="Y62" s="8">
        <v>2</v>
      </c>
      <c r="Z62" s="8">
        <v>3</v>
      </c>
      <c r="AA62" s="8">
        <v>2</v>
      </c>
      <c r="AB62" s="8">
        <v>14000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2</v>
      </c>
      <c r="G63" s="1">
        <v>3</v>
      </c>
      <c r="H63" s="1">
        <v>1</v>
      </c>
      <c r="I63" s="1">
        <v>1</v>
      </c>
      <c r="J63" s="1">
        <v>3</v>
      </c>
      <c r="K63" s="1">
        <v>5</v>
      </c>
      <c r="L63" s="1">
        <f>'visszaall(6)'!L63</f>
        <v>13000</v>
      </c>
      <c r="M63" s="1">
        <f t="shared" si="0"/>
        <v>13222.9</v>
      </c>
      <c r="N63" s="1">
        <f>konzisztencia_teszt_nyers_i!L63</f>
        <v>3</v>
      </c>
      <c r="O63">
        <f t="shared" si="1"/>
        <v>3.2228999999999997</v>
      </c>
      <c r="P63" s="12">
        <f t="shared" si="2"/>
        <v>7.429999999999988E-2</v>
      </c>
      <c r="Q63" s="12">
        <f t="shared" si="3"/>
        <v>-7.429999999999988E-2</v>
      </c>
      <c r="R63" s="7" t="s">
        <v>232</v>
      </c>
      <c r="S63" s="8">
        <v>3</v>
      </c>
      <c r="T63" s="8">
        <v>2</v>
      </c>
      <c r="U63" s="8">
        <v>3</v>
      </c>
      <c r="V63" s="8">
        <v>2</v>
      </c>
      <c r="W63" s="8">
        <v>3</v>
      </c>
      <c r="X63" s="8">
        <v>2</v>
      </c>
      <c r="Y63" s="8">
        <v>2</v>
      </c>
      <c r="Z63" s="8">
        <v>3</v>
      </c>
      <c r="AA63" s="8">
        <v>2</v>
      </c>
      <c r="AB63" s="8">
        <v>14000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2</v>
      </c>
      <c r="G64" s="1">
        <v>3</v>
      </c>
      <c r="H64" s="1">
        <v>2</v>
      </c>
      <c r="I64" s="1">
        <v>2</v>
      </c>
      <c r="J64" s="1">
        <v>4</v>
      </c>
      <c r="K64" s="1">
        <v>5</v>
      </c>
      <c r="L64" s="1">
        <f>'visszaall(6)'!L64</f>
        <v>14000</v>
      </c>
      <c r="M64" s="1">
        <f t="shared" si="0"/>
        <v>13853.1</v>
      </c>
      <c r="N64" s="1">
        <f>konzisztencia_teszt_nyers_i!L64</f>
        <v>4</v>
      </c>
      <c r="O64">
        <f t="shared" si="1"/>
        <v>3.8531000000000004</v>
      </c>
      <c r="P64" s="12">
        <f t="shared" si="2"/>
        <v>3.6724999999999897E-2</v>
      </c>
      <c r="Q64" s="12">
        <f t="shared" si="3"/>
        <v>3.6724999999999897E-2</v>
      </c>
      <c r="R64" s="7" t="s">
        <v>233</v>
      </c>
      <c r="S64" s="8">
        <v>1</v>
      </c>
      <c r="T64" s="8">
        <v>2</v>
      </c>
      <c r="U64" s="8">
        <v>2</v>
      </c>
      <c r="V64" s="8">
        <v>2</v>
      </c>
      <c r="W64" s="8">
        <v>3</v>
      </c>
      <c r="X64" s="8">
        <v>2</v>
      </c>
      <c r="Y64" s="8">
        <v>2</v>
      </c>
      <c r="Z64" s="8">
        <v>3</v>
      </c>
      <c r="AA64" s="8">
        <v>2</v>
      </c>
      <c r="AB64" s="8">
        <v>12000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1</v>
      </c>
      <c r="G65" s="1">
        <v>3</v>
      </c>
      <c r="H65" s="1">
        <v>1</v>
      </c>
      <c r="I65" s="1">
        <v>1</v>
      </c>
      <c r="J65" s="1">
        <v>4</v>
      </c>
      <c r="K65" s="1">
        <v>3</v>
      </c>
      <c r="L65" s="1">
        <f>'visszaall(6)'!L65</f>
        <v>15000</v>
      </c>
      <c r="M65" s="1">
        <f t="shared" si="0"/>
        <v>14616.7</v>
      </c>
      <c r="N65" s="1">
        <f>konzisztencia_teszt_nyers_i!L65</f>
        <v>5</v>
      </c>
      <c r="O65">
        <f t="shared" si="1"/>
        <v>4.6167000000000007</v>
      </c>
      <c r="P65" s="12">
        <f t="shared" si="2"/>
        <v>7.6659999999999867E-2</v>
      </c>
      <c r="Q65" s="12">
        <f t="shared" si="3"/>
        <v>7.6659999999999867E-2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5</v>
      </c>
      <c r="AA65" s="8">
        <v>4</v>
      </c>
      <c r="AB65" s="8">
        <v>14000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3</v>
      </c>
      <c r="F66" s="1">
        <v>4</v>
      </c>
      <c r="G66" s="1">
        <v>2</v>
      </c>
      <c r="H66" s="1">
        <v>4</v>
      </c>
      <c r="I66" s="1">
        <v>3</v>
      </c>
      <c r="J66" s="1">
        <v>2</v>
      </c>
      <c r="K66" s="1">
        <v>1</v>
      </c>
      <c r="L66" s="1">
        <f>'visszaall(6)'!L66</f>
        <v>11000</v>
      </c>
      <c r="M66" s="1">
        <f t="shared" si="0"/>
        <v>11458</v>
      </c>
      <c r="N66" s="1">
        <f>konzisztencia_teszt_nyers_i!L66</f>
        <v>1</v>
      </c>
      <c r="O66">
        <f t="shared" si="1"/>
        <v>1.458</v>
      </c>
      <c r="P66" s="12">
        <f t="shared" si="2"/>
        <v>0.45799999999999996</v>
      </c>
      <c r="Q66" s="12">
        <f t="shared" si="3"/>
        <v>-0.45799999999999996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5</v>
      </c>
      <c r="AA66" s="8">
        <v>4</v>
      </c>
      <c r="AB66" s="8">
        <v>13000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1</v>
      </c>
      <c r="G67" s="1">
        <v>2</v>
      </c>
      <c r="H67" s="1">
        <v>1</v>
      </c>
      <c r="I67" s="1">
        <v>1</v>
      </c>
      <c r="J67" s="1">
        <v>4</v>
      </c>
      <c r="K67" s="1">
        <v>1</v>
      </c>
      <c r="L67" s="1">
        <f>'visszaall(6)'!L67</f>
        <v>14000</v>
      </c>
      <c r="M67" s="1">
        <f t="shared" ref="M67:M130" si="4">AB226</f>
        <v>14446.9</v>
      </c>
      <c r="N67" s="1">
        <f>konzisztencia_teszt_nyers_i!L67</f>
        <v>4</v>
      </c>
      <c r="O67">
        <f t="shared" si="1"/>
        <v>4.4468999999999994</v>
      </c>
      <c r="P67" s="12">
        <f t="shared" si="2"/>
        <v>0.11172499999999985</v>
      </c>
      <c r="Q67" s="12">
        <f t="shared" si="3"/>
        <v>-0.11172499999999985</v>
      </c>
      <c r="R67" s="7" t="s">
        <v>236</v>
      </c>
      <c r="S67" s="8">
        <v>3</v>
      </c>
      <c r="T67" s="8">
        <v>2</v>
      </c>
      <c r="U67" s="8">
        <v>2</v>
      </c>
      <c r="V67" s="8">
        <v>2</v>
      </c>
      <c r="W67" s="8">
        <v>3</v>
      </c>
      <c r="X67" s="8">
        <v>2</v>
      </c>
      <c r="Y67" s="8">
        <v>2</v>
      </c>
      <c r="Z67" s="8">
        <v>4</v>
      </c>
      <c r="AA67" s="8">
        <v>5</v>
      </c>
      <c r="AB67" s="8">
        <v>13000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1</v>
      </c>
      <c r="G68" s="1">
        <v>2</v>
      </c>
      <c r="H68" s="1">
        <v>1</v>
      </c>
      <c r="I68" s="1">
        <v>1</v>
      </c>
      <c r="J68" s="1">
        <v>4</v>
      </c>
      <c r="K68" s="1">
        <v>1</v>
      </c>
      <c r="L68" s="1">
        <f>'visszaall(6)'!L68</f>
        <v>15000</v>
      </c>
      <c r="M68" s="1">
        <f t="shared" si="4"/>
        <v>14446.9</v>
      </c>
      <c r="N68" s="1">
        <f>konzisztencia_teszt_nyers_i!L68</f>
        <v>5</v>
      </c>
      <c r="O68">
        <f t="shared" ref="O68:O131" si="5">(M68-10000)/1000</f>
        <v>4.4468999999999994</v>
      </c>
      <c r="P68" s="12">
        <f t="shared" ref="P68:P131" si="6">ABS(N68-O68)/N68</f>
        <v>0.11062000000000012</v>
      </c>
      <c r="Q68" s="12">
        <f t="shared" ref="Q68:Q131" si="7">(N68-O68)/N68</f>
        <v>0.11062000000000012</v>
      </c>
      <c r="R68" s="7" t="s">
        <v>237</v>
      </c>
      <c r="S68" s="8">
        <v>1</v>
      </c>
      <c r="T68" s="8">
        <v>2</v>
      </c>
      <c r="U68" s="8">
        <v>2</v>
      </c>
      <c r="V68" s="8">
        <v>2</v>
      </c>
      <c r="W68" s="8">
        <v>3</v>
      </c>
      <c r="X68" s="8">
        <v>1</v>
      </c>
      <c r="Y68" s="8">
        <v>1</v>
      </c>
      <c r="Z68" s="8">
        <v>3</v>
      </c>
      <c r="AA68" s="8">
        <v>5</v>
      </c>
      <c r="AB68" s="8">
        <v>13000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3</v>
      </c>
      <c r="E69" s="1">
        <v>2</v>
      </c>
      <c r="F69" s="1">
        <v>4</v>
      </c>
      <c r="G69" s="1">
        <v>4</v>
      </c>
      <c r="H69" s="1">
        <v>3</v>
      </c>
      <c r="I69" s="1">
        <v>2</v>
      </c>
      <c r="J69" s="1">
        <v>5</v>
      </c>
      <c r="K69" s="1">
        <v>4</v>
      </c>
      <c r="L69" s="1">
        <f>'visszaall(6)'!L69</f>
        <v>13000</v>
      </c>
      <c r="M69" s="1">
        <f t="shared" si="4"/>
        <v>13012.2</v>
      </c>
      <c r="N69" s="1">
        <f>konzisztencia_teszt_nyers_i!L69</f>
        <v>3</v>
      </c>
      <c r="O69">
        <f t="shared" si="5"/>
        <v>3.0122000000000009</v>
      </c>
      <c r="P69" s="12">
        <f t="shared" si="6"/>
        <v>4.0666666666669586E-3</v>
      </c>
      <c r="Q69" s="12">
        <f t="shared" si="7"/>
        <v>-4.0666666666669586E-3</v>
      </c>
      <c r="R69" s="7" t="s">
        <v>238</v>
      </c>
      <c r="S69" s="8">
        <v>3</v>
      </c>
      <c r="T69" s="8">
        <v>2</v>
      </c>
      <c r="U69" s="8">
        <v>2</v>
      </c>
      <c r="V69" s="8">
        <v>2</v>
      </c>
      <c r="W69" s="8">
        <v>3</v>
      </c>
      <c r="X69" s="8">
        <v>2</v>
      </c>
      <c r="Y69" s="8">
        <v>2</v>
      </c>
      <c r="Z69" s="8">
        <v>4</v>
      </c>
      <c r="AA69" s="8">
        <v>5</v>
      </c>
      <c r="AB69" s="8">
        <v>14000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5</v>
      </c>
      <c r="G70" s="1">
        <v>4</v>
      </c>
      <c r="H70" s="1">
        <v>5</v>
      </c>
      <c r="I70" s="1">
        <v>5</v>
      </c>
      <c r="J70" s="1">
        <v>2</v>
      </c>
      <c r="K70" s="1">
        <v>4</v>
      </c>
      <c r="L70" s="1">
        <f>'visszaall(6)'!L70</f>
        <v>11000</v>
      </c>
      <c r="M70" s="1">
        <f t="shared" si="4"/>
        <v>11339.9</v>
      </c>
      <c r="N70" s="1">
        <f>konzisztencia_teszt_nyers_i!L70</f>
        <v>1</v>
      </c>
      <c r="O70">
        <f t="shared" si="5"/>
        <v>1.3398999999999996</v>
      </c>
      <c r="P70" s="12">
        <f t="shared" si="6"/>
        <v>0.33989999999999965</v>
      </c>
      <c r="Q70" s="12">
        <f t="shared" si="7"/>
        <v>-0.33989999999999965</v>
      </c>
      <c r="R70" s="7" t="s">
        <v>239</v>
      </c>
      <c r="S70" s="8">
        <v>1</v>
      </c>
      <c r="T70" s="8">
        <v>1</v>
      </c>
      <c r="U70" s="8">
        <v>1</v>
      </c>
      <c r="V70" s="8">
        <v>1</v>
      </c>
      <c r="W70" s="8">
        <v>3</v>
      </c>
      <c r="X70" s="8">
        <v>1</v>
      </c>
      <c r="Y70" s="8">
        <v>1</v>
      </c>
      <c r="Z70" s="8">
        <v>4</v>
      </c>
      <c r="AA70" s="8">
        <v>3</v>
      </c>
      <c r="AB70" s="8">
        <v>15000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3</v>
      </c>
      <c r="F71" s="1">
        <v>4</v>
      </c>
      <c r="G71" s="1">
        <v>4</v>
      </c>
      <c r="H71" s="1">
        <v>3</v>
      </c>
      <c r="I71" s="1">
        <v>3</v>
      </c>
      <c r="J71" s="1">
        <v>4</v>
      </c>
      <c r="K71" s="1">
        <v>4</v>
      </c>
      <c r="L71" s="1">
        <f>'visszaall(6)'!L71</f>
        <v>13000</v>
      </c>
      <c r="M71" s="1">
        <f t="shared" si="4"/>
        <v>12732.2</v>
      </c>
      <c r="N71" s="1">
        <f>konzisztencia_teszt_nyers_i!L71</f>
        <v>3</v>
      </c>
      <c r="O71">
        <f t="shared" si="5"/>
        <v>2.7322000000000006</v>
      </c>
      <c r="P71" s="12">
        <f t="shared" si="6"/>
        <v>8.9266666666666453E-2</v>
      </c>
      <c r="Q71" s="12">
        <f t="shared" si="7"/>
        <v>8.9266666666666453E-2</v>
      </c>
      <c r="R71" s="7" t="s">
        <v>240</v>
      </c>
      <c r="S71" s="8">
        <v>1</v>
      </c>
      <c r="T71" s="8">
        <v>3</v>
      </c>
      <c r="U71" s="8">
        <v>3</v>
      </c>
      <c r="V71" s="8">
        <v>4</v>
      </c>
      <c r="W71" s="8">
        <v>2</v>
      </c>
      <c r="X71" s="8">
        <v>4</v>
      </c>
      <c r="Y71" s="8">
        <v>3</v>
      </c>
      <c r="Z71" s="8">
        <v>2</v>
      </c>
      <c r="AA71" s="8">
        <v>1</v>
      </c>
      <c r="AB71" s="8">
        <v>11000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4</v>
      </c>
      <c r="E72" s="1">
        <v>3</v>
      </c>
      <c r="F72" s="1">
        <v>4</v>
      </c>
      <c r="G72" s="1">
        <v>5</v>
      </c>
      <c r="H72" s="1">
        <v>3</v>
      </c>
      <c r="I72" s="1">
        <v>4</v>
      </c>
      <c r="J72" s="1">
        <v>4</v>
      </c>
      <c r="K72" s="1">
        <v>3</v>
      </c>
      <c r="L72" s="1">
        <f>'visszaall(6)'!L72</f>
        <v>13000</v>
      </c>
      <c r="M72" s="1">
        <f t="shared" si="4"/>
        <v>13259.3</v>
      </c>
      <c r="N72" s="1">
        <f>konzisztencia_teszt_nyers_i!L72</f>
        <v>3</v>
      </c>
      <c r="O72">
        <f t="shared" si="5"/>
        <v>3.2592999999999992</v>
      </c>
      <c r="P72" s="12">
        <f t="shared" si="6"/>
        <v>8.6433333333333071E-2</v>
      </c>
      <c r="Q72" s="12">
        <f t="shared" si="7"/>
        <v>-8.6433333333333071E-2</v>
      </c>
      <c r="R72" s="7" t="s">
        <v>241</v>
      </c>
      <c r="S72" s="8">
        <v>1</v>
      </c>
      <c r="T72" s="8">
        <v>2</v>
      </c>
      <c r="U72" s="8">
        <v>1</v>
      </c>
      <c r="V72" s="8">
        <v>1</v>
      </c>
      <c r="W72" s="8">
        <v>2</v>
      </c>
      <c r="X72" s="8">
        <v>1</v>
      </c>
      <c r="Y72" s="8">
        <v>1</v>
      </c>
      <c r="Z72" s="8">
        <v>4</v>
      </c>
      <c r="AA72" s="8">
        <v>1</v>
      </c>
      <c r="AB72" s="8">
        <v>14000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3</v>
      </c>
      <c r="E73" s="1">
        <v>5</v>
      </c>
      <c r="F73" s="1">
        <v>4</v>
      </c>
      <c r="G73" s="1">
        <v>5</v>
      </c>
      <c r="H73" s="1">
        <v>4</v>
      </c>
      <c r="I73" s="1">
        <v>4</v>
      </c>
      <c r="J73" s="1">
        <v>2</v>
      </c>
      <c r="K73" s="1">
        <v>3</v>
      </c>
      <c r="L73" s="1">
        <f>'visszaall(6)'!L73</f>
        <v>13000</v>
      </c>
      <c r="M73" s="1">
        <f t="shared" si="4"/>
        <v>12281.4</v>
      </c>
      <c r="N73" s="1">
        <f>konzisztencia_teszt_nyers_i!L73</f>
        <v>3</v>
      </c>
      <c r="O73">
        <f t="shared" si="5"/>
        <v>2.2813999999999997</v>
      </c>
      <c r="P73" s="12">
        <f t="shared" si="6"/>
        <v>0.23953333333333346</v>
      </c>
      <c r="Q73" s="12">
        <f t="shared" si="7"/>
        <v>0.23953333333333346</v>
      </c>
      <c r="R73" s="7" t="s">
        <v>242</v>
      </c>
      <c r="S73" s="8">
        <v>1</v>
      </c>
      <c r="T73" s="8">
        <v>2</v>
      </c>
      <c r="U73" s="8">
        <v>1</v>
      </c>
      <c r="V73" s="8">
        <v>1</v>
      </c>
      <c r="W73" s="8">
        <v>2</v>
      </c>
      <c r="X73" s="8">
        <v>1</v>
      </c>
      <c r="Y73" s="8">
        <v>1</v>
      </c>
      <c r="Z73" s="8">
        <v>4</v>
      </c>
      <c r="AA73" s="8">
        <v>1</v>
      </c>
      <c r="AB73" s="8">
        <v>15000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4</v>
      </c>
      <c r="E74" s="1">
        <v>2</v>
      </c>
      <c r="F74" s="1">
        <v>3</v>
      </c>
      <c r="G74" s="1">
        <v>2</v>
      </c>
      <c r="H74" s="1">
        <v>3</v>
      </c>
      <c r="I74" s="1">
        <v>3</v>
      </c>
      <c r="J74" s="1">
        <v>5</v>
      </c>
      <c r="K74" s="1">
        <v>3</v>
      </c>
      <c r="L74" s="1">
        <f>'visszaall(6)'!L74</f>
        <v>14000</v>
      </c>
      <c r="M74" s="1">
        <f t="shared" si="4"/>
        <v>13219.4</v>
      </c>
      <c r="N74" s="1">
        <f>konzisztencia_teszt_nyers_i!L74</f>
        <v>4</v>
      </c>
      <c r="O74">
        <f t="shared" si="5"/>
        <v>3.2193999999999998</v>
      </c>
      <c r="P74" s="12">
        <f t="shared" si="6"/>
        <v>0.19515000000000005</v>
      </c>
      <c r="Q74" s="12">
        <f t="shared" si="7"/>
        <v>0.19515000000000005</v>
      </c>
      <c r="R74" s="7" t="s">
        <v>243</v>
      </c>
      <c r="S74" s="8">
        <v>4</v>
      </c>
      <c r="T74" s="8">
        <v>3</v>
      </c>
      <c r="U74" s="8">
        <v>2</v>
      </c>
      <c r="V74" s="8">
        <v>4</v>
      </c>
      <c r="W74" s="8">
        <v>4</v>
      </c>
      <c r="X74" s="8">
        <v>3</v>
      </c>
      <c r="Y74" s="8">
        <v>2</v>
      </c>
      <c r="Z74" s="8">
        <v>5</v>
      </c>
      <c r="AA74" s="8">
        <v>4</v>
      </c>
      <c r="AB74" s="8">
        <v>13000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4</v>
      </c>
      <c r="E75" s="1">
        <v>2</v>
      </c>
      <c r="F75" s="1">
        <v>3</v>
      </c>
      <c r="G75" s="1">
        <v>2</v>
      </c>
      <c r="H75" s="1">
        <v>3</v>
      </c>
      <c r="I75" s="1">
        <v>3</v>
      </c>
      <c r="J75" s="1">
        <v>4</v>
      </c>
      <c r="K75" s="1">
        <v>3</v>
      </c>
      <c r="L75" s="1">
        <f>'visszaall(6)'!L75</f>
        <v>14000</v>
      </c>
      <c r="M75" s="1">
        <f t="shared" si="4"/>
        <v>13295.1</v>
      </c>
      <c r="N75" s="1">
        <f>konzisztencia_teszt_nyers_i!L75</f>
        <v>4</v>
      </c>
      <c r="O75">
        <f t="shared" si="5"/>
        <v>3.2951000000000006</v>
      </c>
      <c r="P75" s="12">
        <f t="shared" si="6"/>
        <v>0.17622499999999985</v>
      </c>
      <c r="Q75" s="12">
        <f t="shared" si="7"/>
        <v>0.17622499999999985</v>
      </c>
      <c r="R75" s="7" t="s">
        <v>244</v>
      </c>
      <c r="S75" s="8">
        <v>2</v>
      </c>
      <c r="T75" s="8">
        <v>3</v>
      </c>
      <c r="U75" s="8">
        <v>5</v>
      </c>
      <c r="V75" s="8">
        <v>5</v>
      </c>
      <c r="W75" s="8">
        <v>4</v>
      </c>
      <c r="X75" s="8">
        <v>5</v>
      </c>
      <c r="Y75" s="8">
        <v>5</v>
      </c>
      <c r="Z75" s="8">
        <v>2</v>
      </c>
      <c r="AA75" s="8">
        <v>4</v>
      </c>
      <c r="AB75" s="8">
        <v>11000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3</v>
      </c>
      <c r="E76" s="1">
        <v>4</v>
      </c>
      <c r="F76" s="1">
        <v>3</v>
      </c>
      <c r="G76" s="1">
        <v>2</v>
      </c>
      <c r="H76" s="1">
        <v>4</v>
      </c>
      <c r="I76" s="1">
        <v>2</v>
      </c>
      <c r="J76" s="1">
        <v>3</v>
      </c>
      <c r="K76" s="1">
        <v>3</v>
      </c>
      <c r="L76" s="1">
        <f>'visszaall(6)'!L76</f>
        <v>12000</v>
      </c>
      <c r="M76" s="1">
        <f t="shared" si="4"/>
        <v>12440.3</v>
      </c>
      <c r="N76" s="1">
        <f>konzisztencia_teszt_nyers_i!L76</f>
        <v>2</v>
      </c>
      <c r="O76">
        <f t="shared" si="5"/>
        <v>2.4402999999999992</v>
      </c>
      <c r="P76" s="12">
        <f t="shared" si="6"/>
        <v>0.22014999999999962</v>
      </c>
      <c r="Q76" s="12">
        <f t="shared" si="7"/>
        <v>-0.22014999999999962</v>
      </c>
      <c r="R76" s="7" t="s">
        <v>245</v>
      </c>
      <c r="S76" s="8">
        <v>4</v>
      </c>
      <c r="T76" s="8">
        <v>3</v>
      </c>
      <c r="U76" s="8">
        <v>3</v>
      </c>
      <c r="V76" s="8">
        <v>4</v>
      </c>
      <c r="W76" s="8">
        <v>4</v>
      </c>
      <c r="X76" s="8">
        <v>3</v>
      </c>
      <c r="Y76" s="8">
        <v>3</v>
      </c>
      <c r="Z76" s="8">
        <v>4</v>
      </c>
      <c r="AA76" s="8">
        <v>4</v>
      </c>
      <c r="AB76" s="8">
        <v>13000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2</v>
      </c>
      <c r="G77" s="1">
        <v>4</v>
      </c>
      <c r="H77" s="1">
        <v>2</v>
      </c>
      <c r="I77" s="1">
        <v>2</v>
      </c>
      <c r="J77" s="1">
        <v>5</v>
      </c>
      <c r="K77" s="1">
        <v>4</v>
      </c>
      <c r="L77" s="1">
        <f>'visszaall(6)'!L77</f>
        <v>14000</v>
      </c>
      <c r="M77" s="1">
        <f t="shared" si="4"/>
        <v>14218.7</v>
      </c>
      <c r="N77" s="1">
        <f>konzisztencia_teszt_nyers_i!L77</f>
        <v>4</v>
      </c>
      <c r="O77">
        <f t="shared" si="5"/>
        <v>4.218700000000001</v>
      </c>
      <c r="P77" s="12">
        <f t="shared" si="6"/>
        <v>5.4675000000000251E-2</v>
      </c>
      <c r="Q77" s="12">
        <f t="shared" si="7"/>
        <v>-5.4675000000000251E-2</v>
      </c>
      <c r="R77" s="7" t="s">
        <v>246</v>
      </c>
      <c r="S77" s="8">
        <v>4</v>
      </c>
      <c r="T77" s="8">
        <v>4</v>
      </c>
      <c r="U77" s="8">
        <v>3</v>
      </c>
      <c r="V77" s="8">
        <v>4</v>
      </c>
      <c r="W77" s="8">
        <v>5</v>
      </c>
      <c r="X77" s="8">
        <v>3</v>
      </c>
      <c r="Y77" s="8">
        <v>4</v>
      </c>
      <c r="Z77" s="8">
        <v>4</v>
      </c>
      <c r="AA77" s="8">
        <v>3</v>
      </c>
      <c r="AB77" s="8">
        <v>13000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2</v>
      </c>
      <c r="G78" s="1">
        <v>4</v>
      </c>
      <c r="H78" s="1">
        <v>2</v>
      </c>
      <c r="I78" s="1">
        <v>2</v>
      </c>
      <c r="J78" s="1">
        <v>5</v>
      </c>
      <c r="K78" s="1">
        <v>4</v>
      </c>
      <c r="L78" s="1">
        <f>'visszaall(6)'!L78</f>
        <v>14000</v>
      </c>
      <c r="M78" s="1">
        <f t="shared" si="4"/>
        <v>14218.7</v>
      </c>
      <c r="N78" s="1">
        <f>konzisztencia_teszt_nyers_i!L78</f>
        <v>4</v>
      </c>
      <c r="O78">
        <f t="shared" si="5"/>
        <v>4.218700000000001</v>
      </c>
      <c r="P78" s="12">
        <f t="shared" si="6"/>
        <v>5.4675000000000251E-2</v>
      </c>
      <c r="Q78" s="12">
        <f t="shared" si="7"/>
        <v>-5.4675000000000251E-2</v>
      </c>
      <c r="R78" s="7" t="s">
        <v>247</v>
      </c>
      <c r="S78" s="8">
        <v>2</v>
      </c>
      <c r="T78" s="8">
        <v>3</v>
      </c>
      <c r="U78" s="8">
        <v>5</v>
      </c>
      <c r="V78" s="8">
        <v>4</v>
      </c>
      <c r="W78" s="8">
        <v>5</v>
      </c>
      <c r="X78" s="8">
        <v>4</v>
      </c>
      <c r="Y78" s="8">
        <v>4</v>
      </c>
      <c r="Z78" s="8">
        <v>2</v>
      </c>
      <c r="AA78" s="8">
        <v>3</v>
      </c>
      <c r="AB78" s="8">
        <v>13000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1</v>
      </c>
      <c r="E79" s="1">
        <v>5</v>
      </c>
      <c r="F79" s="1">
        <v>4</v>
      </c>
      <c r="G79" s="1">
        <v>4</v>
      </c>
      <c r="H79" s="1">
        <v>3</v>
      </c>
      <c r="I79" s="1">
        <v>3</v>
      </c>
      <c r="J79" s="1">
        <v>3</v>
      </c>
      <c r="K79" s="1">
        <v>4</v>
      </c>
      <c r="L79" s="1">
        <f>'visszaall(6)'!L79</f>
        <v>11000</v>
      </c>
      <c r="M79" s="1">
        <f t="shared" si="4"/>
        <v>11481.4</v>
      </c>
      <c r="N79" s="1">
        <f>konzisztencia_teszt_nyers_i!L79</f>
        <v>1</v>
      </c>
      <c r="O79">
        <f t="shared" si="5"/>
        <v>1.4813999999999996</v>
      </c>
      <c r="P79" s="12">
        <f t="shared" si="6"/>
        <v>0.48139999999999961</v>
      </c>
      <c r="Q79" s="12">
        <f t="shared" si="7"/>
        <v>-0.48139999999999961</v>
      </c>
      <c r="R79" s="7" t="s">
        <v>248</v>
      </c>
      <c r="S79" s="8">
        <v>4</v>
      </c>
      <c r="T79" s="8">
        <v>4</v>
      </c>
      <c r="U79" s="8">
        <v>2</v>
      </c>
      <c r="V79" s="8">
        <v>3</v>
      </c>
      <c r="W79" s="8">
        <v>2</v>
      </c>
      <c r="X79" s="8">
        <v>3</v>
      </c>
      <c r="Y79" s="8">
        <v>3</v>
      </c>
      <c r="Z79" s="8">
        <v>5</v>
      </c>
      <c r="AA79" s="8">
        <v>3</v>
      </c>
      <c r="AB79" s="8">
        <v>14000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3</v>
      </c>
      <c r="E80" s="1">
        <v>1</v>
      </c>
      <c r="F80" s="1">
        <v>3</v>
      </c>
      <c r="G80" s="1">
        <v>5</v>
      </c>
      <c r="H80" s="1">
        <v>2</v>
      </c>
      <c r="I80" s="1">
        <v>3</v>
      </c>
      <c r="J80" s="1">
        <v>5</v>
      </c>
      <c r="K80" s="1">
        <v>5</v>
      </c>
      <c r="L80" s="1">
        <f>'visszaall(6)'!L80</f>
        <v>14000</v>
      </c>
      <c r="M80" s="1">
        <f t="shared" si="4"/>
        <v>14020</v>
      </c>
      <c r="N80" s="1">
        <f>konzisztencia_teszt_nyers_i!L80</f>
        <v>4</v>
      </c>
      <c r="O80">
        <f t="shared" si="5"/>
        <v>4.0199999999999996</v>
      </c>
      <c r="P80" s="12">
        <f t="shared" si="6"/>
        <v>4.9999999999998934E-3</v>
      </c>
      <c r="Q80" s="12">
        <f t="shared" si="7"/>
        <v>-4.9999999999998934E-3</v>
      </c>
      <c r="R80" s="7" t="s">
        <v>249</v>
      </c>
      <c r="S80" s="8">
        <v>4</v>
      </c>
      <c r="T80" s="8">
        <v>4</v>
      </c>
      <c r="U80" s="8">
        <v>2</v>
      </c>
      <c r="V80" s="8">
        <v>3</v>
      </c>
      <c r="W80" s="8">
        <v>2</v>
      </c>
      <c r="X80" s="8">
        <v>3</v>
      </c>
      <c r="Y80" s="8">
        <v>3</v>
      </c>
      <c r="Z80" s="8">
        <v>4</v>
      </c>
      <c r="AA80" s="8">
        <v>3</v>
      </c>
      <c r="AB80" s="8">
        <v>14000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2</v>
      </c>
      <c r="E81" s="1">
        <v>3</v>
      </c>
      <c r="F81" s="1">
        <v>2</v>
      </c>
      <c r="G81" s="1">
        <v>5</v>
      </c>
      <c r="H81" s="1">
        <v>2</v>
      </c>
      <c r="I81" s="1">
        <v>2</v>
      </c>
      <c r="J81" s="1">
        <v>4</v>
      </c>
      <c r="K81" s="1">
        <v>5</v>
      </c>
      <c r="L81" s="1">
        <f>'visszaall(6)'!L81</f>
        <v>13000</v>
      </c>
      <c r="M81" s="1">
        <f t="shared" si="4"/>
        <v>12661.5</v>
      </c>
      <c r="N81" s="1">
        <f>konzisztencia_teszt_nyers_i!L81</f>
        <v>3</v>
      </c>
      <c r="O81">
        <f t="shared" si="5"/>
        <v>2.6615000000000002</v>
      </c>
      <c r="P81" s="12">
        <f t="shared" si="6"/>
        <v>0.11283333333333327</v>
      </c>
      <c r="Q81" s="12">
        <f t="shared" si="7"/>
        <v>0.11283333333333327</v>
      </c>
      <c r="R81" s="7" t="s">
        <v>250</v>
      </c>
      <c r="S81" s="8">
        <v>2</v>
      </c>
      <c r="T81" s="8">
        <v>3</v>
      </c>
      <c r="U81" s="8">
        <v>4</v>
      </c>
      <c r="V81" s="8">
        <v>3</v>
      </c>
      <c r="W81" s="8">
        <v>2</v>
      </c>
      <c r="X81" s="8">
        <v>4</v>
      </c>
      <c r="Y81" s="8">
        <v>2</v>
      </c>
      <c r="Z81" s="8">
        <v>3</v>
      </c>
      <c r="AA81" s="8">
        <v>3</v>
      </c>
      <c r="AB81" s="8">
        <v>12000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2</v>
      </c>
      <c r="G82" s="1">
        <v>5</v>
      </c>
      <c r="H82" s="1">
        <v>2</v>
      </c>
      <c r="I82" s="1">
        <v>3</v>
      </c>
      <c r="J82" s="1">
        <v>4</v>
      </c>
      <c r="K82" s="1">
        <v>5</v>
      </c>
      <c r="L82" s="1">
        <f>'visszaall(6)'!L82</f>
        <v>14000</v>
      </c>
      <c r="M82" s="1">
        <f t="shared" si="4"/>
        <v>13413.2</v>
      </c>
      <c r="N82" s="1">
        <f>konzisztencia_teszt_nyers_i!L82</f>
        <v>4</v>
      </c>
      <c r="O82">
        <f t="shared" si="5"/>
        <v>3.4132000000000007</v>
      </c>
      <c r="P82" s="12">
        <f t="shared" si="6"/>
        <v>0.14669999999999983</v>
      </c>
      <c r="Q82" s="12">
        <f t="shared" si="7"/>
        <v>0.14669999999999983</v>
      </c>
      <c r="R82" s="7" t="s">
        <v>251</v>
      </c>
      <c r="S82" s="8">
        <v>3</v>
      </c>
      <c r="T82" s="8">
        <v>2</v>
      </c>
      <c r="U82" s="8">
        <v>2</v>
      </c>
      <c r="V82" s="8">
        <v>2</v>
      </c>
      <c r="W82" s="8">
        <v>4</v>
      </c>
      <c r="X82" s="8">
        <v>2</v>
      </c>
      <c r="Y82" s="8">
        <v>2</v>
      </c>
      <c r="Z82" s="8">
        <v>5</v>
      </c>
      <c r="AA82" s="8">
        <v>4</v>
      </c>
      <c r="AB82" s="8">
        <v>14000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1</v>
      </c>
      <c r="J83" s="1">
        <v>5</v>
      </c>
      <c r="K83" s="1">
        <v>3</v>
      </c>
      <c r="L83" s="1">
        <f>'visszaall(6)'!L83</f>
        <v>15000</v>
      </c>
      <c r="M83" s="1">
        <f t="shared" si="4"/>
        <v>13938.8</v>
      </c>
      <c r="N83" s="1">
        <f>konzisztencia_teszt_nyers_i!L83</f>
        <v>5</v>
      </c>
      <c r="O83">
        <f t="shared" si="5"/>
        <v>3.9387999999999992</v>
      </c>
      <c r="P83" s="12">
        <f t="shared" si="6"/>
        <v>0.21224000000000015</v>
      </c>
      <c r="Q83" s="12">
        <f t="shared" si="7"/>
        <v>0.21224000000000015</v>
      </c>
      <c r="R83" s="7" t="s">
        <v>252</v>
      </c>
      <c r="S83" s="8">
        <v>3</v>
      </c>
      <c r="T83" s="8">
        <v>2</v>
      </c>
      <c r="U83" s="8">
        <v>2</v>
      </c>
      <c r="V83" s="8">
        <v>2</v>
      </c>
      <c r="W83" s="8">
        <v>4</v>
      </c>
      <c r="X83" s="8">
        <v>2</v>
      </c>
      <c r="Y83" s="8">
        <v>2</v>
      </c>
      <c r="Z83" s="8">
        <v>5</v>
      </c>
      <c r="AA83" s="8">
        <v>4</v>
      </c>
      <c r="AB83" s="8">
        <v>14000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1</v>
      </c>
      <c r="G84" s="1">
        <v>3</v>
      </c>
      <c r="H84" s="1">
        <v>1</v>
      </c>
      <c r="I84" s="1">
        <v>1</v>
      </c>
      <c r="J84" s="1">
        <v>5</v>
      </c>
      <c r="K84" s="1">
        <v>3</v>
      </c>
      <c r="L84" s="1">
        <f>'visszaall(6)'!L84</f>
        <v>15000</v>
      </c>
      <c r="M84" s="1">
        <f t="shared" si="4"/>
        <v>14749.2</v>
      </c>
      <c r="N84" s="1">
        <f>konzisztencia_teszt_nyers_i!L84</f>
        <v>5</v>
      </c>
      <c r="O84">
        <f t="shared" si="5"/>
        <v>4.749200000000001</v>
      </c>
      <c r="P84" s="12">
        <f t="shared" si="6"/>
        <v>5.0159999999999802E-2</v>
      </c>
      <c r="Q84" s="12">
        <f t="shared" si="7"/>
        <v>5.0159999999999802E-2</v>
      </c>
      <c r="R84" s="7" t="s">
        <v>253</v>
      </c>
      <c r="S84" s="8">
        <v>1</v>
      </c>
      <c r="T84" s="8">
        <v>1</v>
      </c>
      <c r="U84" s="8">
        <v>5</v>
      </c>
      <c r="V84" s="8">
        <v>4</v>
      </c>
      <c r="W84" s="8">
        <v>4</v>
      </c>
      <c r="X84" s="8">
        <v>3</v>
      </c>
      <c r="Y84" s="8">
        <v>3</v>
      </c>
      <c r="Z84" s="8">
        <v>3</v>
      </c>
      <c r="AA84" s="8">
        <v>4</v>
      </c>
      <c r="AB84" s="8">
        <v>11000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4</v>
      </c>
      <c r="E85" s="1">
        <v>2</v>
      </c>
      <c r="F85" s="1">
        <v>4</v>
      </c>
      <c r="G85" s="1">
        <v>4</v>
      </c>
      <c r="H85" s="1">
        <v>4</v>
      </c>
      <c r="I85" s="1">
        <v>4</v>
      </c>
      <c r="J85" s="1">
        <v>3</v>
      </c>
      <c r="K85" s="1">
        <v>2</v>
      </c>
      <c r="L85" s="1">
        <f>'visszaall(6)'!L85</f>
        <v>13000</v>
      </c>
      <c r="M85" s="1">
        <f t="shared" si="4"/>
        <v>12890.6</v>
      </c>
      <c r="N85" s="1">
        <f>konzisztencia_teszt_nyers_i!L85</f>
        <v>3</v>
      </c>
      <c r="O85">
        <f t="shared" si="5"/>
        <v>2.8906000000000005</v>
      </c>
      <c r="P85" s="12">
        <f t="shared" si="6"/>
        <v>3.6466666666666502E-2</v>
      </c>
      <c r="Q85" s="12">
        <f t="shared" si="7"/>
        <v>3.6466666666666502E-2</v>
      </c>
      <c r="R85" s="7" t="s">
        <v>254</v>
      </c>
      <c r="S85" s="8">
        <v>3</v>
      </c>
      <c r="T85" s="8">
        <v>3</v>
      </c>
      <c r="U85" s="8">
        <v>1</v>
      </c>
      <c r="V85" s="8">
        <v>3</v>
      </c>
      <c r="W85" s="8">
        <v>5</v>
      </c>
      <c r="X85" s="8">
        <v>2</v>
      </c>
      <c r="Y85" s="8">
        <v>3</v>
      </c>
      <c r="Z85" s="8">
        <v>5</v>
      </c>
      <c r="AA85" s="8">
        <v>5</v>
      </c>
      <c r="AB85" s="8">
        <v>14000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4</v>
      </c>
      <c r="E86" s="1">
        <v>2</v>
      </c>
      <c r="F86" s="1">
        <v>5</v>
      </c>
      <c r="G86" s="1">
        <v>5</v>
      </c>
      <c r="H86" s="1">
        <v>4</v>
      </c>
      <c r="I86" s="1">
        <v>5</v>
      </c>
      <c r="J86" s="1">
        <v>2</v>
      </c>
      <c r="K86" s="1">
        <v>3</v>
      </c>
      <c r="L86" s="1">
        <f>'visszaall(6)'!L86</f>
        <v>13000</v>
      </c>
      <c r="M86" s="1">
        <f t="shared" si="4"/>
        <v>12952.9</v>
      </c>
      <c r="N86" s="1">
        <f>konzisztencia_teszt_nyers_i!L86</f>
        <v>3</v>
      </c>
      <c r="O86">
        <f t="shared" si="5"/>
        <v>2.9528999999999996</v>
      </c>
      <c r="P86" s="12">
        <f t="shared" si="6"/>
        <v>1.570000000000012E-2</v>
      </c>
      <c r="Q86" s="12">
        <f t="shared" si="7"/>
        <v>1.570000000000012E-2</v>
      </c>
      <c r="R86" s="7" t="s">
        <v>255</v>
      </c>
      <c r="S86" s="8">
        <v>1</v>
      </c>
      <c r="T86" s="8">
        <v>2</v>
      </c>
      <c r="U86" s="8">
        <v>3</v>
      </c>
      <c r="V86" s="8">
        <v>2</v>
      </c>
      <c r="W86" s="8">
        <v>5</v>
      </c>
      <c r="X86" s="8">
        <v>2</v>
      </c>
      <c r="Y86" s="8">
        <v>2</v>
      </c>
      <c r="Z86" s="8">
        <v>4</v>
      </c>
      <c r="AA86" s="8">
        <v>5</v>
      </c>
      <c r="AB86" s="8">
        <v>13000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4</v>
      </c>
      <c r="E87" s="1">
        <v>2</v>
      </c>
      <c r="F87" s="1">
        <v>3</v>
      </c>
      <c r="G87" s="1">
        <v>4</v>
      </c>
      <c r="H87" s="1">
        <v>4</v>
      </c>
      <c r="I87" s="1">
        <v>3</v>
      </c>
      <c r="J87" s="1">
        <v>4</v>
      </c>
      <c r="K87" s="1">
        <v>4</v>
      </c>
      <c r="L87" s="1">
        <f>'visszaall(6)'!L87</f>
        <v>14000</v>
      </c>
      <c r="M87" s="1">
        <f t="shared" si="4"/>
        <v>13924.8</v>
      </c>
      <c r="N87" s="1">
        <f>konzisztencia_teszt_nyers_i!L87</f>
        <v>4</v>
      </c>
      <c r="O87">
        <f t="shared" si="5"/>
        <v>3.9247999999999994</v>
      </c>
      <c r="P87" s="12">
        <f t="shared" si="6"/>
        <v>1.880000000000015E-2</v>
      </c>
      <c r="Q87" s="12">
        <f t="shared" si="7"/>
        <v>1.880000000000015E-2</v>
      </c>
      <c r="R87" s="7" t="s">
        <v>256</v>
      </c>
      <c r="S87" s="8">
        <v>3</v>
      </c>
      <c r="T87" s="8">
        <v>3</v>
      </c>
      <c r="U87" s="8">
        <v>2</v>
      </c>
      <c r="V87" s="8">
        <v>2</v>
      </c>
      <c r="W87" s="8">
        <v>5</v>
      </c>
      <c r="X87" s="8">
        <v>2</v>
      </c>
      <c r="Y87" s="8">
        <v>3</v>
      </c>
      <c r="Z87" s="8">
        <v>4</v>
      </c>
      <c r="AA87" s="8">
        <v>5</v>
      </c>
      <c r="AB87" s="8">
        <v>14000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5</v>
      </c>
      <c r="J88" s="1">
        <v>1</v>
      </c>
      <c r="K88" s="1">
        <v>2</v>
      </c>
      <c r="L88" s="1">
        <f>'visszaall(6)'!L88</f>
        <v>11000</v>
      </c>
      <c r="M88" s="1">
        <f t="shared" si="4"/>
        <v>10907.5</v>
      </c>
      <c r="N88" s="1">
        <f>konzisztencia_teszt_nyers_i!L88</f>
        <v>1</v>
      </c>
      <c r="O88">
        <f t="shared" si="5"/>
        <v>0.90749999999999997</v>
      </c>
      <c r="P88" s="12">
        <f t="shared" si="6"/>
        <v>9.2500000000000027E-2</v>
      </c>
      <c r="Q88" s="12">
        <f t="shared" si="7"/>
        <v>9.2500000000000027E-2</v>
      </c>
      <c r="R88" s="7" t="s">
        <v>257</v>
      </c>
      <c r="S88" s="8">
        <v>1</v>
      </c>
      <c r="T88" s="8">
        <v>1</v>
      </c>
      <c r="U88" s="8">
        <v>2</v>
      </c>
      <c r="V88" s="8">
        <v>1</v>
      </c>
      <c r="W88" s="8">
        <v>3</v>
      </c>
      <c r="X88" s="8">
        <v>1</v>
      </c>
      <c r="Y88" s="8">
        <v>1</v>
      </c>
      <c r="Z88" s="8">
        <v>5</v>
      </c>
      <c r="AA88" s="8">
        <v>3</v>
      </c>
      <c r="AB88" s="8">
        <v>15000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2</v>
      </c>
      <c r="E89" s="1">
        <v>1</v>
      </c>
      <c r="F89" s="1">
        <v>2</v>
      </c>
      <c r="G89" s="1">
        <v>3</v>
      </c>
      <c r="H89" s="1">
        <v>3</v>
      </c>
      <c r="I89" s="1">
        <v>2</v>
      </c>
      <c r="J89" s="1">
        <v>5</v>
      </c>
      <c r="K89" s="1">
        <v>5</v>
      </c>
      <c r="L89" s="1">
        <f>'visszaall(6)'!L89</f>
        <v>14000</v>
      </c>
      <c r="M89" s="1">
        <f t="shared" si="4"/>
        <v>13624.4</v>
      </c>
      <c r="N89" s="1">
        <f>konzisztencia_teszt_nyers_i!L89</f>
        <v>4</v>
      </c>
      <c r="O89">
        <f t="shared" si="5"/>
        <v>3.6243999999999996</v>
      </c>
      <c r="P89" s="12">
        <f t="shared" si="6"/>
        <v>9.3900000000000095E-2</v>
      </c>
      <c r="Q89" s="12">
        <f t="shared" si="7"/>
        <v>9.3900000000000095E-2</v>
      </c>
      <c r="R89" s="7" t="s">
        <v>258</v>
      </c>
      <c r="S89" s="8">
        <v>1</v>
      </c>
      <c r="T89" s="8">
        <v>2</v>
      </c>
      <c r="U89" s="8">
        <v>1</v>
      </c>
      <c r="V89" s="8">
        <v>1</v>
      </c>
      <c r="W89" s="8">
        <v>3</v>
      </c>
      <c r="X89" s="8">
        <v>1</v>
      </c>
      <c r="Y89" s="8">
        <v>1</v>
      </c>
      <c r="Z89" s="8">
        <v>5</v>
      </c>
      <c r="AA89" s="8">
        <v>3</v>
      </c>
      <c r="AB89" s="8">
        <v>15000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2</v>
      </c>
      <c r="E90" s="1">
        <v>1</v>
      </c>
      <c r="F90" s="1">
        <v>2</v>
      </c>
      <c r="G90" s="1">
        <v>3</v>
      </c>
      <c r="H90" s="1">
        <v>2</v>
      </c>
      <c r="I90" s="1">
        <v>2</v>
      </c>
      <c r="J90" s="1">
        <v>5</v>
      </c>
      <c r="K90" s="1">
        <v>5</v>
      </c>
      <c r="L90" s="1">
        <f>'visszaall(6)'!L90</f>
        <v>15000</v>
      </c>
      <c r="M90" s="1">
        <f t="shared" si="4"/>
        <v>14379.6</v>
      </c>
      <c r="N90" s="1">
        <f>konzisztencia_teszt_nyers_i!L90</f>
        <v>5</v>
      </c>
      <c r="O90">
        <f t="shared" si="5"/>
        <v>4.3795999999999999</v>
      </c>
      <c r="P90" s="12">
        <f t="shared" si="6"/>
        <v>0.12408000000000001</v>
      </c>
      <c r="Q90" s="12">
        <f t="shared" si="7"/>
        <v>0.12408000000000001</v>
      </c>
      <c r="R90" s="7" t="s">
        <v>259</v>
      </c>
      <c r="S90" s="8">
        <v>4</v>
      </c>
      <c r="T90" s="8">
        <v>4</v>
      </c>
      <c r="U90" s="8">
        <v>2</v>
      </c>
      <c r="V90" s="8">
        <v>4</v>
      </c>
      <c r="W90" s="8">
        <v>4</v>
      </c>
      <c r="X90" s="8">
        <v>4</v>
      </c>
      <c r="Y90" s="8">
        <v>4</v>
      </c>
      <c r="Z90" s="8">
        <v>3</v>
      </c>
      <c r="AA90" s="8">
        <v>2</v>
      </c>
      <c r="AB90" s="8">
        <v>13000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1</v>
      </c>
      <c r="E91" s="1">
        <v>2</v>
      </c>
      <c r="F91" s="1">
        <v>3</v>
      </c>
      <c r="G91" s="1">
        <v>3</v>
      </c>
      <c r="H91" s="1">
        <v>2</v>
      </c>
      <c r="I91" s="1">
        <v>1</v>
      </c>
      <c r="J91" s="1">
        <v>3</v>
      </c>
      <c r="K91" s="1">
        <v>3</v>
      </c>
      <c r="L91" s="1">
        <f>'visszaall(6)'!L91</f>
        <v>12000</v>
      </c>
      <c r="M91" s="1">
        <f t="shared" si="4"/>
        <v>12706.8</v>
      </c>
      <c r="N91" s="1">
        <f>konzisztencia_teszt_nyers_i!L91</f>
        <v>2</v>
      </c>
      <c r="O91">
        <f t="shared" si="5"/>
        <v>2.7067999999999994</v>
      </c>
      <c r="P91" s="12">
        <f t="shared" si="6"/>
        <v>0.35339999999999971</v>
      </c>
      <c r="Q91" s="12">
        <f t="shared" si="7"/>
        <v>-0.35339999999999971</v>
      </c>
      <c r="R91" s="7" t="s">
        <v>260</v>
      </c>
      <c r="S91" s="8">
        <v>5</v>
      </c>
      <c r="T91" s="8">
        <v>4</v>
      </c>
      <c r="U91" s="8">
        <v>2</v>
      </c>
      <c r="V91" s="8">
        <v>5</v>
      </c>
      <c r="W91" s="8">
        <v>5</v>
      </c>
      <c r="X91" s="8">
        <v>4</v>
      </c>
      <c r="Y91" s="8">
        <v>5</v>
      </c>
      <c r="Z91" s="8">
        <v>2</v>
      </c>
      <c r="AA91" s="8">
        <v>3</v>
      </c>
      <c r="AB91" s="8">
        <v>13000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2</v>
      </c>
      <c r="E92" s="1">
        <v>1</v>
      </c>
      <c r="F92" s="1">
        <v>3</v>
      </c>
      <c r="G92" s="1">
        <v>3</v>
      </c>
      <c r="H92" s="1">
        <v>3</v>
      </c>
      <c r="I92" s="1">
        <v>2</v>
      </c>
      <c r="J92" s="1">
        <v>4</v>
      </c>
      <c r="K92" s="1">
        <v>3</v>
      </c>
      <c r="L92" s="1">
        <f>'visszaall(6)'!L92</f>
        <v>14000</v>
      </c>
      <c r="M92" s="1">
        <f t="shared" si="4"/>
        <v>14000.5</v>
      </c>
      <c r="N92" s="1">
        <f>konzisztencia_teszt_nyers_i!L92</f>
        <v>4</v>
      </c>
      <c r="O92">
        <f t="shared" si="5"/>
        <v>4.0004999999999997</v>
      </c>
      <c r="P92" s="12">
        <f t="shared" si="6"/>
        <v>1.2499999999993072E-4</v>
      </c>
      <c r="Q92" s="12">
        <f t="shared" si="7"/>
        <v>-1.2499999999993072E-4</v>
      </c>
      <c r="R92" s="7" t="s">
        <v>261</v>
      </c>
      <c r="S92" s="8">
        <v>3</v>
      </c>
      <c r="T92" s="8">
        <v>4</v>
      </c>
      <c r="U92" s="8">
        <v>2</v>
      </c>
      <c r="V92" s="8">
        <v>3</v>
      </c>
      <c r="W92" s="8">
        <v>4</v>
      </c>
      <c r="X92" s="8">
        <v>4</v>
      </c>
      <c r="Y92" s="8">
        <v>3</v>
      </c>
      <c r="Z92" s="8">
        <v>4</v>
      </c>
      <c r="AA92" s="8">
        <v>4</v>
      </c>
      <c r="AB92" s="8">
        <v>14000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1</v>
      </c>
      <c r="E93" s="1">
        <v>2</v>
      </c>
      <c r="F93" s="1">
        <v>3</v>
      </c>
      <c r="G93" s="1">
        <v>3</v>
      </c>
      <c r="H93" s="1">
        <v>2</v>
      </c>
      <c r="I93" s="1">
        <v>2</v>
      </c>
      <c r="J93" s="1">
        <v>4</v>
      </c>
      <c r="K93" s="1">
        <v>3</v>
      </c>
      <c r="L93" s="1">
        <f>'visszaall(6)'!L93</f>
        <v>13000</v>
      </c>
      <c r="M93" s="1">
        <f t="shared" si="4"/>
        <v>13004.7</v>
      </c>
      <c r="N93" s="1">
        <f>konzisztencia_teszt_nyers_i!L93</f>
        <v>3</v>
      </c>
      <c r="O93">
        <f t="shared" si="5"/>
        <v>3.0047000000000006</v>
      </c>
      <c r="P93" s="12">
        <f t="shared" si="6"/>
        <v>1.5666666666668643E-3</v>
      </c>
      <c r="Q93" s="12">
        <f t="shared" si="7"/>
        <v>-1.5666666666668643E-3</v>
      </c>
      <c r="R93" s="7" t="s">
        <v>262</v>
      </c>
      <c r="S93" s="8">
        <v>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5</v>
      </c>
      <c r="Z93" s="8">
        <v>1</v>
      </c>
      <c r="AA93" s="8">
        <v>2</v>
      </c>
      <c r="AB93" s="8">
        <v>11000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2</v>
      </c>
      <c r="F94" s="1">
        <v>3</v>
      </c>
      <c r="G94" s="1">
        <v>3</v>
      </c>
      <c r="H94" s="1">
        <v>3</v>
      </c>
      <c r="I94" s="1">
        <v>2</v>
      </c>
      <c r="J94" s="1">
        <v>4</v>
      </c>
      <c r="K94" s="1">
        <v>3</v>
      </c>
      <c r="L94" s="1">
        <f>'visszaall(6)'!L94</f>
        <v>14000</v>
      </c>
      <c r="M94" s="1">
        <f t="shared" si="4"/>
        <v>13398.3</v>
      </c>
      <c r="N94" s="1">
        <f>konzisztencia_teszt_nyers_i!L94</f>
        <v>4</v>
      </c>
      <c r="O94">
        <f t="shared" si="5"/>
        <v>3.3982999999999994</v>
      </c>
      <c r="P94" s="12">
        <f t="shared" si="6"/>
        <v>0.15042500000000014</v>
      </c>
      <c r="Q94" s="12">
        <f t="shared" si="7"/>
        <v>0.15042500000000014</v>
      </c>
      <c r="R94" s="7" t="s">
        <v>263</v>
      </c>
      <c r="S94" s="8">
        <v>3</v>
      </c>
      <c r="T94" s="8">
        <v>2</v>
      </c>
      <c r="U94" s="8">
        <v>1</v>
      </c>
      <c r="V94" s="8">
        <v>2</v>
      </c>
      <c r="W94" s="8">
        <v>3</v>
      </c>
      <c r="X94" s="8">
        <v>3</v>
      </c>
      <c r="Y94" s="8">
        <v>2</v>
      </c>
      <c r="Z94" s="8">
        <v>5</v>
      </c>
      <c r="AA94" s="8">
        <v>5</v>
      </c>
      <c r="AB94" s="8">
        <v>14000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4</v>
      </c>
      <c r="E95" s="1">
        <v>2</v>
      </c>
      <c r="F95" s="1">
        <v>4</v>
      </c>
      <c r="G95" s="1">
        <v>4</v>
      </c>
      <c r="H95" s="1">
        <v>2</v>
      </c>
      <c r="I95" s="1">
        <v>4</v>
      </c>
      <c r="J95" s="1">
        <v>5</v>
      </c>
      <c r="K95" s="1">
        <v>4</v>
      </c>
      <c r="L95" s="1">
        <f>'visszaall(6)'!L95</f>
        <v>14000</v>
      </c>
      <c r="M95" s="1">
        <f t="shared" si="4"/>
        <v>14411</v>
      </c>
      <c r="N95" s="1">
        <f>konzisztencia_teszt_nyers_i!L95</f>
        <v>4</v>
      </c>
      <c r="O95">
        <f t="shared" si="5"/>
        <v>4.4109999999999996</v>
      </c>
      <c r="P95" s="12">
        <f t="shared" si="6"/>
        <v>0.1027499999999999</v>
      </c>
      <c r="Q95" s="12">
        <f t="shared" si="7"/>
        <v>-0.1027499999999999</v>
      </c>
      <c r="R95" s="7" t="s">
        <v>264</v>
      </c>
      <c r="S95" s="8">
        <v>3</v>
      </c>
      <c r="T95" s="8">
        <v>2</v>
      </c>
      <c r="U95" s="8">
        <v>1</v>
      </c>
      <c r="V95" s="8">
        <v>2</v>
      </c>
      <c r="W95" s="8">
        <v>3</v>
      </c>
      <c r="X95" s="8">
        <v>2</v>
      </c>
      <c r="Y95" s="8">
        <v>2</v>
      </c>
      <c r="Z95" s="8">
        <v>5</v>
      </c>
      <c r="AA95" s="8">
        <v>5</v>
      </c>
      <c r="AB95" s="8">
        <v>15000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4</v>
      </c>
      <c r="I96" s="1">
        <v>3</v>
      </c>
      <c r="J96" s="1">
        <v>5</v>
      </c>
      <c r="K96" s="1">
        <v>4</v>
      </c>
      <c r="L96" s="1">
        <f>'visszaall(6)'!L96</f>
        <v>12000</v>
      </c>
      <c r="M96" s="1">
        <f t="shared" si="4"/>
        <v>12789</v>
      </c>
      <c r="N96" s="1">
        <f>konzisztencia_teszt_nyers_i!L96</f>
        <v>2</v>
      </c>
      <c r="O96">
        <f t="shared" si="5"/>
        <v>2.7890000000000001</v>
      </c>
      <c r="P96" s="12">
        <f t="shared" si="6"/>
        <v>0.39450000000000007</v>
      </c>
      <c r="Q96" s="12">
        <f t="shared" si="7"/>
        <v>-0.39450000000000007</v>
      </c>
      <c r="R96" s="7" t="s">
        <v>265</v>
      </c>
      <c r="S96" s="8">
        <v>1</v>
      </c>
      <c r="T96" s="8">
        <v>1</v>
      </c>
      <c r="U96" s="8">
        <v>2</v>
      </c>
      <c r="V96" s="8">
        <v>3</v>
      </c>
      <c r="W96" s="8">
        <v>3</v>
      </c>
      <c r="X96" s="8">
        <v>2</v>
      </c>
      <c r="Y96" s="8">
        <v>1</v>
      </c>
      <c r="Z96" s="8">
        <v>3</v>
      </c>
      <c r="AA96" s="8">
        <v>3</v>
      </c>
      <c r="AB96" s="8">
        <v>12000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4</v>
      </c>
      <c r="E97" s="1">
        <v>3</v>
      </c>
      <c r="F97" s="1">
        <v>4</v>
      </c>
      <c r="G97" s="1">
        <v>4</v>
      </c>
      <c r="H97" s="1">
        <v>2</v>
      </c>
      <c r="I97" s="1">
        <v>4</v>
      </c>
      <c r="J97" s="1">
        <v>5</v>
      </c>
      <c r="K97" s="1">
        <v>4</v>
      </c>
      <c r="L97" s="1">
        <f>'visszaall(6)'!L97</f>
        <v>14000</v>
      </c>
      <c r="M97" s="1">
        <f t="shared" si="4"/>
        <v>14333.8</v>
      </c>
      <c r="N97" s="1">
        <f>konzisztencia_teszt_nyers_i!L97</f>
        <v>4</v>
      </c>
      <c r="O97">
        <f t="shared" si="5"/>
        <v>4.3337999999999992</v>
      </c>
      <c r="P97" s="12">
        <f t="shared" si="6"/>
        <v>8.3449999999999802E-2</v>
      </c>
      <c r="Q97" s="12">
        <f t="shared" si="7"/>
        <v>-8.3449999999999802E-2</v>
      </c>
      <c r="R97" s="7" t="s">
        <v>266</v>
      </c>
      <c r="S97" s="8">
        <v>3</v>
      </c>
      <c r="T97" s="8">
        <v>2</v>
      </c>
      <c r="U97" s="8">
        <v>1</v>
      </c>
      <c r="V97" s="8">
        <v>3</v>
      </c>
      <c r="W97" s="8">
        <v>3</v>
      </c>
      <c r="X97" s="8">
        <v>3</v>
      </c>
      <c r="Y97" s="8">
        <v>2</v>
      </c>
      <c r="Z97" s="8">
        <v>4</v>
      </c>
      <c r="AA97" s="8">
        <v>3</v>
      </c>
      <c r="AB97" s="8">
        <v>14000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4</v>
      </c>
      <c r="E98" s="1">
        <v>2</v>
      </c>
      <c r="F98" s="1">
        <v>3</v>
      </c>
      <c r="G98" s="1">
        <v>3</v>
      </c>
      <c r="H98" s="1">
        <v>3</v>
      </c>
      <c r="I98" s="1">
        <v>3</v>
      </c>
      <c r="J98" s="1">
        <v>5</v>
      </c>
      <c r="K98" s="1">
        <v>3</v>
      </c>
      <c r="L98" s="1">
        <f>'visszaall(6)'!L98</f>
        <v>14000</v>
      </c>
      <c r="M98" s="1">
        <f t="shared" si="4"/>
        <v>13497.9</v>
      </c>
      <c r="N98" s="1">
        <f>konzisztencia_teszt_nyers_i!L98</f>
        <v>4</v>
      </c>
      <c r="O98">
        <f t="shared" si="5"/>
        <v>3.4978999999999996</v>
      </c>
      <c r="P98" s="12">
        <f t="shared" si="6"/>
        <v>0.12552500000000011</v>
      </c>
      <c r="Q98" s="12">
        <f t="shared" si="7"/>
        <v>0.12552500000000011</v>
      </c>
      <c r="R98" s="7" t="s">
        <v>267</v>
      </c>
      <c r="S98" s="8">
        <v>1</v>
      </c>
      <c r="T98" s="8">
        <v>1</v>
      </c>
      <c r="U98" s="8">
        <v>2</v>
      </c>
      <c r="V98" s="8">
        <v>3</v>
      </c>
      <c r="W98" s="8">
        <v>3</v>
      </c>
      <c r="X98" s="8">
        <v>2</v>
      </c>
      <c r="Y98" s="8">
        <v>2</v>
      </c>
      <c r="Z98" s="8">
        <v>4</v>
      </c>
      <c r="AA98" s="8">
        <v>3</v>
      </c>
      <c r="AB98" s="8">
        <v>13000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3</v>
      </c>
      <c r="J99" s="1">
        <v>5</v>
      </c>
      <c r="K99" s="1">
        <v>3</v>
      </c>
      <c r="L99" s="1">
        <f>'visszaall(6)'!L99</f>
        <v>14000</v>
      </c>
      <c r="M99" s="1">
        <f t="shared" si="4"/>
        <v>13420.7</v>
      </c>
      <c r="N99" s="1">
        <f>konzisztencia_teszt_nyers_i!L99</f>
        <v>4</v>
      </c>
      <c r="O99">
        <f t="shared" si="5"/>
        <v>3.4207000000000005</v>
      </c>
      <c r="P99" s="12">
        <f t="shared" si="6"/>
        <v>0.14482499999999987</v>
      </c>
      <c r="Q99" s="12">
        <f t="shared" si="7"/>
        <v>0.14482499999999987</v>
      </c>
      <c r="R99" s="7" t="s">
        <v>268</v>
      </c>
      <c r="S99" s="8">
        <v>3</v>
      </c>
      <c r="T99" s="8">
        <v>2</v>
      </c>
      <c r="U99" s="8">
        <v>2</v>
      </c>
      <c r="V99" s="8">
        <v>3</v>
      </c>
      <c r="W99" s="8">
        <v>3</v>
      </c>
      <c r="X99" s="8">
        <v>3</v>
      </c>
      <c r="Y99" s="8">
        <v>2</v>
      </c>
      <c r="Z99" s="8">
        <v>4</v>
      </c>
      <c r="AA99" s="8">
        <v>3</v>
      </c>
      <c r="AB99" s="8">
        <v>14000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3</v>
      </c>
      <c r="E100" s="1">
        <v>4</v>
      </c>
      <c r="F100" s="1">
        <v>3</v>
      </c>
      <c r="G100" s="1">
        <v>3</v>
      </c>
      <c r="H100" s="1">
        <v>4</v>
      </c>
      <c r="I100" s="1">
        <v>2</v>
      </c>
      <c r="J100" s="1">
        <v>5</v>
      </c>
      <c r="K100" s="1">
        <v>2</v>
      </c>
      <c r="L100" s="1">
        <f>'visszaall(6)'!L100</f>
        <v>12000</v>
      </c>
      <c r="M100" s="1">
        <f t="shared" si="4"/>
        <v>12913.6</v>
      </c>
      <c r="N100" s="1">
        <f>konzisztencia_teszt_nyers_i!L100</f>
        <v>2</v>
      </c>
      <c r="O100">
        <f t="shared" si="5"/>
        <v>2.9136000000000002</v>
      </c>
      <c r="P100" s="12">
        <f t="shared" si="6"/>
        <v>0.45680000000000009</v>
      </c>
      <c r="Q100" s="12">
        <f t="shared" si="7"/>
        <v>-0.45680000000000009</v>
      </c>
      <c r="R100" s="7" t="s">
        <v>269</v>
      </c>
      <c r="S100" s="8">
        <v>4</v>
      </c>
      <c r="T100" s="8">
        <v>4</v>
      </c>
      <c r="U100" s="8">
        <v>2</v>
      </c>
      <c r="V100" s="8">
        <v>4</v>
      </c>
      <c r="W100" s="8">
        <v>4</v>
      </c>
      <c r="X100" s="8">
        <v>2</v>
      </c>
      <c r="Y100" s="8">
        <v>4</v>
      </c>
      <c r="Z100" s="8">
        <v>5</v>
      </c>
      <c r="AA100" s="8">
        <v>4</v>
      </c>
      <c r="AB100" s="8">
        <v>14000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2</v>
      </c>
      <c r="F101" s="1">
        <v>5</v>
      </c>
      <c r="G101" s="1">
        <v>5</v>
      </c>
      <c r="H101" s="1">
        <v>5</v>
      </c>
      <c r="I101" s="1">
        <v>5</v>
      </c>
      <c r="J101" s="1">
        <v>1</v>
      </c>
      <c r="K101" s="1">
        <v>2</v>
      </c>
      <c r="L101" s="1">
        <f>'visszaall(6)'!L101</f>
        <v>13000</v>
      </c>
      <c r="M101" s="1">
        <f t="shared" si="4"/>
        <v>13368.9</v>
      </c>
      <c r="N101" s="1">
        <f>konzisztencia_teszt_nyers_i!L101</f>
        <v>3</v>
      </c>
      <c r="O101">
        <f t="shared" si="5"/>
        <v>3.3688999999999996</v>
      </c>
      <c r="P101" s="12">
        <f t="shared" si="6"/>
        <v>0.12296666666666652</v>
      </c>
      <c r="Q101" s="12">
        <f t="shared" si="7"/>
        <v>-0.12296666666666652</v>
      </c>
      <c r="R101" s="7" t="s">
        <v>270</v>
      </c>
      <c r="S101" s="8">
        <v>2</v>
      </c>
      <c r="T101" s="8">
        <v>3</v>
      </c>
      <c r="U101" s="8">
        <v>4</v>
      </c>
      <c r="V101" s="8">
        <v>4</v>
      </c>
      <c r="W101" s="8">
        <v>4</v>
      </c>
      <c r="X101" s="8">
        <v>4</v>
      </c>
      <c r="Y101" s="8">
        <v>3</v>
      </c>
      <c r="Z101" s="8">
        <v>5</v>
      </c>
      <c r="AA101" s="8">
        <v>4</v>
      </c>
      <c r="AB101" s="8">
        <v>12000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5</v>
      </c>
      <c r="E102" s="1">
        <v>4</v>
      </c>
      <c r="F102" s="1">
        <v>5</v>
      </c>
      <c r="G102" s="1">
        <v>5</v>
      </c>
      <c r="H102" s="1">
        <v>5</v>
      </c>
      <c r="I102" s="1">
        <v>5</v>
      </c>
      <c r="J102" s="1">
        <v>1</v>
      </c>
      <c r="K102" s="1">
        <v>2</v>
      </c>
      <c r="L102" s="1">
        <f>'visszaall(6)'!L102</f>
        <v>14000</v>
      </c>
      <c r="M102" s="1">
        <f t="shared" si="4"/>
        <v>13573.1</v>
      </c>
      <c r="N102" s="1">
        <f>konzisztencia_teszt_nyers_i!L102</f>
        <v>4</v>
      </c>
      <c r="O102">
        <f t="shared" si="5"/>
        <v>3.5731000000000002</v>
      </c>
      <c r="P102" s="12">
        <f t="shared" si="6"/>
        <v>0.10672499999999996</v>
      </c>
      <c r="Q102" s="12">
        <f t="shared" si="7"/>
        <v>0.10672499999999996</v>
      </c>
      <c r="R102" s="7" t="s">
        <v>271</v>
      </c>
      <c r="S102" s="8">
        <v>4</v>
      </c>
      <c r="T102" s="8">
        <v>4</v>
      </c>
      <c r="U102" s="8">
        <v>3</v>
      </c>
      <c r="V102" s="8">
        <v>4</v>
      </c>
      <c r="W102" s="8">
        <v>4</v>
      </c>
      <c r="X102" s="8">
        <v>2</v>
      </c>
      <c r="Y102" s="8">
        <v>4</v>
      </c>
      <c r="Z102" s="8">
        <v>5</v>
      </c>
      <c r="AA102" s="8">
        <v>4</v>
      </c>
      <c r="AB102" s="8">
        <v>14000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4</v>
      </c>
      <c r="E103" s="1">
        <v>5</v>
      </c>
      <c r="F103" s="1">
        <v>3</v>
      </c>
      <c r="G103" s="1">
        <v>5</v>
      </c>
      <c r="H103" s="1">
        <v>5</v>
      </c>
      <c r="I103" s="1">
        <v>2</v>
      </c>
      <c r="J103" s="1">
        <v>2</v>
      </c>
      <c r="K103" s="1">
        <v>2</v>
      </c>
      <c r="L103" s="1">
        <f>'visszaall(6)'!L103</f>
        <v>13000</v>
      </c>
      <c r="M103" s="1">
        <f t="shared" si="4"/>
        <v>12952.9</v>
      </c>
      <c r="N103" s="1">
        <f>konzisztencia_teszt_nyers_i!L103</f>
        <v>3</v>
      </c>
      <c r="O103">
        <f t="shared" si="5"/>
        <v>2.9528999999999996</v>
      </c>
      <c r="P103" s="12">
        <f t="shared" si="6"/>
        <v>1.570000000000012E-2</v>
      </c>
      <c r="Q103" s="12">
        <f t="shared" si="7"/>
        <v>1.570000000000012E-2</v>
      </c>
      <c r="R103" s="7" t="s">
        <v>272</v>
      </c>
      <c r="S103" s="8">
        <v>4</v>
      </c>
      <c r="T103" s="8">
        <v>4</v>
      </c>
      <c r="U103" s="8">
        <v>2</v>
      </c>
      <c r="V103" s="8">
        <v>3</v>
      </c>
      <c r="W103" s="8">
        <v>3</v>
      </c>
      <c r="X103" s="8">
        <v>3</v>
      </c>
      <c r="Y103" s="8">
        <v>3</v>
      </c>
      <c r="Z103" s="8">
        <v>5</v>
      </c>
      <c r="AA103" s="8">
        <v>3</v>
      </c>
      <c r="AB103" s="8">
        <v>14000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4</v>
      </c>
      <c r="G104" s="1">
        <v>3</v>
      </c>
      <c r="H104" s="1">
        <v>2</v>
      </c>
      <c r="I104" s="1">
        <v>4</v>
      </c>
      <c r="J104" s="1">
        <v>2</v>
      </c>
      <c r="K104" s="1">
        <v>2</v>
      </c>
      <c r="L104" s="1">
        <f>'visszaall(6)'!L104</f>
        <v>14000</v>
      </c>
      <c r="M104" s="1">
        <f t="shared" si="4"/>
        <v>13687.2</v>
      </c>
      <c r="N104" s="1">
        <f>konzisztencia_teszt_nyers_i!L104</f>
        <v>4</v>
      </c>
      <c r="O104">
        <f t="shared" si="5"/>
        <v>3.6872000000000007</v>
      </c>
      <c r="P104" s="12">
        <f t="shared" si="6"/>
        <v>7.8199999999999825E-2</v>
      </c>
      <c r="Q104" s="12">
        <f t="shared" si="7"/>
        <v>7.8199999999999825E-2</v>
      </c>
      <c r="R104" s="7" t="s">
        <v>273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3</v>
      </c>
      <c r="Z104" s="8">
        <v>5</v>
      </c>
      <c r="AA104" s="8">
        <v>3</v>
      </c>
      <c r="AB104" s="8">
        <v>14000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4</v>
      </c>
      <c r="F105" s="1">
        <v>5</v>
      </c>
      <c r="G105" s="1">
        <v>3</v>
      </c>
      <c r="H105" s="1">
        <v>3</v>
      </c>
      <c r="I105" s="1">
        <v>5</v>
      </c>
      <c r="J105" s="1">
        <v>2</v>
      </c>
      <c r="K105" s="1">
        <v>2</v>
      </c>
      <c r="L105" s="1">
        <f>'visszaall(6)'!L105</f>
        <v>14000</v>
      </c>
      <c r="M105" s="1">
        <f t="shared" si="4"/>
        <v>13511.3</v>
      </c>
      <c r="N105" s="1">
        <f>konzisztencia_teszt_nyers_i!L105</f>
        <v>4</v>
      </c>
      <c r="O105">
        <f t="shared" si="5"/>
        <v>3.5112999999999994</v>
      </c>
      <c r="P105" s="12">
        <f t="shared" si="6"/>
        <v>0.12217500000000014</v>
      </c>
      <c r="Q105" s="12">
        <f t="shared" si="7"/>
        <v>0.12217500000000014</v>
      </c>
      <c r="R105" s="7" t="s">
        <v>274</v>
      </c>
      <c r="S105" s="8">
        <v>2</v>
      </c>
      <c r="T105" s="8">
        <v>3</v>
      </c>
      <c r="U105" s="8">
        <v>4</v>
      </c>
      <c r="V105" s="8">
        <v>3</v>
      </c>
      <c r="W105" s="8">
        <v>3</v>
      </c>
      <c r="X105" s="8">
        <v>4</v>
      </c>
      <c r="Y105" s="8">
        <v>2</v>
      </c>
      <c r="Z105" s="8">
        <v>5</v>
      </c>
      <c r="AA105" s="8">
        <v>2</v>
      </c>
      <c r="AB105" s="8">
        <v>12000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1</v>
      </c>
      <c r="F106" s="1">
        <v>2</v>
      </c>
      <c r="G106" s="1">
        <v>2</v>
      </c>
      <c r="H106" s="1">
        <v>1</v>
      </c>
      <c r="I106" s="1">
        <v>2</v>
      </c>
      <c r="J106" s="1">
        <v>4</v>
      </c>
      <c r="K106" s="1">
        <v>4</v>
      </c>
      <c r="L106" s="1">
        <f>'visszaall(6)'!L106</f>
        <v>15000</v>
      </c>
      <c r="M106" s="1">
        <f t="shared" si="4"/>
        <v>15145.8</v>
      </c>
      <c r="N106" s="1">
        <f>konzisztencia_teszt_nyers_i!L106</f>
        <v>5</v>
      </c>
      <c r="O106">
        <f t="shared" si="5"/>
        <v>5.1457999999999995</v>
      </c>
      <c r="P106" s="12">
        <f t="shared" si="6"/>
        <v>2.9159999999999898E-2</v>
      </c>
      <c r="Q106" s="12">
        <f t="shared" si="7"/>
        <v>-2.9159999999999898E-2</v>
      </c>
      <c r="R106" s="7" t="s">
        <v>275</v>
      </c>
      <c r="S106" s="8">
        <v>5</v>
      </c>
      <c r="T106" s="8">
        <v>5</v>
      </c>
      <c r="U106" s="8">
        <v>2</v>
      </c>
      <c r="V106" s="8">
        <v>5</v>
      </c>
      <c r="W106" s="8">
        <v>5</v>
      </c>
      <c r="X106" s="8">
        <v>5</v>
      </c>
      <c r="Y106" s="8">
        <v>5</v>
      </c>
      <c r="Z106" s="8">
        <v>1</v>
      </c>
      <c r="AA106" s="8">
        <v>2</v>
      </c>
      <c r="AB106" s="8">
        <v>13000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1</v>
      </c>
      <c r="G107" s="1">
        <v>2</v>
      </c>
      <c r="H107" s="1">
        <v>1</v>
      </c>
      <c r="I107" s="1">
        <v>1</v>
      </c>
      <c r="J107" s="1">
        <v>4</v>
      </c>
      <c r="K107" s="1">
        <v>4</v>
      </c>
      <c r="L107" s="1">
        <f>'visszaall(6)'!L107</f>
        <v>15000</v>
      </c>
      <c r="M107" s="1">
        <f t="shared" si="4"/>
        <v>14687</v>
      </c>
      <c r="N107" s="1">
        <f>konzisztencia_teszt_nyers_i!L107</f>
        <v>5</v>
      </c>
      <c r="O107">
        <f t="shared" si="5"/>
        <v>4.6870000000000003</v>
      </c>
      <c r="P107" s="12">
        <f t="shared" si="6"/>
        <v>6.2599999999999947E-2</v>
      </c>
      <c r="Q107" s="12">
        <f t="shared" si="7"/>
        <v>6.2599999999999947E-2</v>
      </c>
      <c r="R107" s="7" t="s">
        <v>276</v>
      </c>
      <c r="S107" s="8">
        <v>5</v>
      </c>
      <c r="T107" s="8">
        <v>5</v>
      </c>
      <c r="U107" s="8">
        <v>4</v>
      </c>
      <c r="V107" s="8">
        <v>5</v>
      </c>
      <c r="W107" s="8">
        <v>5</v>
      </c>
      <c r="X107" s="8">
        <v>5</v>
      </c>
      <c r="Y107" s="8">
        <v>5</v>
      </c>
      <c r="Z107" s="8">
        <v>1</v>
      </c>
      <c r="AA107" s="8">
        <v>2</v>
      </c>
      <c r="AB107" s="8">
        <v>14000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2</v>
      </c>
      <c r="E108" s="1">
        <v>5</v>
      </c>
      <c r="F108" s="1">
        <v>4</v>
      </c>
      <c r="G108" s="1">
        <v>4</v>
      </c>
      <c r="H108" s="1">
        <v>5</v>
      </c>
      <c r="I108" s="1">
        <v>4</v>
      </c>
      <c r="J108" s="1">
        <v>2</v>
      </c>
      <c r="K108" s="1">
        <v>3</v>
      </c>
      <c r="L108" s="1">
        <f>'visszaall(6)'!L108</f>
        <v>11000</v>
      </c>
      <c r="M108" s="1">
        <f t="shared" si="4"/>
        <v>11440</v>
      </c>
      <c r="N108" s="1">
        <f>konzisztencia_teszt_nyers_i!L108</f>
        <v>1</v>
      </c>
      <c r="O108">
        <f t="shared" si="5"/>
        <v>1.44</v>
      </c>
      <c r="P108" s="12">
        <f t="shared" si="6"/>
        <v>0.43999999999999995</v>
      </c>
      <c r="Q108" s="12">
        <f t="shared" si="7"/>
        <v>-0.43999999999999995</v>
      </c>
      <c r="R108" s="7" t="s">
        <v>277</v>
      </c>
      <c r="S108" s="8">
        <v>2</v>
      </c>
      <c r="T108" s="8">
        <v>4</v>
      </c>
      <c r="U108" s="8">
        <v>5</v>
      </c>
      <c r="V108" s="8">
        <v>3</v>
      </c>
      <c r="W108" s="8">
        <v>5</v>
      </c>
      <c r="X108" s="8">
        <v>5</v>
      </c>
      <c r="Y108" s="8">
        <v>2</v>
      </c>
      <c r="Z108" s="8">
        <v>2</v>
      </c>
      <c r="AA108" s="8">
        <v>2</v>
      </c>
      <c r="AB108" s="8">
        <v>13000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3</v>
      </c>
      <c r="E109" s="1">
        <v>2</v>
      </c>
      <c r="F109" s="1">
        <v>3</v>
      </c>
      <c r="G109" s="1">
        <v>3</v>
      </c>
      <c r="H109" s="1">
        <v>2</v>
      </c>
      <c r="I109" s="1">
        <v>3</v>
      </c>
      <c r="J109" s="1">
        <v>4</v>
      </c>
      <c r="K109" s="1">
        <v>3</v>
      </c>
      <c r="L109" s="1">
        <f>'visszaall(6)'!L109</f>
        <v>14000</v>
      </c>
      <c r="M109" s="1">
        <f t="shared" si="4"/>
        <v>13493.9</v>
      </c>
      <c r="N109" s="1">
        <f>konzisztencia_teszt_nyers_i!L109</f>
        <v>4</v>
      </c>
      <c r="O109">
        <f t="shared" si="5"/>
        <v>3.4938999999999996</v>
      </c>
      <c r="P109" s="12">
        <f t="shared" si="6"/>
        <v>0.12652500000000011</v>
      </c>
      <c r="Q109" s="12">
        <f t="shared" si="7"/>
        <v>0.12652500000000011</v>
      </c>
      <c r="R109" s="7" t="s">
        <v>278</v>
      </c>
      <c r="S109" s="8">
        <v>4</v>
      </c>
      <c r="T109" s="8">
        <v>3</v>
      </c>
      <c r="U109" s="8">
        <v>4</v>
      </c>
      <c r="V109" s="8">
        <v>4</v>
      </c>
      <c r="W109" s="8">
        <v>3</v>
      </c>
      <c r="X109" s="8">
        <v>2</v>
      </c>
      <c r="Y109" s="8">
        <v>4</v>
      </c>
      <c r="Z109" s="8">
        <v>2</v>
      </c>
      <c r="AA109" s="8">
        <v>2</v>
      </c>
      <c r="AB109" s="8">
        <v>14000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2</v>
      </c>
      <c r="E110" s="1">
        <v>1</v>
      </c>
      <c r="F110" s="1">
        <v>2</v>
      </c>
      <c r="G110" s="1">
        <v>4</v>
      </c>
      <c r="H110" s="1">
        <v>2</v>
      </c>
      <c r="I110" s="1">
        <v>1</v>
      </c>
      <c r="J110" s="1">
        <v>5</v>
      </c>
      <c r="K110" s="1">
        <v>5</v>
      </c>
      <c r="L110" s="1">
        <f>'visszaall(6)'!L110</f>
        <v>14000</v>
      </c>
      <c r="M110" s="1">
        <f t="shared" si="4"/>
        <v>14237.1</v>
      </c>
      <c r="N110" s="1">
        <f>konzisztencia_teszt_nyers_i!L110</f>
        <v>4</v>
      </c>
      <c r="O110">
        <f t="shared" si="5"/>
        <v>4.2371000000000008</v>
      </c>
      <c r="P110" s="12">
        <f t="shared" si="6"/>
        <v>5.9275000000000189E-2</v>
      </c>
      <c r="Q110" s="12">
        <f t="shared" si="7"/>
        <v>-5.9275000000000189E-2</v>
      </c>
      <c r="R110" s="7" t="s">
        <v>279</v>
      </c>
      <c r="S110" s="8">
        <v>5</v>
      </c>
      <c r="T110" s="8">
        <v>4</v>
      </c>
      <c r="U110" s="8">
        <v>4</v>
      </c>
      <c r="V110" s="8">
        <v>5</v>
      </c>
      <c r="W110" s="8">
        <v>3</v>
      </c>
      <c r="X110" s="8">
        <v>3</v>
      </c>
      <c r="Y110" s="8">
        <v>5</v>
      </c>
      <c r="Z110" s="8">
        <v>2</v>
      </c>
      <c r="AA110" s="8">
        <v>2</v>
      </c>
      <c r="AB110" s="8">
        <v>14000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2</v>
      </c>
      <c r="G111" s="1">
        <v>4</v>
      </c>
      <c r="H111" s="1">
        <v>2</v>
      </c>
      <c r="I111" s="1">
        <v>2</v>
      </c>
      <c r="J111" s="1">
        <v>5</v>
      </c>
      <c r="K111" s="1">
        <v>5</v>
      </c>
      <c r="L111" s="1">
        <f>'visszaall(6)'!L111</f>
        <v>12000</v>
      </c>
      <c r="M111" s="1">
        <f t="shared" si="4"/>
        <v>12917.5</v>
      </c>
      <c r="N111" s="1">
        <f>konzisztencia_teszt_nyers_i!L111</f>
        <v>2</v>
      </c>
      <c r="O111">
        <f t="shared" si="5"/>
        <v>2.9175</v>
      </c>
      <c r="P111" s="12">
        <f t="shared" si="6"/>
        <v>0.45874999999999999</v>
      </c>
      <c r="Q111" s="12">
        <f t="shared" si="7"/>
        <v>-0.45874999999999999</v>
      </c>
      <c r="R111" s="7" t="s">
        <v>280</v>
      </c>
      <c r="S111" s="8">
        <v>3</v>
      </c>
      <c r="T111" s="8">
        <v>2</v>
      </c>
      <c r="U111" s="8">
        <v>1</v>
      </c>
      <c r="V111" s="8">
        <v>2</v>
      </c>
      <c r="W111" s="8">
        <v>2</v>
      </c>
      <c r="X111" s="8">
        <v>1</v>
      </c>
      <c r="Y111" s="8">
        <v>2</v>
      </c>
      <c r="Z111" s="8">
        <v>4</v>
      </c>
      <c r="AA111" s="8">
        <v>4</v>
      </c>
      <c r="AB111" s="8">
        <v>15000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2</v>
      </c>
      <c r="G112" s="1">
        <v>4</v>
      </c>
      <c r="H112" s="1">
        <v>2</v>
      </c>
      <c r="I112" s="1">
        <v>1</v>
      </c>
      <c r="J112" s="1">
        <v>5</v>
      </c>
      <c r="K112" s="1">
        <v>5</v>
      </c>
      <c r="L112" s="1">
        <f>'visszaall(6)'!L112</f>
        <v>14000</v>
      </c>
      <c r="M112" s="1">
        <f t="shared" si="4"/>
        <v>13634.9</v>
      </c>
      <c r="N112" s="1">
        <f>konzisztencia_teszt_nyers_i!L112</f>
        <v>4</v>
      </c>
      <c r="O112">
        <f t="shared" si="5"/>
        <v>3.6348999999999996</v>
      </c>
      <c r="P112" s="12">
        <f t="shared" si="6"/>
        <v>9.1275000000000106E-2</v>
      </c>
      <c r="Q112" s="12">
        <f t="shared" si="7"/>
        <v>9.1275000000000106E-2</v>
      </c>
      <c r="R112" s="7" t="s">
        <v>281</v>
      </c>
      <c r="S112" s="8">
        <v>1</v>
      </c>
      <c r="T112" s="8">
        <v>2</v>
      </c>
      <c r="U112" s="8">
        <v>1</v>
      </c>
      <c r="V112" s="8">
        <v>1</v>
      </c>
      <c r="W112" s="8">
        <v>2</v>
      </c>
      <c r="X112" s="8">
        <v>1</v>
      </c>
      <c r="Y112" s="8">
        <v>1</v>
      </c>
      <c r="Z112" s="8">
        <v>4</v>
      </c>
      <c r="AA112" s="8">
        <v>4</v>
      </c>
      <c r="AB112" s="8">
        <v>15000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1</v>
      </c>
      <c r="G113" s="1">
        <v>2</v>
      </c>
      <c r="H113" s="1">
        <v>1</v>
      </c>
      <c r="I113" s="1">
        <v>1</v>
      </c>
      <c r="J113" s="1">
        <v>5</v>
      </c>
      <c r="K113" s="1">
        <v>5</v>
      </c>
      <c r="L113" s="1">
        <f>'visszaall(6)'!L113</f>
        <v>15000</v>
      </c>
      <c r="M113" s="1">
        <f t="shared" si="4"/>
        <v>15191.1</v>
      </c>
      <c r="N113" s="1">
        <f>konzisztencia_teszt_nyers_i!L113</f>
        <v>5</v>
      </c>
      <c r="O113">
        <f t="shared" si="5"/>
        <v>5.1911000000000005</v>
      </c>
      <c r="P113" s="12">
        <f t="shared" si="6"/>
        <v>3.8220000000000101E-2</v>
      </c>
      <c r="Q113" s="12">
        <f t="shared" si="7"/>
        <v>-3.8220000000000101E-2</v>
      </c>
      <c r="R113" s="7" t="s">
        <v>282</v>
      </c>
      <c r="S113" s="8">
        <v>1</v>
      </c>
      <c r="T113" s="8">
        <v>2</v>
      </c>
      <c r="U113" s="8">
        <v>5</v>
      </c>
      <c r="V113" s="8">
        <v>4</v>
      </c>
      <c r="W113" s="8">
        <v>4</v>
      </c>
      <c r="X113" s="8">
        <v>5</v>
      </c>
      <c r="Y113" s="8">
        <v>4</v>
      </c>
      <c r="Z113" s="8">
        <v>2</v>
      </c>
      <c r="AA113" s="8">
        <v>3</v>
      </c>
      <c r="AB113" s="8">
        <v>11000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2</v>
      </c>
      <c r="E114" s="1">
        <v>3</v>
      </c>
      <c r="F114" s="1">
        <v>2</v>
      </c>
      <c r="G114" s="1">
        <v>4</v>
      </c>
      <c r="H114" s="1">
        <v>2</v>
      </c>
      <c r="I114" s="1">
        <v>2</v>
      </c>
      <c r="J114" s="1">
        <v>5</v>
      </c>
      <c r="K114" s="1">
        <v>5</v>
      </c>
      <c r="L114" s="1">
        <f>'visszaall(6)'!L114</f>
        <v>14000</v>
      </c>
      <c r="M114" s="1">
        <f t="shared" si="4"/>
        <v>13780.8</v>
      </c>
      <c r="N114" s="1">
        <f>konzisztencia_teszt_nyers_i!L114</f>
        <v>4</v>
      </c>
      <c r="O114">
        <f t="shared" si="5"/>
        <v>3.7807999999999993</v>
      </c>
      <c r="P114" s="12">
        <f t="shared" si="6"/>
        <v>5.4800000000000182E-2</v>
      </c>
      <c r="Q114" s="12">
        <f t="shared" si="7"/>
        <v>5.4800000000000182E-2</v>
      </c>
      <c r="R114" s="7" t="s">
        <v>283</v>
      </c>
      <c r="S114" s="8">
        <v>4</v>
      </c>
      <c r="T114" s="8">
        <v>3</v>
      </c>
      <c r="U114" s="8">
        <v>2</v>
      </c>
      <c r="V114" s="8">
        <v>3</v>
      </c>
      <c r="W114" s="8">
        <v>3</v>
      </c>
      <c r="X114" s="8">
        <v>2</v>
      </c>
      <c r="Y114" s="8">
        <v>3</v>
      </c>
      <c r="Z114" s="8">
        <v>4</v>
      </c>
      <c r="AA114" s="8">
        <v>3</v>
      </c>
      <c r="AB114" s="8">
        <v>14000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1</v>
      </c>
      <c r="E115" s="1">
        <v>2</v>
      </c>
      <c r="F115" s="1">
        <v>3</v>
      </c>
      <c r="G115" s="1">
        <v>3</v>
      </c>
      <c r="H115" s="1">
        <v>3</v>
      </c>
      <c r="I115" s="1">
        <v>2</v>
      </c>
      <c r="J115" s="1">
        <v>4</v>
      </c>
      <c r="K115" s="1">
        <v>4</v>
      </c>
      <c r="L115" s="1">
        <f>'visszaall(6)'!L115</f>
        <v>13000</v>
      </c>
      <c r="M115" s="1">
        <f t="shared" si="4"/>
        <v>13330.5</v>
      </c>
      <c r="N115" s="1">
        <f>konzisztencia_teszt_nyers_i!L115</f>
        <v>3</v>
      </c>
      <c r="O115">
        <f t="shared" si="5"/>
        <v>3.3304999999999998</v>
      </c>
      <c r="P115" s="12">
        <f t="shared" si="6"/>
        <v>0.11016666666666659</v>
      </c>
      <c r="Q115" s="12">
        <f t="shared" si="7"/>
        <v>-0.11016666666666659</v>
      </c>
      <c r="R115" s="7" t="s">
        <v>284</v>
      </c>
      <c r="S115" s="8">
        <v>2</v>
      </c>
      <c r="T115" s="8">
        <v>2</v>
      </c>
      <c r="U115" s="8">
        <v>1</v>
      </c>
      <c r="V115" s="8">
        <v>2</v>
      </c>
      <c r="W115" s="8">
        <v>4</v>
      </c>
      <c r="X115" s="8">
        <v>2</v>
      </c>
      <c r="Y115" s="8">
        <v>1</v>
      </c>
      <c r="Z115" s="8">
        <v>5</v>
      </c>
      <c r="AA115" s="8">
        <v>5</v>
      </c>
      <c r="AB115" s="8">
        <v>14000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1</v>
      </c>
      <c r="F116" s="1">
        <v>2</v>
      </c>
      <c r="G116" s="1">
        <v>2</v>
      </c>
      <c r="H116" s="1">
        <v>1</v>
      </c>
      <c r="I116" s="1">
        <v>1</v>
      </c>
      <c r="J116" s="1">
        <v>5</v>
      </c>
      <c r="K116" s="1">
        <v>3</v>
      </c>
      <c r="L116" s="1">
        <f>'visszaall(6)'!L116</f>
        <v>15000</v>
      </c>
      <c r="M116" s="1">
        <f t="shared" si="4"/>
        <v>14498.2</v>
      </c>
      <c r="N116" s="1">
        <f>konzisztencia_teszt_nyers_i!L116</f>
        <v>5</v>
      </c>
      <c r="O116">
        <f t="shared" si="5"/>
        <v>4.4982000000000006</v>
      </c>
      <c r="P116" s="12">
        <f t="shared" si="6"/>
        <v>0.10035999999999987</v>
      </c>
      <c r="Q116" s="12">
        <f t="shared" si="7"/>
        <v>0.10035999999999987</v>
      </c>
      <c r="R116" s="7" t="s">
        <v>285</v>
      </c>
      <c r="S116" s="8">
        <v>1</v>
      </c>
      <c r="T116" s="8">
        <v>2</v>
      </c>
      <c r="U116" s="8">
        <v>2</v>
      </c>
      <c r="V116" s="8">
        <v>2</v>
      </c>
      <c r="W116" s="8">
        <v>4</v>
      </c>
      <c r="X116" s="8">
        <v>2</v>
      </c>
      <c r="Y116" s="8">
        <v>2</v>
      </c>
      <c r="Z116" s="8">
        <v>5</v>
      </c>
      <c r="AA116" s="8">
        <v>5</v>
      </c>
      <c r="AB116" s="8">
        <v>12000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2</v>
      </c>
      <c r="H117" s="1">
        <v>1</v>
      </c>
      <c r="I117" s="1">
        <v>1</v>
      </c>
      <c r="J117" s="1">
        <v>5</v>
      </c>
      <c r="K117" s="1">
        <v>3</v>
      </c>
      <c r="L117" s="1">
        <f>'visszaall(6)'!L117</f>
        <v>12000</v>
      </c>
      <c r="M117" s="1">
        <f t="shared" si="4"/>
        <v>13234.4</v>
      </c>
      <c r="N117" s="1">
        <f>konzisztencia_teszt_nyers_i!L117</f>
        <v>2</v>
      </c>
      <c r="O117">
        <f t="shared" si="5"/>
        <v>3.2343999999999995</v>
      </c>
      <c r="P117" s="12">
        <f t="shared" si="6"/>
        <v>0.61719999999999975</v>
      </c>
      <c r="Q117" s="12">
        <f t="shared" si="7"/>
        <v>-0.61719999999999975</v>
      </c>
      <c r="R117" s="7" t="s">
        <v>286</v>
      </c>
      <c r="S117" s="8">
        <v>2</v>
      </c>
      <c r="T117" s="8">
        <v>2</v>
      </c>
      <c r="U117" s="8">
        <v>2</v>
      </c>
      <c r="V117" s="8">
        <v>2</v>
      </c>
      <c r="W117" s="8">
        <v>4</v>
      </c>
      <c r="X117" s="8">
        <v>2</v>
      </c>
      <c r="Y117" s="8">
        <v>1</v>
      </c>
      <c r="Z117" s="8">
        <v>5</v>
      </c>
      <c r="AA117" s="8">
        <v>5</v>
      </c>
      <c r="AB117" s="8">
        <v>14000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1</v>
      </c>
      <c r="G118" s="1">
        <v>2</v>
      </c>
      <c r="H118" s="1">
        <v>1</v>
      </c>
      <c r="I118" s="1">
        <v>1</v>
      </c>
      <c r="J118" s="1">
        <v>3</v>
      </c>
      <c r="K118" s="1">
        <v>2</v>
      </c>
      <c r="L118" s="1">
        <f>'visszaall(6)'!L118</f>
        <v>15000</v>
      </c>
      <c r="M118" s="1">
        <f t="shared" si="4"/>
        <v>14109.6</v>
      </c>
      <c r="N118" s="1">
        <f>konzisztencia_teszt_nyers_i!L118</f>
        <v>5</v>
      </c>
      <c r="O118">
        <f t="shared" si="5"/>
        <v>4.1096000000000004</v>
      </c>
      <c r="P118" s="12">
        <f t="shared" si="6"/>
        <v>0.17807999999999993</v>
      </c>
      <c r="Q118" s="12">
        <f t="shared" si="7"/>
        <v>0.17807999999999993</v>
      </c>
      <c r="R118" s="7" t="s">
        <v>287</v>
      </c>
      <c r="S118" s="8">
        <v>3</v>
      </c>
      <c r="T118" s="8">
        <v>2</v>
      </c>
      <c r="U118" s="8">
        <v>1</v>
      </c>
      <c r="V118" s="8">
        <v>1</v>
      </c>
      <c r="W118" s="8">
        <v>2</v>
      </c>
      <c r="X118" s="8">
        <v>1</v>
      </c>
      <c r="Y118" s="8">
        <v>1</v>
      </c>
      <c r="Z118" s="8">
        <v>5</v>
      </c>
      <c r="AA118" s="8">
        <v>5</v>
      </c>
      <c r="AB118" s="8">
        <v>15000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1</v>
      </c>
      <c r="G119" s="1">
        <v>2</v>
      </c>
      <c r="H119" s="1">
        <v>1</v>
      </c>
      <c r="I119" s="1">
        <v>1</v>
      </c>
      <c r="J119" s="1">
        <v>3</v>
      </c>
      <c r="K119" s="1">
        <v>2</v>
      </c>
      <c r="L119" s="1">
        <f>'visszaall(6)'!L119</f>
        <v>15000</v>
      </c>
      <c r="M119" s="1">
        <f t="shared" si="4"/>
        <v>14109.6</v>
      </c>
      <c r="N119" s="1">
        <f>konzisztencia_teszt_nyers_i!L119</f>
        <v>5</v>
      </c>
      <c r="O119">
        <f t="shared" si="5"/>
        <v>4.1096000000000004</v>
      </c>
      <c r="P119" s="12">
        <f t="shared" si="6"/>
        <v>0.17807999999999993</v>
      </c>
      <c r="Q119" s="12">
        <f t="shared" si="7"/>
        <v>0.17807999999999993</v>
      </c>
      <c r="R119" s="7" t="s">
        <v>288</v>
      </c>
      <c r="S119" s="8">
        <v>3</v>
      </c>
      <c r="T119" s="8">
        <v>2</v>
      </c>
      <c r="U119" s="8">
        <v>3</v>
      </c>
      <c r="V119" s="8">
        <v>2</v>
      </c>
      <c r="W119" s="8">
        <v>4</v>
      </c>
      <c r="X119" s="8">
        <v>2</v>
      </c>
      <c r="Y119" s="8">
        <v>2</v>
      </c>
      <c r="Z119" s="8">
        <v>5</v>
      </c>
      <c r="AA119" s="8">
        <v>5</v>
      </c>
      <c r="AB119" s="8">
        <v>14000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2</v>
      </c>
      <c r="G120" s="1">
        <v>3</v>
      </c>
      <c r="H120" s="1">
        <v>1</v>
      </c>
      <c r="I120" s="1">
        <v>2</v>
      </c>
      <c r="J120" s="1">
        <v>2</v>
      </c>
      <c r="K120" s="1">
        <v>3</v>
      </c>
      <c r="L120" s="1">
        <f>'visszaall(6)'!L120</f>
        <v>14000</v>
      </c>
      <c r="M120" s="1">
        <f t="shared" si="4"/>
        <v>14435.9</v>
      </c>
      <c r="N120" s="1">
        <f>konzisztencia_teszt_nyers_i!L120</f>
        <v>4</v>
      </c>
      <c r="O120">
        <f t="shared" si="5"/>
        <v>4.4358999999999993</v>
      </c>
      <c r="P120" s="12">
        <f t="shared" si="6"/>
        <v>0.10897499999999982</v>
      </c>
      <c r="Q120" s="12">
        <f t="shared" si="7"/>
        <v>-0.10897499999999982</v>
      </c>
      <c r="R120" s="7" t="s">
        <v>289</v>
      </c>
      <c r="S120" s="8">
        <v>3</v>
      </c>
      <c r="T120" s="8">
        <v>1</v>
      </c>
      <c r="U120" s="8">
        <v>2</v>
      </c>
      <c r="V120" s="8">
        <v>3</v>
      </c>
      <c r="W120" s="8">
        <v>3</v>
      </c>
      <c r="X120" s="8">
        <v>3</v>
      </c>
      <c r="Y120" s="8">
        <v>2</v>
      </c>
      <c r="Z120" s="8">
        <v>4</v>
      </c>
      <c r="AA120" s="8">
        <v>4</v>
      </c>
      <c r="AB120" s="8">
        <v>13000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3</v>
      </c>
      <c r="E121" s="1">
        <v>4</v>
      </c>
      <c r="F121" s="1">
        <v>3</v>
      </c>
      <c r="G121" s="1">
        <v>3</v>
      </c>
      <c r="H121" s="1">
        <v>3</v>
      </c>
      <c r="I121" s="1">
        <v>3</v>
      </c>
      <c r="J121" s="1">
        <v>2</v>
      </c>
      <c r="K121" s="1">
        <v>3</v>
      </c>
      <c r="L121" s="1">
        <f>'visszaall(6)'!L121</f>
        <v>12000</v>
      </c>
      <c r="M121" s="1">
        <f t="shared" si="4"/>
        <v>13193</v>
      </c>
      <c r="N121" s="1">
        <f>konzisztencia_teszt_nyers_i!L121</f>
        <v>2</v>
      </c>
      <c r="O121">
        <f t="shared" si="5"/>
        <v>3.1930000000000001</v>
      </c>
      <c r="P121" s="12">
        <f t="shared" si="6"/>
        <v>0.59650000000000003</v>
      </c>
      <c r="Q121" s="12">
        <f t="shared" si="7"/>
        <v>-0.59650000000000003</v>
      </c>
      <c r="R121" s="7" t="s">
        <v>290</v>
      </c>
      <c r="S121" s="8">
        <v>2</v>
      </c>
      <c r="T121" s="8">
        <v>1</v>
      </c>
      <c r="U121" s="8">
        <v>1</v>
      </c>
      <c r="V121" s="8">
        <v>2</v>
      </c>
      <c r="W121" s="8">
        <v>2</v>
      </c>
      <c r="X121" s="8">
        <v>1</v>
      </c>
      <c r="Y121" s="8">
        <v>1</v>
      </c>
      <c r="Z121" s="8">
        <v>5</v>
      </c>
      <c r="AA121" s="8">
        <v>3</v>
      </c>
      <c r="AB121" s="8">
        <v>15000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4</v>
      </c>
      <c r="E122" s="1">
        <v>2</v>
      </c>
      <c r="F122" s="1">
        <v>4</v>
      </c>
      <c r="G122" s="1">
        <v>4</v>
      </c>
      <c r="H122" s="1">
        <v>4</v>
      </c>
      <c r="I122" s="1">
        <v>3</v>
      </c>
      <c r="J122" s="1">
        <v>2</v>
      </c>
      <c r="K122" s="1">
        <v>4</v>
      </c>
      <c r="L122" s="1">
        <f>'visszaall(6)'!L122</f>
        <v>14000</v>
      </c>
      <c r="M122" s="1">
        <f t="shared" si="4"/>
        <v>13516.3</v>
      </c>
      <c r="N122" s="1">
        <f>konzisztencia_teszt_nyers_i!L122</f>
        <v>4</v>
      </c>
      <c r="O122">
        <f t="shared" si="5"/>
        <v>3.5162999999999993</v>
      </c>
      <c r="P122" s="12">
        <f t="shared" si="6"/>
        <v>0.12092500000000017</v>
      </c>
      <c r="Q122" s="12">
        <f t="shared" si="7"/>
        <v>0.12092500000000017</v>
      </c>
      <c r="R122" s="7" t="s">
        <v>291</v>
      </c>
      <c r="S122" s="8">
        <v>1</v>
      </c>
      <c r="T122" s="8">
        <v>1</v>
      </c>
      <c r="U122" s="8">
        <v>2</v>
      </c>
      <c r="V122" s="8">
        <v>2</v>
      </c>
      <c r="W122" s="8">
        <v>2</v>
      </c>
      <c r="X122" s="8">
        <v>1</v>
      </c>
      <c r="Y122" s="8">
        <v>1</v>
      </c>
      <c r="Z122" s="8">
        <v>5</v>
      </c>
      <c r="AA122" s="8">
        <v>3</v>
      </c>
      <c r="AB122" s="8">
        <v>12000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4</v>
      </c>
      <c r="I123" s="1">
        <v>3</v>
      </c>
      <c r="J123" s="1">
        <v>2</v>
      </c>
      <c r="K123" s="1">
        <v>4</v>
      </c>
      <c r="L123" s="1">
        <f>'visszaall(6)'!L123</f>
        <v>14000</v>
      </c>
      <c r="M123" s="1">
        <f t="shared" si="4"/>
        <v>13000.2</v>
      </c>
      <c r="N123" s="1">
        <f>konzisztencia_teszt_nyers_i!L123</f>
        <v>4</v>
      </c>
      <c r="O123">
        <f t="shared" si="5"/>
        <v>3.0002000000000009</v>
      </c>
      <c r="P123" s="12">
        <f t="shared" si="6"/>
        <v>0.24994999999999978</v>
      </c>
      <c r="Q123" s="12">
        <f t="shared" si="7"/>
        <v>0.24994999999999978</v>
      </c>
      <c r="R123" s="7" t="s">
        <v>292</v>
      </c>
      <c r="S123" s="8">
        <v>1</v>
      </c>
      <c r="T123" s="8">
        <v>2</v>
      </c>
      <c r="U123" s="8">
        <v>1</v>
      </c>
      <c r="V123" s="8">
        <v>1</v>
      </c>
      <c r="W123" s="8">
        <v>2</v>
      </c>
      <c r="X123" s="8">
        <v>1</v>
      </c>
      <c r="Y123" s="8">
        <v>1</v>
      </c>
      <c r="Z123" s="8">
        <v>3</v>
      </c>
      <c r="AA123" s="8">
        <v>2</v>
      </c>
      <c r="AB123" s="8">
        <v>15000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4</v>
      </c>
      <c r="E124" s="1">
        <v>3</v>
      </c>
      <c r="F124" s="1">
        <v>4</v>
      </c>
      <c r="G124" s="1">
        <v>2</v>
      </c>
      <c r="H124" s="1">
        <v>2</v>
      </c>
      <c r="I124" s="1">
        <v>2</v>
      </c>
      <c r="J124" s="1">
        <v>4</v>
      </c>
      <c r="K124" s="1">
        <v>4</v>
      </c>
      <c r="L124" s="1">
        <f>'visszaall(6)'!L124</f>
        <v>14000</v>
      </c>
      <c r="M124" s="1">
        <f t="shared" si="4"/>
        <v>14241.6</v>
      </c>
      <c r="N124" s="1">
        <f>konzisztencia_teszt_nyers_i!L124</f>
        <v>4</v>
      </c>
      <c r="O124">
        <f t="shared" si="5"/>
        <v>4.2416</v>
      </c>
      <c r="P124" s="12">
        <f t="shared" si="6"/>
        <v>6.0400000000000009E-2</v>
      </c>
      <c r="Q124" s="12">
        <f t="shared" si="7"/>
        <v>-6.0400000000000009E-2</v>
      </c>
      <c r="R124" s="7" t="s">
        <v>293</v>
      </c>
      <c r="S124" s="8">
        <v>1</v>
      </c>
      <c r="T124" s="8">
        <v>2</v>
      </c>
      <c r="U124" s="8">
        <v>1</v>
      </c>
      <c r="V124" s="8">
        <v>1</v>
      </c>
      <c r="W124" s="8">
        <v>2</v>
      </c>
      <c r="X124" s="8">
        <v>1</v>
      </c>
      <c r="Y124" s="8">
        <v>1</v>
      </c>
      <c r="Z124" s="8">
        <v>3</v>
      </c>
      <c r="AA124" s="8">
        <v>2</v>
      </c>
      <c r="AB124" s="8">
        <v>15000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2</v>
      </c>
      <c r="F125" s="1">
        <v>3</v>
      </c>
      <c r="G125" s="1">
        <v>1</v>
      </c>
      <c r="H125" s="1">
        <v>2</v>
      </c>
      <c r="I125" s="1">
        <v>1</v>
      </c>
      <c r="J125" s="1">
        <v>4</v>
      </c>
      <c r="K125" s="1">
        <v>5</v>
      </c>
      <c r="L125" s="1">
        <f>'visszaall(6)'!L125</f>
        <v>12000</v>
      </c>
      <c r="M125" s="1">
        <f t="shared" si="4"/>
        <v>12934</v>
      </c>
      <c r="N125" s="1">
        <f>konzisztencia_teszt_nyers_i!L125</f>
        <v>2</v>
      </c>
      <c r="O125">
        <f t="shared" si="5"/>
        <v>2.9340000000000002</v>
      </c>
      <c r="P125" s="12">
        <f t="shared" si="6"/>
        <v>0.46700000000000008</v>
      </c>
      <c r="Q125" s="12">
        <f t="shared" si="7"/>
        <v>-0.46700000000000008</v>
      </c>
      <c r="R125" s="7" t="s">
        <v>294</v>
      </c>
      <c r="S125" s="8">
        <v>4</v>
      </c>
      <c r="T125" s="8">
        <v>3</v>
      </c>
      <c r="U125" s="8">
        <v>2</v>
      </c>
      <c r="V125" s="8">
        <v>2</v>
      </c>
      <c r="W125" s="8">
        <v>3</v>
      </c>
      <c r="X125" s="8">
        <v>1</v>
      </c>
      <c r="Y125" s="8">
        <v>2</v>
      </c>
      <c r="Z125" s="8">
        <v>2</v>
      </c>
      <c r="AA125" s="8">
        <v>3</v>
      </c>
      <c r="AB125" s="8">
        <v>14000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2</v>
      </c>
      <c r="F126" s="1">
        <v>3</v>
      </c>
      <c r="G126" s="1">
        <v>1</v>
      </c>
      <c r="H126" s="1">
        <v>2</v>
      </c>
      <c r="I126" s="1">
        <v>2</v>
      </c>
      <c r="J126" s="1">
        <v>4</v>
      </c>
      <c r="K126" s="1">
        <v>5</v>
      </c>
      <c r="L126" s="1">
        <f>'visszaall(6)'!L126</f>
        <v>12000</v>
      </c>
      <c r="M126" s="1">
        <f t="shared" si="4"/>
        <v>12878.2</v>
      </c>
      <c r="N126" s="1">
        <f>konzisztencia_teszt_nyers_i!L126</f>
        <v>2</v>
      </c>
      <c r="O126">
        <f t="shared" si="5"/>
        <v>2.8782000000000005</v>
      </c>
      <c r="P126" s="12">
        <f t="shared" si="6"/>
        <v>0.43910000000000027</v>
      </c>
      <c r="Q126" s="12">
        <f t="shared" si="7"/>
        <v>-0.43910000000000027</v>
      </c>
      <c r="R126" s="7" t="s">
        <v>295</v>
      </c>
      <c r="S126" s="8">
        <v>2</v>
      </c>
      <c r="T126" s="8">
        <v>3</v>
      </c>
      <c r="U126" s="8">
        <v>4</v>
      </c>
      <c r="V126" s="8">
        <v>3</v>
      </c>
      <c r="W126" s="8">
        <v>3</v>
      </c>
      <c r="X126" s="8">
        <v>3</v>
      </c>
      <c r="Y126" s="8">
        <v>3</v>
      </c>
      <c r="Z126" s="8">
        <v>2</v>
      </c>
      <c r="AA126" s="8">
        <v>3</v>
      </c>
      <c r="AB126" s="8">
        <v>12000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2</v>
      </c>
      <c r="E127" s="1">
        <v>1</v>
      </c>
      <c r="F127" s="1">
        <v>3</v>
      </c>
      <c r="G127" s="1">
        <v>2</v>
      </c>
      <c r="H127" s="1">
        <v>3</v>
      </c>
      <c r="I127" s="1">
        <v>2</v>
      </c>
      <c r="J127" s="1">
        <v>2</v>
      </c>
      <c r="K127" s="1">
        <v>3</v>
      </c>
      <c r="L127" s="1">
        <f>'visszaall(6)'!L127</f>
        <v>14000</v>
      </c>
      <c r="M127" s="1">
        <f t="shared" si="4"/>
        <v>13857.6</v>
      </c>
      <c r="N127" s="1">
        <f>konzisztencia_teszt_nyers_i!L127</f>
        <v>4</v>
      </c>
      <c r="O127">
        <f t="shared" si="5"/>
        <v>3.8576000000000006</v>
      </c>
      <c r="P127" s="12">
        <f t="shared" si="6"/>
        <v>3.5599999999999854E-2</v>
      </c>
      <c r="Q127" s="12">
        <f t="shared" si="7"/>
        <v>3.5599999999999854E-2</v>
      </c>
      <c r="R127" s="7" t="s">
        <v>296</v>
      </c>
      <c r="S127" s="8">
        <v>4</v>
      </c>
      <c r="T127" s="8">
        <v>4</v>
      </c>
      <c r="U127" s="8">
        <v>2</v>
      </c>
      <c r="V127" s="8">
        <v>4</v>
      </c>
      <c r="W127" s="8">
        <v>4</v>
      </c>
      <c r="X127" s="8">
        <v>4</v>
      </c>
      <c r="Y127" s="8">
        <v>3</v>
      </c>
      <c r="Z127" s="8">
        <v>2</v>
      </c>
      <c r="AA127" s="8">
        <v>4</v>
      </c>
      <c r="AB127" s="8">
        <v>14000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3</v>
      </c>
      <c r="G128" s="1">
        <v>2</v>
      </c>
      <c r="H128" s="1">
        <v>3</v>
      </c>
      <c r="I128" s="1">
        <v>2</v>
      </c>
      <c r="J128" s="1">
        <v>2</v>
      </c>
      <c r="K128" s="1">
        <v>3</v>
      </c>
      <c r="L128" s="1">
        <f>'visszaall(6)'!L128</f>
        <v>14000</v>
      </c>
      <c r="M128" s="1">
        <f t="shared" si="4"/>
        <v>12899.1</v>
      </c>
      <c r="N128" s="1">
        <f>konzisztencia_teszt_nyers_i!L128</f>
        <v>4</v>
      </c>
      <c r="O128">
        <f t="shared" si="5"/>
        <v>2.8991000000000002</v>
      </c>
      <c r="P128" s="12">
        <f t="shared" si="6"/>
        <v>0.27522499999999994</v>
      </c>
      <c r="Q128" s="12">
        <f t="shared" si="7"/>
        <v>0.27522499999999994</v>
      </c>
      <c r="R128" s="7" t="s">
        <v>297</v>
      </c>
      <c r="S128" s="8">
        <v>2</v>
      </c>
      <c r="T128" s="8">
        <v>3</v>
      </c>
      <c r="U128" s="8">
        <v>4</v>
      </c>
      <c r="V128" s="8">
        <v>4</v>
      </c>
      <c r="W128" s="8">
        <v>4</v>
      </c>
      <c r="X128" s="8">
        <v>4</v>
      </c>
      <c r="Y128" s="8">
        <v>3</v>
      </c>
      <c r="Z128" s="8">
        <v>2</v>
      </c>
      <c r="AA128" s="8">
        <v>4</v>
      </c>
      <c r="AB128" s="8">
        <v>14000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3</v>
      </c>
      <c r="E129" s="1">
        <v>1</v>
      </c>
      <c r="F129" s="1">
        <v>3</v>
      </c>
      <c r="G129" s="1">
        <v>1</v>
      </c>
      <c r="H129" s="1">
        <v>2</v>
      </c>
      <c r="I129" s="1">
        <v>1</v>
      </c>
      <c r="J129" s="1">
        <v>3</v>
      </c>
      <c r="K129" s="1">
        <v>4</v>
      </c>
      <c r="L129" s="1">
        <f>'visszaall(6)'!L129</f>
        <v>14000</v>
      </c>
      <c r="M129" s="1">
        <f t="shared" si="4"/>
        <v>13949.2</v>
      </c>
      <c r="N129" s="1">
        <f>konzisztencia_teszt_nyers_i!L129</f>
        <v>4</v>
      </c>
      <c r="O129">
        <f t="shared" si="5"/>
        <v>3.9492000000000007</v>
      </c>
      <c r="P129" s="12">
        <f t="shared" si="6"/>
        <v>1.2699999999999823E-2</v>
      </c>
      <c r="Q129" s="12">
        <f t="shared" si="7"/>
        <v>1.2699999999999823E-2</v>
      </c>
      <c r="R129" s="7" t="s">
        <v>298</v>
      </c>
      <c r="S129" s="8">
        <v>4</v>
      </c>
      <c r="T129" s="8">
        <v>4</v>
      </c>
      <c r="U129" s="8">
        <v>3</v>
      </c>
      <c r="V129" s="8">
        <v>4</v>
      </c>
      <c r="W129" s="8">
        <v>2</v>
      </c>
      <c r="X129" s="8">
        <v>2</v>
      </c>
      <c r="Y129" s="8">
        <v>2</v>
      </c>
      <c r="Z129" s="8">
        <v>4</v>
      </c>
      <c r="AA129" s="8">
        <v>4</v>
      </c>
      <c r="AB129" s="8">
        <v>14000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2</v>
      </c>
      <c r="E130" s="1">
        <v>1</v>
      </c>
      <c r="F130" s="1">
        <v>4</v>
      </c>
      <c r="G130" s="1">
        <v>3</v>
      </c>
      <c r="H130" s="1">
        <v>2</v>
      </c>
      <c r="I130" s="1">
        <v>4</v>
      </c>
      <c r="J130" s="1">
        <v>3</v>
      </c>
      <c r="K130" s="1">
        <v>3</v>
      </c>
      <c r="L130" s="1">
        <f>'visszaall(6)'!L130</f>
        <v>14000</v>
      </c>
      <c r="M130" s="1">
        <f t="shared" si="4"/>
        <v>13666.8</v>
      </c>
      <c r="N130" s="1">
        <f>konzisztencia_teszt_nyers_i!L130</f>
        <v>4</v>
      </c>
      <c r="O130">
        <f t="shared" si="5"/>
        <v>3.6667999999999994</v>
      </c>
      <c r="P130" s="12">
        <f t="shared" si="6"/>
        <v>8.3300000000000152E-2</v>
      </c>
      <c r="Q130" s="12">
        <f t="shared" si="7"/>
        <v>8.3300000000000152E-2</v>
      </c>
      <c r="R130" s="7" t="s">
        <v>299</v>
      </c>
      <c r="S130" s="8">
        <v>4</v>
      </c>
      <c r="T130" s="8">
        <v>2</v>
      </c>
      <c r="U130" s="8">
        <v>2</v>
      </c>
      <c r="V130" s="8">
        <v>3</v>
      </c>
      <c r="W130" s="8">
        <v>1</v>
      </c>
      <c r="X130" s="8">
        <v>2</v>
      </c>
      <c r="Y130" s="8">
        <v>1</v>
      </c>
      <c r="Z130" s="8">
        <v>4</v>
      </c>
      <c r="AA130" s="8">
        <v>5</v>
      </c>
      <c r="AB130" s="8">
        <v>12000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2</v>
      </c>
      <c r="E131" s="1">
        <v>3</v>
      </c>
      <c r="F131" s="1">
        <v>4</v>
      </c>
      <c r="G131" s="1">
        <v>3</v>
      </c>
      <c r="H131" s="1">
        <v>2</v>
      </c>
      <c r="I131" s="1">
        <v>3</v>
      </c>
      <c r="J131" s="1">
        <v>3</v>
      </c>
      <c r="K131" s="1">
        <v>3</v>
      </c>
      <c r="L131" s="1">
        <f>'visszaall(6)'!L131</f>
        <v>14000</v>
      </c>
      <c r="M131" s="1">
        <f t="shared" ref="M131:M140" si="8">AB290</f>
        <v>13014.7</v>
      </c>
      <c r="N131" s="1">
        <f>konzisztencia_teszt_nyers_i!L131</f>
        <v>4</v>
      </c>
      <c r="O131">
        <f t="shared" si="5"/>
        <v>3.0147000000000008</v>
      </c>
      <c r="P131" s="12">
        <f t="shared" si="6"/>
        <v>0.24632499999999979</v>
      </c>
      <c r="Q131" s="12">
        <f t="shared" si="7"/>
        <v>0.24632499999999979</v>
      </c>
      <c r="R131" s="7" t="s">
        <v>300</v>
      </c>
      <c r="S131" s="8">
        <v>4</v>
      </c>
      <c r="T131" s="8">
        <v>2</v>
      </c>
      <c r="U131" s="8">
        <v>2</v>
      </c>
      <c r="V131" s="8">
        <v>3</v>
      </c>
      <c r="W131" s="8">
        <v>1</v>
      </c>
      <c r="X131" s="8">
        <v>2</v>
      </c>
      <c r="Y131" s="8">
        <v>2</v>
      </c>
      <c r="Z131" s="8">
        <v>4</v>
      </c>
      <c r="AA131" s="8">
        <v>5</v>
      </c>
      <c r="AB131" s="8">
        <v>12000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2</v>
      </c>
      <c r="F132" s="1">
        <v>4</v>
      </c>
      <c r="G132" s="1">
        <v>3</v>
      </c>
      <c r="H132" s="1">
        <v>2</v>
      </c>
      <c r="I132" s="1">
        <v>4</v>
      </c>
      <c r="J132" s="1">
        <v>3</v>
      </c>
      <c r="K132" s="1">
        <v>3</v>
      </c>
      <c r="L132" s="1">
        <f>'visszaall(6)'!L132</f>
        <v>14000</v>
      </c>
      <c r="M132" s="1">
        <f t="shared" si="8"/>
        <v>13064.5</v>
      </c>
      <c r="N132" s="1">
        <f>konzisztencia_teszt_nyers_i!L132</f>
        <v>4</v>
      </c>
      <c r="O132">
        <f t="shared" ref="O132:O140" si="9">(M132-10000)/1000</f>
        <v>3.0644999999999998</v>
      </c>
      <c r="P132" s="12">
        <f t="shared" ref="P132:P140" si="10">ABS(N132-O132)/N132</f>
        <v>0.23387500000000006</v>
      </c>
      <c r="Q132" s="12">
        <f t="shared" ref="Q132:Q140" si="11">(N132-O132)/N132</f>
        <v>0.23387500000000006</v>
      </c>
      <c r="R132" s="7" t="s">
        <v>301</v>
      </c>
      <c r="S132" s="8">
        <v>3</v>
      </c>
      <c r="T132" s="8">
        <v>2</v>
      </c>
      <c r="U132" s="8">
        <v>1</v>
      </c>
      <c r="V132" s="8">
        <v>3</v>
      </c>
      <c r="W132" s="8">
        <v>2</v>
      </c>
      <c r="X132" s="8">
        <v>3</v>
      </c>
      <c r="Y132" s="8">
        <v>2</v>
      </c>
      <c r="Z132" s="8">
        <v>2</v>
      </c>
      <c r="AA132" s="8">
        <v>3</v>
      </c>
      <c r="AB132" s="8">
        <v>14000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3</v>
      </c>
      <c r="E133" s="1">
        <v>1</v>
      </c>
      <c r="F133" s="1">
        <v>3</v>
      </c>
      <c r="G133" s="1">
        <v>4</v>
      </c>
      <c r="H133" s="1">
        <v>2</v>
      </c>
      <c r="I133" s="1">
        <v>3</v>
      </c>
      <c r="J133" s="1">
        <v>4</v>
      </c>
      <c r="K133" s="1">
        <v>3</v>
      </c>
      <c r="L133" s="1">
        <f>'visszaall(6)'!L133</f>
        <v>15000</v>
      </c>
      <c r="M133" s="1">
        <f t="shared" si="8"/>
        <v>14570.4</v>
      </c>
      <c r="N133" s="1">
        <f>konzisztencia_teszt_nyers_i!L133</f>
        <v>5</v>
      </c>
      <c r="O133">
        <f t="shared" si="9"/>
        <v>4.5703999999999994</v>
      </c>
      <c r="P133" s="12">
        <f t="shared" si="10"/>
        <v>8.5920000000000135E-2</v>
      </c>
      <c r="Q133" s="12">
        <f t="shared" si="11"/>
        <v>8.5920000000000135E-2</v>
      </c>
      <c r="R133" s="7" t="s">
        <v>302</v>
      </c>
      <c r="S133" s="8">
        <v>2</v>
      </c>
      <c r="T133" s="8">
        <v>2</v>
      </c>
      <c r="U133" s="8">
        <v>3</v>
      </c>
      <c r="V133" s="8">
        <v>3</v>
      </c>
      <c r="W133" s="8">
        <v>2</v>
      </c>
      <c r="X133" s="8">
        <v>3</v>
      </c>
      <c r="Y133" s="8">
        <v>2</v>
      </c>
      <c r="Z133" s="8">
        <v>2</v>
      </c>
      <c r="AA133" s="8">
        <v>3</v>
      </c>
      <c r="AB133" s="8">
        <v>14000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3</v>
      </c>
      <c r="G134" s="1">
        <v>4</v>
      </c>
      <c r="H134" s="1">
        <v>2</v>
      </c>
      <c r="I134" s="1">
        <v>3</v>
      </c>
      <c r="J134" s="1">
        <v>4</v>
      </c>
      <c r="K134" s="1">
        <v>3</v>
      </c>
      <c r="L134" s="1">
        <f>'visszaall(6)'!L134</f>
        <v>15000</v>
      </c>
      <c r="M134" s="1">
        <f t="shared" si="8"/>
        <v>13599.5</v>
      </c>
      <c r="N134" s="1">
        <f>konzisztencia_teszt_nyers_i!L134</f>
        <v>5</v>
      </c>
      <c r="O134">
        <f t="shared" si="9"/>
        <v>3.5994999999999999</v>
      </c>
      <c r="P134" s="12">
        <f t="shared" si="10"/>
        <v>0.28010000000000002</v>
      </c>
      <c r="Q134" s="12">
        <f t="shared" si="11"/>
        <v>0.28010000000000002</v>
      </c>
      <c r="R134" s="7" t="s">
        <v>303</v>
      </c>
      <c r="S134" s="8">
        <v>3</v>
      </c>
      <c r="T134" s="8">
        <v>3</v>
      </c>
      <c r="U134" s="8">
        <v>1</v>
      </c>
      <c r="V134" s="8">
        <v>3</v>
      </c>
      <c r="W134" s="8">
        <v>1</v>
      </c>
      <c r="X134" s="8">
        <v>2</v>
      </c>
      <c r="Y134" s="8">
        <v>1</v>
      </c>
      <c r="Z134" s="8">
        <v>3</v>
      </c>
      <c r="AA134" s="8">
        <v>4</v>
      </c>
      <c r="AB134" s="8">
        <v>14000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3</v>
      </c>
      <c r="E135" s="1">
        <v>1</v>
      </c>
      <c r="F135" s="1">
        <v>3</v>
      </c>
      <c r="G135" s="1">
        <v>1</v>
      </c>
      <c r="H135" s="1">
        <v>3</v>
      </c>
      <c r="I135" s="1">
        <v>2</v>
      </c>
      <c r="J135" s="1">
        <v>4</v>
      </c>
      <c r="K135" s="1">
        <v>4</v>
      </c>
      <c r="L135" s="1">
        <f>'visszaall(6)'!L135</f>
        <v>14000</v>
      </c>
      <c r="M135" s="1">
        <f t="shared" si="8"/>
        <v>13212.9</v>
      </c>
      <c r="N135" s="1">
        <f>konzisztencia_teszt_nyers_i!L135</f>
        <v>4</v>
      </c>
      <c r="O135">
        <f t="shared" si="9"/>
        <v>3.2128999999999994</v>
      </c>
      <c r="P135" s="12">
        <f t="shared" si="10"/>
        <v>0.19677500000000014</v>
      </c>
      <c r="Q135" s="12">
        <f t="shared" si="11"/>
        <v>0.19677500000000014</v>
      </c>
      <c r="R135" s="7" t="s">
        <v>304</v>
      </c>
      <c r="S135" s="8">
        <v>4</v>
      </c>
      <c r="T135" s="8">
        <v>2</v>
      </c>
      <c r="U135" s="8">
        <v>1</v>
      </c>
      <c r="V135" s="8">
        <v>4</v>
      </c>
      <c r="W135" s="8">
        <v>3</v>
      </c>
      <c r="X135" s="8">
        <v>2</v>
      </c>
      <c r="Y135" s="8">
        <v>4</v>
      </c>
      <c r="Z135" s="8">
        <v>3</v>
      </c>
      <c r="AA135" s="8">
        <v>3</v>
      </c>
      <c r="AB135" s="8">
        <v>14000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3</v>
      </c>
      <c r="G136" s="1">
        <v>1</v>
      </c>
      <c r="H136" s="1">
        <v>2</v>
      </c>
      <c r="I136" s="1">
        <v>1</v>
      </c>
      <c r="J136" s="1">
        <v>4</v>
      </c>
      <c r="K136" s="1">
        <v>4</v>
      </c>
      <c r="L136" s="1">
        <f>'visszaall(6)'!L136</f>
        <v>13000</v>
      </c>
      <c r="M136" s="1">
        <f t="shared" si="8"/>
        <v>12670.5</v>
      </c>
      <c r="N136" s="1">
        <f>konzisztencia_teszt_nyers_i!L136</f>
        <v>3</v>
      </c>
      <c r="O136">
        <f t="shared" si="9"/>
        <v>2.6705000000000001</v>
      </c>
      <c r="P136" s="12">
        <f t="shared" si="10"/>
        <v>0.1098333333333333</v>
      </c>
      <c r="Q136" s="12">
        <f t="shared" si="11"/>
        <v>0.1098333333333333</v>
      </c>
      <c r="R136" s="7" t="s">
        <v>305</v>
      </c>
      <c r="S136" s="8">
        <v>2</v>
      </c>
      <c r="T136" s="8">
        <v>2</v>
      </c>
      <c r="U136" s="8">
        <v>3</v>
      </c>
      <c r="V136" s="8">
        <v>4</v>
      </c>
      <c r="W136" s="8">
        <v>3</v>
      </c>
      <c r="X136" s="8">
        <v>2</v>
      </c>
      <c r="Y136" s="8">
        <v>3</v>
      </c>
      <c r="Z136" s="8">
        <v>3</v>
      </c>
      <c r="AA136" s="8">
        <v>3</v>
      </c>
      <c r="AB136" s="8">
        <v>14000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3</v>
      </c>
      <c r="E137" s="1">
        <v>2</v>
      </c>
      <c r="F137" s="1">
        <v>3</v>
      </c>
      <c r="G137" s="1">
        <v>1</v>
      </c>
      <c r="H137" s="1">
        <v>3</v>
      </c>
      <c r="I137" s="1">
        <v>2</v>
      </c>
      <c r="J137" s="1">
        <v>4</v>
      </c>
      <c r="K137" s="1">
        <v>4</v>
      </c>
      <c r="L137" s="1">
        <f>'visszaall(6)'!L137</f>
        <v>14000</v>
      </c>
      <c r="M137" s="1">
        <f t="shared" si="8"/>
        <v>12610.7</v>
      </c>
      <c r="N137" s="1">
        <f>konzisztencia_teszt_nyers_i!L137</f>
        <v>4</v>
      </c>
      <c r="O137">
        <f t="shared" si="9"/>
        <v>2.6107000000000009</v>
      </c>
      <c r="P137" s="12">
        <f t="shared" si="10"/>
        <v>0.34732499999999977</v>
      </c>
      <c r="Q137" s="12">
        <f t="shared" si="11"/>
        <v>0.34732499999999977</v>
      </c>
      <c r="R137" s="7" t="s">
        <v>306</v>
      </c>
      <c r="S137" s="8">
        <v>4</v>
      </c>
      <c r="T137" s="8">
        <v>2</v>
      </c>
      <c r="U137" s="8">
        <v>2</v>
      </c>
      <c r="V137" s="8">
        <v>4</v>
      </c>
      <c r="W137" s="8">
        <v>3</v>
      </c>
      <c r="X137" s="8">
        <v>2</v>
      </c>
      <c r="Y137" s="8">
        <v>4</v>
      </c>
      <c r="Z137" s="8">
        <v>3</v>
      </c>
      <c r="AA137" s="8">
        <v>3</v>
      </c>
      <c r="AB137" s="8">
        <v>14000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2</v>
      </c>
      <c r="E138" s="1">
        <v>1</v>
      </c>
      <c r="F138" s="1">
        <v>3</v>
      </c>
      <c r="G138" s="1">
        <v>1</v>
      </c>
      <c r="H138" s="1">
        <v>1</v>
      </c>
      <c r="I138" s="1">
        <v>2</v>
      </c>
      <c r="J138" s="1">
        <v>3</v>
      </c>
      <c r="K138" s="1">
        <v>4</v>
      </c>
      <c r="L138" s="1">
        <f>'visszaall(6)'!L138</f>
        <v>14000</v>
      </c>
      <c r="M138" s="1">
        <f t="shared" si="8"/>
        <v>14489.2</v>
      </c>
      <c r="N138" s="1">
        <f>konzisztencia_teszt_nyers_i!L138</f>
        <v>4</v>
      </c>
      <c r="O138">
        <f t="shared" si="9"/>
        <v>4.4892000000000003</v>
      </c>
      <c r="P138" s="12">
        <f t="shared" si="10"/>
        <v>0.12230000000000008</v>
      </c>
      <c r="Q138" s="12">
        <f t="shared" si="11"/>
        <v>-0.12230000000000008</v>
      </c>
      <c r="R138" s="7" t="s">
        <v>307</v>
      </c>
      <c r="S138" s="8">
        <v>3</v>
      </c>
      <c r="T138" s="8">
        <v>3</v>
      </c>
      <c r="U138" s="8">
        <v>1</v>
      </c>
      <c r="V138" s="8">
        <v>3</v>
      </c>
      <c r="W138" s="8">
        <v>4</v>
      </c>
      <c r="X138" s="8">
        <v>2</v>
      </c>
      <c r="Y138" s="8">
        <v>3</v>
      </c>
      <c r="Z138" s="8">
        <v>4</v>
      </c>
      <c r="AA138" s="8">
        <v>3</v>
      </c>
      <c r="AB138" s="8">
        <v>15000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1</v>
      </c>
      <c r="E139" s="1">
        <v>4</v>
      </c>
      <c r="F139" s="1">
        <v>3</v>
      </c>
      <c r="G139" s="1">
        <v>1</v>
      </c>
      <c r="H139" s="1">
        <v>1</v>
      </c>
      <c r="I139" s="1">
        <v>1</v>
      </c>
      <c r="J139" s="1">
        <v>3</v>
      </c>
      <c r="K139" s="1">
        <v>3</v>
      </c>
      <c r="L139" s="1">
        <f>'visszaall(6)'!L139</f>
        <v>14000</v>
      </c>
      <c r="M139" s="1">
        <f t="shared" si="8"/>
        <v>12857.8</v>
      </c>
      <c r="N139" s="1">
        <f>konzisztencia_teszt_nyers_i!L139</f>
        <v>4</v>
      </c>
      <c r="O139">
        <f t="shared" si="9"/>
        <v>2.8577999999999992</v>
      </c>
      <c r="P139" s="12">
        <f t="shared" si="10"/>
        <v>0.28555000000000019</v>
      </c>
      <c r="Q139" s="12">
        <f t="shared" si="11"/>
        <v>0.28555000000000019</v>
      </c>
      <c r="R139" s="7" t="s">
        <v>308</v>
      </c>
      <c r="S139" s="8">
        <v>2</v>
      </c>
      <c r="T139" s="8">
        <v>2</v>
      </c>
      <c r="U139" s="8">
        <v>3</v>
      </c>
      <c r="V139" s="8">
        <v>3</v>
      </c>
      <c r="W139" s="8">
        <v>4</v>
      </c>
      <c r="X139" s="8">
        <v>2</v>
      </c>
      <c r="Y139" s="8">
        <v>3</v>
      </c>
      <c r="Z139" s="8">
        <v>4</v>
      </c>
      <c r="AA139" s="8">
        <v>3</v>
      </c>
      <c r="AB139" s="8">
        <v>15000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2</v>
      </c>
      <c r="E140" s="1">
        <v>5</v>
      </c>
      <c r="F140" s="1">
        <v>4</v>
      </c>
      <c r="G140" s="1">
        <v>1</v>
      </c>
      <c r="H140" s="1">
        <v>5</v>
      </c>
      <c r="I140" s="1">
        <v>4</v>
      </c>
      <c r="J140" s="1">
        <v>2</v>
      </c>
      <c r="K140" s="1">
        <v>1</v>
      </c>
      <c r="L140" s="1">
        <f>'visszaall(6)'!L140</f>
        <v>11000</v>
      </c>
      <c r="M140" s="1">
        <f t="shared" si="8"/>
        <v>10598.2</v>
      </c>
      <c r="N140" s="1">
        <f>konzisztencia_teszt_nyers_i!L140</f>
        <v>1</v>
      </c>
      <c r="O140">
        <f t="shared" si="9"/>
        <v>0.59820000000000073</v>
      </c>
      <c r="P140" s="12">
        <f t="shared" si="10"/>
        <v>0.40179999999999927</v>
      </c>
      <c r="Q140" s="12">
        <f t="shared" si="11"/>
        <v>0.40179999999999927</v>
      </c>
      <c r="R140" s="7" t="s">
        <v>309</v>
      </c>
      <c r="S140" s="8">
        <v>2</v>
      </c>
      <c r="T140" s="8">
        <v>3</v>
      </c>
      <c r="U140" s="8">
        <v>1</v>
      </c>
      <c r="V140" s="8">
        <v>3</v>
      </c>
      <c r="W140" s="8">
        <v>1</v>
      </c>
      <c r="X140" s="8">
        <v>3</v>
      </c>
      <c r="Y140" s="8">
        <v>2</v>
      </c>
      <c r="Z140" s="8">
        <v>4</v>
      </c>
      <c r="AA140" s="8">
        <v>4</v>
      </c>
      <c r="AB140" s="8">
        <v>14000</v>
      </c>
    </row>
    <row r="141" spans="1:28" ht="15" thickBot="1" x14ac:dyDescent="0.35">
      <c r="R141" s="7" t="s">
        <v>310</v>
      </c>
      <c r="S141" s="8">
        <v>1</v>
      </c>
      <c r="T141" s="8">
        <v>2</v>
      </c>
      <c r="U141" s="8">
        <v>3</v>
      </c>
      <c r="V141" s="8">
        <v>3</v>
      </c>
      <c r="W141" s="8">
        <v>1</v>
      </c>
      <c r="X141" s="8">
        <v>2</v>
      </c>
      <c r="Y141" s="8">
        <v>1</v>
      </c>
      <c r="Z141" s="8">
        <v>4</v>
      </c>
      <c r="AA141" s="8">
        <v>4</v>
      </c>
      <c r="AB141" s="8">
        <v>13000</v>
      </c>
    </row>
    <row r="142" spans="1:28" ht="15" thickBot="1" x14ac:dyDescent="0.35">
      <c r="R142" s="7" t="s">
        <v>311</v>
      </c>
      <c r="S142" s="8">
        <v>2</v>
      </c>
      <c r="T142" s="8">
        <v>3</v>
      </c>
      <c r="U142" s="8">
        <v>2</v>
      </c>
      <c r="V142" s="8">
        <v>3</v>
      </c>
      <c r="W142" s="8">
        <v>1</v>
      </c>
      <c r="X142" s="8">
        <v>3</v>
      </c>
      <c r="Y142" s="8">
        <v>2</v>
      </c>
      <c r="Z142" s="8">
        <v>4</v>
      </c>
      <c r="AA142" s="8">
        <v>4</v>
      </c>
      <c r="AB142" s="8">
        <v>14000</v>
      </c>
    </row>
    <row r="143" spans="1:28" ht="15" thickBot="1" x14ac:dyDescent="0.35">
      <c r="R143" s="7" t="s">
        <v>312</v>
      </c>
      <c r="S143" s="8">
        <v>3</v>
      </c>
      <c r="T143" s="8">
        <v>2</v>
      </c>
      <c r="U143" s="8">
        <v>1</v>
      </c>
      <c r="V143" s="8">
        <v>3</v>
      </c>
      <c r="W143" s="8">
        <v>1</v>
      </c>
      <c r="X143" s="8">
        <v>1</v>
      </c>
      <c r="Y143" s="8">
        <v>2</v>
      </c>
      <c r="Z143" s="8">
        <v>3</v>
      </c>
      <c r="AA143" s="8">
        <v>4</v>
      </c>
      <c r="AB143" s="8">
        <v>14000</v>
      </c>
    </row>
    <row r="144" spans="1:28" ht="15" thickBot="1" x14ac:dyDescent="0.35">
      <c r="R144" s="7" t="s">
        <v>313</v>
      </c>
      <c r="S144" s="8">
        <v>1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1</v>
      </c>
      <c r="Z144" s="8">
        <v>3</v>
      </c>
      <c r="AA144" s="8">
        <v>3</v>
      </c>
      <c r="AB144" s="8">
        <v>14000</v>
      </c>
    </row>
    <row r="145" spans="18:28" ht="15" thickBot="1" x14ac:dyDescent="0.35">
      <c r="R145" s="7" t="s">
        <v>314</v>
      </c>
      <c r="S145" s="8">
        <v>1</v>
      </c>
      <c r="T145" s="8">
        <v>2</v>
      </c>
      <c r="U145" s="8">
        <v>5</v>
      </c>
      <c r="V145" s="8">
        <v>4</v>
      </c>
      <c r="W145" s="8">
        <v>1</v>
      </c>
      <c r="X145" s="8">
        <v>5</v>
      </c>
      <c r="Y145" s="8">
        <v>4</v>
      </c>
      <c r="Z145" s="8">
        <v>2</v>
      </c>
      <c r="AA145" s="8">
        <v>1</v>
      </c>
      <c r="AB145" s="8">
        <v>11000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381</v>
      </c>
      <c r="T148" s="8" t="s">
        <v>317</v>
      </c>
      <c r="U148" s="8" t="s">
        <v>382</v>
      </c>
      <c r="V148" s="8" t="s">
        <v>383</v>
      </c>
      <c r="W148" s="8" t="s">
        <v>384</v>
      </c>
      <c r="X148" s="8" t="s">
        <v>385</v>
      </c>
      <c r="Y148" s="8" t="s">
        <v>386</v>
      </c>
      <c r="Z148" s="8" t="s">
        <v>387</v>
      </c>
      <c r="AA148" s="8" t="s">
        <v>388</v>
      </c>
    </row>
    <row r="149" spans="18:28" ht="15" thickBot="1" x14ac:dyDescent="0.35">
      <c r="R149" s="7" t="s">
        <v>318</v>
      </c>
      <c r="S149" s="8" t="s">
        <v>389</v>
      </c>
      <c r="T149" s="8" t="s">
        <v>390</v>
      </c>
      <c r="U149" s="8" t="s">
        <v>391</v>
      </c>
      <c r="V149" s="8" t="s">
        <v>392</v>
      </c>
      <c r="W149" s="8" t="s">
        <v>393</v>
      </c>
      <c r="X149" s="8" t="s">
        <v>394</v>
      </c>
      <c r="Y149" s="8" t="s">
        <v>395</v>
      </c>
      <c r="Z149" s="8" t="s">
        <v>396</v>
      </c>
      <c r="AA149" s="8" t="s">
        <v>397</v>
      </c>
    </row>
    <row r="150" spans="18:28" ht="15" thickBot="1" x14ac:dyDescent="0.35">
      <c r="R150" s="7" t="s">
        <v>319</v>
      </c>
      <c r="S150" s="8" t="s">
        <v>398</v>
      </c>
      <c r="T150" s="8" t="s">
        <v>399</v>
      </c>
      <c r="U150" s="8" t="s">
        <v>400</v>
      </c>
      <c r="V150" s="8" t="s">
        <v>401</v>
      </c>
      <c r="W150" s="8" t="s">
        <v>402</v>
      </c>
      <c r="X150" s="8" t="s">
        <v>403</v>
      </c>
      <c r="Y150" s="8" t="s">
        <v>404</v>
      </c>
      <c r="Z150" s="8" t="s">
        <v>405</v>
      </c>
      <c r="AA150" s="8" t="s">
        <v>406</v>
      </c>
    </row>
    <row r="151" spans="18:28" ht="15" thickBot="1" x14ac:dyDescent="0.35">
      <c r="R151" s="7" t="s">
        <v>320</v>
      </c>
      <c r="S151" s="8" t="s">
        <v>407</v>
      </c>
      <c r="T151" s="8" t="s">
        <v>408</v>
      </c>
      <c r="U151" s="8" t="s">
        <v>409</v>
      </c>
      <c r="V151" s="8" t="s">
        <v>410</v>
      </c>
      <c r="W151" s="8" t="s">
        <v>411</v>
      </c>
      <c r="X151" s="8" t="s">
        <v>412</v>
      </c>
      <c r="Y151" s="8" t="s">
        <v>413</v>
      </c>
      <c r="Z151" s="8" t="s">
        <v>414</v>
      </c>
      <c r="AA151" s="8" t="s">
        <v>415</v>
      </c>
    </row>
    <row r="152" spans="18:28" ht="15" thickBot="1" x14ac:dyDescent="0.35">
      <c r="R152" s="7" t="s">
        <v>321</v>
      </c>
      <c r="S152" s="8" t="s">
        <v>416</v>
      </c>
      <c r="T152" s="8" t="s">
        <v>417</v>
      </c>
      <c r="U152" s="8" t="s">
        <v>317</v>
      </c>
      <c r="V152" s="8" t="s">
        <v>317</v>
      </c>
      <c r="W152" s="8" t="s">
        <v>418</v>
      </c>
      <c r="X152" s="8" t="s">
        <v>317</v>
      </c>
      <c r="Y152" s="8" t="s">
        <v>419</v>
      </c>
      <c r="Z152" s="8" t="s">
        <v>420</v>
      </c>
      <c r="AA152" s="8" t="s">
        <v>421</v>
      </c>
    </row>
    <row r="153" spans="18:28" ht="18.600000000000001" thickBot="1" x14ac:dyDescent="0.35">
      <c r="R153" s="3"/>
    </row>
    <row r="154" spans="18:28" ht="20.399999999999999" thickBot="1" x14ac:dyDescent="0.35">
      <c r="R154" s="7" t="s">
        <v>323</v>
      </c>
      <c r="S154" s="7" t="str">
        <f>C2</f>
        <v>Bizalmasság sérülése</v>
      </c>
      <c r="T154" s="7" t="str">
        <f t="shared" ref="T154:AA154" si="12">D2</f>
        <v>Sértetlenség sérülése</v>
      </c>
      <c r="U154" s="7" t="str">
        <f t="shared" si="12"/>
        <v>Rendelkezésre állás sérülése</v>
      </c>
      <c r="V154" s="7" t="str">
        <f t="shared" si="12"/>
        <v>Kár mértéke</v>
      </c>
      <c r="W154" s="7" t="str">
        <f t="shared" si="12"/>
        <v>Csoportmunkára hatás</v>
      </c>
      <c r="X154" s="7" t="str">
        <f t="shared" si="12"/>
        <v>Bekövetkezés után kijavítás nehézsége</v>
      </c>
      <c r="Y154" s="7" t="str">
        <f t="shared" si="12"/>
        <v>Potenciál visszafordíthatatlan kárra</v>
      </c>
      <c r="Z154" s="7" t="str">
        <f t="shared" si="12"/>
        <v>Művelet szükségessége átlag munkához</v>
      </c>
      <c r="AA154" s="7" t="str">
        <f t="shared" si="12"/>
        <v>Művelet gyakorisága átlag munkánál</v>
      </c>
    </row>
    <row r="155" spans="18:28" ht="15" thickBot="1" x14ac:dyDescent="0.35">
      <c r="R155" s="7">
        <v>1</v>
      </c>
      <c r="S155" s="8">
        <v>4417.6000000000004</v>
      </c>
      <c r="T155" s="8">
        <v>0</v>
      </c>
      <c r="U155" s="8">
        <v>809</v>
      </c>
      <c r="V155" s="8">
        <v>1534.8</v>
      </c>
      <c r="W155" s="8">
        <v>95.6</v>
      </c>
      <c r="X155" s="8">
        <v>2048.9</v>
      </c>
      <c r="Y155" s="8">
        <v>434.4</v>
      </c>
      <c r="Z155" s="8">
        <v>579.29999999999995</v>
      </c>
      <c r="AA155" s="8">
        <v>4117.2</v>
      </c>
    </row>
    <row r="156" spans="18:28" ht="15" thickBot="1" x14ac:dyDescent="0.35">
      <c r="R156" s="7">
        <v>2</v>
      </c>
      <c r="S156" s="8">
        <v>5079.1000000000004</v>
      </c>
      <c r="T156" s="8">
        <v>208.2</v>
      </c>
      <c r="U156" s="8">
        <v>206.7</v>
      </c>
      <c r="V156" s="8">
        <v>1108.9000000000001</v>
      </c>
      <c r="W156" s="8">
        <v>478.7</v>
      </c>
      <c r="X156" s="8">
        <v>1440.7</v>
      </c>
      <c r="Y156" s="8">
        <v>378.6</v>
      </c>
      <c r="Z156" s="8">
        <v>533.5</v>
      </c>
      <c r="AA156" s="8">
        <v>4133.7</v>
      </c>
    </row>
    <row r="157" spans="18:28" ht="15" thickBot="1" x14ac:dyDescent="0.35">
      <c r="R157" s="7">
        <v>3</v>
      </c>
      <c r="S157" s="8">
        <v>5358.1</v>
      </c>
      <c r="T157" s="8">
        <v>220.7</v>
      </c>
      <c r="U157" s="8">
        <v>129.5</v>
      </c>
      <c r="V157" s="8">
        <v>1189.0999999999999</v>
      </c>
      <c r="W157" s="8">
        <v>757.2</v>
      </c>
      <c r="X157" s="8">
        <v>685.5</v>
      </c>
      <c r="Y157" s="8">
        <v>100.1</v>
      </c>
      <c r="Z157" s="8">
        <v>44.3</v>
      </c>
      <c r="AA157" s="8">
        <v>4216.8</v>
      </c>
    </row>
    <row r="158" spans="18:28" ht="15" thickBot="1" x14ac:dyDescent="0.35">
      <c r="R158" s="7">
        <v>4</v>
      </c>
      <c r="S158" s="8">
        <v>4964.6000000000004</v>
      </c>
      <c r="T158" s="8">
        <v>1055.5999999999999</v>
      </c>
      <c r="U158" s="8">
        <v>411</v>
      </c>
      <c r="V158" s="8">
        <v>1038.5999999999999</v>
      </c>
      <c r="W158" s="8">
        <v>837.9</v>
      </c>
      <c r="X158" s="8">
        <v>421.9</v>
      </c>
      <c r="Y158" s="8">
        <v>187.3</v>
      </c>
      <c r="Z158" s="8">
        <v>398</v>
      </c>
      <c r="AA158" s="8">
        <v>4357.3</v>
      </c>
    </row>
    <row r="159" spans="18:28" ht="15" thickBot="1" x14ac:dyDescent="0.35">
      <c r="R159" s="7">
        <v>5</v>
      </c>
      <c r="S159" s="8">
        <v>5623.6</v>
      </c>
      <c r="T159" s="8">
        <v>1930.8</v>
      </c>
      <c r="U159" s="8">
        <v>0</v>
      </c>
      <c r="V159" s="8">
        <v>0</v>
      </c>
      <c r="W159" s="8">
        <v>583.29999999999995</v>
      </c>
      <c r="X159" s="8">
        <v>0</v>
      </c>
      <c r="Y159" s="8">
        <v>311.3</v>
      </c>
      <c r="Z159" s="8">
        <v>322.3</v>
      </c>
      <c r="AA159" s="8">
        <v>3996.7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5358.1</v>
      </c>
      <c r="T162" s="8">
        <v>208.2</v>
      </c>
      <c r="U162" s="8">
        <v>809</v>
      </c>
      <c r="V162" s="8">
        <v>1108.9000000000001</v>
      </c>
      <c r="W162" s="8">
        <v>478.7</v>
      </c>
      <c r="X162" s="8">
        <v>1440.7</v>
      </c>
      <c r="Y162" s="8">
        <v>100.1</v>
      </c>
      <c r="Z162" s="8">
        <v>398</v>
      </c>
      <c r="AA162" s="8">
        <v>3996.7</v>
      </c>
      <c r="AB162" s="8">
        <v>13898.4</v>
      </c>
      <c r="AC162" s="8">
        <v>13000</v>
      </c>
      <c r="AD162" s="8">
        <v>-898.4</v>
      </c>
      <c r="AE162" s="8">
        <v>-6.91</v>
      </c>
    </row>
    <row r="163" spans="18:31" ht="15" thickBot="1" x14ac:dyDescent="0.35">
      <c r="R163" s="7" t="s">
        <v>178</v>
      </c>
      <c r="S163" s="8">
        <v>5079.1000000000004</v>
      </c>
      <c r="T163" s="8">
        <v>208.2</v>
      </c>
      <c r="U163" s="8">
        <v>809</v>
      </c>
      <c r="V163" s="8">
        <v>1108.9000000000001</v>
      </c>
      <c r="W163" s="8">
        <v>478.7</v>
      </c>
      <c r="X163" s="8">
        <v>1440.7</v>
      </c>
      <c r="Y163" s="8">
        <v>100.1</v>
      </c>
      <c r="Z163" s="8">
        <v>44.3</v>
      </c>
      <c r="AA163" s="8">
        <v>3996.7</v>
      </c>
      <c r="AB163" s="8">
        <v>13265.8</v>
      </c>
      <c r="AC163" s="8">
        <v>13000</v>
      </c>
      <c r="AD163" s="8">
        <v>-265.8</v>
      </c>
      <c r="AE163" s="8">
        <v>-2.04</v>
      </c>
    </row>
    <row r="164" spans="18:31" ht="15" thickBot="1" x14ac:dyDescent="0.35">
      <c r="R164" s="7" t="s">
        <v>179</v>
      </c>
      <c r="S164" s="8">
        <v>4417.6000000000004</v>
      </c>
      <c r="T164" s="8">
        <v>208.2</v>
      </c>
      <c r="U164" s="8">
        <v>129.5</v>
      </c>
      <c r="V164" s="8">
        <v>1108.9000000000001</v>
      </c>
      <c r="W164" s="8">
        <v>478.7</v>
      </c>
      <c r="X164" s="8">
        <v>685.5</v>
      </c>
      <c r="Y164" s="8">
        <v>378.6</v>
      </c>
      <c r="Z164" s="8">
        <v>44.3</v>
      </c>
      <c r="AA164" s="8">
        <v>4357.3</v>
      </c>
      <c r="AB164" s="8">
        <v>11808.7</v>
      </c>
      <c r="AC164" s="8">
        <v>11000</v>
      </c>
      <c r="AD164" s="8">
        <v>-808.7</v>
      </c>
      <c r="AE164" s="8">
        <v>-7.35</v>
      </c>
    </row>
    <row r="165" spans="18:31" ht="15" thickBot="1" x14ac:dyDescent="0.35">
      <c r="R165" s="7" t="s">
        <v>180</v>
      </c>
      <c r="S165" s="8">
        <v>5079.1000000000004</v>
      </c>
      <c r="T165" s="8">
        <v>0</v>
      </c>
      <c r="U165" s="8">
        <v>809</v>
      </c>
      <c r="V165" s="8">
        <v>1108.9000000000001</v>
      </c>
      <c r="W165" s="8">
        <v>95.6</v>
      </c>
      <c r="X165" s="8">
        <v>2048.9</v>
      </c>
      <c r="Y165" s="8">
        <v>434.4</v>
      </c>
      <c r="Z165" s="8">
        <v>533.5</v>
      </c>
      <c r="AA165" s="8">
        <v>4117.2</v>
      </c>
      <c r="AB165" s="8">
        <v>14226.7</v>
      </c>
      <c r="AC165" s="8">
        <v>14000</v>
      </c>
      <c r="AD165" s="8">
        <v>-226.7</v>
      </c>
      <c r="AE165" s="8">
        <v>-1.62</v>
      </c>
    </row>
    <row r="166" spans="18:31" ht="15" thickBot="1" x14ac:dyDescent="0.35">
      <c r="R166" s="7" t="s">
        <v>181</v>
      </c>
      <c r="S166" s="8">
        <v>4417.6000000000004</v>
      </c>
      <c r="T166" s="8">
        <v>0</v>
      </c>
      <c r="U166" s="8">
        <v>809</v>
      </c>
      <c r="V166" s="8">
        <v>1534.8</v>
      </c>
      <c r="W166" s="8">
        <v>95.6</v>
      </c>
      <c r="X166" s="8">
        <v>2048.9</v>
      </c>
      <c r="Y166" s="8">
        <v>434.4</v>
      </c>
      <c r="Z166" s="8">
        <v>533.5</v>
      </c>
      <c r="AA166" s="8">
        <v>4117.2</v>
      </c>
      <c r="AB166" s="8">
        <v>13991.1</v>
      </c>
      <c r="AC166" s="8">
        <v>14000</v>
      </c>
      <c r="AD166" s="8">
        <v>8.9</v>
      </c>
      <c r="AE166" s="8">
        <v>0.06</v>
      </c>
    </row>
    <row r="167" spans="18:31" ht="15" thickBot="1" x14ac:dyDescent="0.35">
      <c r="R167" s="7" t="s">
        <v>182</v>
      </c>
      <c r="S167" s="8">
        <v>5358.1</v>
      </c>
      <c r="T167" s="8">
        <v>208.2</v>
      </c>
      <c r="U167" s="8">
        <v>809</v>
      </c>
      <c r="V167" s="8">
        <v>1189.0999999999999</v>
      </c>
      <c r="W167" s="8">
        <v>757.2</v>
      </c>
      <c r="X167" s="8">
        <v>685.5</v>
      </c>
      <c r="Y167" s="8">
        <v>100.1</v>
      </c>
      <c r="Z167" s="8">
        <v>322.3</v>
      </c>
      <c r="AA167" s="8">
        <v>3996.7</v>
      </c>
      <c r="AB167" s="8">
        <v>13426.2</v>
      </c>
      <c r="AC167" s="8">
        <v>13000</v>
      </c>
      <c r="AD167" s="8">
        <v>-426.2</v>
      </c>
      <c r="AE167" s="8">
        <v>-3.28</v>
      </c>
    </row>
    <row r="168" spans="18:31" ht="15" thickBot="1" x14ac:dyDescent="0.35">
      <c r="R168" s="7" t="s">
        <v>183</v>
      </c>
      <c r="S168" s="8">
        <v>5358.1</v>
      </c>
      <c r="T168" s="8">
        <v>220.7</v>
      </c>
      <c r="U168" s="8">
        <v>206.7</v>
      </c>
      <c r="V168" s="8">
        <v>1189.0999999999999</v>
      </c>
      <c r="W168" s="8">
        <v>757.2</v>
      </c>
      <c r="X168" s="8">
        <v>685.5</v>
      </c>
      <c r="Y168" s="8">
        <v>100.1</v>
      </c>
      <c r="Z168" s="8">
        <v>398</v>
      </c>
      <c r="AA168" s="8">
        <v>4357.3</v>
      </c>
      <c r="AB168" s="8">
        <v>13272.7</v>
      </c>
      <c r="AC168" s="8">
        <v>13000</v>
      </c>
      <c r="AD168" s="8">
        <v>-272.7</v>
      </c>
      <c r="AE168" s="8">
        <v>-2.1</v>
      </c>
    </row>
    <row r="169" spans="18:31" ht="15" thickBot="1" x14ac:dyDescent="0.35">
      <c r="R169" s="7" t="s">
        <v>184</v>
      </c>
      <c r="S169" s="8">
        <v>4417.6000000000004</v>
      </c>
      <c r="T169" s="8">
        <v>0</v>
      </c>
      <c r="U169" s="8">
        <v>129.5</v>
      </c>
      <c r="V169" s="8">
        <v>1189.0999999999999</v>
      </c>
      <c r="W169" s="8">
        <v>478.7</v>
      </c>
      <c r="X169" s="8">
        <v>2048.9</v>
      </c>
      <c r="Y169" s="8">
        <v>434.4</v>
      </c>
      <c r="Z169" s="8">
        <v>398</v>
      </c>
      <c r="AA169" s="8">
        <v>4357.3</v>
      </c>
      <c r="AB169" s="8">
        <v>13453.6</v>
      </c>
      <c r="AC169" s="8">
        <v>14000</v>
      </c>
      <c r="AD169" s="8">
        <v>546.4</v>
      </c>
      <c r="AE169" s="8">
        <v>3.9</v>
      </c>
    </row>
    <row r="170" spans="18:31" ht="15" thickBot="1" x14ac:dyDescent="0.35">
      <c r="R170" s="7" t="s">
        <v>185</v>
      </c>
      <c r="S170" s="8">
        <v>4417.6000000000004</v>
      </c>
      <c r="T170" s="8">
        <v>0</v>
      </c>
      <c r="U170" s="8">
        <v>206.7</v>
      </c>
      <c r="V170" s="8">
        <v>1108.9000000000001</v>
      </c>
      <c r="W170" s="8">
        <v>478.7</v>
      </c>
      <c r="X170" s="8">
        <v>2048.9</v>
      </c>
      <c r="Y170" s="8">
        <v>434.4</v>
      </c>
      <c r="Z170" s="8">
        <v>398</v>
      </c>
      <c r="AA170" s="8">
        <v>4357.3</v>
      </c>
      <c r="AB170" s="8">
        <v>13450.6</v>
      </c>
      <c r="AC170" s="8">
        <v>15000</v>
      </c>
      <c r="AD170" s="8">
        <v>1549.4</v>
      </c>
      <c r="AE170" s="8">
        <v>10.33</v>
      </c>
    </row>
    <row r="171" spans="18:31" ht="15" thickBot="1" x14ac:dyDescent="0.35">
      <c r="R171" s="7" t="s">
        <v>186</v>
      </c>
      <c r="S171" s="8">
        <v>5079.1000000000004</v>
      </c>
      <c r="T171" s="8">
        <v>208.2</v>
      </c>
      <c r="U171" s="8">
        <v>0</v>
      </c>
      <c r="V171" s="8">
        <v>0</v>
      </c>
      <c r="W171" s="8">
        <v>837.9</v>
      </c>
      <c r="X171" s="8">
        <v>0</v>
      </c>
      <c r="Y171" s="8">
        <v>311.3</v>
      </c>
      <c r="Z171" s="8">
        <v>579.29999999999995</v>
      </c>
      <c r="AA171" s="8">
        <v>4216.8</v>
      </c>
      <c r="AB171" s="8">
        <v>11232.8</v>
      </c>
      <c r="AC171" s="8">
        <v>11000</v>
      </c>
      <c r="AD171" s="8">
        <v>-232.8</v>
      </c>
      <c r="AE171" s="8">
        <v>-2.12</v>
      </c>
    </row>
    <row r="172" spans="18:31" ht="15" thickBot="1" x14ac:dyDescent="0.35">
      <c r="R172" s="7" t="s">
        <v>187</v>
      </c>
      <c r="S172" s="8">
        <v>5358.1</v>
      </c>
      <c r="T172" s="8">
        <v>220.7</v>
      </c>
      <c r="U172" s="8">
        <v>206.7</v>
      </c>
      <c r="V172" s="8">
        <v>1038.5999999999999</v>
      </c>
      <c r="W172" s="8">
        <v>757.2</v>
      </c>
      <c r="X172" s="8">
        <v>685.5</v>
      </c>
      <c r="Y172" s="8">
        <v>187.3</v>
      </c>
      <c r="Z172" s="8">
        <v>44.3</v>
      </c>
      <c r="AA172" s="8">
        <v>4216.8</v>
      </c>
      <c r="AB172" s="8">
        <v>12715.3</v>
      </c>
      <c r="AC172" s="8">
        <v>13000</v>
      </c>
      <c r="AD172" s="8">
        <v>284.7</v>
      </c>
      <c r="AE172" s="8">
        <v>2.19</v>
      </c>
    </row>
    <row r="173" spans="18:31" ht="15" thickBot="1" x14ac:dyDescent="0.35">
      <c r="R173" s="7" t="s">
        <v>188</v>
      </c>
      <c r="S173" s="8">
        <v>5358.1</v>
      </c>
      <c r="T173" s="8">
        <v>220.7</v>
      </c>
      <c r="U173" s="8">
        <v>206.7</v>
      </c>
      <c r="V173" s="8">
        <v>1189.0999999999999</v>
      </c>
      <c r="W173" s="8">
        <v>757.2</v>
      </c>
      <c r="X173" s="8">
        <v>685.5</v>
      </c>
      <c r="Y173" s="8">
        <v>187.3</v>
      </c>
      <c r="Z173" s="8">
        <v>44.3</v>
      </c>
      <c r="AA173" s="8">
        <v>4133.7</v>
      </c>
      <c r="AB173" s="8">
        <v>12782.5</v>
      </c>
      <c r="AC173" s="8">
        <v>13000</v>
      </c>
      <c r="AD173" s="8">
        <v>217.5</v>
      </c>
      <c r="AE173" s="8">
        <v>1.67</v>
      </c>
    </row>
    <row r="174" spans="18:31" ht="15" thickBot="1" x14ac:dyDescent="0.35">
      <c r="R174" s="7" t="s">
        <v>189</v>
      </c>
      <c r="S174" s="8">
        <v>5358.1</v>
      </c>
      <c r="T174" s="8">
        <v>220.7</v>
      </c>
      <c r="U174" s="8">
        <v>206.7</v>
      </c>
      <c r="V174" s="8">
        <v>1189.0999999999999</v>
      </c>
      <c r="W174" s="8">
        <v>757.2</v>
      </c>
      <c r="X174" s="8">
        <v>685.5</v>
      </c>
      <c r="Y174" s="8">
        <v>187.3</v>
      </c>
      <c r="Z174" s="8">
        <v>533.5</v>
      </c>
      <c r="AA174" s="8">
        <v>4216.8</v>
      </c>
      <c r="AB174" s="8">
        <v>13354.9</v>
      </c>
      <c r="AC174" s="8">
        <v>13000</v>
      </c>
      <c r="AD174" s="8">
        <v>-354.9</v>
      </c>
      <c r="AE174" s="8">
        <v>-2.73</v>
      </c>
    </row>
    <row r="175" spans="18:31" ht="15" thickBot="1" x14ac:dyDescent="0.35">
      <c r="R175" s="7" t="s">
        <v>190</v>
      </c>
      <c r="S175" s="8">
        <v>5358.1</v>
      </c>
      <c r="T175" s="8">
        <v>208.2</v>
      </c>
      <c r="U175" s="8">
        <v>129.5</v>
      </c>
      <c r="V175" s="8">
        <v>1189.0999999999999</v>
      </c>
      <c r="W175" s="8">
        <v>757.2</v>
      </c>
      <c r="X175" s="8">
        <v>1440.7</v>
      </c>
      <c r="Y175" s="8">
        <v>100.1</v>
      </c>
      <c r="Z175" s="8">
        <v>398</v>
      </c>
      <c r="AA175" s="8">
        <v>4216.8</v>
      </c>
      <c r="AB175" s="8">
        <v>13797.8</v>
      </c>
      <c r="AC175" s="8">
        <v>13000</v>
      </c>
      <c r="AD175" s="8">
        <v>-797.8</v>
      </c>
      <c r="AE175" s="8">
        <v>-6.14</v>
      </c>
    </row>
    <row r="176" spans="18:31" ht="15" thickBot="1" x14ac:dyDescent="0.35">
      <c r="R176" s="7" t="s">
        <v>191</v>
      </c>
      <c r="S176" s="8">
        <v>5079.1000000000004</v>
      </c>
      <c r="T176" s="8">
        <v>208.2</v>
      </c>
      <c r="U176" s="8">
        <v>129.5</v>
      </c>
      <c r="V176" s="8">
        <v>1038.5999999999999</v>
      </c>
      <c r="W176" s="8">
        <v>757.2</v>
      </c>
      <c r="X176" s="8">
        <v>1440.7</v>
      </c>
      <c r="Y176" s="8">
        <v>100.1</v>
      </c>
      <c r="Z176" s="8">
        <v>44.3</v>
      </c>
      <c r="AA176" s="8">
        <v>4216.8</v>
      </c>
      <c r="AB176" s="8">
        <v>13014.7</v>
      </c>
      <c r="AC176" s="8">
        <v>12000</v>
      </c>
      <c r="AD176" s="8">
        <v>-1014.7</v>
      </c>
      <c r="AE176" s="8">
        <v>-8.4600000000000009</v>
      </c>
    </row>
    <row r="177" spans="18:31" ht="15" thickBot="1" x14ac:dyDescent="0.35">
      <c r="R177" s="7" t="s">
        <v>192</v>
      </c>
      <c r="S177" s="8">
        <v>5358.1</v>
      </c>
      <c r="T177" s="8">
        <v>208.2</v>
      </c>
      <c r="U177" s="8">
        <v>129.5</v>
      </c>
      <c r="V177" s="8">
        <v>1189.0999999999999</v>
      </c>
      <c r="W177" s="8">
        <v>757.2</v>
      </c>
      <c r="X177" s="8">
        <v>1440.7</v>
      </c>
      <c r="Y177" s="8">
        <v>100.1</v>
      </c>
      <c r="Z177" s="8">
        <v>44.3</v>
      </c>
      <c r="AA177" s="8">
        <v>4216.8</v>
      </c>
      <c r="AB177" s="8">
        <v>13444.1</v>
      </c>
      <c r="AC177" s="8">
        <v>13000</v>
      </c>
      <c r="AD177" s="8">
        <v>-444.1</v>
      </c>
      <c r="AE177" s="8">
        <v>-3.42</v>
      </c>
    </row>
    <row r="178" spans="18:31" ht="15" thickBot="1" x14ac:dyDescent="0.35">
      <c r="R178" s="7" t="s">
        <v>193</v>
      </c>
      <c r="S178" s="8">
        <v>5079.1000000000004</v>
      </c>
      <c r="T178" s="8">
        <v>220.7</v>
      </c>
      <c r="U178" s="8">
        <v>206.7</v>
      </c>
      <c r="V178" s="8">
        <v>1108.9000000000001</v>
      </c>
      <c r="W178" s="8">
        <v>95.6</v>
      </c>
      <c r="X178" s="8">
        <v>2048.9</v>
      </c>
      <c r="Y178" s="8">
        <v>434.4</v>
      </c>
      <c r="Z178" s="8">
        <v>44.3</v>
      </c>
      <c r="AA178" s="8">
        <v>4133.7</v>
      </c>
      <c r="AB178" s="8">
        <v>13372.4</v>
      </c>
      <c r="AC178" s="8">
        <v>13000</v>
      </c>
      <c r="AD178" s="8">
        <v>-372.4</v>
      </c>
      <c r="AE178" s="8">
        <v>-2.86</v>
      </c>
    </row>
    <row r="179" spans="18:31" ht="15" thickBot="1" x14ac:dyDescent="0.35">
      <c r="R179" s="7" t="s">
        <v>194</v>
      </c>
      <c r="S179" s="8">
        <v>4417.6000000000004</v>
      </c>
      <c r="T179" s="8">
        <v>208.2</v>
      </c>
      <c r="U179" s="8">
        <v>411</v>
      </c>
      <c r="V179" s="8">
        <v>1189.0999999999999</v>
      </c>
      <c r="W179" s="8">
        <v>95.6</v>
      </c>
      <c r="X179" s="8">
        <v>1440.7</v>
      </c>
      <c r="Y179" s="8">
        <v>434.4</v>
      </c>
      <c r="Z179" s="8">
        <v>44.3</v>
      </c>
      <c r="AA179" s="8">
        <v>4133.7</v>
      </c>
      <c r="AB179" s="8">
        <v>12374.6</v>
      </c>
      <c r="AC179" s="8">
        <v>12000</v>
      </c>
      <c r="AD179" s="8">
        <v>-374.6</v>
      </c>
      <c r="AE179" s="8">
        <v>-3.12</v>
      </c>
    </row>
    <row r="180" spans="18:31" ht="15" thickBot="1" x14ac:dyDescent="0.35">
      <c r="R180" s="7" t="s">
        <v>195</v>
      </c>
      <c r="S180" s="8">
        <v>5079.1000000000004</v>
      </c>
      <c r="T180" s="8">
        <v>220.7</v>
      </c>
      <c r="U180" s="8">
        <v>129.5</v>
      </c>
      <c r="V180" s="8">
        <v>1189.0999999999999</v>
      </c>
      <c r="W180" s="8">
        <v>95.6</v>
      </c>
      <c r="X180" s="8">
        <v>2048.9</v>
      </c>
      <c r="Y180" s="8">
        <v>434.4</v>
      </c>
      <c r="Z180" s="8">
        <v>44.3</v>
      </c>
      <c r="AA180" s="8">
        <v>4133.7</v>
      </c>
      <c r="AB180" s="8">
        <v>13375.3</v>
      </c>
      <c r="AC180" s="8">
        <v>14000</v>
      </c>
      <c r="AD180" s="8">
        <v>624.70000000000005</v>
      </c>
      <c r="AE180" s="8">
        <v>4.46</v>
      </c>
    </row>
    <row r="181" spans="18:31" ht="15" thickBot="1" x14ac:dyDescent="0.35">
      <c r="R181" s="7" t="s">
        <v>196</v>
      </c>
      <c r="S181" s="8">
        <v>4417.6000000000004</v>
      </c>
      <c r="T181" s="8">
        <v>220.7</v>
      </c>
      <c r="U181" s="8">
        <v>0</v>
      </c>
      <c r="V181" s="8">
        <v>1038.5999999999999</v>
      </c>
      <c r="W181" s="8">
        <v>478.7</v>
      </c>
      <c r="X181" s="8">
        <v>421.9</v>
      </c>
      <c r="Y181" s="8">
        <v>378.6</v>
      </c>
      <c r="Z181" s="8">
        <v>533.5</v>
      </c>
      <c r="AA181" s="8">
        <v>4216.8</v>
      </c>
      <c r="AB181" s="8">
        <v>11706.5</v>
      </c>
      <c r="AC181" s="8">
        <v>11000</v>
      </c>
      <c r="AD181" s="8">
        <v>-706.5</v>
      </c>
      <c r="AE181" s="8">
        <v>-6.42</v>
      </c>
    </row>
    <row r="182" spans="18:31" ht="15" thickBot="1" x14ac:dyDescent="0.35">
      <c r="R182" s="7" t="s">
        <v>197</v>
      </c>
      <c r="S182" s="8">
        <v>5079.1000000000004</v>
      </c>
      <c r="T182" s="8">
        <v>208.2</v>
      </c>
      <c r="U182" s="8">
        <v>129.5</v>
      </c>
      <c r="V182" s="8">
        <v>1189.0999999999999</v>
      </c>
      <c r="W182" s="8">
        <v>478.7</v>
      </c>
      <c r="X182" s="8">
        <v>1440.7</v>
      </c>
      <c r="Y182" s="8">
        <v>434.4</v>
      </c>
      <c r="Z182" s="8">
        <v>398</v>
      </c>
      <c r="AA182" s="8">
        <v>4216.8</v>
      </c>
      <c r="AB182" s="8">
        <v>13574.6</v>
      </c>
      <c r="AC182" s="8">
        <v>13000</v>
      </c>
      <c r="AD182" s="8">
        <v>-574.6</v>
      </c>
      <c r="AE182" s="8">
        <v>-4.42</v>
      </c>
    </row>
    <row r="183" spans="18:31" ht="15" thickBot="1" x14ac:dyDescent="0.35">
      <c r="R183" s="7" t="s">
        <v>198</v>
      </c>
      <c r="S183" s="8">
        <v>5079.1000000000004</v>
      </c>
      <c r="T183" s="8">
        <v>220.7</v>
      </c>
      <c r="U183" s="8">
        <v>129.5</v>
      </c>
      <c r="V183" s="8">
        <v>1108.9000000000001</v>
      </c>
      <c r="W183" s="8">
        <v>478.7</v>
      </c>
      <c r="X183" s="8">
        <v>2048.9</v>
      </c>
      <c r="Y183" s="8">
        <v>434.4</v>
      </c>
      <c r="Z183" s="8">
        <v>44.3</v>
      </c>
      <c r="AA183" s="8">
        <v>4357.3</v>
      </c>
      <c r="AB183" s="8">
        <v>13901.9</v>
      </c>
      <c r="AC183" s="8">
        <v>14000</v>
      </c>
      <c r="AD183" s="8">
        <v>98.1</v>
      </c>
      <c r="AE183" s="8">
        <v>0.7</v>
      </c>
    </row>
    <row r="184" spans="18:31" ht="15" thickBot="1" x14ac:dyDescent="0.35">
      <c r="R184" s="7" t="s">
        <v>199</v>
      </c>
      <c r="S184" s="8">
        <v>4417.6000000000004</v>
      </c>
      <c r="T184" s="8">
        <v>208.2</v>
      </c>
      <c r="U184" s="8">
        <v>411</v>
      </c>
      <c r="V184" s="8">
        <v>1189.0999999999999</v>
      </c>
      <c r="W184" s="8">
        <v>478.7</v>
      </c>
      <c r="X184" s="8">
        <v>1440.7</v>
      </c>
      <c r="Y184" s="8">
        <v>434.4</v>
      </c>
      <c r="Z184" s="8">
        <v>44.3</v>
      </c>
      <c r="AA184" s="8">
        <v>4216.8</v>
      </c>
      <c r="AB184" s="8">
        <v>12840.8</v>
      </c>
      <c r="AC184" s="8">
        <v>12000</v>
      </c>
      <c r="AD184" s="8">
        <v>-840.8</v>
      </c>
      <c r="AE184" s="8">
        <v>-7.01</v>
      </c>
    </row>
    <row r="185" spans="18:31" ht="15" thickBot="1" x14ac:dyDescent="0.35">
      <c r="R185" s="7" t="s">
        <v>200</v>
      </c>
      <c r="S185" s="8">
        <v>4417.6000000000004</v>
      </c>
      <c r="T185" s="8">
        <v>0</v>
      </c>
      <c r="U185" s="8">
        <v>129.5</v>
      </c>
      <c r="V185" s="8">
        <v>1189.0999999999999</v>
      </c>
      <c r="W185" s="8">
        <v>757.2</v>
      </c>
      <c r="X185" s="8">
        <v>1440.7</v>
      </c>
      <c r="Y185" s="8">
        <v>378.6</v>
      </c>
      <c r="Z185" s="8">
        <v>44.3</v>
      </c>
      <c r="AA185" s="8">
        <v>4357.3</v>
      </c>
      <c r="AB185" s="8">
        <v>12714.3</v>
      </c>
      <c r="AC185" s="8">
        <v>12000</v>
      </c>
      <c r="AD185" s="8">
        <v>-714.3</v>
      </c>
      <c r="AE185" s="8">
        <v>-5.95</v>
      </c>
    </row>
    <row r="186" spans="18:31" ht="15" thickBot="1" x14ac:dyDescent="0.35">
      <c r="R186" s="7" t="s">
        <v>201</v>
      </c>
      <c r="S186" s="8">
        <v>5358.1</v>
      </c>
      <c r="T186" s="8">
        <v>220.7</v>
      </c>
      <c r="U186" s="8">
        <v>206.7</v>
      </c>
      <c r="V186" s="8">
        <v>1108.9000000000001</v>
      </c>
      <c r="W186" s="8">
        <v>757.2</v>
      </c>
      <c r="X186" s="8">
        <v>1440.7</v>
      </c>
      <c r="Y186" s="8">
        <v>378.6</v>
      </c>
      <c r="Z186" s="8">
        <v>398</v>
      </c>
      <c r="AA186" s="8">
        <v>3996.7</v>
      </c>
      <c r="AB186" s="8">
        <v>13865.5</v>
      </c>
      <c r="AC186" s="8">
        <v>14000</v>
      </c>
      <c r="AD186" s="8">
        <v>134.5</v>
      </c>
      <c r="AE186" s="8">
        <v>0.96</v>
      </c>
    </row>
    <row r="187" spans="18:31" ht="15" thickBot="1" x14ac:dyDescent="0.35">
      <c r="R187" s="7" t="s">
        <v>202</v>
      </c>
      <c r="S187" s="8">
        <v>4964.6000000000004</v>
      </c>
      <c r="T187" s="8">
        <v>208.2</v>
      </c>
      <c r="U187" s="8">
        <v>809</v>
      </c>
      <c r="V187" s="8">
        <v>1038.5999999999999</v>
      </c>
      <c r="W187" s="8">
        <v>757.2</v>
      </c>
      <c r="X187" s="8">
        <v>421.9</v>
      </c>
      <c r="Y187" s="8">
        <v>187.3</v>
      </c>
      <c r="Z187" s="8">
        <v>533.5</v>
      </c>
      <c r="AA187" s="8">
        <v>4216.8</v>
      </c>
      <c r="AB187" s="8">
        <v>13137.2</v>
      </c>
      <c r="AC187" s="8">
        <v>13000</v>
      </c>
      <c r="AD187" s="8">
        <v>-137.19999999999999</v>
      </c>
      <c r="AE187" s="8">
        <v>-1.06</v>
      </c>
    </row>
    <row r="188" spans="18:31" ht="15" thickBot="1" x14ac:dyDescent="0.35">
      <c r="R188" s="7" t="s">
        <v>203</v>
      </c>
      <c r="S188" s="8">
        <v>4964.6000000000004</v>
      </c>
      <c r="T188" s="8">
        <v>1055.5999999999999</v>
      </c>
      <c r="U188" s="8">
        <v>206.7</v>
      </c>
      <c r="V188" s="8">
        <v>1038.5999999999999</v>
      </c>
      <c r="W188" s="8">
        <v>837.9</v>
      </c>
      <c r="X188" s="8">
        <v>421.9</v>
      </c>
      <c r="Y188" s="8">
        <v>187.3</v>
      </c>
      <c r="Z188" s="8">
        <v>533.5</v>
      </c>
      <c r="AA188" s="8">
        <v>4133.7</v>
      </c>
      <c r="AB188" s="8">
        <v>13379.8</v>
      </c>
      <c r="AC188" s="8">
        <v>13000</v>
      </c>
      <c r="AD188" s="8">
        <v>-379.8</v>
      </c>
      <c r="AE188" s="8">
        <v>-2.92</v>
      </c>
    </row>
    <row r="189" spans="18:31" ht="15" thickBot="1" x14ac:dyDescent="0.35">
      <c r="R189" s="7" t="s">
        <v>204</v>
      </c>
      <c r="S189" s="8">
        <v>5358.1</v>
      </c>
      <c r="T189" s="8">
        <v>220.7</v>
      </c>
      <c r="U189" s="8">
        <v>129.5</v>
      </c>
      <c r="V189" s="8">
        <v>1189.0999999999999</v>
      </c>
      <c r="W189" s="8">
        <v>837.9</v>
      </c>
      <c r="X189" s="8">
        <v>1440.7</v>
      </c>
      <c r="Y189" s="8">
        <v>378.6</v>
      </c>
      <c r="Z189" s="8">
        <v>398</v>
      </c>
      <c r="AA189" s="8">
        <v>3996.7</v>
      </c>
      <c r="AB189" s="8">
        <v>13949.2</v>
      </c>
      <c r="AC189" s="8">
        <v>14000</v>
      </c>
      <c r="AD189" s="8">
        <v>50.8</v>
      </c>
      <c r="AE189" s="8">
        <v>0.36</v>
      </c>
    </row>
    <row r="190" spans="18:31" ht="15" thickBot="1" x14ac:dyDescent="0.35">
      <c r="R190" s="7" t="s">
        <v>205</v>
      </c>
      <c r="S190" s="8">
        <v>5358.1</v>
      </c>
      <c r="T190" s="8">
        <v>208.2</v>
      </c>
      <c r="U190" s="8">
        <v>206.7</v>
      </c>
      <c r="V190" s="8">
        <v>1108.9000000000001</v>
      </c>
      <c r="W190" s="8">
        <v>95.6</v>
      </c>
      <c r="X190" s="8">
        <v>2048.9</v>
      </c>
      <c r="Y190" s="8">
        <v>434.4</v>
      </c>
      <c r="Z190" s="8">
        <v>398</v>
      </c>
      <c r="AA190" s="8">
        <v>4216.8</v>
      </c>
      <c r="AB190" s="8">
        <v>14075.7</v>
      </c>
      <c r="AC190" s="8">
        <v>13000</v>
      </c>
      <c r="AD190" s="8">
        <v>-1075.7</v>
      </c>
      <c r="AE190" s="8">
        <v>-8.27</v>
      </c>
    </row>
    <row r="191" spans="18:31" ht="15" thickBot="1" x14ac:dyDescent="0.35">
      <c r="R191" s="7" t="s">
        <v>206</v>
      </c>
      <c r="S191" s="8">
        <v>5358.1</v>
      </c>
      <c r="T191" s="8">
        <v>208.2</v>
      </c>
      <c r="U191" s="8">
        <v>129.5</v>
      </c>
      <c r="V191" s="8">
        <v>1108.9000000000001</v>
      </c>
      <c r="W191" s="8">
        <v>95.6</v>
      </c>
      <c r="X191" s="8">
        <v>2048.9</v>
      </c>
      <c r="Y191" s="8">
        <v>378.6</v>
      </c>
      <c r="Z191" s="8">
        <v>398</v>
      </c>
      <c r="AA191" s="8">
        <v>4216.8</v>
      </c>
      <c r="AB191" s="8">
        <v>13942.7</v>
      </c>
      <c r="AC191" s="8">
        <v>14000</v>
      </c>
      <c r="AD191" s="8">
        <v>57.3</v>
      </c>
      <c r="AE191" s="8">
        <v>0.41</v>
      </c>
    </row>
    <row r="192" spans="18:31" ht="15" thickBot="1" x14ac:dyDescent="0.35">
      <c r="R192" s="7" t="s">
        <v>207</v>
      </c>
      <c r="S192" s="8">
        <v>4417.6000000000004</v>
      </c>
      <c r="T192" s="8">
        <v>220.7</v>
      </c>
      <c r="U192" s="8">
        <v>411</v>
      </c>
      <c r="V192" s="8">
        <v>1108.9000000000001</v>
      </c>
      <c r="W192" s="8">
        <v>95.6</v>
      </c>
      <c r="X192" s="8">
        <v>2048.9</v>
      </c>
      <c r="Y192" s="8">
        <v>434.4</v>
      </c>
      <c r="Z192" s="8">
        <v>44.3</v>
      </c>
      <c r="AA192" s="8">
        <v>4216.8</v>
      </c>
      <c r="AB192" s="8">
        <v>12998.2</v>
      </c>
      <c r="AC192" s="8">
        <v>12000</v>
      </c>
      <c r="AD192" s="8">
        <v>-998.2</v>
      </c>
      <c r="AE192" s="8">
        <v>-8.32</v>
      </c>
    </row>
    <row r="193" spans="18:31" ht="15" thickBot="1" x14ac:dyDescent="0.35">
      <c r="R193" s="7" t="s">
        <v>208</v>
      </c>
      <c r="S193" s="8">
        <v>5358.1</v>
      </c>
      <c r="T193" s="8">
        <v>220.7</v>
      </c>
      <c r="U193" s="8">
        <v>129.5</v>
      </c>
      <c r="V193" s="8">
        <v>1189.0999999999999</v>
      </c>
      <c r="W193" s="8">
        <v>757.2</v>
      </c>
      <c r="X193" s="8">
        <v>1440.7</v>
      </c>
      <c r="Y193" s="8">
        <v>378.6</v>
      </c>
      <c r="Z193" s="8">
        <v>398</v>
      </c>
      <c r="AA193" s="8">
        <v>4357.3</v>
      </c>
      <c r="AB193" s="8">
        <v>14229.2</v>
      </c>
      <c r="AC193" s="8">
        <v>14000</v>
      </c>
      <c r="AD193" s="8">
        <v>-229.2</v>
      </c>
      <c r="AE193" s="8">
        <v>-1.64</v>
      </c>
    </row>
    <row r="194" spans="18:31" ht="15" thickBot="1" x14ac:dyDescent="0.35">
      <c r="R194" s="7" t="s">
        <v>209</v>
      </c>
      <c r="S194" s="8">
        <v>5358.1</v>
      </c>
      <c r="T194" s="8">
        <v>208.2</v>
      </c>
      <c r="U194" s="8">
        <v>206.7</v>
      </c>
      <c r="V194" s="8">
        <v>1108.9000000000001</v>
      </c>
      <c r="W194" s="8">
        <v>478.7</v>
      </c>
      <c r="X194" s="8">
        <v>2048.9</v>
      </c>
      <c r="Y194" s="8">
        <v>434.4</v>
      </c>
      <c r="Z194" s="8">
        <v>322.3</v>
      </c>
      <c r="AA194" s="8">
        <v>4357.3</v>
      </c>
      <c r="AB194" s="8">
        <v>14523.6</v>
      </c>
      <c r="AC194" s="8">
        <v>14000</v>
      </c>
      <c r="AD194" s="8">
        <v>-523.6</v>
      </c>
      <c r="AE194" s="8">
        <v>-3.74</v>
      </c>
    </row>
    <row r="195" spans="18:31" ht="15" thickBot="1" x14ac:dyDescent="0.35">
      <c r="R195" s="7" t="s">
        <v>210</v>
      </c>
      <c r="S195" s="8">
        <v>5358.1</v>
      </c>
      <c r="T195" s="8">
        <v>208.2</v>
      </c>
      <c r="U195" s="8">
        <v>206.7</v>
      </c>
      <c r="V195" s="8">
        <v>1108.9000000000001</v>
      </c>
      <c r="W195" s="8">
        <v>478.7</v>
      </c>
      <c r="X195" s="8">
        <v>2048.9</v>
      </c>
      <c r="Y195" s="8">
        <v>378.6</v>
      </c>
      <c r="Z195" s="8">
        <v>398</v>
      </c>
      <c r="AA195" s="8">
        <v>4216.8</v>
      </c>
      <c r="AB195" s="8">
        <v>14403</v>
      </c>
      <c r="AC195" s="8">
        <v>15000</v>
      </c>
      <c r="AD195" s="8">
        <v>597</v>
      </c>
      <c r="AE195" s="8">
        <v>3.98</v>
      </c>
    </row>
    <row r="196" spans="18:31" ht="15" thickBot="1" x14ac:dyDescent="0.35">
      <c r="R196" s="7" t="s">
        <v>211</v>
      </c>
      <c r="S196" s="8">
        <v>4417.6000000000004</v>
      </c>
      <c r="T196" s="8">
        <v>0</v>
      </c>
      <c r="U196" s="8">
        <v>129.5</v>
      </c>
      <c r="V196" s="8">
        <v>1108.9000000000001</v>
      </c>
      <c r="W196" s="8">
        <v>478.7</v>
      </c>
      <c r="X196" s="8">
        <v>2048.9</v>
      </c>
      <c r="Y196" s="8">
        <v>434.4</v>
      </c>
      <c r="Z196" s="8">
        <v>44.3</v>
      </c>
      <c r="AA196" s="8">
        <v>4216.8</v>
      </c>
      <c r="AB196" s="8">
        <v>12879.2</v>
      </c>
      <c r="AC196" s="8">
        <v>12000</v>
      </c>
      <c r="AD196" s="8">
        <v>-879.2</v>
      </c>
      <c r="AE196" s="8">
        <v>-7.33</v>
      </c>
    </row>
    <row r="197" spans="18:31" ht="15" thickBot="1" x14ac:dyDescent="0.35">
      <c r="R197" s="7" t="s">
        <v>212</v>
      </c>
      <c r="S197" s="8">
        <v>5079.1000000000004</v>
      </c>
      <c r="T197" s="8">
        <v>0</v>
      </c>
      <c r="U197" s="8">
        <v>809</v>
      </c>
      <c r="V197" s="8">
        <v>1108.9000000000001</v>
      </c>
      <c r="W197" s="8">
        <v>95.6</v>
      </c>
      <c r="X197" s="8">
        <v>2048.9</v>
      </c>
      <c r="Y197" s="8">
        <v>378.6</v>
      </c>
      <c r="Z197" s="8">
        <v>398</v>
      </c>
      <c r="AA197" s="8">
        <v>4133.7</v>
      </c>
      <c r="AB197" s="8">
        <v>14051.8</v>
      </c>
      <c r="AC197" s="8">
        <v>14000</v>
      </c>
      <c r="AD197" s="8">
        <v>-51.8</v>
      </c>
      <c r="AE197" s="8">
        <v>-0.37</v>
      </c>
    </row>
    <row r="198" spans="18:31" ht="15" thickBot="1" x14ac:dyDescent="0.35">
      <c r="R198" s="7" t="s">
        <v>213</v>
      </c>
      <c r="S198" s="8">
        <v>4417.6000000000004</v>
      </c>
      <c r="T198" s="8">
        <v>0</v>
      </c>
      <c r="U198" s="8">
        <v>206.7</v>
      </c>
      <c r="V198" s="8">
        <v>1534.8</v>
      </c>
      <c r="W198" s="8">
        <v>95.6</v>
      </c>
      <c r="X198" s="8">
        <v>2048.9</v>
      </c>
      <c r="Y198" s="8">
        <v>434.4</v>
      </c>
      <c r="Z198" s="8">
        <v>398</v>
      </c>
      <c r="AA198" s="8">
        <v>4133.7</v>
      </c>
      <c r="AB198" s="8">
        <v>13269.7</v>
      </c>
      <c r="AC198" s="8">
        <v>12000</v>
      </c>
      <c r="AD198" s="8">
        <v>-1269.7</v>
      </c>
      <c r="AE198" s="8">
        <v>-10.58</v>
      </c>
    </row>
    <row r="199" spans="18:31" ht="15" thickBot="1" x14ac:dyDescent="0.35">
      <c r="R199" s="7" t="s">
        <v>214</v>
      </c>
      <c r="S199" s="8">
        <v>5358.1</v>
      </c>
      <c r="T199" s="8">
        <v>208.2</v>
      </c>
      <c r="U199" s="8">
        <v>206.7</v>
      </c>
      <c r="V199" s="8">
        <v>1534.8</v>
      </c>
      <c r="W199" s="8">
        <v>95.6</v>
      </c>
      <c r="X199" s="8">
        <v>2048.9</v>
      </c>
      <c r="Y199" s="8">
        <v>378.6</v>
      </c>
      <c r="Z199" s="8">
        <v>322.3</v>
      </c>
      <c r="AA199" s="8">
        <v>3996.7</v>
      </c>
      <c r="AB199" s="8">
        <v>14150</v>
      </c>
      <c r="AC199" s="8">
        <v>15000</v>
      </c>
      <c r="AD199" s="8">
        <v>850</v>
      </c>
      <c r="AE199" s="8">
        <v>5.67</v>
      </c>
    </row>
    <row r="200" spans="18:31" ht="15" thickBot="1" x14ac:dyDescent="0.35">
      <c r="R200" s="7" t="s">
        <v>215</v>
      </c>
      <c r="S200" s="8">
        <v>4417.6000000000004</v>
      </c>
      <c r="T200" s="8">
        <v>208.2</v>
      </c>
      <c r="U200" s="8">
        <v>129.5</v>
      </c>
      <c r="V200" s="8">
        <v>1108.9000000000001</v>
      </c>
      <c r="W200" s="8">
        <v>95.6</v>
      </c>
      <c r="X200" s="8">
        <v>685.5</v>
      </c>
      <c r="Y200" s="8">
        <v>378.6</v>
      </c>
      <c r="Z200" s="8">
        <v>398</v>
      </c>
      <c r="AA200" s="8">
        <v>4357.3</v>
      </c>
      <c r="AB200" s="8">
        <v>11779.3</v>
      </c>
      <c r="AC200" s="8">
        <v>11000</v>
      </c>
      <c r="AD200" s="8">
        <v>-779.3</v>
      </c>
      <c r="AE200" s="8">
        <v>-7.08</v>
      </c>
    </row>
    <row r="201" spans="18:31" ht="15" thickBot="1" x14ac:dyDescent="0.35">
      <c r="R201" s="7" t="s">
        <v>216</v>
      </c>
      <c r="S201" s="8">
        <v>5358.1</v>
      </c>
      <c r="T201" s="8">
        <v>208.2</v>
      </c>
      <c r="U201" s="8">
        <v>206.7</v>
      </c>
      <c r="V201" s="8">
        <v>1108.9000000000001</v>
      </c>
      <c r="W201" s="8">
        <v>95.6</v>
      </c>
      <c r="X201" s="8">
        <v>2048.9</v>
      </c>
      <c r="Y201" s="8">
        <v>378.6</v>
      </c>
      <c r="Z201" s="8">
        <v>398</v>
      </c>
      <c r="AA201" s="8">
        <v>3996.7</v>
      </c>
      <c r="AB201" s="8">
        <v>13799.8</v>
      </c>
      <c r="AC201" s="8">
        <v>14000</v>
      </c>
      <c r="AD201" s="8">
        <v>200.2</v>
      </c>
      <c r="AE201" s="8">
        <v>1.43</v>
      </c>
    </row>
    <row r="202" spans="18:31" ht="15" thickBot="1" x14ac:dyDescent="0.35">
      <c r="R202" s="7" t="s">
        <v>217</v>
      </c>
      <c r="S202" s="8">
        <v>4964.6000000000004</v>
      </c>
      <c r="T202" s="8">
        <v>208.2</v>
      </c>
      <c r="U202" s="8">
        <v>206.7</v>
      </c>
      <c r="V202" s="8">
        <v>1189.0999999999999</v>
      </c>
      <c r="W202" s="8">
        <v>757.2</v>
      </c>
      <c r="X202" s="8">
        <v>0</v>
      </c>
      <c r="Y202" s="8">
        <v>311.3</v>
      </c>
      <c r="Z202" s="8">
        <v>322.3</v>
      </c>
      <c r="AA202" s="8">
        <v>3996.7</v>
      </c>
      <c r="AB202" s="8">
        <v>11956.1</v>
      </c>
      <c r="AC202" s="8">
        <v>12000</v>
      </c>
      <c r="AD202" s="8">
        <v>43.9</v>
      </c>
      <c r="AE202" s="8">
        <v>0.37</v>
      </c>
    </row>
    <row r="203" spans="18:31" ht="15" thickBot="1" x14ac:dyDescent="0.35">
      <c r="R203" s="7" t="s">
        <v>218</v>
      </c>
      <c r="S203" s="8">
        <v>5079.1000000000004</v>
      </c>
      <c r="T203" s="8">
        <v>208.2</v>
      </c>
      <c r="U203" s="8">
        <v>809</v>
      </c>
      <c r="V203" s="8">
        <v>1108.9000000000001</v>
      </c>
      <c r="W203" s="8">
        <v>478.7</v>
      </c>
      <c r="X203" s="8">
        <v>2048.9</v>
      </c>
      <c r="Y203" s="8">
        <v>378.6</v>
      </c>
      <c r="Z203" s="8">
        <v>398</v>
      </c>
      <c r="AA203" s="8">
        <v>4216.8</v>
      </c>
      <c r="AB203" s="8">
        <v>14726.3</v>
      </c>
      <c r="AC203" s="8">
        <v>14000</v>
      </c>
      <c r="AD203" s="8">
        <v>-726.3</v>
      </c>
      <c r="AE203" s="8">
        <v>-5.19</v>
      </c>
    </row>
    <row r="204" spans="18:31" ht="15" thickBot="1" x14ac:dyDescent="0.35">
      <c r="R204" s="7" t="s">
        <v>219</v>
      </c>
      <c r="S204" s="8">
        <v>5079.1000000000004</v>
      </c>
      <c r="T204" s="8">
        <v>208.2</v>
      </c>
      <c r="U204" s="8">
        <v>809</v>
      </c>
      <c r="V204" s="8">
        <v>1108.9000000000001</v>
      </c>
      <c r="W204" s="8">
        <v>478.7</v>
      </c>
      <c r="X204" s="8">
        <v>2048.9</v>
      </c>
      <c r="Y204" s="8">
        <v>378.6</v>
      </c>
      <c r="Z204" s="8">
        <v>398</v>
      </c>
      <c r="AA204" s="8">
        <v>4216.8</v>
      </c>
      <c r="AB204" s="8">
        <v>14726.3</v>
      </c>
      <c r="AC204" s="8">
        <v>13000</v>
      </c>
      <c r="AD204" s="8">
        <v>-1726.3</v>
      </c>
      <c r="AE204" s="8">
        <v>-13.28</v>
      </c>
    </row>
    <row r="205" spans="18:31" ht="15" thickBot="1" x14ac:dyDescent="0.35">
      <c r="R205" s="7" t="s">
        <v>220</v>
      </c>
      <c r="S205" s="8">
        <v>4417.6000000000004</v>
      </c>
      <c r="T205" s="8">
        <v>0</v>
      </c>
      <c r="U205" s="8">
        <v>206.7</v>
      </c>
      <c r="V205" s="8">
        <v>1108.9000000000001</v>
      </c>
      <c r="W205" s="8">
        <v>478.7</v>
      </c>
      <c r="X205" s="8">
        <v>1440.7</v>
      </c>
      <c r="Y205" s="8">
        <v>434.4</v>
      </c>
      <c r="Z205" s="8">
        <v>398</v>
      </c>
      <c r="AA205" s="8">
        <v>4216.8</v>
      </c>
      <c r="AB205" s="8">
        <v>12701.8</v>
      </c>
      <c r="AC205" s="8">
        <v>13000</v>
      </c>
      <c r="AD205" s="8">
        <v>298.2</v>
      </c>
      <c r="AE205" s="8">
        <v>2.29</v>
      </c>
    </row>
    <row r="206" spans="18:31" ht="15" thickBot="1" x14ac:dyDescent="0.35">
      <c r="R206" s="7" t="s">
        <v>221</v>
      </c>
      <c r="S206" s="8">
        <v>4417.6000000000004</v>
      </c>
      <c r="T206" s="8">
        <v>220.7</v>
      </c>
      <c r="U206" s="8">
        <v>0</v>
      </c>
      <c r="V206" s="8">
        <v>0</v>
      </c>
      <c r="W206" s="8">
        <v>837.9</v>
      </c>
      <c r="X206" s="8">
        <v>0</v>
      </c>
      <c r="Y206" s="8">
        <v>311.3</v>
      </c>
      <c r="Z206" s="8">
        <v>533.5</v>
      </c>
      <c r="AA206" s="8">
        <v>4357.3</v>
      </c>
      <c r="AB206" s="8">
        <v>10678.4</v>
      </c>
      <c r="AC206" s="8">
        <v>11000</v>
      </c>
      <c r="AD206" s="8">
        <v>321.60000000000002</v>
      </c>
      <c r="AE206" s="8">
        <v>2.92</v>
      </c>
    </row>
    <row r="207" spans="18:31" ht="15" thickBot="1" x14ac:dyDescent="0.35">
      <c r="R207" s="7" t="s">
        <v>222</v>
      </c>
      <c r="S207" s="8">
        <v>5358.1</v>
      </c>
      <c r="T207" s="8">
        <v>208.2</v>
      </c>
      <c r="U207" s="8">
        <v>809</v>
      </c>
      <c r="V207" s="8">
        <v>1108.9000000000001</v>
      </c>
      <c r="W207" s="8">
        <v>478.7</v>
      </c>
      <c r="X207" s="8">
        <v>1440.7</v>
      </c>
      <c r="Y207" s="8">
        <v>378.6</v>
      </c>
      <c r="Z207" s="8">
        <v>322.3</v>
      </c>
      <c r="AA207" s="8">
        <v>4357.3</v>
      </c>
      <c r="AB207" s="8">
        <v>14461.8</v>
      </c>
      <c r="AC207" s="8">
        <v>14000</v>
      </c>
      <c r="AD207" s="8">
        <v>-461.8</v>
      </c>
      <c r="AE207" s="8">
        <v>-3.3</v>
      </c>
    </row>
    <row r="208" spans="18:31" ht="15" thickBot="1" x14ac:dyDescent="0.35">
      <c r="R208" s="7" t="s">
        <v>223</v>
      </c>
      <c r="S208" s="8">
        <v>5623.6</v>
      </c>
      <c r="T208" s="8">
        <v>1055.5999999999999</v>
      </c>
      <c r="U208" s="8">
        <v>206.7</v>
      </c>
      <c r="V208" s="8">
        <v>1038.5999999999999</v>
      </c>
      <c r="W208" s="8">
        <v>478.7</v>
      </c>
      <c r="X208" s="8">
        <v>421.9</v>
      </c>
      <c r="Y208" s="8">
        <v>187.3</v>
      </c>
      <c r="Z208" s="8">
        <v>579.29999999999995</v>
      </c>
      <c r="AA208" s="8">
        <v>4357.3</v>
      </c>
      <c r="AB208" s="8">
        <v>13949.2</v>
      </c>
      <c r="AC208" s="8">
        <v>14000</v>
      </c>
      <c r="AD208" s="8">
        <v>50.8</v>
      </c>
      <c r="AE208" s="8">
        <v>0.36</v>
      </c>
    </row>
    <row r="209" spans="18:31" ht="15" thickBot="1" x14ac:dyDescent="0.35">
      <c r="R209" s="7" t="s">
        <v>224</v>
      </c>
      <c r="S209" s="8">
        <v>4417.6000000000004</v>
      </c>
      <c r="T209" s="8">
        <v>208.2</v>
      </c>
      <c r="U209" s="8">
        <v>206.7</v>
      </c>
      <c r="V209" s="8">
        <v>1108.9000000000001</v>
      </c>
      <c r="W209" s="8">
        <v>95.6</v>
      </c>
      <c r="X209" s="8">
        <v>2048.9</v>
      </c>
      <c r="Y209" s="8">
        <v>434.4</v>
      </c>
      <c r="Z209" s="8">
        <v>322.3</v>
      </c>
      <c r="AA209" s="8">
        <v>4357.3</v>
      </c>
      <c r="AB209" s="8">
        <v>13200</v>
      </c>
      <c r="AC209" s="8">
        <v>14000</v>
      </c>
      <c r="AD209" s="8">
        <v>800</v>
      </c>
      <c r="AE209" s="8">
        <v>5.71</v>
      </c>
    </row>
    <row r="210" spans="18:31" ht="15" thickBot="1" x14ac:dyDescent="0.35">
      <c r="R210" s="7" t="s">
        <v>225</v>
      </c>
      <c r="S210" s="8">
        <v>4417.6000000000004</v>
      </c>
      <c r="T210" s="8">
        <v>0</v>
      </c>
      <c r="U210" s="8">
        <v>809</v>
      </c>
      <c r="V210" s="8">
        <v>1534.8</v>
      </c>
      <c r="W210" s="8">
        <v>95.6</v>
      </c>
      <c r="X210" s="8">
        <v>2048.9</v>
      </c>
      <c r="Y210" s="8">
        <v>434.4</v>
      </c>
      <c r="Z210" s="8">
        <v>322.3</v>
      </c>
      <c r="AA210" s="8">
        <v>4133.7</v>
      </c>
      <c r="AB210" s="8">
        <v>13796.3</v>
      </c>
      <c r="AC210" s="8">
        <v>15000</v>
      </c>
      <c r="AD210" s="8">
        <v>1203.7</v>
      </c>
      <c r="AE210" s="8">
        <v>8.02</v>
      </c>
    </row>
    <row r="211" spans="18:31" ht="15" thickBot="1" x14ac:dyDescent="0.35">
      <c r="R211" s="7" t="s">
        <v>226</v>
      </c>
      <c r="S211" s="8">
        <v>5358.1</v>
      </c>
      <c r="T211" s="8">
        <v>220.7</v>
      </c>
      <c r="U211" s="8">
        <v>206.7</v>
      </c>
      <c r="V211" s="8">
        <v>1189.0999999999999</v>
      </c>
      <c r="W211" s="8">
        <v>757.2</v>
      </c>
      <c r="X211" s="8">
        <v>1440.7</v>
      </c>
      <c r="Y211" s="8">
        <v>100.1</v>
      </c>
      <c r="Z211" s="8">
        <v>44.3</v>
      </c>
      <c r="AA211" s="8">
        <v>4133.7</v>
      </c>
      <c r="AB211" s="8">
        <v>13450.6</v>
      </c>
      <c r="AC211" s="8">
        <v>13000</v>
      </c>
      <c r="AD211" s="8">
        <v>-450.6</v>
      </c>
      <c r="AE211" s="8">
        <v>-3.47</v>
      </c>
    </row>
    <row r="212" spans="18:31" ht="15" thickBot="1" x14ac:dyDescent="0.35">
      <c r="R212" s="7" t="s">
        <v>227</v>
      </c>
      <c r="S212" s="8">
        <v>5358.1</v>
      </c>
      <c r="T212" s="8">
        <v>220.7</v>
      </c>
      <c r="U212" s="8">
        <v>206.7</v>
      </c>
      <c r="V212" s="8">
        <v>1189.0999999999999</v>
      </c>
      <c r="W212" s="8">
        <v>757.2</v>
      </c>
      <c r="X212" s="8">
        <v>1440.7</v>
      </c>
      <c r="Y212" s="8">
        <v>100.1</v>
      </c>
      <c r="Z212" s="8">
        <v>44.3</v>
      </c>
      <c r="AA212" s="8">
        <v>4133.7</v>
      </c>
      <c r="AB212" s="8">
        <v>13450.6</v>
      </c>
      <c r="AC212" s="8">
        <v>14000</v>
      </c>
      <c r="AD212" s="8">
        <v>549.4</v>
      </c>
      <c r="AE212" s="8">
        <v>3.92</v>
      </c>
    </row>
    <row r="213" spans="18:31" ht="15" thickBot="1" x14ac:dyDescent="0.35">
      <c r="R213" s="7" t="s">
        <v>228</v>
      </c>
      <c r="S213" s="8">
        <v>4417.6000000000004</v>
      </c>
      <c r="T213" s="8">
        <v>208.2</v>
      </c>
      <c r="U213" s="8">
        <v>129.5</v>
      </c>
      <c r="V213" s="8">
        <v>1108.9000000000001</v>
      </c>
      <c r="W213" s="8">
        <v>757.2</v>
      </c>
      <c r="X213" s="8">
        <v>1440.7</v>
      </c>
      <c r="Y213" s="8">
        <v>434.4</v>
      </c>
      <c r="Z213" s="8">
        <v>533.5</v>
      </c>
      <c r="AA213" s="8">
        <v>4133.7</v>
      </c>
      <c r="AB213" s="8">
        <v>13163.6</v>
      </c>
      <c r="AC213" s="8">
        <v>12000</v>
      </c>
      <c r="AD213" s="8">
        <v>-1163.5999999999999</v>
      </c>
      <c r="AE213" s="8">
        <v>-9.6999999999999993</v>
      </c>
    </row>
    <row r="214" spans="18:31" ht="15" thickBot="1" x14ac:dyDescent="0.35">
      <c r="R214" s="7" t="s">
        <v>229</v>
      </c>
      <c r="S214" s="8">
        <v>4417.6000000000004</v>
      </c>
      <c r="T214" s="8">
        <v>208.2</v>
      </c>
      <c r="U214" s="8">
        <v>809</v>
      </c>
      <c r="V214" s="8">
        <v>1534.8</v>
      </c>
      <c r="W214" s="8">
        <v>95.6</v>
      </c>
      <c r="X214" s="8">
        <v>2048.9</v>
      </c>
      <c r="Y214" s="8">
        <v>434.4</v>
      </c>
      <c r="Z214" s="8">
        <v>322.3</v>
      </c>
      <c r="AA214" s="8">
        <v>4133.7</v>
      </c>
      <c r="AB214" s="8">
        <v>14004.5</v>
      </c>
      <c r="AC214" s="8">
        <v>15000</v>
      </c>
      <c r="AD214" s="8">
        <v>995.5</v>
      </c>
      <c r="AE214" s="8">
        <v>6.64</v>
      </c>
    </row>
    <row r="215" spans="18:31" ht="15" thickBot="1" x14ac:dyDescent="0.35">
      <c r="R215" s="7" t="s">
        <v>230</v>
      </c>
      <c r="S215" s="8">
        <v>4417.6000000000004</v>
      </c>
      <c r="T215" s="8">
        <v>208.2</v>
      </c>
      <c r="U215" s="8">
        <v>129.5</v>
      </c>
      <c r="V215" s="8">
        <v>1108.9000000000001</v>
      </c>
      <c r="W215" s="8">
        <v>478.7</v>
      </c>
      <c r="X215" s="8">
        <v>2048.9</v>
      </c>
      <c r="Y215" s="8">
        <v>434.4</v>
      </c>
      <c r="Z215" s="8">
        <v>398</v>
      </c>
      <c r="AA215" s="8">
        <v>4216.8</v>
      </c>
      <c r="AB215" s="8">
        <v>13441.1</v>
      </c>
      <c r="AC215" s="8">
        <v>15000</v>
      </c>
      <c r="AD215" s="8">
        <v>1558.9</v>
      </c>
      <c r="AE215" s="8">
        <v>10.39</v>
      </c>
    </row>
    <row r="216" spans="18:31" ht="15" thickBot="1" x14ac:dyDescent="0.35">
      <c r="R216" s="7" t="s">
        <v>231</v>
      </c>
      <c r="S216" s="8">
        <v>5079.1000000000004</v>
      </c>
      <c r="T216" s="8">
        <v>220.7</v>
      </c>
      <c r="U216" s="8">
        <v>129.5</v>
      </c>
      <c r="V216" s="8">
        <v>1189.0999999999999</v>
      </c>
      <c r="W216" s="8">
        <v>478.7</v>
      </c>
      <c r="X216" s="8">
        <v>1440.7</v>
      </c>
      <c r="Y216" s="8">
        <v>378.6</v>
      </c>
      <c r="Z216" s="8">
        <v>44.3</v>
      </c>
      <c r="AA216" s="8">
        <v>4133.7</v>
      </c>
      <c r="AB216" s="8">
        <v>13094.4</v>
      </c>
      <c r="AC216" s="8">
        <v>14000</v>
      </c>
      <c r="AD216" s="8">
        <v>905.6</v>
      </c>
      <c r="AE216" s="8">
        <v>6.47</v>
      </c>
    </row>
    <row r="217" spans="18:31" ht="15" thickBot="1" x14ac:dyDescent="0.35">
      <c r="R217" s="7" t="s">
        <v>232</v>
      </c>
      <c r="S217" s="8">
        <v>5358.1</v>
      </c>
      <c r="T217" s="8">
        <v>208.2</v>
      </c>
      <c r="U217" s="8">
        <v>129.5</v>
      </c>
      <c r="V217" s="8">
        <v>1108.9000000000001</v>
      </c>
      <c r="W217" s="8">
        <v>757.2</v>
      </c>
      <c r="X217" s="8">
        <v>1440.7</v>
      </c>
      <c r="Y217" s="8">
        <v>378.6</v>
      </c>
      <c r="Z217" s="8">
        <v>44.3</v>
      </c>
      <c r="AA217" s="8">
        <v>4133.7</v>
      </c>
      <c r="AB217" s="8">
        <v>13559.2</v>
      </c>
      <c r="AC217" s="8">
        <v>14000</v>
      </c>
      <c r="AD217" s="8">
        <v>440.8</v>
      </c>
      <c r="AE217" s="8">
        <v>3.15</v>
      </c>
    </row>
    <row r="218" spans="18:31" ht="15" thickBot="1" x14ac:dyDescent="0.35">
      <c r="R218" s="7" t="s">
        <v>233</v>
      </c>
      <c r="S218" s="8">
        <v>4417.6000000000004</v>
      </c>
      <c r="T218" s="8">
        <v>208.2</v>
      </c>
      <c r="U218" s="8">
        <v>206.7</v>
      </c>
      <c r="V218" s="8">
        <v>1108.9000000000001</v>
      </c>
      <c r="W218" s="8">
        <v>757.2</v>
      </c>
      <c r="X218" s="8">
        <v>1440.7</v>
      </c>
      <c r="Y218" s="8">
        <v>378.6</v>
      </c>
      <c r="Z218" s="8">
        <v>44.3</v>
      </c>
      <c r="AA218" s="8">
        <v>4133.7</v>
      </c>
      <c r="AB218" s="8">
        <v>12695.9</v>
      </c>
      <c r="AC218" s="8">
        <v>12000</v>
      </c>
      <c r="AD218" s="8">
        <v>-695.9</v>
      </c>
      <c r="AE218" s="8">
        <v>-5.8</v>
      </c>
    </row>
    <row r="219" spans="18:31" ht="15" thickBot="1" x14ac:dyDescent="0.35">
      <c r="R219" s="7" t="s">
        <v>234</v>
      </c>
      <c r="S219" s="8">
        <v>4417.6000000000004</v>
      </c>
      <c r="T219" s="8">
        <v>0</v>
      </c>
      <c r="U219" s="8">
        <v>809</v>
      </c>
      <c r="V219" s="8">
        <v>1534.8</v>
      </c>
      <c r="W219" s="8">
        <v>95.6</v>
      </c>
      <c r="X219" s="8">
        <v>2048.9</v>
      </c>
      <c r="Y219" s="8">
        <v>434.4</v>
      </c>
      <c r="Z219" s="8">
        <v>322.3</v>
      </c>
      <c r="AA219" s="8">
        <v>4357.3</v>
      </c>
      <c r="AB219" s="8">
        <v>14020</v>
      </c>
      <c r="AC219" s="8">
        <v>14000</v>
      </c>
      <c r="AD219" s="8">
        <v>-20</v>
      </c>
      <c r="AE219" s="8">
        <v>-0.14000000000000001</v>
      </c>
    </row>
    <row r="220" spans="18:31" ht="15" thickBot="1" x14ac:dyDescent="0.35">
      <c r="R220" s="7" t="s">
        <v>235</v>
      </c>
      <c r="S220" s="8">
        <v>4417.6000000000004</v>
      </c>
      <c r="T220" s="8">
        <v>0</v>
      </c>
      <c r="U220" s="8">
        <v>809</v>
      </c>
      <c r="V220" s="8">
        <v>1534.8</v>
      </c>
      <c r="W220" s="8">
        <v>95.6</v>
      </c>
      <c r="X220" s="8">
        <v>2048.9</v>
      </c>
      <c r="Y220" s="8">
        <v>434.4</v>
      </c>
      <c r="Z220" s="8">
        <v>322.3</v>
      </c>
      <c r="AA220" s="8">
        <v>4357.3</v>
      </c>
      <c r="AB220" s="8">
        <v>14020</v>
      </c>
      <c r="AC220" s="8">
        <v>13000</v>
      </c>
      <c r="AD220" s="8">
        <v>-1020</v>
      </c>
      <c r="AE220" s="8">
        <v>-7.85</v>
      </c>
    </row>
    <row r="221" spans="18:31" ht="15" thickBot="1" x14ac:dyDescent="0.35">
      <c r="R221" s="7" t="s">
        <v>236</v>
      </c>
      <c r="S221" s="8">
        <v>5358.1</v>
      </c>
      <c r="T221" s="8">
        <v>208.2</v>
      </c>
      <c r="U221" s="8">
        <v>206.7</v>
      </c>
      <c r="V221" s="8">
        <v>1108.9000000000001</v>
      </c>
      <c r="W221" s="8">
        <v>757.2</v>
      </c>
      <c r="X221" s="8">
        <v>1440.7</v>
      </c>
      <c r="Y221" s="8">
        <v>378.6</v>
      </c>
      <c r="Z221" s="8">
        <v>398</v>
      </c>
      <c r="AA221" s="8">
        <v>3996.7</v>
      </c>
      <c r="AB221" s="8">
        <v>13853.1</v>
      </c>
      <c r="AC221" s="8">
        <v>13000</v>
      </c>
      <c r="AD221" s="8">
        <v>-853.1</v>
      </c>
      <c r="AE221" s="8">
        <v>-6.56</v>
      </c>
    </row>
    <row r="222" spans="18:31" ht="15" thickBot="1" x14ac:dyDescent="0.35">
      <c r="R222" s="7" t="s">
        <v>237</v>
      </c>
      <c r="S222" s="8">
        <v>4417.6000000000004</v>
      </c>
      <c r="T222" s="8">
        <v>208.2</v>
      </c>
      <c r="U222" s="8">
        <v>206.7</v>
      </c>
      <c r="V222" s="8">
        <v>1108.9000000000001</v>
      </c>
      <c r="W222" s="8">
        <v>757.2</v>
      </c>
      <c r="X222" s="8">
        <v>2048.9</v>
      </c>
      <c r="Y222" s="8">
        <v>434.4</v>
      </c>
      <c r="Z222" s="8">
        <v>44.3</v>
      </c>
      <c r="AA222" s="8">
        <v>3996.7</v>
      </c>
      <c r="AB222" s="8">
        <v>13222.9</v>
      </c>
      <c r="AC222" s="8">
        <v>13000</v>
      </c>
      <c r="AD222" s="8">
        <v>-222.9</v>
      </c>
      <c r="AE222" s="8">
        <v>-1.71</v>
      </c>
    </row>
    <row r="223" spans="18:31" ht="15" thickBot="1" x14ac:dyDescent="0.35">
      <c r="R223" s="7" t="s">
        <v>238</v>
      </c>
      <c r="S223" s="8">
        <v>5358.1</v>
      </c>
      <c r="T223" s="8">
        <v>208.2</v>
      </c>
      <c r="U223" s="8">
        <v>206.7</v>
      </c>
      <c r="V223" s="8">
        <v>1108.9000000000001</v>
      </c>
      <c r="W223" s="8">
        <v>757.2</v>
      </c>
      <c r="X223" s="8">
        <v>1440.7</v>
      </c>
      <c r="Y223" s="8">
        <v>378.6</v>
      </c>
      <c r="Z223" s="8">
        <v>398</v>
      </c>
      <c r="AA223" s="8">
        <v>3996.7</v>
      </c>
      <c r="AB223" s="8">
        <v>13853.1</v>
      </c>
      <c r="AC223" s="8">
        <v>14000</v>
      </c>
      <c r="AD223" s="8">
        <v>146.9</v>
      </c>
      <c r="AE223" s="8">
        <v>1.05</v>
      </c>
    </row>
    <row r="224" spans="18:31" ht="15" thickBot="1" x14ac:dyDescent="0.35">
      <c r="R224" s="7" t="s">
        <v>239</v>
      </c>
      <c r="S224" s="8">
        <v>4417.6000000000004</v>
      </c>
      <c r="T224" s="8">
        <v>0</v>
      </c>
      <c r="U224" s="8">
        <v>809</v>
      </c>
      <c r="V224" s="8">
        <v>1534.8</v>
      </c>
      <c r="W224" s="8">
        <v>757.2</v>
      </c>
      <c r="X224" s="8">
        <v>2048.9</v>
      </c>
      <c r="Y224" s="8">
        <v>434.4</v>
      </c>
      <c r="Z224" s="8">
        <v>398</v>
      </c>
      <c r="AA224" s="8">
        <v>4216.8</v>
      </c>
      <c r="AB224" s="8">
        <v>14616.7</v>
      </c>
      <c r="AC224" s="8">
        <v>15000</v>
      </c>
      <c r="AD224" s="8">
        <v>383.3</v>
      </c>
      <c r="AE224" s="8">
        <v>2.56</v>
      </c>
    </row>
    <row r="225" spans="18:31" ht="15" thickBot="1" x14ac:dyDescent="0.35">
      <c r="R225" s="7" t="s">
        <v>240</v>
      </c>
      <c r="S225" s="8">
        <v>4417.6000000000004</v>
      </c>
      <c r="T225" s="8">
        <v>220.7</v>
      </c>
      <c r="U225" s="8">
        <v>129.5</v>
      </c>
      <c r="V225" s="8">
        <v>1038.5999999999999</v>
      </c>
      <c r="W225" s="8">
        <v>478.7</v>
      </c>
      <c r="X225" s="8">
        <v>421.9</v>
      </c>
      <c r="Y225" s="8">
        <v>100.1</v>
      </c>
      <c r="Z225" s="8">
        <v>533.5</v>
      </c>
      <c r="AA225" s="8">
        <v>4117.2</v>
      </c>
      <c r="AB225" s="8">
        <v>11458</v>
      </c>
      <c r="AC225" s="8">
        <v>11000</v>
      </c>
      <c r="AD225" s="8">
        <v>-458</v>
      </c>
      <c r="AE225" s="8">
        <v>-4.16</v>
      </c>
    </row>
    <row r="226" spans="18:31" ht="15" thickBot="1" x14ac:dyDescent="0.35">
      <c r="R226" s="7" t="s">
        <v>241</v>
      </c>
      <c r="S226" s="8">
        <v>4417.6000000000004</v>
      </c>
      <c r="T226" s="8">
        <v>208.2</v>
      </c>
      <c r="U226" s="8">
        <v>809</v>
      </c>
      <c r="V226" s="8">
        <v>1534.8</v>
      </c>
      <c r="W226" s="8">
        <v>478.7</v>
      </c>
      <c r="X226" s="8">
        <v>2048.9</v>
      </c>
      <c r="Y226" s="8">
        <v>434.4</v>
      </c>
      <c r="Z226" s="8">
        <v>398</v>
      </c>
      <c r="AA226" s="8">
        <v>4117.2</v>
      </c>
      <c r="AB226" s="8">
        <v>14446.9</v>
      </c>
      <c r="AC226" s="8">
        <v>14000</v>
      </c>
      <c r="AD226" s="8">
        <v>-446.9</v>
      </c>
      <c r="AE226" s="8">
        <v>-3.19</v>
      </c>
    </row>
    <row r="227" spans="18:31" ht="15" thickBot="1" x14ac:dyDescent="0.35">
      <c r="R227" s="7" t="s">
        <v>242</v>
      </c>
      <c r="S227" s="8">
        <v>4417.6000000000004</v>
      </c>
      <c r="T227" s="8">
        <v>208.2</v>
      </c>
      <c r="U227" s="8">
        <v>809</v>
      </c>
      <c r="V227" s="8">
        <v>1534.8</v>
      </c>
      <c r="W227" s="8">
        <v>478.7</v>
      </c>
      <c r="X227" s="8">
        <v>2048.9</v>
      </c>
      <c r="Y227" s="8">
        <v>434.4</v>
      </c>
      <c r="Z227" s="8">
        <v>398</v>
      </c>
      <c r="AA227" s="8">
        <v>4117.2</v>
      </c>
      <c r="AB227" s="8">
        <v>14446.9</v>
      </c>
      <c r="AC227" s="8">
        <v>15000</v>
      </c>
      <c r="AD227" s="8">
        <v>553.1</v>
      </c>
      <c r="AE227" s="8">
        <v>3.69</v>
      </c>
    </row>
    <row r="228" spans="18:31" ht="15" thickBot="1" x14ac:dyDescent="0.35">
      <c r="R228" s="7" t="s">
        <v>243</v>
      </c>
      <c r="S228" s="8">
        <v>4964.6000000000004</v>
      </c>
      <c r="T228" s="8">
        <v>220.7</v>
      </c>
      <c r="U228" s="8">
        <v>206.7</v>
      </c>
      <c r="V228" s="8">
        <v>1038.5999999999999</v>
      </c>
      <c r="W228" s="8">
        <v>837.9</v>
      </c>
      <c r="X228" s="8">
        <v>685.5</v>
      </c>
      <c r="Y228" s="8">
        <v>378.6</v>
      </c>
      <c r="Z228" s="8">
        <v>322.3</v>
      </c>
      <c r="AA228" s="8">
        <v>4357.3</v>
      </c>
      <c r="AB228" s="8">
        <v>13012.2</v>
      </c>
      <c r="AC228" s="8">
        <v>13000</v>
      </c>
      <c r="AD228" s="8">
        <v>-12.2</v>
      </c>
      <c r="AE228" s="8">
        <v>-0.09</v>
      </c>
    </row>
    <row r="229" spans="18:31" ht="15" thickBot="1" x14ac:dyDescent="0.35">
      <c r="R229" s="7" t="s">
        <v>244</v>
      </c>
      <c r="S229" s="8">
        <v>5079.1000000000004</v>
      </c>
      <c r="T229" s="8">
        <v>220.7</v>
      </c>
      <c r="U229" s="8">
        <v>0</v>
      </c>
      <c r="V229" s="8">
        <v>0</v>
      </c>
      <c r="W229" s="8">
        <v>837.9</v>
      </c>
      <c r="X229" s="8">
        <v>0</v>
      </c>
      <c r="Y229" s="8">
        <v>311.3</v>
      </c>
      <c r="Z229" s="8">
        <v>533.5</v>
      </c>
      <c r="AA229" s="8">
        <v>4357.3</v>
      </c>
      <c r="AB229" s="8">
        <v>11339.9</v>
      </c>
      <c r="AC229" s="8">
        <v>11000</v>
      </c>
      <c r="AD229" s="8">
        <v>-339.9</v>
      </c>
      <c r="AE229" s="8">
        <v>-3.09</v>
      </c>
    </row>
    <row r="230" spans="18:31" ht="15" thickBot="1" x14ac:dyDescent="0.35">
      <c r="R230" s="7" t="s">
        <v>245</v>
      </c>
      <c r="S230" s="8">
        <v>4964.6000000000004</v>
      </c>
      <c r="T230" s="8">
        <v>220.7</v>
      </c>
      <c r="U230" s="8">
        <v>129.5</v>
      </c>
      <c r="V230" s="8">
        <v>1038.5999999999999</v>
      </c>
      <c r="W230" s="8">
        <v>837.9</v>
      </c>
      <c r="X230" s="8">
        <v>685.5</v>
      </c>
      <c r="Y230" s="8">
        <v>100.1</v>
      </c>
      <c r="Z230" s="8">
        <v>398</v>
      </c>
      <c r="AA230" s="8">
        <v>4357.3</v>
      </c>
      <c r="AB230" s="8">
        <v>12732.2</v>
      </c>
      <c r="AC230" s="8">
        <v>13000</v>
      </c>
      <c r="AD230" s="8">
        <v>267.8</v>
      </c>
      <c r="AE230" s="8">
        <v>2.06</v>
      </c>
    </row>
    <row r="231" spans="18:31" ht="15" thickBot="1" x14ac:dyDescent="0.35">
      <c r="R231" s="7" t="s">
        <v>246</v>
      </c>
      <c r="S231" s="8">
        <v>4964.6000000000004</v>
      </c>
      <c r="T231" s="8">
        <v>1055.5999999999999</v>
      </c>
      <c r="U231" s="8">
        <v>129.5</v>
      </c>
      <c r="V231" s="8">
        <v>1038.5999999999999</v>
      </c>
      <c r="W231" s="8">
        <v>583.29999999999995</v>
      </c>
      <c r="X231" s="8">
        <v>685.5</v>
      </c>
      <c r="Y231" s="8">
        <v>187.3</v>
      </c>
      <c r="Z231" s="8">
        <v>398</v>
      </c>
      <c r="AA231" s="8">
        <v>4216.8</v>
      </c>
      <c r="AB231" s="8">
        <v>13259.3</v>
      </c>
      <c r="AC231" s="8">
        <v>13000</v>
      </c>
      <c r="AD231" s="8">
        <v>-259.3</v>
      </c>
      <c r="AE231" s="8">
        <v>-1.99</v>
      </c>
    </row>
    <row r="232" spans="18:31" ht="15" thickBot="1" x14ac:dyDescent="0.35">
      <c r="R232" s="7" t="s">
        <v>247</v>
      </c>
      <c r="S232" s="8">
        <v>5079.1000000000004</v>
      </c>
      <c r="T232" s="8">
        <v>220.7</v>
      </c>
      <c r="U232" s="8">
        <v>0</v>
      </c>
      <c r="V232" s="8">
        <v>1038.5999999999999</v>
      </c>
      <c r="W232" s="8">
        <v>583.29999999999995</v>
      </c>
      <c r="X232" s="8">
        <v>421.9</v>
      </c>
      <c r="Y232" s="8">
        <v>187.3</v>
      </c>
      <c r="Z232" s="8">
        <v>533.5</v>
      </c>
      <c r="AA232" s="8">
        <v>4216.8</v>
      </c>
      <c r="AB232" s="8">
        <v>12281.4</v>
      </c>
      <c r="AC232" s="8">
        <v>13000</v>
      </c>
      <c r="AD232" s="8">
        <v>718.6</v>
      </c>
      <c r="AE232" s="8">
        <v>5.53</v>
      </c>
    </row>
    <row r="233" spans="18:31" ht="15" thickBot="1" x14ac:dyDescent="0.35">
      <c r="R233" s="7" t="s">
        <v>248</v>
      </c>
      <c r="S233" s="8">
        <v>4964.6000000000004</v>
      </c>
      <c r="T233" s="8">
        <v>1055.5999999999999</v>
      </c>
      <c r="U233" s="8">
        <v>206.7</v>
      </c>
      <c r="V233" s="8">
        <v>1189.0999999999999</v>
      </c>
      <c r="W233" s="8">
        <v>478.7</v>
      </c>
      <c r="X233" s="8">
        <v>685.5</v>
      </c>
      <c r="Y233" s="8">
        <v>100.1</v>
      </c>
      <c r="Z233" s="8">
        <v>322.3</v>
      </c>
      <c r="AA233" s="8">
        <v>4216.8</v>
      </c>
      <c r="AB233" s="8">
        <v>13219.4</v>
      </c>
      <c r="AC233" s="8">
        <v>14000</v>
      </c>
      <c r="AD233" s="8">
        <v>780.6</v>
      </c>
      <c r="AE233" s="8">
        <v>5.58</v>
      </c>
    </row>
    <row r="234" spans="18:31" ht="15" thickBot="1" x14ac:dyDescent="0.35">
      <c r="R234" s="7" t="s">
        <v>249</v>
      </c>
      <c r="S234" s="8">
        <v>4964.6000000000004</v>
      </c>
      <c r="T234" s="8">
        <v>1055.5999999999999</v>
      </c>
      <c r="U234" s="8">
        <v>206.7</v>
      </c>
      <c r="V234" s="8">
        <v>1189.0999999999999</v>
      </c>
      <c r="W234" s="8">
        <v>478.7</v>
      </c>
      <c r="X234" s="8">
        <v>685.5</v>
      </c>
      <c r="Y234" s="8">
        <v>100.1</v>
      </c>
      <c r="Z234" s="8">
        <v>398</v>
      </c>
      <c r="AA234" s="8">
        <v>4216.8</v>
      </c>
      <c r="AB234" s="8">
        <v>13295.1</v>
      </c>
      <c r="AC234" s="8">
        <v>14000</v>
      </c>
      <c r="AD234" s="8">
        <v>704.9</v>
      </c>
      <c r="AE234" s="8">
        <v>5.04</v>
      </c>
    </row>
    <row r="235" spans="18:31" ht="15" thickBot="1" x14ac:dyDescent="0.35">
      <c r="R235" s="7" t="s">
        <v>250</v>
      </c>
      <c r="S235" s="8">
        <v>5079.1000000000004</v>
      </c>
      <c r="T235" s="8">
        <v>220.7</v>
      </c>
      <c r="U235" s="8">
        <v>411</v>
      </c>
      <c r="V235" s="8">
        <v>1189.0999999999999</v>
      </c>
      <c r="W235" s="8">
        <v>478.7</v>
      </c>
      <c r="X235" s="8">
        <v>421.9</v>
      </c>
      <c r="Y235" s="8">
        <v>378.6</v>
      </c>
      <c r="Z235" s="8">
        <v>44.3</v>
      </c>
      <c r="AA235" s="8">
        <v>4216.8</v>
      </c>
      <c r="AB235" s="8">
        <v>12440.3</v>
      </c>
      <c r="AC235" s="8">
        <v>12000</v>
      </c>
      <c r="AD235" s="8">
        <v>-440.3</v>
      </c>
      <c r="AE235" s="8">
        <v>-3.67</v>
      </c>
    </row>
    <row r="236" spans="18:31" ht="15" thickBot="1" x14ac:dyDescent="0.35">
      <c r="R236" s="7" t="s">
        <v>251</v>
      </c>
      <c r="S236" s="8">
        <v>5358.1</v>
      </c>
      <c r="T236" s="8">
        <v>208.2</v>
      </c>
      <c r="U236" s="8">
        <v>206.7</v>
      </c>
      <c r="V236" s="8">
        <v>1108.9000000000001</v>
      </c>
      <c r="W236" s="8">
        <v>837.9</v>
      </c>
      <c r="X236" s="8">
        <v>1440.7</v>
      </c>
      <c r="Y236" s="8">
        <v>378.6</v>
      </c>
      <c r="Z236" s="8">
        <v>322.3</v>
      </c>
      <c r="AA236" s="8">
        <v>4357.3</v>
      </c>
      <c r="AB236" s="8">
        <v>14218.7</v>
      </c>
      <c r="AC236" s="8">
        <v>14000</v>
      </c>
      <c r="AD236" s="8">
        <v>-218.7</v>
      </c>
      <c r="AE236" s="8">
        <v>-1.56</v>
      </c>
    </row>
    <row r="237" spans="18:31" ht="15" thickBot="1" x14ac:dyDescent="0.35">
      <c r="R237" s="7" t="s">
        <v>252</v>
      </c>
      <c r="S237" s="8">
        <v>5358.1</v>
      </c>
      <c r="T237" s="8">
        <v>208.2</v>
      </c>
      <c r="U237" s="8">
        <v>206.7</v>
      </c>
      <c r="V237" s="8">
        <v>1108.9000000000001</v>
      </c>
      <c r="W237" s="8">
        <v>837.9</v>
      </c>
      <c r="X237" s="8">
        <v>1440.7</v>
      </c>
      <c r="Y237" s="8">
        <v>378.6</v>
      </c>
      <c r="Z237" s="8">
        <v>322.3</v>
      </c>
      <c r="AA237" s="8">
        <v>4357.3</v>
      </c>
      <c r="AB237" s="8">
        <v>14218.7</v>
      </c>
      <c r="AC237" s="8">
        <v>14000</v>
      </c>
      <c r="AD237" s="8">
        <v>-218.7</v>
      </c>
      <c r="AE237" s="8">
        <v>-1.56</v>
      </c>
    </row>
    <row r="238" spans="18:31" ht="15" thickBot="1" x14ac:dyDescent="0.35">
      <c r="R238" s="7" t="s">
        <v>253</v>
      </c>
      <c r="S238" s="8">
        <v>4417.6000000000004</v>
      </c>
      <c r="T238" s="8">
        <v>0</v>
      </c>
      <c r="U238" s="8">
        <v>0</v>
      </c>
      <c r="V238" s="8">
        <v>1038.5999999999999</v>
      </c>
      <c r="W238" s="8">
        <v>837.9</v>
      </c>
      <c r="X238" s="8">
        <v>685.5</v>
      </c>
      <c r="Y238" s="8">
        <v>100.1</v>
      </c>
      <c r="Z238" s="8">
        <v>44.3</v>
      </c>
      <c r="AA238" s="8">
        <v>4357.3</v>
      </c>
      <c r="AB238" s="8">
        <v>11481.4</v>
      </c>
      <c r="AC238" s="8">
        <v>11000</v>
      </c>
      <c r="AD238" s="8">
        <v>-481.4</v>
      </c>
      <c r="AE238" s="8">
        <v>-4.38</v>
      </c>
    </row>
    <row r="239" spans="18:31" ht="15" thickBot="1" x14ac:dyDescent="0.35">
      <c r="R239" s="7" t="s">
        <v>254</v>
      </c>
      <c r="S239" s="8">
        <v>5358.1</v>
      </c>
      <c r="T239" s="8">
        <v>220.7</v>
      </c>
      <c r="U239" s="8">
        <v>809</v>
      </c>
      <c r="V239" s="8">
        <v>1189.0999999999999</v>
      </c>
      <c r="W239" s="8">
        <v>583.29999999999995</v>
      </c>
      <c r="X239" s="8">
        <v>1440.7</v>
      </c>
      <c r="Y239" s="8">
        <v>100.1</v>
      </c>
      <c r="Z239" s="8">
        <v>322.3</v>
      </c>
      <c r="AA239" s="8">
        <v>3996.7</v>
      </c>
      <c r="AB239" s="8">
        <v>14020</v>
      </c>
      <c r="AC239" s="8">
        <v>14000</v>
      </c>
      <c r="AD239" s="8">
        <v>-20</v>
      </c>
      <c r="AE239" s="8">
        <v>-0.14000000000000001</v>
      </c>
    </row>
    <row r="240" spans="18:31" ht="15" thickBot="1" x14ac:dyDescent="0.35">
      <c r="R240" s="7" t="s">
        <v>255</v>
      </c>
      <c r="S240" s="8">
        <v>4417.6000000000004</v>
      </c>
      <c r="T240" s="8">
        <v>208.2</v>
      </c>
      <c r="U240" s="8">
        <v>129.5</v>
      </c>
      <c r="V240" s="8">
        <v>1108.9000000000001</v>
      </c>
      <c r="W240" s="8">
        <v>583.29999999999995</v>
      </c>
      <c r="X240" s="8">
        <v>1440.7</v>
      </c>
      <c r="Y240" s="8">
        <v>378.6</v>
      </c>
      <c r="Z240" s="8">
        <v>398</v>
      </c>
      <c r="AA240" s="8">
        <v>3996.7</v>
      </c>
      <c r="AB240" s="8">
        <v>12661.5</v>
      </c>
      <c r="AC240" s="8">
        <v>13000</v>
      </c>
      <c r="AD240" s="8">
        <v>338.5</v>
      </c>
      <c r="AE240" s="8">
        <v>2.6</v>
      </c>
    </row>
    <row r="241" spans="18:31" ht="15" thickBot="1" x14ac:dyDescent="0.35">
      <c r="R241" s="7" t="s">
        <v>256</v>
      </c>
      <c r="S241" s="8">
        <v>5358.1</v>
      </c>
      <c r="T241" s="8">
        <v>220.7</v>
      </c>
      <c r="U241" s="8">
        <v>206.7</v>
      </c>
      <c r="V241" s="8">
        <v>1108.9000000000001</v>
      </c>
      <c r="W241" s="8">
        <v>583.29999999999995</v>
      </c>
      <c r="X241" s="8">
        <v>1440.7</v>
      </c>
      <c r="Y241" s="8">
        <v>100.1</v>
      </c>
      <c r="Z241" s="8">
        <v>398</v>
      </c>
      <c r="AA241" s="8">
        <v>3996.7</v>
      </c>
      <c r="AB241" s="8">
        <v>13413.2</v>
      </c>
      <c r="AC241" s="8">
        <v>14000</v>
      </c>
      <c r="AD241" s="8">
        <v>586.79999999999995</v>
      </c>
      <c r="AE241" s="8">
        <v>4.1900000000000004</v>
      </c>
    </row>
    <row r="242" spans="18:31" ht="15" thickBot="1" x14ac:dyDescent="0.35">
      <c r="R242" s="7" t="s">
        <v>257</v>
      </c>
      <c r="S242" s="8">
        <v>4417.6000000000004</v>
      </c>
      <c r="T242" s="8">
        <v>0</v>
      </c>
      <c r="U242" s="8">
        <v>206.7</v>
      </c>
      <c r="V242" s="8">
        <v>1534.8</v>
      </c>
      <c r="W242" s="8">
        <v>757.2</v>
      </c>
      <c r="X242" s="8">
        <v>2048.9</v>
      </c>
      <c r="Y242" s="8">
        <v>434.4</v>
      </c>
      <c r="Z242" s="8">
        <v>322.3</v>
      </c>
      <c r="AA242" s="8">
        <v>4216.8</v>
      </c>
      <c r="AB242" s="8">
        <v>13938.8</v>
      </c>
      <c r="AC242" s="8">
        <v>15000</v>
      </c>
      <c r="AD242" s="8">
        <v>1061.2</v>
      </c>
      <c r="AE242" s="8">
        <v>7.07</v>
      </c>
    </row>
    <row r="243" spans="18:31" ht="15" thickBot="1" x14ac:dyDescent="0.35">
      <c r="R243" s="7" t="s">
        <v>258</v>
      </c>
      <c r="S243" s="8">
        <v>4417.6000000000004</v>
      </c>
      <c r="T243" s="8">
        <v>208.2</v>
      </c>
      <c r="U243" s="8">
        <v>809</v>
      </c>
      <c r="V243" s="8">
        <v>1534.8</v>
      </c>
      <c r="W243" s="8">
        <v>757.2</v>
      </c>
      <c r="X243" s="8">
        <v>2048.9</v>
      </c>
      <c r="Y243" s="8">
        <v>434.4</v>
      </c>
      <c r="Z243" s="8">
        <v>322.3</v>
      </c>
      <c r="AA243" s="8">
        <v>4216.8</v>
      </c>
      <c r="AB243" s="8">
        <v>14749.2</v>
      </c>
      <c r="AC243" s="8">
        <v>15000</v>
      </c>
      <c r="AD243" s="8">
        <v>250.8</v>
      </c>
      <c r="AE243" s="8">
        <v>1.67</v>
      </c>
    </row>
    <row r="244" spans="18:31" ht="15" thickBot="1" x14ac:dyDescent="0.35">
      <c r="R244" s="7" t="s">
        <v>259</v>
      </c>
      <c r="S244" s="8">
        <v>4964.6000000000004</v>
      </c>
      <c r="T244" s="8">
        <v>1055.5999999999999</v>
      </c>
      <c r="U244" s="8">
        <v>206.7</v>
      </c>
      <c r="V244" s="8">
        <v>1038.5999999999999</v>
      </c>
      <c r="W244" s="8">
        <v>837.9</v>
      </c>
      <c r="X244" s="8">
        <v>421.9</v>
      </c>
      <c r="Y244" s="8">
        <v>187.3</v>
      </c>
      <c r="Z244" s="8">
        <v>44.3</v>
      </c>
      <c r="AA244" s="8">
        <v>4133.7</v>
      </c>
      <c r="AB244" s="8">
        <v>12890.6</v>
      </c>
      <c r="AC244" s="8">
        <v>13000</v>
      </c>
      <c r="AD244" s="8">
        <v>109.4</v>
      </c>
      <c r="AE244" s="8">
        <v>0.84</v>
      </c>
    </row>
    <row r="245" spans="18:31" ht="15" thickBot="1" x14ac:dyDescent="0.35">
      <c r="R245" s="7" t="s">
        <v>260</v>
      </c>
      <c r="S245" s="8">
        <v>5623.6</v>
      </c>
      <c r="T245" s="8">
        <v>1055.5999999999999</v>
      </c>
      <c r="U245" s="8">
        <v>206.7</v>
      </c>
      <c r="V245" s="8">
        <v>0</v>
      </c>
      <c r="W245" s="8">
        <v>583.29999999999995</v>
      </c>
      <c r="X245" s="8">
        <v>421.9</v>
      </c>
      <c r="Y245" s="8">
        <v>311.3</v>
      </c>
      <c r="Z245" s="8">
        <v>533.5</v>
      </c>
      <c r="AA245" s="8">
        <v>4216.8</v>
      </c>
      <c r="AB245" s="8">
        <v>12952.9</v>
      </c>
      <c r="AC245" s="8">
        <v>13000</v>
      </c>
      <c r="AD245" s="8">
        <v>47.1</v>
      </c>
      <c r="AE245" s="8">
        <v>0.36</v>
      </c>
    </row>
    <row r="246" spans="18:31" ht="15" thickBot="1" x14ac:dyDescent="0.35">
      <c r="R246" s="7" t="s">
        <v>261</v>
      </c>
      <c r="S246" s="8">
        <v>5358.1</v>
      </c>
      <c r="T246" s="8">
        <v>1055.5999999999999</v>
      </c>
      <c r="U246" s="8">
        <v>206.7</v>
      </c>
      <c r="V246" s="8">
        <v>1189.0999999999999</v>
      </c>
      <c r="W246" s="8">
        <v>837.9</v>
      </c>
      <c r="X246" s="8">
        <v>421.9</v>
      </c>
      <c r="Y246" s="8">
        <v>100.1</v>
      </c>
      <c r="Z246" s="8">
        <v>398</v>
      </c>
      <c r="AA246" s="8">
        <v>4357.3</v>
      </c>
      <c r="AB246" s="8">
        <v>13924.8</v>
      </c>
      <c r="AC246" s="8">
        <v>14000</v>
      </c>
      <c r="AD246" s="8">
        <v>75.2</v>
      </c>
      <c r="AE246" s="8">
        <v>0.54</v>
      </c>
    </row>
    <row r="247" spans="18:31" ht="15" thickBot="1" x14ac:dyDescent="0.35">
      <c r="R247" s="7" t="s">
        <v>262</v>
      </c>
      <c r="S247" s="8">
        <v>5079.1000000000004</v>
      </c>
      <c r="T247" s="8">
        <v>220.7</v>
      </c>
      <c r="U247" s="8">
        <v>0</v>
      </c>
      <c r="V247" s="8">
        <v>0</v>
      </c>
      <c r="W247" s="8">
        <v>583.29999999999995</v>
      </c>
      <c r="X247" s="8">
        <v>0</v>
      </c>
      <c r="Y247" s="8">
        <v>311.3</v>
      </c>
      <c r="Z247" s="8">
        <v>579.29999999999995</v>
      </c>
      <c r="AA247" s="8">
        <v>4133.7</v>
      </c>
      <c r="AB247" s="8">
        <v>10907.5</v>
      </c>
      <c r="AC247" s="8">
        <v>11000</v>
      </c>
      <c r="AD247" s="8">
        <v>92.5</v>
      </c>
      <c r="AE247" s="8">
        <v>0.84</v>
      </c>
    </row>
    <row r="248" spans="18:31" ht="15" thickBot="1" x14ac:dyDescent="0.35">
      <c r="R248" s="7" t="s">
        <v>263</v>
      </c>
      <c r="S248" s="8">
        <v>5358.1</v>
      </c>
      <c r="T248" s="8">
        <v>208.2</v>
      </c>
      <c r="U248" s="8">
        <v>809</v>
      </c>
      <c r="V248" s="8">
        <v>1108.9000000000001</v>
      </c>
      <c r="W248" s="8">
        <v>757.2</v>
      </c>
      <c r="X248" s="8">
        <v>685.5</v>
      </c>
      <c r="Y248" s="8">
        <v>378.6</v>
      </c>
      <c r="Z248" s="8">
        <v>322.3</v>
      </c>
      <c r="AA248" s="8">
        <v>3996.7</v>
      </c>
      <c r="AB248" s="8">
        <v>13624.4</v>
      </c>
      <c r="AC248" s="8">
        <v>14000</v>
      </c>
      <c r="AD248" s="8">
        <v>375.6</v>
      </c>
      <c r="AE248" s="8">
        <v>2.68</v>
      </c>
    </row>
    <row r="249" spans="18:31" ht="15" thickBot="1" x14ac:dyDescent="0.35">
      <c r="R249" s="7" t="s">
        <v>264</v>
      </c>
      <c r="S249" s="8">
        <v>5358.1</v>
      </c>
      <c r="T249" s="8">
        <v>208.2</v>
      </c>
      <c r="U249" s="8">
        <v>809</v>
      </c>
      <c r="V249" s="8">
        <v>1108.9000000000001</v>
      </c>
      <c r="W249" s="8">
        <v>757.2</v>
      </c>
      <c r="X249" s="8">
        <v>1440.7</v>
      </c>
      <c r="Y249" s="8">
        <v>378.6</v>
      </c>
      <c r="Z249" s="8">
        <v>322.3</v>
      </c>
      <c r="AA249" s="8">
        <v>3996.7</v>
      </c>
      <c r="AB249" s="8">
        <v>14379.6</v>
      </c>
      <c r="AC249" s="8">
        <v>15000</v>
      </c>
      <c r="AD249" s="8">
        <v>620.4</v>
      </c>
      <c r="AE249" s="8">
        <v>4.1399999999999997</v>
      </c>
    </row>
    <row r="250" spans="18:31" ht="15" thickBot="1" x14ac:dyDescent="0.35">
      <c r="R250" s="7" t="s">
        <v>265</v>
      </c>
      <c r="S250" s="8">
        <v>4417.6000000000004</v>
      </c>
      <c r="T250" s="8">
        <v>0</v>
      </c>
      <c r="U250" s="8">
        <v>206.7</v>
      </c>
      <c r="V250" s="8">
        <v>1189.0999999999999</v>
      </c>
      <c r="W250" s="8">
        <v>757.2</v>
      </c>
      <c r="X250" s="8">
        <v>1440.7</v>
      </c>
      <c r="Y250" s="8">
        <v>434.4</v>
      </c>
      <c r="Z250" s="8">
        <v>44.3</v>
      </c>
      <c r="AA250" s="8">
        <v>4216.8</v>
      </c>
      <c r="AB250" s="8">
        <v>12706.8</v>
      </c>
      <c r="AC250" s="8">
        <v>12000</v>
      </c>
      <c r="AD250" s="8">
        <v>-706.8</v>
      </c>
      <c r="AE250" s="8">
        <v>-5.89</v>
      </c>
    </row>
    <row r="251" spans="18:31" ht="15" thickBot="1" x14ac:dyDescent="0.35">
      <c r="R251" s="7" t="s">
        <v>266</v>
      </c>
      <c r="S251" s="8">
        <v>5358.1</v>
      </c>
      <c r="T251" s="8">
        <v>208.2</v>
      </c>
      <c r="U251" s="8">
        <v>809</v>
      </c>
      <c r="V251" s="8">
        <v>1189.0999999999999</v>
      </c>
      <c r="W251" s="8">
        <v>757.2</v>
      </c>
      <c r="X251" s="8">
        <v>685.5</v>
      </c>
      <c r="Y251" s="8">
        <v>378.6</v>
      </c>
      <c r="Z251" s="8">
        <v>398</v>
      </c>
      <c r="AA251" s="8">
        <v>4216.8</v>
      </c>
      <c r="AB251" s="8">
        <v>14000.5</v>
      </c>
      <c r="AC251" s="8">
        <v>14000</v>
      </c>
      <c r="AD251" s="8">
        <v>-0.5</v>
      </c>
      <c r="AE251" s="8">
        <v>0</v>
      </c>
    </row>
    <row r="252" spans="18:31" ht="15" thickBot="1" x14ac:dyDescent="0.35">
      <c r="R252" s="7" t="s">
        <v>267</v>
      </c>
      <c r="S252" s="8">
        <v>4417.6000000000004</v>
      </c>
      <c r="T252" s="8">
        <v>0</v>
      </c>
      <c r="U252" s="8">
        <v>206.7</v>
      </c>
      <c r="V252" s="8">
        <v>1189.0999999999999</v>
      </c>
      <c r="W252" s="8">
        <v>757.2</v>
      </c>
      <c r="X252" s="8">
        <v>1440.7</v>
      </c>
      <c r="Y252" s="8">
        <v>378.6</v>
      </c>
      <c r="Z252" s="8">
        <v>398</v>
      </c>
      <c r="AA252" s="8">
        <v>4216.8</v>
      </c>
      <c r="AB252" s="8">
        <v>13004.7</v>
      </c>
      <c r="AC252" s="8">
        <v>13000</v>
      </c>
      <c r="AD252" s="8">
        <v>-4.7</v>
      </c>
      <c r="AE252" s="8">
        <v>-0.04</v>
      </c>
    </row>
    <row r="253" spans="18:31" ht="15" thickBot="1" x14ac:dyDescent="0.35">
      <c r="R253" s="7" t="s">
        <v>268</v>
      </c>
      <c r="S253" s="8">
        <v>5358.1</v>
      </c>
      <c r="T253" s="8">
        <v>208.2</v>
      </c>
      <c r="U253" s="8">
        <v>206.7</v>
      </c>
      <c r="V253" s="8">
        <v>1189.0999999999999</v>
      </c>
      <c r="W253" s="8">
        <v>757.2</v>
      </c>
      <c r="X253" s="8">
        <v>685.5</v>
      </c>
      <c r="Y253" s="8">
        <v>378.6</v>
      </c>
      <c r="Z253" s="8">
        <v>398</v>
      </c>
      <c r="AA253" s="8">
        <v>4216.8</v>
      </c>
      <c r="AB253" s="8">
        <v>13398.3</v>
      </c>
      <c r="AC253" s="8">
        <v>14000</v>
      </c>
      <c r="AD253" s="8">
        <v>601.70000000000005</v>
      </c>
      <c r="AE253" s="8">
        <v>4.3</v>
      </c>
    </row>
    <row r="254" spans="18:31" ht="15" thickBot="1" x14ac:dyDescent="0.35">
      <c r="R254" s="7" t="s">
        <v>269</v>
      </c>
      <c r="S254" s="8">
        <v>4964.6000000000004</v>
      </c>
      <c r="T254" s="8">
        <v>1055.5999999999999</v>
      </c>
      <c r="U254" s="8">
        <v>206.7</v>
      </c>
      <c r="V254" s="8">
        <v>1038.5999999999999</v>
      </c>
      <c r="W254" s="8">
        <v>837.9</v>
      </c>
      <c r="X254" s="8">
        <v>1440.7</v>
      </c>
      <c r="Y254" s="8">
        <v>187.3</v>
      </c>
      <c r="Z254" s="8">
        <v>322.3</v>
      </c>
      <c r="AA254" s="8">
        <v>4357.3</v>
      </c>
      <c r="AB254" s="8">
        <v>14411</v>
      </c>
      <c r="AC254" s="8">
        <v>14000</v>
      </c>
      <c r="AD254" s="8">
        <v>-411</v>
      </c>
      <c r="AE254" s="8">
        <v>-2.94</v>
      </c>
    </row>
    <row r="255" spans="18:31" ht="15" thickBot="1" x14ac:dyDescent="0.35">
      <c r="R255" s="7" t="s">
        <v>270</v>
      </c>
      <c r="S255" s="8">
        <v>5079.1000000000004</v>
      </c>
      <c r="T255" s="8">
        <v>220.7</v>
      </c>
      <c r="U255" s="8">
        <v>411</v>
      </c>
      <c r="V255" s="8">
        <v>1038.5999999999999</v>
      </c>
      <c r="W255" s="8">
        <v>837.9</v>
      </c>
      <c r="X255" s="8">
        <v>421.9</v>
      </c>
      <c r="Y255" s="8">
        <v>100.1</v>
      </c>
      <c r="Z255" s="8">
        <v>322.3</v>
      </c>
      <c r="AA255" s="8">
        <v>4357.3</v>
      </c>
      <c r="AB255" s="8">
        <v>12789</v>
      </c>
      <c r="AC255" s="8">
        <v>12000</v>
      </c>
      <c r="AD255" s="8">
        <v>-789</v>
      </c>
      <c r="AE255" s="8">
        <v>-6.58</v>
      </c>
    </row>
    <row r="256" spans="18:31" ht="15" thickBot="1" x14ac:dyDescent="0.35">
      <c r="R256" s="7" t="s">
        <v>271</v>
      </c>
      <c r="S256" s="8">
        <v>4964.6000000000004</v>
      </c>
      <c r="T256" s="8">
        <v>1055.5999999999999</v>
      </c>
      <c r="U256" s="8">
        <v>129.5</v>
      </c>
      <c r="V256" s="8">
        <v>1038.5999999999999</v>
      </c>
      <c r="W256" s="8">
        <v>837.9</v>
      </c>
      <c r="X256" s="8">
        <v>1440.7</v>
      </c>
      <c r="Y256" s="8">
        <v>187.3</v>
      </c>
      <c r="Z256" s="8">
        <v>322.3</v>
      </c>
      <c r="AA256" s="8">
        <v>4357.3</v>
      </c>
      <c r="AB256" s="8">
        <v>14333.8</v>
      </c>
      <c r="AC256" s="8">
        <v>14000</v>
      </c>
      <c r="AD256" s="8">
        <v>-333.8</v>
      </c>
      <c r="AE256" s="8">
        <v>-2.38</v>
      </c>
    </row>
    <row r="257" spans="18:31" ht="15" thickBot="1" x14ac:dyDescent="0.35">
      <c r="R257" s="7" t="s">
        <v>272</v>
      </c>
      <c r="S257" s="8">
        <v>4964.6000000000004</v>
      </c>
      <c r="T257" s="8">
        <v>1055.5999999999999</v>
      </c>
      <c r="U257" s="8">
        <v>206.7</v>
      </c>
      <c r="V257" s="8">
        <v>1189.0999999999999</v>
      </c>
      <c r="W257" s="8">
        <v>757.2</v>
      </c>
      <c r="X257" s="8">
        <v>685.5</v>
      </c>
      <c r="Y257" s="8">
        <v>100.1</v>
      </c>
      <c r="Z257" s="8">
        <v>322.3</v>
      </c>
      <c r="AA257" s="8">
        <v>4216.8</v>
      </c>
      <c r="AB257" s="8">
        <v>13497.9</v>
      </c>
      <c r="AC257" s="8">
        <v>14000</v>
      </c>
      <c r="AD257" s="8">
        <v>502.1</v>
      </c>
      <c r="AE257" s="8">
        <v>3.59</v>
      </c>
    </row>
    <row r="258" spans="18:31" ht="15" thickBot="1" x14ac:dyDescent="0.35">
      <c r="R258" s="7" t="s">
        <v>273</v>
      </c>
      <c r="S258" s="8">
        <v>4964.6000000000004</v>
      </c>
      <c r="T258" s="8">
        <v>1055.5999999999999</v>
      </c>
      <c r="U258" s="8">
        <v>129.5</v>
      </c>
      <c r="V258" s="8">
        <v>1189.0999999999999</v>
      </c>
      <c r="W258" s="8">
        <v>757.2</v>
      </c>
      <c r="X258" s="8">
        <v>685.5</v>
      </c>
      <c r="Y258" s="8">
        <v>100.1</v>
      </c>
      <c r="Z258" s="8">
        <v>322.3</v>
      </c>
      <c r="AA258" s="8">
        <v>4216.8</v>
      </c>
      <c r="AB258" s="8">
        <v>13420.7</v>
      </c>
      <c r="AC258" s="8">
        <v>14000</v>
      </c>
      <c r="AD258" s="8">
        <v>579.29999999999995</v>
      </c>
      <c r="AE258" s="8">
        <v>4.1399999999999997</v>
      </c>
    </row>
    <row r="259" spans="18:31" ht="15" thickBot="1" x14ac:dyDescent="0.35">
      <c r="R259" s="7" t="s">
        <v>274</v>
      </c>
      <c r="S259" s="8">
        <v>5079.1000000000004</v>
      </c>
      <c r="T259" s="8">
        <v>220.7</v>
      </c>
      <c r="U259" s="8">
        <v>411</v>
      </c>
      <c r="V259" s="8">
        <v>1189.0999999999999</v>
      </c>
      <c r="W259" s="8">
        <v>757.2</v>
      </c>
      <c r="X259" s="8">
        <v>421.9</v>
      </c>
      <c r="Y259" s="8">
        <v>378.6</v>
      </c>
      <c r="Z259" s="8">
        <v>322.3</v>
      </c>
      <c r="AA259" s="8">
        <v>4133.7</v>
      </c>
      <c r="AB259" s="8">
        <v>12913.6</v>
      </c>
      <c r="AC259" s="8">
        <v>12000</v>
      </c>
      <c r="AD259" s="8">
        <v>-913.6</v>
      </c>
      <c r="AE259" s="8">
        <v>-7.61</v>
      </c>
    </row>
    <row r="260" spans="18:31" ht="15" thickBot="1" x14ac:dyDescent="0.35">
      <c r="R260" s="7" t="s">
        <v>275</v>
      </c>
      <c r="S260" s="8">
        <v>5623.6</v>
      </c>
      <c r="T260" s="8">
        <v>1930.8</v>
      </c>
      <c r="U260" s="8">
        <v>206.7</v>
      </c>
      <c r="V260" s="8">
        <v>0</v>
      </c>
      <c r="W260" s="8">
        <v>583.29999999999995</v>
      </c>
      <c r="X260" s="8">
        <v>0</v>
      </c>
      <c r="Y260" s="8">
        <v>311.3</v>
      </c>
      <c r="Z260" s="8">
        <v>579.29999999999995</v>
      </c>
      <c r="AA260" s="8">
        <v>4133.7</v>
      </c>
      <c r="AB260" s="8">
        <v>13368.9</v>
      </c>
      <c r="AC260" s="8">
        <v>13000</v>
      </c>
      <c r="AD260" s="8">
        <v>-368.9</v>
      </c>
      <c r="AE260" s="8">
        <v>-2.84</v>
      </c>
    </row>
    <row r="261" spans="18:31" ht="15" thickBot="1" x14ac:dyDescent="0.35">
      <c r="R261" s="7" t="s">
        <v>276</v>
      </c>
      <c r="S261" s="8">
        <v>5623.6</v>
      </c>
      <c r="T261" s="8">
        <v>1930.8</v>
      </c>
      <c r="U261" s="8">
        <v>411</v>
      </c>
      <c r="V261" s="8">
        <v>0</v>
      </c>
      <c r="W261" s="8">
        <v>583.29999999999995</v>
      </c>
      <c r="X261" s="8">
        <v>0</v>
      </c>
      <c r="Y261" s="8">
        <v>311.3</v>
      </c>
      <c r="Z261" s="8">
        <v>579.29999999999995</v>
      </c>
      <c r="AA261" s="8">
        <v>4133.7</v>
      </c>
      <c r="AB261" s="8">
        <v>13573.1</v>
      </c>
      <c r="AC261" s="8">
        <v>14000</v>
      </c>
      <c r="AD261" s="8">
        <v>426.9</v>
      </c>
      <c r="AE261" s="8">
        <v>3.05</v>
      </c>
    </row>
    <row r="262" spans="18:31" ht="15" thickBot="1" x14ac:dyDescent="0.35">
      <c r="R262" s="7" t="s">
        <v>277</v>
      </c>
      <c r="S262" s="8">
        <v>5079.1000000000004</v>
      </c>
      <c r="T262" s="8">
        <v>1055.5999999999999</v>
      </c>
      <c r="U262" s="8">
        <v>0</v>
      </c>
      <c r="V262" s="8">
        <v>1189.0999999999999</v>
      </c>
      <c r="W262" s="8">
        <v>583.29999999999995</v>
      </c>
      <c r="X262" s="8">
        <v>0</v>
      </c>
      <c r="Y262" s="8">
        <v>378.6</v>
      </c>
      <c r="Z262" s="8">
        <v>533.5</v>
      </c>
      <c r="AA262" s="8">
        <v>4133.7</v>
      </c>
      <c r="AB262" s="8">
        <v>12952.9</v>
      </c>
      <c r="AC262" s="8">
        <v>13000</v>
      </c>
      <c r="AD262" s="8">
        <v>47.1</v>
      </c>
      <c r="AE262" s="8">
        <v>0.36</v>
      </c>
    </row>
    <row r="263" spans="18:31" ht="15" thickBot="1" x14ac:dyDescent="0.35">
      <c r="R263" s="7" t="s">
        <v>278</v>
      </c>
      <c r="S263" s="8">
        <v>4964.6000000000004</v>
      </c>
      <c r="T263" s="8">
        <v>220.7</v>
      </c>
      <c r="U263" s="8">
        <v>411</v>
      </c>
      <c r="V263" s="8">
        <v>1038.5999999999999</v>
      </c>
      <c r="W263" s="8">
        <v>757.2</v>
      </c>
      <c r="X263" s="8">
        <v>1440.7</v>
      </c>
      <c r="Y263" s="8">
        <v>187.3</v>
      </c>
      <c r="Z263" s="8">
        <v>533.5</v>
      </c>
      <c r="AA263" s="8">
        <v>4133.7</v>
      </c>
      <c r="AB263" s="8">
        <v>13687.2</v>
      </c>
      <c r="AC263" s="8">
        <v>14000</v>
      </c>
      <c r="AD263" s="8">
        <v>312.8</v>
      </c>
      <c r="AE263" s="8">
        <v>2.23</v>
      </c>
    </row>
    <row r="264" spans="18:31" ht="15" thickBot="1" x14ac:dyDescent="0.35">
      <c r="R264" s="7" t="s">
        <v>279</v>
      </c>
      <c r="S264" s="8">
        <v>5623.6</v>
      </c>
      <c r="T264" s="8">
        <v>1055.5999999999999</v>
      </c>
      <c r="U264" s="8">
        <v>411</v>
      </c>
      <c r="V264" s="8">
        <v>0</v>
      </c>
      <c r="W264" s="8">
        <v>757.2</v>
      </c>
      <c r="X264" s="8">
        <v>685.5</v>
      </c>
      <c r="Y264" s="8">
        <v>311.3</v>
      </c>
      <c r="Z264" s="8">
        <v>533.5</v>
      </c>
      <c r="AA264" s="8">
        <v>4133.7</v>
      </c>
      <c r="AB264" s="8">
        <v>13511.3</v>
      </c>
      <c r="AC264" s="8">
        <v>14000</v>
      </c>
      <c r="AD264" s="8">
        <v>488.7</v>
      </c>
      <c r="AE264" s="8">
        <v>3.49</v>
      </c>
    </row>
    <row r="265" spans="18:31" ht="15" thickBot="1" x14ac:dyDescent="0.35">
      <c r="R265" s="7" t="s">
        <v>280</v>
      </c>
      <c r="S265" s="8">
        <v>5358.1</v>
      </c>
      <c r="T265" s="8">
        <v>208.2</v>
      </c>
      <c r="U265" s="8">
        <v>809</v>
      </c>
      <c r="V265" s="8">
        <v>1108.9000000000001</v>
      </c>
      <c r="W265" s="8">
        <v>478.7</v>
      </c>
      <c r="X265" s="8">
        <v>2048.9</v>
      </c>
      <c r="Y265" s="8">
        <v>378.6</v>
      </c>
      <c r="Z265" s="8">
        <v>398</v>
      </c>
      <c r="AA265" s="8">
        <v>4357.3</v>
      </c>
      <c r="AB265" s="8">
        <v>15145.8</v>
      </c>
      <c r="AC265" s="8">
        <v>15000</v>
      </c>
      <c r="AD265" s="8">
        <v>-145.80000000000001</v>
      </c>
      <c r="AE265" s="8">
        <v>-0.97</v>
      </c>
    </row>
    <row r="266" spans="18:31" ht="15" thickBot="1" x14ac:dyDescent="0.35">
      <c r="R266" s="7" t="s">
        <v>281</v>
      </c>
      <c r="S266" s="8">
        <v>4417.6000000000004</v>
      </c>
      <c r="T266" s="8">
        <v>208.2</v>
      </c>
      <c r="U266" s="8">
        <v>809</v>
      </c>
      <c r="V266" s="8">
        <v>1534.8</v>
      </c>
      <c r="W266" s="8">
        <v>478.7</v>
      </c>
      <c r="X266" s="8">
        <v>2048.9</v>
      </c>
      <c r="Y266" s="8">
        <v>434.4</v>
      </c>
      <c r="Z266" s="8">
        <v>398</v>
      </c>
      <c r="AA266" s="8">
        <v>4357.3</v>
      </c>
      <c r="AB266" s="8">
        <v>14687</v>
      </c>
      <c r="AC266" s="8">
        <v>15000</v>
      </c>
      <c r="AD266" s="8">
        <v>313</v>
      </c>
      <c r="AE266" s="8">
        <v>2.09</v>
      </c>
    </row>
    <row r="267" spans="18:31" ht="15" thickBot="1" x14ac:dyDescent="0.35">
      <c r="R267" s="7" t="s">
        <v>282</v>
      </c>
      <c r="S267" s="8">
        <v>4417.6000000000004</v>
      </c>
      <c r="T267" s="8">
        <v>208.2</v>
      </c>
      <c r="U267" s="8">
        <v>0</v>
      </c>
      <c r="V267" s="8">
        <v>1038.5999999999999</v>
      </c>
      <c r="W267" s="8">
        <v>837.9</v>
      </c>
      <c r="X267" s="8">
        <v>0</v>
      </c>
      <c r="Y267" s="8">
        <v>187.3</v>
      </c>
      <c r="Z267" s="8">
        <v>533.5</v>
      </c>
      <c r="AA267" s="8">
        <v>4216.8</v>
      </c>
      <c r="AB267" s="8">
        <v>11440</v>
      </c>
      <c r="AC267" s="8">
        <v>11000</v>
      </c>
      <c r="AD267" s="8">
        <v>-440</v>
      </c>
      <c r="AE267" s="8">
        <v>-4</v>
      </c>
    </row>
    <row r="268" spans="18:31" ht="15" thickBot="1" x14ac:dyDescent="0.35">
      <c r="R268" s="7" t="s">
        <v>283</v>
      </c>
      <c r="S268" s="8">
        <v>4964.6000000000004</v>
      </c>
      <c r="T268" s="8">
        <v>220.7</v>
      </c>
      <c r="U268" s="8">
        <v>206.7</v>
      </c>
      <c r="V268" s="8">
        <v>1189.0999999999999</v>
      </c>
      <c r="W268" s="8">
        <v>757.2</v>
      </c>
      <c r="X268" s="8">
        <v>1440.7</v>
      </c>
      <c r="Y268" s="8">
        <v>100.1</v>
      </c>
      <c r="Z268" s="8">
        <v>398</v>
      </c>
      <c r="AA268" s="8">
        <v>4216.8</v>
      </c>
      <c r="AB268" s="8">
        <v>13493.9</v>
      </c>
      <c r="AC268" s="8">
        <v>14000</v>
      </c>
      <c r="AD268" s="8">
        <v>506.1</v>
      </c>
      <c r="AE268" s="8">
        <v>3.62</v>
      </c>
    </row>
    <row r="269" spans="18:31" ht="15" thickBot="1" x14ac:dyDescent="0.35">
      <c r="R269" s="7" t="s">
        <v>284</v>
      </c>
      <c r="S269" s="8">
        <v>5079.1000000000004</v>
      </c>
      <c r="T269" s="8">
        <v>208.2</v>
      </c>
      <c r="U269" s="8">
        <v>809</v>
      </c>
      <c r="V269" s="8">
        <v>1108.9000000000001</v>
      </c>
      <c r="W269" s="8">
        <v>837.9</v>
      </c>
      <c r="X269" s="8">
        <v>1440.7</v>
      </c>
      <c r="Y269" s="8">
        <v>434.4</v>
      </c>
      <c r="Z269" s="8">
        <v>322.3</v>
      </c>
      <c r="AA269" s="8">
        <v>3996.7</v>
      </c>
      <c r="AB269" s="8">
        <v>14237.1</v>
      </c>
      <c r="AC269" s="8">
        <v>14000</v>
      </c>
      <c r="AD269" s="8">
        <v>-237.1</v>
      </c>
      <c r="AE269" s="8">
        <v>-1.69</v>
      </c>
    </row>
    <row r="270" spans="18:31" ht="15" thickBot="1" x14ac:dyDescent="0.35">
      <c r="R270" s="7" t="s">
        <v>285</v>
      </c>
      <c r="S270" s="8">
        <v>4417.6000000000004</v>
      </c>
      <c r="T270" s="8">
        <v>208.2</v>
      </c>
      <c r="U270" s="8">
        <v>206.7</v>
      </c>
      <c r="V270" s="8">
        <v>1108.9000000000001</v>
      </c>
      <c r="W270" s="8">
        <v>837.9</v>
      </c>
      <c r="X270" s="8">
        <v>1440.7</v>
      </c>
      <c r="Y270" s="8">
        <v>378.6</v>
      </c>
      <c r="Z270" s="8">
        <v>322.3</v>
      </c>
      <c r="AA270" s="8">
        <v>3996.7</v>
      </c>
      <c r="AB270" s="8">
        <v>12917.5</v>
      </c>
      <c r="AC270" s="8">
        <v>12000</v>
      </c>
      <c r="AD270" s="8">
        <v>-917.5</v>
      </c>
      <c r="AE270" s="8">
        <v>-7.65</v>
      </c>
    </row>
    <row r="271" spans="18:31" ht="15" thickBot="1" x14ac:dyDescent="0.35">
      <c r="R271" s="7" t="s">
        <v>286</v>
      </c>
      <c r="S271" s="8">
        <v>5079.1000000000004</v>
      </c>
      <c r="T271" s="8">
        <v>208.2</v>
      </c>
      <c r="U271" s="8">
        <v>206.7</v>
      </c>
      <c r="V271" s="8">
        <v>1108.9000000000001</v>
      </c>
      <c r="W271" s="8">
        <v>837.9</v>
      </c>
      <c r="X271" s="8">
        <v>1440.7</v>
      </c>
      <c r="Y271" s="8">
        <v>434.4</v>
      </c>
      <c r="Z271" s="8">
        <v>322.3</v>
      </c>
      <c r="AA271" s="8">
        <v>3996.7</v>
      </c>
      <c r="AB271" s="8">
        <v>13634.9</v>
      </c>
      <c r="AC271" s="8">
        <v>14000</v>
      </c>
      <c r="AD271" s="8">
        <v>365.1</v>
      </c>
      <c r="AE271" s="8">
        <v>2.61</v>
      </c>
    </row>
    <row r="272" spans="18:31" ht="15" thickBot="1" x14ac:dyDescent="0.35">
      <c r="R272" s="7" t="s">
        <v>287</v>
      </c>
      <c r="S272" s="8">
        <v>5358.1</v>
      </c>
      <c r="T272" s="8">
        <v>208.2</v>
      </c>
      <c r="U272" s="8">
        <v>809</v>
      </c>
      <c r="V272" s="8">
        <v>1534.8</v>
      </c>
      <c r="W272" s="8">
        <v>478.7</v>
      </c>
      <c r="X272" s="8">
        <v>2048.9</v>
      </c>
      <c r="Y272" s="8">
        <v>434.4</v>
      </c>
      <c r="Z272" s="8">
        <v>322.3</v>
      </c>
      <c r="AA272" s="8">
        <v>3996.7</v>
      </c>
      <c r="AB272" s="8">
        <v>15191.1</v>
      </c>
      <c r="AC272" s="8">
        <v>15000</v>
      </c>
      <c r="AD272" s="8">
        <v>-191.1</v>
      </c>
      <c r="AE272" s="8">
        <v>-1.27</v>
      </c>
    </row>
    <row r="273" spans="18:31" ht="15" thickBot="1" x14ac:dyDescent="0.35">
      <c r="R273" s="7" t="s">
        <v>288</v>
      </c>
      <c r="S273" s="8">
        <v>5358.1</v>
      </c>
      <c r="T273" s="8">
        <v>208.2</v>
      </c>
      <c r="U273" s="8">
        <v>129.5</v>
      </c>
      <c r="V273" s="8">
        <v>1108.9000000000001</v>
      </c>
      <c r="W273" s="8">
        <v>837.9</v>
      </c>
      <c r="X273" s="8">
        <v>1440.7</v>
      </c>
      <c r="Y273" s="8">
        <v>378.6</v>
      </c>
      <c r="Z273" s="8">
        <v>322.3</v>
      </c>
      <c r="AA273" s="8">
        <v>3996.7</v>
      </c>
      <c r="AB273" s="8">
        <v>13780.8</v>
      </c>
      <c r="AC273" s="8">
        <v>14000</v>
      </c>
      <c r="AD273" s="8">
        <v>219.2</v>
      </c>
      <c r="AE273" s="8">
        <v>1.57</v>
      </c>
    </row>
    <row r="274" spans="18:31" ht="15" thickBot="1" x14ac:dyDescent="0.35">
      <c r="R274" s="7" t="s">
        <v>289</v>
      </c>
      <c r="S274" s="8">
        <v>5358.1</v>
      </c>
      <c r="T274" s="8">
        <v>0</v>
      </c>
      <c r="U274" s="8">
        <v>206.7</v>
      </c>
      <c r="V274" s="8">
        <v>1189.0999999999999</v>
      </c>
      <c r="W274" s="8">
        <v>757.2</v>
      </c>
      <c r="X274" s="8">
        <v>685.5</v>
      </c>
      <c r="Y274" s="8">
        <v>378.6</v>
      </c>
      <c r="Z274" s="8">
        <v>398</v>
      </c>
      <c r="AA274" s="8">
        <v>4357.3</v>
      </c>
      <c r="AB274" s="8">
        <v>13330.5</v>
      </c>
      <c r="AC274" s="8">
        <v>13000</v>
      </c>
      <c r="AD274" s="8">
        <v>-330.5</v>
      </c>
      <c r="AE274" s="8">
        <v>-2.54</v>
      </c>
    </row>
    <row r="275" spans="18:31" ht="15" thickBot="1" x14ac:dyDescent="0.35">
      <c r="R275" s="7" t="s">
        <v>290</v>
      </c>
      <c r="S275" s="8">
        <v>5079.1000000000004</v>
      </c>
      <c r="T275" s="8">
        <v>0</v>
      </c>
      <c r="U275" s="8">
        <v>809</v>
      </c>
      <c r="V275" s="8">
        <v>1108.9000000000001</v>
      </c>
      <c r="W275" s="8">
        <v>478.7</v>
      </c>
      <c r="X275" s="8">
        <v>2048.9</v>
      </c>
      <c r="Y275" s="8">
        <v>434.4</v>
      </c>
      <c r="Z275" s="8">
        <v>322.3</v>
      </c>
      <c r="AA275" s="8">
        <v>4216.8</v>
      </c>
      <c r="AB275" s="8">
        <v>14498.2</v>
      </c>
      <c r="AC275" s="8">
        <v>15000</v>
      </c>
      <c r="AD275" s="8">
        <v>501.8</v>
      </c>
      <c r="AE275" s="8">
        <v>3.35</v>
      </c>
    </row>
    <row r="276" spans="18:31" ht="15" thickBot="1" x14ac:dyDescent="0.35">
      <c r="R276" s="7" t="s">
        <v>291</v>
      </c>
      <c r="S276" s="8">
        <v>4417.6000000000004</v>
      </c>
      <c r="T276" s="8">
        <v>0</v>
      </c>
      <c r="U276" s="8">
        <v>206.7</v>
      </c>
      <c r="V276" s="8">
        <v>1108.9000000000001</v>
      </c>
      <c r="W276" s="8">
        <v>478.7</v>
      </c>
      <c r="X276" s="8">
        <v>2048.9</v>
      </c>
      <c r="Y276" s="8">
        <v>434.4</v>
      </c>
      <c r="Z276" s="8">
        <v>322.3</v>
      </c>
      <c r="AA276" s="8">
        <v>4216.8</v>
      </c>
      <c r="AB276" s="8">
        <v>13234.4</v>
      </c>
      <c r="AC276" s="8">
        <v>12000</v>
      </c>
      <c r="AD276" s="8">
        <v>-1234.4000000000001</v>
      </c>
      <c r="AE276" s="8">
        <v>-10.29</v>
      </c>
    </row>
    <row r="277" spans="18:31" ht="15" thickBot="1" x14ac:dyDescent="0.35">
      <c r="R277" s="7" t="s">
        <v>292</v>
      </c>
      <c r="S277" s="8">
        <v>4417.6000000000004</v>
      </c>
      <c r="T277" s="8">
        <v>208.2</v>
      </c>
      <c r="U277" s="8">
        <v>809</v>
      </c>
      <c r="V277" s="8">
        <v>1534.8</v>
      </c>
      <c r="W277" s="8">
        <v>478.7</v>
      </c>
      <c r="X277" s="8">
        <v>2048.9</v>
      </c>
      <c r="Y277" s="8">
        <v>434.4</v>
      </c>
      <c r="Z277" s="8">
        <v>44.3</v>
      </c>
      <c r="AA277" s="8">
        <v>4133.7</v>
      </c>
      <c r="AB277" s="8">
        <v>14109.6</v>
      </c>
      <c r="AC277" s="8">
        <v>15000</v>
      </c>
      <c r="AD277" s="8">
        <v>890.4</v>
      </c>
      <c r="AE277" s="8">
        <v>5.94</v>
      </c>
    </row>
    <row r="278" spans="18:31" ht="15" thickBot="1" x14ac:dyDescent="0.35">
      <c r="R278" s="7" t="s">
        <v>293</v>
      </c>
      <c r="S278" s="8">
        <v>4417.6000000000004</v>
      </c>
      <c r="T278" s="8">
        <v>208.2</v>
      </c>
      <c r="U278" s="8">
        <v>809</v>
      </c>
      <c r="V278" s="8">
        <v>1534.8</v>
      </c>
      <c r="W278" s="8">
        <v>478.7</v>
      </c>
      <c r="X278" s="8">
        <v>2048.9</v>
      </c>
      <c r="Y278" s="8">
        <v>434.4</v>
      </c>
      <c r="Z278" s="8">
        <v>44.3</v>
      </c>
      <c r="AA278" s="8">
        <v>4133.7</v>
      </c>
      <c r="AB278" s="8">
        <v>14109.6</v>
      </c>
      <c r="AC278" s="8">
        <v>15000</v>
      </c>
      <c r="AD278" s="8">
        <v>890.4</v>
      </c>
      <c r="AE278" s="8">
        <v>5.94</v>
      </c>
    </row>
    <row r="279" spans="18:31" ht="15" thickBot="1" x14ac:dyDescent="0.35">
      <c r="R279" s="7" t="s">
        <v>294</v>
      </c>
      <c r="S279" s="8">
        <v>4964.6000000000004</v>
      </c>
      <c r="T279" s="8">
        <v>220.7</v>
      </c>
      <c r="U279" s="8">
        <v>206.7</v>
      </c>
      <c r="V279" s="8">
        <v>1108.9000000000001</v>
      </c>
      <c r="W279" s="8">
        <v>757.2</v>
      </c>
      <c r="X279" s="8">
        <v>2048.9</v>
      </c>
      <c r="Y279" s="8">
        <v>378.6</v>
      </c>
      <c r="Z279" s="8">
        <v>533.5</v>
      </c>
      <c r="AA279" s="8">
        <v>4216.8</v>
      </c>
      <c r="AB279" s="8">
        <v>14435.9</v>
      </c>
      <c r="AC279" s="8">
        <v>14000</v>
      </c>
      <c r="AD279" s="8">
        <v>-435.9</v>
      </c>
      <c r="AE279" s="8">
        <v>-3.11</v>
      </c>
    </row>
    <row r="280" spans="18:31" ht="15" thickBot="1" x14ac:dyDescent="0.35">
      <c r="R280" s="7" t="s">
        <v>295</v>
      </c>
      <c r="S280" s="8">
        <v>5079.1000000000004</v>
      </c>
      <c r="T280" s="8">
        <v>220.7</v>
      </c>
      <c r="U280" s="8">
        <v>411</v>
      </c>
      <c r="V280" s="8">
        <v>1189.0999999999999</v>
      </c>
      <c r="W280" s="8">
        <v>757.2</v>
      </c>
      <c r="X280" s="8">
        <v>685.5</v>
      </c>
      <c r="Y280" s="8">
        <v>100.1</v>
      </c>
      <c r="Z280" s="8">
        <v>533.5</v>
      </c>
      <c r="AA280" s="8">
        <v>4216.8</v>
      </c>
      <c r="AB280" s="8">
        <v>13193</v>
      </c>
      <c r="AC280" s="8">
        <v>12000</v>
      </c>
      <c r="AD280" s="8">
        <v>-1193</v>
      </c>
      <c r="AE280" s="8">
        <v>-9.94</v>
      </c>
    </row>
    <row r="281" spans="18:31" ht="15" thickBot="1" x14ac:dyDescent="0.35">
      <c r="R281" s="7" t="s">
        <v>296</v>
      </c>
      <c r="S281" s="8">
        <v>4964.6000000000004</v>
      </c>
      <c r="T281" s="8">
        <v>1055.5999999999999</v>
      </c>
      <c r="U281" s="8">
        <v>206.7</v>
      </c>
      <c r="V281" s="8">
        <v>1038.5999999999999</v>
      </c>
      <c r="W281" s="8">
        <v>837.9</v>
      </c>
      <c r="X281" s="8">
        <v>421.9</v>
      </c>
      <c r="Y281" s="8">
        <v>100.1</v>
      </c>
      <c r="Z281" s="8">
        <v>533.5</v>
      </c>
      <c r="AA281" s="8">
        <v>4357.3</v>
      </c>
      <c r="AB281" s="8">
        <v>13516.3</v>
      </c>
      <c r="AC281" s="8">
        <v>14000</v>
      </c>
      <c r="AD281" s="8">
        <v>483.7</v>
      </c>
      <c r="AE281" s="8">
        <v>3.46</v>
      </c>
    </row>
    <row r="282" spans="18:31" ht="15" thickBot="1" x14ac:dyDescent="0.35">
      <c r="R282" s="7" t="s">
        <v>297</v>
      </c>
      <c r="S282" s="8">
        <v>5079.1000000000004</v>
      </c>
      <c r="T282" s="8">
        <v>220.7</v>
      </c>
      <c r="U282" s="8">
        <v>411</v>
      </c>
      <c r="V282" s="8">
        <v>1038.5999999999999</v>
      </c>
      <c r="W282" s="8">
        <v>837.9</v>
      </c>
      <c r="X282" s="8">
        <v>421.9</v>
      </c>
      <c r="Y282" s="8">
        <v>100.1</v>
      </c>
      <c r="Z282" s="8">
        <v>533.5</v>
      </c>
      <c r="AA282" s="8">
        <v>4357.3</v>
      </c>
      <c r="AB282" s="8">
        <v>13000.2</v>
      </c>
      <c r="AC282" s="8">
        <v>14000</v>
      </c>
      <c r="AD282" s="8">
        <v>999.8</v>
      </c>
      <c r="AE282" s="8">
        <v>7.14</v>
      </c>
    </row>
    <row r="283" spans="18:31" ht="15" thickBot="1" x14ac:dyDescent="0.35">
      <c r="R283" s="7" t="s">
        <v>298</v>
      </c>
      <c r="S283" s="8">
        <v>4964.6000000000004</v>
      </c>
      <c r="T283" s="8">
        <v>1055.5999999999999</v>
      </c>
      <c r="U283" s="8">
        <v>129.5</v>
      </c>
      <c r="V283" s="8">
        <v>1038.5999999999999</v>
      </c>
      <c r="W283" s="8">
        <v>478.7</v>
      </c>
      <c r="X283" s="8">
        <v>1440.7</v>
      </c>
      <c r="Y283" s="8">
        <v>378.6</v>
      </c>
      <c r="Z283" s="8">
        <v>398</v>
      </c>
      <c r="AA283" s="8">
        <v>4357.3</v>
      </c>
      <c r="AB283" s="8">
        <v>14241.6</v>
      </c>
      <c r="AC283" s="8">
        <v>14000</v>
      </c>
      <c r="AD283" s="8">
        <v>-241.6</v>
      </c>
      <c r="AE283" s="8">
        <v>-1.73</v>
      </c>
    </row>
    <row r="284" spans="18:31" ht="15" thickBot="1" x14ac:dyDescent="0.35">
      <c r="R284" s="7" t="s">
        <v>299</v>
      </c>
      <c r="S284" s="8">
        <v>4964.6000000000004</v>
      </c>
      <c r="T284" s="8">
        <v>208.2</v>
      </c>
      <c r="U284" s="8">
        <v>206.7</v>
      </c>
      <c r="V284" s="8">
        <v>1189.0999999999999</v>
      </c>
      <c r="W284" s="8">
        <v>95.6</v>
      </c>
      <c r="X284" s="8">
        <v>1440.7</v>
      </c>
      <c r="Y284" s="8">
        <v>434.4</v>
      </c>
      <c r="Z284" s="8">
        <v>398</v>
      </c>
      <c r="AA284" s="8">
        <v>3996.7</v>
      </c>
      <c r="AB284" s="8">
        <v>12934</v>
      </c>
      <c r="AC284" s="8">
        <v>12000</v>
      </c>
      <c r="AD284" s="8">
        <v>-934</v>
      </c>
      <c r="AE284" s="8">
        <v>-7.78</v>
      </c>
    </row>
    <row r="285" spans="18:31" ht="15" thickBot="1" x14ac:dyDescent="0.35">
      <c r="R285" s="7" t="s">
        <v>300</v>
      </c>
      <c r="S285" s="8">
        <v>4964.6000000000004</v>
      </c>
      <c r="T285" s="8">
        <v>208.2</v>
      </c>
      <c r="U285" s="8">
        <v>206.7</v>
      </c>
      <c r="V285" s="8">
        <v>1189.0999999999999</v>
      </c>
      <c r="W285" s="8">
        <v>95.6</v>
      </c>
      <c r="X285" s="8">
        <v>1440.7</v>
      </c>
      <c r="Y285" s="8">
        <v>378.6</v>
      </c>
      <c r="Z285" s="8">
        <v>398</v>
      </c>
      <c r="AA285" s="8">
        <v>3996.7</v>
      </c>
      <c r="AB285" s="8">
        <v>12878.2</v>
      </c>
      <c r="AC285" s="8">
        <v>12000</v>
      </c>
      <c r="AD285" s="8">
        <v>-878.2</v>
      </c>
      <c r="AE285" s="8">
        <v>-7.32</v>
      </c>
    </row>
    <row r="286" spans="18:31" ht="15" thickBot="1" x14ac:dyDescent="0.35">
      <c r="R286" s="7" t="s">
        <v>301</v>
      </c>
      <c r="S286" s="8">
        <v>5358.1</v>
      </c>
      <c r="T286" s="8">
        <v>208.2</v>
      </c>
      <c r="U286" s="8">
        <v>809</v>
      </c>
      <c r="V286" s="8">
        <v>1189.0999999999999</v>
      </c>
      <c r="W286" s="8">
        <v>478.7</v>
      </c>
      <c r="X286" s="8">
        <v>685.5</v>
      </c>
      <c r="Y286" s="8">
        <v>378.6</v>
      </c>
      <c r="Z286" s="8">
        <v>533.5</v>
      </c>
      <c r="AA286" s="8">
        <v>4216.8</v>
      </c>
      <c r="AB286" s="8">
        <v>13857.6</v>
      </c>
      <c r="AC286" s="8">
        <v>14000</v>
      </c>
      <c r="AD286" s="8">
        <v>142.4</v>
      </c>
      <c r="AE286" s="8">
        <v>1.02</v>
      </c>
    </row>
    <row r="287" spans="18:31" ht="15" thickBot="1" x14ac:dyDescent="0.35">
      <c r="R287" s="7" t="s">
        <v>302</v>
      </c>
      <c r="S287" s="8">
        <v>5079.1000000000004</v>
      </c>
      <c r="T287" s="8">
        <v>208.2</v>
      </c>
      <c r="U287" s="8">
        <v>129.5</v>
      </c>
      <c r="V287" s="8">
        <v>1189.0999999999999</v>
      </c>
      <c r="W287" s="8">
        <v>478.7</v>
      </c>
      <c r="X287" s="8">
        <v>685.5</v>
      </c>
      <c r="Y287" s="8">
        <v>378.6</v>
      </c>
      <c r="Z287" s="8">
        <v>533.5</v>
      </c>
      <c r="AA287" s="8">
        <v>4216.8</v>
      </c>
      <c r="AB287" s="8">
        <v>12899.1</v>
      </c>
      <c r="AC287" s="8">
        <v>14000</v>
      </c>
      <c r="AD287" s="8">
        <v>1100.9000000000001</v>
      </c>
      <c r="AE287" s="8">
        <v>7.86</v>
      </c>
    </row>
    <row r="288" spans="18:31" ht="15" thickBot="1" x14ac:dyDescent="0.35">
      <c r="R288" s="7" t="s">
        <v>303</v>
      </c>
      <c r="S288" s="8">
        <v>5358.1</v>
      </c>
      <c r="T288" s="8">
        <v>220.7</v>
      </c>
      <c r="U288" s="8">
        <v>809</v>
      </c>
      <c r="V288" s="8">
        <v>1189.0999999999999</v>
      </c>
      <c r="W288" s="8">
        <v>95.6</v>
      </c>
      <c r="X288" s="8">
        <v>1440.7</v>
      </c>
      <c r="Y288" s="8">
        <v>434.4</v>
      </c>
      <c r="Z288" s="8">
        <v>44.3</v>
      </c>
      <c r="AA288" s="8">
        <v>4357.3</v>
      </c>
      <c r="AB288" s="8">
        <v>13949.2</v>
      </c>
      <c r="AC288" s="8">
        <v>14000</v>
      </c>
      <c r="AD288" s="8">
        <v>50.8</v>
      </c>
      <c r="AE288" s="8">
        <v>0.36</v>
      </c>
    </row>
    <row r="289" spans="18:31" ht="15" thickBot="1" x14ac:dyDescent="0.35">
      <c r="R289" s="7" t="s">
        <v>304</v>
      </c>
      <c r="S289" s="8">
        <v>4964.6000000000004</v>
      </c>
      <c r="T289" s="8">
        <v>208.2</v>
      </c>
      <c r="U289" s="8">
        <v>809</v>
      </c>
      <c r="V289" s="8">
        <v>1038.5999999999999</v>
      </c>
      <c r="W289" s="8">
        <v>757.2</v>
      </c>
      <c r="X289" s="8">
        <v>1440.7</v>
      </c>
      <c r="Y289" s="8">
        <v>187.3</v>
      </c>
      <c r="Z289" s="8">
        <v>44.3</v>
      </c>
      <c r="AA289" s="8">
        <v>4216.8</v>
      </c>
      <c r="AB289" s="8">
        <v>13666.8</v>
      </c>
      <c r="AC289" s="8">
        <v>14000</v>
      </c>
      <c r="AD289" s="8">
        <v>333.2</v>
      </c>
      <c r="AE289" s="8">
        <v>2.38</v>
      </c>
    </row>
    <row r="290" spans="18:31" ht="15" thickBot="1" x14ac:dyDescent="0.35">
      <c r="R290" s="7" t="s">
        <v>305</v>
      </c>
      <c r="S290" s="8">
        <v>5079.1000000000004</v>
      </c>
      <c r="T290" s="8">
        <v>208.2</v>
      </c>
      <c r="U290" s="8">
        <v>129.5</v>
      </c>
      <c r="V290" s="8">
        <v>1038.5999999999999</v>
      </c>
      <c r="W290" s="8">
        <v>757.2</v>
      </c>
      <c r="X290" s="8">
        <v>1440.7</v>
      </c>
      <c r="Y290" s="8">
        <v>100.1</v>
      </c>
      <c r="Z290" s="8">
        <v>44.3</v>
      </c>
      <c r="AA290" s="8">
        <v>4216.8</v>
      </c>
      <c r="AB290" s="8">
        <v>13014.7</v>
      </c>
      <c r="AC290" s="8">
        <v>14000</v>
      </c>
      <c r="AD290" s="8">
        <v>985.3</v>
      </c>
      <c r="AE290" s="8">
        <v>7.04</v>
      </c>
    </row>
    <row r="291" spans="18:31" ht="15" thickBot="1" x14ac:dyDescent="0.35">
      <c r="R291" s="7" t="s">
        <v>306</v>
      </c>
      <c r="S291" s="8">
        <v>4964.6000000000004</v>
      </c>
      <c r="T291" s="8">
        <v>208.2</v>
      </c>
      <c r="U291" s="8">
        <v>206.7</v>
      </c>
      <c r="V291" s="8">
        <v>1038.5999999999999</v>
      </c>
      <c r="W291" s="8">
        <v>757.2</v>
      </c>
      <c r="X291" s="8">
        <v>1440.7</v>
      </c>
      <c r="Y291" s="8">
        <v>187.3</v>
      </c>
      <c r="Z291" s="8">
        <v>44.3</v>
      </c>
      <c r="AA291" s="8">
        <v>4216.8</v>
      </c>
      <c r="AB291" s="8">
        <v>13064.5</v>
      </c>
      <c r="AC291" s="8">
        <v>14000</v>
      </c>
      <c r="AD291" s="8">
        <v>935.5</v>
      </c>
      <c r="AE291" s="8">
        <v>6.68</v>
      </c>
    </row>
    <row r="292" spans="18:31" ht="15" thickBot="1" x14ac:dyDescent="0.35">
      <c r="R292" s="7" t="s">
        <v>307</v>
      </c>
      <c r="S292" s="8">
        <v>5358.1</v>
      </c>
      <c r="T292" s="8">
        <v>220.7</v>
      </c>
      <c r="U292" s="8">
        <v>809</v>
      </c>
      <c r="V292" s="8">
        <v>1189.0999999999999</v>
      </c>
      <c r="W292" s="8">
        <v>837.9</v>
      </c>
      <c r="X292" s="8">
        <v>1440.7</v>
      </c>
      <c r="Y292" s="8">
        <v>100.1</v>
      </c>
      <c r="Z292" s="8">
        <v>398</v>
      </c>
      <c r="AA292" s="8">
        <v>4216.8</v>
      </c>
      <c r="AB292" s="8">
        <v>14570.4</v>
      </c>
      <c r="AC292" s="8">
        <v>15000</v>
      </c>
      <c r="AD292" s="8">
        <v>429.6</v>
      </c>
      <c r="AE292" s="8">
        <v>2.86</v>
      </c>
    </row>
    <row r="293" spans="18:31" ht="15" thickBot="1" x14ac:dyDescent="0.35">
      <c r="R293" s="7" t="s">
        <v>308</v>
      </c>
      <c r="S293" s="8">
        <v>5079.1000000000004</v>
      </c>
      <c r="T293" s="8">
        <v>208.2</v>
      </c>
      <c r="U293" s="8">
        <v>129.5</v>
      </c>
      <c r="V293" s="8">
        <v>1189.0999999999999</v>
      </c>
      <c r="W293" s="8">
        <v>837.9</v>
      </c>
      <c r="X293" s="8">
        <v>1440.7</v>
      </c>
      <c r="Y293" s="8">
        <v>100.1</v>
      </c>
      <c r="Z293" s="8">
        <v>398</v>
      </c>
      <c r="AA293" s="8">
        <v>4216.8</v>
      </c>
      <c r="AB293" s="8">
        <v>13599.5</v>
      </c>
      <c r="AC293" s="8">
        <v>15000</v>
      </c>
      <c r="AD293" s="8">
        <v>1400.5</v>
      </c>
      <c r="AE293" s="8">
        <v>9.34</v>
      </c>
    </row>
    <row r="294" spans="18:31" ht="15" thickBot="1" x14ac:dyDescent="0.35">
      <c r="R294" s="7" t="s">
        <v>309</v>
      </c>
      <c r="S294" s="8">
        <v>5079.1000000000004</v>
      </c>
      <c r="T294" s="8">
        <v>220.7</v>
      </c>
      <c r="U294" s="8">
        <v>809</v>
      </c>
      <c r="V294" s="8">
        <v>1189.0999999999999</v>
      </c>
      <c r="W294" s="8">
        <v>95.6</v>
      </c>
      <c r="X294" s="8">
        <v>685.5</v>
      </c>
      <c r="Y294" s="8">
        <v>378.6</v>
      </c>
      <c r="Z294" s="8">
        <v>398</v>
      </c>
      <c r="AA294" s="8">
        <v>4357.3</v>
      </c>
      <c r="AB294" s="8">
        <v>13212.9</v>
      </c>
      <c r="AC294" s="8">
        <v>14000</v>
      </c>
      <c r="AD294" s="8">
        <v>787.1</v>
      </c>
      <c r="AE294" s="8">
        <v>5.62</v>
      </c>
    </row>
    <row r="295" spans="18:31" ht="15" thickBot="1" x14ac:dyDescent="0.35">
      <c r="R295" s="7" t="s">
        <v>310</v>
      </c>
      <c r="S295" s="8">
        <v>4417.6000000000004</v>
      </c>
      <c r="T295" s="8">
        <v>208.2</v>
      </c>
      <c r="U295" s="8">
        <v>129.5</v>
      </c>
      <c r="V295" s="8">
        <v>1189.0999999999999</v>
      </c>
      <c r="W295" s="8">
        <v>95.6</v>
      </c>
      <c r="X295" s="8">
        <v>1440.7</v>
      </c>
      <c r="Y295" s="8">
        <v>434.4</v>
      </c>
      <c r="Z295" s="8">
        <v>398</v>
      </c>
      <c r="AA295" s="8">
        <v>4357.3</v>
      </c>
      <c r="AB295" s="8">
        <v>12670.5</v>
      </c>
      <c r="AC295" s="8">
        <v>13000</v>
      </c>
      <c r="AD295" s="8">
        <v>329.5</v>
      </c>
      <c r="AE295" s="8">
        <v>2.5299999999999998</v>
      </c>
    </row>
    <row r="296" spans="18:31" ht="15" thickBot="1" x14ac:dyDescent="0.35">
      <c r="R296" s="7" t="s">
        <v>311</v>
      </c>
      <c r="S296" s="8">
        <v>5079.1000000000004</v>
      </c>
      <c r="T296" s="8">
        <v>220.7</v>
      </c>
      <c r="U296" s="8">
        <v>206.7</v>
      </c>
      <c r="V296" s="8">
        <v>1189.0999999999999</v>
      </c>
      <c r="W296" s="8">
        <v>95.6</v>
      </c>
      <c r="X296" s="8">
        <v>685.5</v>
      </c>
      <c r="Y296" s="8">
        <v>378.6</v>
      </c>
      <c r="Z296" s="8">
        <v>398</v>
      </c>
      <c r="AA296" s="8">
        <v>4357.3</v>
      </c>
      <c r="AB296" s="8">
        <v>12610.7</v>
      </c>
      <c r="AC296" s="8">
        <v>14000</v>
      </c>
      <c r="AD296" s="8">
        <v>1389.3</v>
      </c>
      <c r="AE296" s="8">
        <v>9.92</v>
      </c>
    </row>
    <row r="297" spans="18:31" ht="15" thickBot="1" x14ac:dyDescent="0.35">
      <c r="R297" s="7" t="s">
        <v>312</v>
      </c>
      <c r="S297" s="8">
        <v>5358.1</v>
      </c>
      <c r="T297" s="8">
        <v>208.2</v>
      </c>
      <c r="U297" s="8">
        <v>809</v>
      </c>
      <c r="V297" s="8">
        <v>1189.0999999999999</v>
      </c>
      <c r="W297" s="8">
        <v>95.6</v>
      </c>
      <c r="X297" s="8">
        <v>2048.9</v>
      </c>
      <c r="Y297" s="8">
        <v>378.6</v>
      </c>
      <c r="Z297" s="8">
        <v>44.3</v>
      </c>
      <c r="AA297" s="8">
        <v>4357.3</v>
      </c>
      <c r="AB297" s="8">
        <v>14489.2</v>
      </c>
      <c r="AC297" s="8">
        <v>14000</v>
      </c>
      <c r="AD297" s="8">
        <v>-489.2</v>
      </c>
      <c r="AE297" s="8">
        <v>-3.49</v>
      </c>
    </row>
    <row r="298" spans="18:31" ht="15" thickBot="1" x14ac:dyDescent="0.35">
      <c r="R298" s="7" t="s">
        <v>313</v>
      </c>
      <c r="S298" s="8">
        <v>4417.6000000000004</v>
      </c>
      <c r="T298" s="8">
        <v>0</v>
      </c>
      <c r="U298" s="8">
        <v>411</v>
      </c>
      <c r="V298" s="8">
        <v>1189.0999999999999</v>
      </c>
      <c r="W298" s="8">
        <v>95.6</v>
      </c>
      <c r="X298" s="8">
        <v>2048.9</v>
      </c>
      <c r="Y298" s="8">
        <v>434.4</v>
      </c>
      <c r="Z298" s="8">
        <v>44.3</v>
      </c>
      <c r="AA298" s="8">
        <v>4216.8</v>
      </c>
      <c r="AB298" s="8">
        <v>12857.8</v>
      </c>
      <c r="AC298" s="8">
        <v>14000</v>
      </c>
      <c r="AD298" s="8">
        <v>1142.2</v>
      </c>
      <c r="AE298" s="8">
        <v>8.16</v>
      </c>
    </row>
    <row r="299" spans="18:31" ht="15" thickBot="1" x14ac:dyDescent="0.35">
      <c r="R299" s="7" t="s">
        <v>314</v>
      </c>
      <c r="S299" s="8">
        <v>4417.6000000000004</v>
      </c>
      <c r="T299" s="8">
        <v>208.2</v>
      </c>
      <c r="U299" s="8">
        <v>0</v>
      </c>
      <c r="V299" s="8">
        <v>1038.5999999999999</v>
      </c>
      <c r="W299" s="8">
        <v>95.6</v>
      </c>
      <c r="X299" s="8">
        <v>0</v>
      </c>
      <c r="Y299" s="8">
        <v>187.3</v>
      </c>
      <c r="Z299" s="8">
        <v>533.5</v>
      </c>
      <c r="AA299" s="8">
        <v>4117.2</v>
      </c>
      <c r="AB299" s="8">
        <v>10598.2</v>
      </c>
      <c r="AC299" s="8">
        <v>11000</v>
      </c>
      <c r="AD299" s="8">
        <v>401.8</v>
      </c>
      <c r="AE299" s="8">
        <v>3.65</v>
      </c>
    </row>
    <row r="300" spans="18:31" ht="15" thickBot="1" x14ac:dyDescent="0.35"/>
    <row r="301" spans="18:31" ht="15" thickBot="1" x14ac:dyDescent="0.35">
      <c r="R301" s="9" t="s">
        <v>329</v>
      </c>
      <c r="S301" s="10">
        <v>14036.8</v>
      </c>
    </row>
    <row r="302" spans="18:31" ht="15" thickBot="1" x14ac:dyDescent="0.35">
      <c r="R302" s="9" t="s">
        <v>338</v>
      </c>
      <c r="S302" s="10">
        <v>12768</v>
      </c>
    </row>
    <row r="303" spans="18:31" ht="15" thickBot="1" x14ac:dyDescent="0.35">
      <c r="R303" s="9" t="s">
        <v>331</v>
      </c>
      <c r="S303" s="10">
        <v>1848025.4</v>
      </c>
    </row>
    <row r="304" spans="18:31" ht="15" thickBot="1" x14ac:dyDescent="0.35">
      <c r="R304" s="9" t="s">
        <v>332</v>
      </c>
      <c r="S304" s="10">
        <v>1848000</v>
      </c>
    </row>
    <row r="305" spans="18:19" ht="15" thickBot="1" x14ac:dyDescent="0.35">
      <c r="R305" s="9" t="s">
        <v>333</v>
      </c>
      <c r="S305" s="10">
        <v>25.4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422</v>
      </c>
    </row>
  </sheetData>
  <conditionalFormatting sqref="S155:AA1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12"/>
  <sheetViews>
    <sheetView zoomScale="85" zoomScaleNormal="85" workbookViewId="0"/>
  </sheetViews>
  <sheetFormatPr defaultRowHeight="14.4" x14ac:dyDescent="0.3"/>
  <cols>
    <col min="12" max="12" width="31" bestFit="1" customWidth="1"/>
  </cols>
  <sheetData>
    <row r="1" spans="1:29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426</v>
      </c>
      <c r="M1" s="13">
        <f>CORREL(L3:L140,M3:M140)</f>
        <v>0.60932965147397244</v>
      </c>
      <c r="R1" s="3"/>
    </row>
    <row r="2" spans="1:29" ht="86.4" x14ac:dyDescent="0.3">
      <c r="A2" s="1" t="s">
        <v>1</v>
      </c>
      <c r="B2" s="1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12</v>
      </c>
      <c r="L2" t="str">
        <f>konzisztencia_teszt_nyers_i!K2</f>
        <v>Művelet gyakorisága átlag munkánál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</row>
    <row r="3" spans="1:29" x14ac:dyDescent="0.3">
      <c r="A3" s="1" t="s">
        <v>156</v>
      </c>
      <c r="B3" s="1" t="s">
        <v>14</v>
      </c>
      <c r="C3" s="1">
        <v>3</v>
      </c>
      <c r="D3" s="1">
        <v>2</v>
      </c>
      <c r="E3" s="1">
        <v>1</v>
      </c>
      <c r="F3" s="1">
        <v>2</v>
      </c>
      <c r="G3" s="1">
        <v>2</v>
      </c>
      <c r="H3" s="1">
        <v>2</v>
      </c>
      <c r="I3" s="1">
        <v>3</v>
      </c>
      <c r="J3" s="1">
        <v>4</v>
      </c>
      <c r="K3" s="1">
        <v>3</v>
      </c>
      <c r="L3" s="1">
        <f>konzisztencia_teszt_nyers_i!K3*1000+10000</f>
        <v>15000</v>
      </c>
      <c r="M3" s="1">
        <f t="shared" ref="M3:M66" si="0">AB162</f>
        <v>13889.7</v>
      </c>
      <c r="N3" s="1">
        <f>konzisztencia_teszt_nyers_i!L3</f>
        <v>3</v>
      </c>
      <c r="O3">
        <f>(M3-10000)/1000</f>
        <v>3.8897000000000008</v>
      </c>
      <c r="P3" s="12">
        <f>ABS(N3-O3)/N3</f>
        <v>0.29656666666666692</v>
      </c>
      <c r="Q3" s="12">
        <f>(N3-O3)/N3</f>
        <v>-0.29656666666666692</v>
      </c>
    </row>
    <row r="4" spans="1:29" x14ac:dyDescent="0.3">
      <c r="A4" s="1" t="s">
        <v>153</v>
      </c>
      <c r="B4" s="1" t="s">
        <v>15</v>
      </c>
      <c r="C4" s="1">
        <v>2</v>
      </c>
      <c r="D4" s="1">
        <v>2</v>
      </c>
      <c r="E4" s="1">
        <v>1</v>
      </c>
      <c r="F4" s="1">
        <v>2</v>
      </c>
      <c r="G4" s="1">
        <v>2</v>
      </c>
      <c r="H4" s="1">
        <v>2</v>
      </c>
      <c r="I4" s="1">
        <v>3</v>
      </c>
      <c r="J4" s="1">
        <v>3</v>
      </c>
      <c r="K4" s="1">
        <v>3</v>
      </c>
      <c r="L4" s="1">
        <f>konzisztencia_teszt_nyers_i!K4*1000+10000</f>
        <v>15000</v>
      </c>
      <c r="M4" s="1">
        <f t="shared" si="0"/>
        <v>13234.5</v>
      </c>
      <c r="N4" s="1">
        <f>konzisztencia_teszt_nyers_i!L4</f>
        <v>3</v>
      </c>
      <c r="O4">
        <f t="shared" ref="O4:O67" si="1">(M4-10000)/1000</f>
        <v>3.2345000000000002</v>
      </c>
      <c r="P4" s="12">
        <f t="shared" ref="P4:P67" si="2">ABS(N4-O4)/N4</f>
        <v>7.8166666666666718E-2</v>
      </c>
      <c r="Q4" s="12">
        <f t="shared" ref="Q4:Q67" si="3">(N4-O4)/N4</f>
        <v>-7.8166666666666718E-2</v>
      </c>
    </row>
    <row r="5" spans="1:29" ht="18" x14ac:dyDescent="0.3">
      <c r="A5" s="1" t="s">
        <v>152</v>
      </c>
      <c r="B5" s="1" t="s">
        <v>16</v>
      </c>
      <c r="C5" s="1">
        <v>1</v>
      </c>
      <c r="D5" s="1">
        <v>2</v>
      </c>
      <c r="E5" s="1">
        <v>3</v>
      </c>
      <c r="F5" s="1">
        <v>2</v>
      </c>
      <c r="G5" s="1">
        <v>2</v>
      </c>
      <c r="H5" s="1">
        <v>3</v>
      </c>
      <c r="I5" s="1">
        <v>2</v>
      </c>
      <c r="J5" s="1">
        <v>3</v>
      </c>
      <c r="K5" s="1">
        <v>1</v>
      </c>
      <c r="L5" s="1">
        <f>konzisztencia_teszt_nyers_i!K5*1000+10000</f>
        <v>14000</v>
      </c>
      <c r="M5" s="1">
        <f t="shared" si="0"/>
        <v>12913.8</v>
      </c>
      <c r="N5" s="1">
        <f>konzisztencia_teszt_nyers_i!L5</f>
        <v>1</v>
      </c>
      <c r="O5">
        <f t="shared" si="1"/>
        <v>2.9137999999999993</v>
      </c>
      <c r="P5" s="12">
        <f t="shared" si="2"/>
        <v>1.9137999999999993</v>
      </c>
      <c r="Q5" s="12">
        <f t="shared" si="3"/>
        <v>-1.9137999999999993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29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1</v>
      </c>
      <c r="F6" s="1">
        <v>2</v>
      </c>
      <c r="G6" s="1">
        <v>1</v>
      </c>
      <c r="H6" s="1">
        <v>1</v>
      </c>
      <c r="I6" s="1">
        <v>1</v>
      </c>
      <c r="J6" s="1">
        <v>2</v>
      </c>
      <c r="K6" s="1">
        <v>4</v>
      </c>
      <c r="L6" s="1">
        <f>konzisztencia_teszt_nyers_i!K6*1000+10000</f>
        <v>11000</v>
      </c>
      <c r="M6" s="1">
        <f t="shared" si="0"/>
        <v>12251.1</v>
      </c>
      <c r="N6" s="1">
        <f>konzisztencia_teszt_nyers_i!L6</f>
        <v>4</v>
      </c>
      <c r="O6">
        <f t="shared" si="1"/>
        <v>2.2511000000000005</v>
      </c>
      <c r="P6" s="12">
        <f t="shared" si="2"/>
        <v>0.43722499999999986</v>
      </c>
      <c r="Q6" s="12">
        <f t="shared" si="3"/>
        <v>0.43722499999999986</v>
      </c>
      <c r="R6" s="3"/>
    </row>
    <row r="7" spans="1:29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2</v>
      </c>
      <c r="K7" s="1">
        <v>4</v>
      </c>
      <c r="L7" s="1">
        <f>konzisztencia_teszt_nyers_i!K7*1000+10000</f>
        <v>11000</v>
      </c>
      <c r="M7" s="1">
        <f t="shared" si="0"/>
        <v>11411.5</v>
      </c>
      <c r="N7" s="1">
        <f>konzisztencia_teszt_nyers_i!L7</f>
        <v>4</v>
      </c>
      <c r="O7">
        <f t="shared" si="1"/>
        <v>1.4115</v>
      </c>
      <c r="P7" s="12">
        <f t="shared" si="2"/>
        <v>0.64712499999999995</v>
      </c>
      <c r="Q7" s="12">
        <f t="shared" si="3"/>
        <v>0.64712499999999995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29" ht="15" thickBot="1" x14ac:dyDescent="0.35">
      <c r="A8" s="1" t="s">
        <v>155</v>
      </c>
      <c r="B8" s="1" t="s">
        <v>19</v>
      </c>
      <c r="C8" s="1">
        <v>3</v>
      </c>
      <c r="D8" s="1">
        <v>2</v>
      </c>
      <c r="E8" s="1">
        <v>1</v>
      </c>
      <c r="F8" s="1">
        <v>3</v>
      </c>
      <c r="G8" s="1">
        <v>3</v>
      </c>
      <c r="H8" s="1">
        <v>3</v>
      </c>
      <c r="I8" s="1">
        <v>3</v>
      </c>
      <c r="J8" s="1">
        <v>5</v>
      </c>
      <c r="K8" s="1">
        <v>3</v>
      </c>
      <c r="L8" s="1">
        <f>konzisztencia_teszt_nyers_i!K8*1000+10000</f>
        <v>15000</v>
      </c>
      <c r="M8" s="1">
        <f t="shared" si="0"/>
        <v>14251.3</v>
      </c>
      <c r="N8" s="1">
        <f>konzisztencia_teszt_nyers_i!L8</f>
        <v>3</v>
      </c>
      <c r="O8">
        <f t="shared" si="1"/>
        <v>4.2512999999999996</v>
      </c>
      <c r="P8" s="12">
        <f t="shared" si="2"/>
        <v>0.41709999999999986</v>
      </c>
      <c r="Q8" s="12">
        <f t="shared" si="3"/>
        <v>-0.41709999999999986</v>
      </c>
      <c r="R8" s="7" t="s">
        <v>177</v>
      </c>
      <c r="S8" s="8">
        <v>3</v>
      </c>
      <c r="T8" s="8">
        <v>2</v>
      </c>
      <c r="U8" s="8">
        <v>1</v>
      </c>
      <c r="V8" s="8">
        <v>2</v>
      </c>
      <c r="W8" s="8">
        <v>2</v>
      </c>
      <c r="X8" s="8">
        <v>2</v>
      </c>
      <c r="Y8" s="8">
        <v>3</v>
      </c>
      <c r="Z8" s="8">
        <v>4</v>
      </c>
      <c r="AA8" s="8">
        <v>3</v>
      </c>
      <c r="AB8" s="8">
        <v>15000</v>
      </c>
    </row>
    <row r="9" spans="1:29" ht="15" thickBot="1" x14ac:dyDescent="0.35">
      <c r="A9" s="1" t="s">
        <v>153</v>
      </c>
      <c r="B9" s="1" t="s">
        <v>20</v>
      </c>
      <c r="C9" s="1">
        <v>3</v>
      </c>
      <c r="D9" s="1">
        <v>3</v>
      </c>
      <c r="E9" s="1">
        <v>2</v>
      </c>
      <c r="F9" s="1">
        <v>3</v>
      </c>
      <c r="G9" s="1">
        <v>3</v>
      </c>
      <c r="H9" s="1">
        <v>3</v>
      </c>
      <c r="I9" s="1">
        <v>3</v>
      </c>
      <c r="J9" s="1">
        <v>4</v>
      </c>
      <c r="K9" s="1">
        <v>3</v>
      </c>
      <c r="L9" s="1">
        <f>konzisztencia_teszt_nyers_i!K9*1000+10000</f>
        <v>14000</v>
      </c>
      <c r="M9" s="1">
        <f t="shared" si="0"/>
        <v>13513.2</v>
      </c>
      <c r="N9" s="1">
        <f>konzisztencia_teszt_nyers_i!L9</f>
        <v>3</v>
      </c>
      <c r="O9">
        <f t="shared" si="1"/>
        <v>3.5132000000000008</v>
      </c>
      <c r="P9" s="12">
        <f t="shared" si="2"/>
        <v>0.17106666666666692</v>
      </c>
      <c r="Q9" s="12">
        <f t="shared" si="3"/>
        <v>-0.17106666666666692</v>
      </c>
      <c r="R9" s="7" t="s">
        <v>178</v>
      </c>
      <c r="S9" s="8">
        <v>2</v>
      </c>
      <c r="T9" s="8">
        <v>2</v>
      </c>
      <c r="U9" s="8">
        <v>1</v>
      </c>
      <c r="V9" s="8">
        <v>2</v>
      </c>
      <c r="W9" s="8">
        <v>2</v>
      </c>
      <c r="X9" s="8">
        <v>2</v>
      </c>
      <c r="Y9" s="8">
        <v>3</v>
      </c>
      <c r="Z9" s="8">
        <v>3</v>
      </c>
      <c r="AA9" s="8">
        <v>3</v>
      </c>
      <c r="AB9" s="8">
        <v>15000</v>
      </c>
    </row>
    <row r="10" spans="1:29" ht="15" thickBot="1" x14ac:dyDescent="0.35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3</v>
      </c>
      <c r="G10" s="1">
        <v>2</v>
      </c>
      <c r="H10" s="1">
        <v>1</v>
      </c>
      <c r="I10" s="1">
        <v>1</v>
      </c>
      <c r="J10" s="1">
        <v>4</v>
      </c>
      <c r="K10" s="1">
        <v>4</v>
      </c>
      <c r="L10" s="1">
        <f>konzisztencia_teszt_nyers_i!K10*1000+10000</f>
        <v>14000</v>
      </c>
      <c r="M10" s="1">
        <f t="shared" si="0"/>
        <v>13471.2</v>
      </c>
      <c r="N10" s="1">
        <f>konzisztencia_teszt_nyers_i!L10</f>
        <v>4</v>
      </c>
      <c r="O10">
        <f t="shared" si="1"/>
        <v>3.4712000000000005</v>
      </c>
      <c r="P10" s="12">
        <f t="shared" si="2"/>
        <v>0.13219999999999987</v>
      </c>
      <c r="Q10" s="12">
        <f t="shared" si="3"/>
        <v>0.13219999999999987</v>
      </c>
      <c r="R10" s="7" t="s">
        <v>179</v>
      </c>
      <c r="S10" s="8">
        <v>1</v>
      </c>
      <c r="T10" s="8">
        <v>2</v>
      </c>
      <c r="U10" s="8">
        <v>3</v>
      </c>
      <c r="V10" s="8">
        <v>2</v>
      </c>
      <c r="W10" s="8">
        <v>2</v>
      </c>
      <c r="X10" s="8">
        <v>3</v>
      </c>
      <c r="Y10" s="8">
        <v>2</v>
      </c>
      <c r="Z10" s="8">
        <v>3</v>
      </c>
      <c r="AA10" s="8">
        <v>1</v>
      </c>
      <c r="AB10" s="8">
        <v>14000</v>
      </c>
    </row>
    <row r="11" spans="1:29" ht="15" thickBot="1" x14ac:dyDescent="0.35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2</v>
      </c>
      <c r="H11" s="1">
        <v>1</v>
      </c>
      <c r="I11" s="1">
        <v>1</v>
      </c>
      <c r="J11" s="1">
        <v>4</v>
      </c>
      <c r="K11" s="1">
        <v>5</v>
      </c>
      <c r="L11" s="1">
        <f>konzisztencia_teszt_nyers_i!K11*1000+10000</f>
        <v>14000</v>
      </c>
      <c r="M11" s="1">
        <f t="shared" si="0"/>
        <v>13272.9</v>
      </c>
      <c r="N11" s="1">
        <f>konzisztencia_teszt_nyers_i!L11</f>
        <v>5</v>
      </c>
      <c r="O11">
        <f t="shared" si="1"/>
        <v>3.2728999999999995</v>
      </c>
      <c r="P11" s="12">
        <f t="shared" si="2"/>
        <v>0.34542000000000012</v>
      </c>
      <c r="Q11" s="12">
        <f t="shared" si="3"/>
        <v>0.34542000000000012</v>
      </c>
      <c r="R11" s="7" t="s">
        <v>180</v>
      </c>
      <c r="S11" s="8">
        <v>2</v>
      </c>
      <c r="T11" s="8">
        <v>1</v>
      </c>
      <c r="U11" s="8">
        <v>1</v>
      </c>
      <c r="V11" s="8">
        <v>2</v>
      </c>
      <c r="W11" s="8">
        <v>1</v>
      </c>
      <c r="X11" s="8">
        <v>1</v>
      </c>
      <c r="Y11" s="8">
        <v>1</v>
      </c>
      <c r="Z11" s="8">
        <v>2</v>
      </c>
      <c r="AA11" s="8">
        <v>4</v>
      </c>
      <c r="AB11" s="8">
        <v>11000</v>
      </c>
    </row>
    <row r="12" spans="1:29" ht="15" thickBot="1" x14ac:dyDescent="0.35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5</v>
      </c>
      <c r="G12" s="1">
        <v>4</v>
      </c>
      <c r="H12" s="1">
        <v>5</v>
      </c>
      <c r="I12" s="1">
        <v>5</v>
      </c>
      <c r="J12" s="1">
        <v>1</v>
      </c>
      <c r="K12" s="1">
        <v>1</v>
      </c>
      <c r="L12" s="1">
        <f>konzisztencia_teszt_nyers_i!K12*1000+10000</f>
        <v>13000</v>
      </c>
      <c r="M12" s="1">
        <f t="shared" si="0"/>
        <v>12610.2</v>
      </c>
      <c r="N12" s="1">
        <f>konzisztencia_teszt_nyers_i!L12</f>
        <v>1</v>
      </c>
      <c r="O12">
        <f t="shared" si="1"/>
        <v>2.6102000000000007</v>
      </c>
      <c r="P12" s="12">
        <f t="shared" si="2"/>
        <v>1.6102000000000007</v>
      </c>
      <c r="Q12" s="12">
        <f t="shared" si="3"/>
        <v>-1.6102000000000007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2</v>
      </c>
      <c r="AA12" s="8">
        <v>4</v>
      </c>
      <c r="AB12" s="8">
        <v>11000</v>
      </c>
    </row>
    <row r="13" spans="1:29" ht="15" thickBot="1" x14ac:dyDescent="0.35">
      <c r="A13" s="1" t="s">
        <v>155</v>
      </c>
      <c r="B13" s="1" t="s">
        <v>24</v>
      </c>
      <c r="C13" s="1">
        <v>3</v>
      </c>
      <c r="D13" s="1">
        <v>3</v>
      </c>
      <c r="E13" s="1">
        <v>2</v>
      </c>
      <c r="F13" s="1">
        <v>4</v>
      </c>
      <c r="G13" s="1">
        <v>3</v>
      </c>
      <c r="H13" s="1">
        <v>3</v>
      </c>
      <c r="I13" s="1">
        <v>4</v>
      </c>
      <c r="J13" s="1">
        <v>3</v>
      </c>
      <c r="K13" s="1">
        <v>3</v>
      </c>
      <c r="L13" s="1">
        <f>konzisztencia_teszt_nyers_i!K13*1000+10000</f>
        <v>13000</v>
      </c>
      <c r="M13" s="1">
        <f t="shared" si="0"/>
        <v>12890.9</v>
      </c>
      <c r="N13" s="1">
        <f>konzisztencia_teszt_nyers_i!L13</f>
        <v>3</v>
      </c>
      <c r="O13">
        <f t="shared" si="1"/>
        <v>2.8908999999999998</v>
      </c>
      <c r="P13" s="12">
        <f t="shared" si="2"/>
        <v>3.6366666666666735E-2</v>
      </c>
      <c r="Q13" s="12">
        <f t="shared" si="3"/>
        <v>3.6366666666666735E-2</v>
      </c>
      <c r="R13" s="7" t="s">
        <v>182</v>
      </c>
      <c r="S13" s="8">
        <v>3</v>
      </c>
      <c r="T13" s="8">
        <v>2</v>
      </c>
      <c r="U13" s="8">
        <v>1</v>
      </c>
      <c r="V13" s="8">
        <v>3</v>
      </c>
      <c r="W13" s="8">
        <v>3</v>
      </c>
      <c r="X13" s="8">
        <v>3</v>
      </c>
      <c r="Y13" s="8">
        <v>3</v>
      </c>
      <c r="Z13" s="8">
        <v>5</v>
      </c>
      <c r="AA13" s="8">
        <v>3</v>
      </c>
      <c r="AB13" s="8">
        <v>15000</v>
      </c>
    </row>
    <row r="14" spans="1:29" ht="15" thickBot="1" x14ac:dyDescent="0.35">
      <c r="A14" s="1" t="s">
        <v>152</v>
      </c>
      <c r="B14" s="1" t="s">
        <v>25</v>
      </c>
      <c r="C14" s="1">
        <v>3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4</v>
      </c>
      <c r="J14" s="1">
        <v>3</v>
      </c>
      <c r="K14" s="1">
        <v>3</v>
      </c>
      <c r="L14" s="1">
        <f>konzisztencia_teszt_nyers_i!K14*1000+10000</f>
        <v>12000</v>
      </c>
      <c r="M14" s="1">
        <f t="shared" si="0"/>
        <v>12771.5</v>
      </c>
      <c r="N14" s="1">
        <f>konzisztencia_teszt_nyers_i!L14</f>
        <v>3</v>
      </c>
      <c r="O14">
        <f t="shared" si="1"/>
        <v>2.7715000000000001</v>
      </c>
      <c r="P14" s="12">
        <f t="shared" si="2"/>
        <v>7.6166666666666646E-2</v>
      </c>
      <c r="Q14" s="12">
        <f t="shared" si="3"/>
        <v>7.6166666666666646E-2</v>
      </c>
      <c r="R14" s="7" t="s">
        <v>183</v>
      </c>
      <c r="S14" s="8">
        <v>3</v>
      </c>
      <c r="T14" s="8">
        <v>3</v>
      </c>
      <c r="U14" s="8">
        <v>2</v>
      </c>
      <c r="V14" s="8">
        <v>3</v>
      </c>
      <c r="W14" s="8">
        <v>3</v>
      </c>
      <c r="X14" s="8">
        <v>3</v>
      </c>
      <c r="Y14" s="8">
        <v>3</v>
      </c>
      <c r="Z14" s="8">
        <v>4</v>
      </c>
      <c r="AA14" s="8">
        <v>3</v>
      </c>
      <c r="AB14" s="8">
        <v>14000</v>
      </c>
    </row>
    <row r="15" spans="1:29" ht="15" thickBot="1" x14ac:dyDescent="0.35">
      <c r="A15" s="1" t="s">
        <v>154</v>
      </c>
      <c r="B15" s="1" t="s">
        <v>26</v>
      </c>
      <c r="C15" s="1">
        <v>3</v>
      </c>
      <c r="D15" s="1">
        <v>3</v>
      </c>
      <c r="E15" s="1">
        <v>2</v>
      </c>
      <c r="F15" s="1">
        <v>3</v>
      </c>
      <c r="G15" s="1">
        <v>3</v>
      </c>
      <c r="H15" s="1">
        <v>3</v>
      </c>
      <c r="I15" s="1">
        <v>4</v>
      </c>
      <c r="J15" s="1">
        <v>2</v>
      </c>
      <c r="K15" s="1">
        <v>3</v>
      </c>
      <c r="L15" s="1">
        <f>konzisztencia_teszt_nyers_i!K15*1000+10000</f>
        <v>13000</v>
      </c>
      <c r="M15" s="1">
        <f t="shared" si="0"/>
        <v>12356.5</v>
      </c>
      <c r="N15" s="1">
        <f>konzisztencia_teszt_nyers_i!L15</f>
        <v>3</v>
      </c>
      <c r="O15">
        <f t="shared" si="1"/>
        <v>2.3565</v>
      </c>
      <c r="P15" s="12">
        <f t="shared" si="2"/>
        <v>0.2145</v>
      </c>
      <c r="Q15" s="12">
        <f t="shared" si="3"/>
        <v>0.2145</v>
      </c>
      <c r="R15" s="7" t="s">
        <v>184</v>
      </c>
      <c r="S15" s="8">
        <v>1</v>
      </c>
      <c r="T15" s="8">
        <v>1</v>
      </c>
      <c r="U15" s="8">
        <v>3</v>
      </c>
      <c r="V15" s="8">
        <v>3</v>
      </c>
      <c r="W15" s="8">
        <v>2</v>
      </c>
      <c r="X15" s="8">
        <v>1</v>
      </c>
      <c r="Y15" s="8">
        <v>1</v>
      </c>
      <c r="Z15" s="8">
        <v>4</v>
      </c>
      <c r="AA15" s="8">
        <v>4</v>
      </c>
      <c r="AB15" s="8">
        <v>14000</v>
      </c>
    </row>
    <row r="16" spans="1:29" ht="15" thickBot="1" x14ac:dyDescent="0.35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3</v>
      </c>
      <c r="J16" s="1">
        <v>4</v>
      </c>
      <c r="K16" s="1">
        <v>3</v>
      </c>
      <c r="L16" s="1">
        <f>konzisztencia_teszt_nyers_i!K16*1000+10000</f>
        <v>13000</v>
      </c>
      <c r="M16" s="1">
        <f t="shared" si="0"/>
        <v>13989.1</v>
      </c>
      <c r="N16" s="1">
        <f>konzisztencia_teszt_nyers_i!L16</f>
        <v>3</v>
      </c>
      <c r="O16">
        <f t="shared" si="1"/>
        <v>3.9891000000000005</v>
      </c>
      <c r="P16" s="12">
        <f t="shared" si="2"/>
        <v>0.32970000000000016</v>
      </c>
      <c r="Q16" s="12">
        <f t="shared" si="3"/>
        <v>-0.32970000000000016</v>
      </c>
      <c r="R16" s="7" t="s">
        <v>185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1</v>
      </c>
      <c r="Z16" s="8">
        <v>4</v>
      </c>
      <c r="AA16" s="8">
        <v>5</v>
      </c>
      <c r="AB16" s="8">
        <v>14000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2</v>
      </c>
      <c r="E17" s="1">
        <v>3</v>
      </c>
      <c r="F17" s="1">
        <v>4</v>
      </c>
      <c r="G17" s="1">
        <v>3</v>
      </c>
      <c r="H17" s="1">
        <v>2</v>
      </c>
      <c r="I17" s="1">
        <v>3</v>
      </c>
      <c r="J17" s="1">
        <v>3</v>
      </c>
      <c r="K17" s="1">
        <v>2</v>
      </c>
      <c r="L17" s="1">
        <f>konzisztencia_teszt_nyers_i!K17*1000+10000</f>
        <v>13000</v>
      </c>
      <c r="M17" s="1">
        <f t="shared" si="0"/>
        <v>13244.5</v>
      </c>
      <c r="N17" s="1">
        <f>konzisztencia_teszt_nyers_i!L17</f>
        <v>2</v>
      </c>
      <c r="O17">
        <f t="shared" si="1"/>
        <v>3.2444999999999999</v>
      </c>
      <c r="P17" s="12">
        <f t="shared" si="2"/>
        <v>0.62224999999999997</v>
      </c>
      <c r="Q17" s="12">
        <f t="shared" si="3"/>
        <v>-0.62224999999999997</v>
      </c>
      <c r="R17" s="7" t="s">
        <v>186</v>
      </c>
      <c r="S17" s="8">
        <v>2</v>
      </c>
      <c r="T17" s="8">
        <v>2</v>
      </c>
      <c r="U17" s="8">
        <v>5</v>
      </c>
      <c r="V17" s="8">
        <v>5</v>
      </c>
      <c r="W17" s="8">
        <v>4</v>
      </c>
      <c r="X17" s="8">
        <v>5</v>
      </c>
      <c r="Y17" s="8">
        <v>5</v>
      </c>
      <c r="Z17" s="8">
        <v>1</v>
      </c>
      <c r="AA17" s="8">
        <v>1</v>
      </c>
      <c r="AB17" s="8">
        <v>13000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1">
        <v>3</v>
      </c>
      <c r="K18" s="1">
        <v>3</v>
      </c>
      <c r="L18" s="1">
        <f>konzisztencia_teszt_nyers_i!K18*1000+10000</f>
        <v>13000</v>
      </c>
      <c r="M18" s="1">
        <f t="shared" si="0"/>
        <v>13611.1</v>
      </c>
      <c r="N18" s="1">
        <f>konzisztencia_teszt_nyers_i!L18</f>
        <v>3</v>
      </c>
      <c r="O18">
        <f t="shared" si="1"/>
        <v>3.6111000000000004</v>
      </c>
      <c r="P18" s="12">
        <f t="shared" si="2"/>
        <v>0.20370000000000013</v>
      </c>
      <c r="Q18" s="12">
        <f t="shared" si="3"/>
        <v>-0.20370000000000013</v>
      </c>
      <c r="R18" s="7" t="s">
        <v>187</v>
      </c>
      <c r="S18" s="8">
        <v>3</v>
      </c>
      <c r="T18" s="8">
        <v>3</v>
      </c>
      <c r="U18" s="8">
        <v>2</v>
      </c>
      <c r="V18" s="8">
        <v>4</v>
      </c>
      <c r="W18" s="8">
        <v>3</v>
      </c>
      <c r="X18" s="8">
        <v>3</v>
      </c>
      <c r="Y18" s="8">
        <v>4</v>
      </c>
      <c r="Z18" s="8">
        <v>3</v>
      </c>
      <c r="AA18" s="8">
        <v>3</v>
      </c>
      <c r="AB18" s="8">
        <v>13000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2</v>
      </c>
      <c r="G19" s="1">
        <v>1</v>
      </c>
      <c r="H19" s="1">
        <v>1</v>
      </c>
      <c r="I19" s="1">
        <v>1</v>
      </c>
      <c r="J19" s="1">
        <v>3</v>
      </c>
      <c r="K19" s="1">
        <v>3</v>
      </c>
      <c r="L19" s="1">
        <f>konzisztencia_teszt_nyers_i!K19*1000+10000</f>
        <v>12000</v>
      </c>
      <c r="M19" s="1">
        <f t="shared" si="0"/>
        <v>13236</v>
      </c>
      <c r="N19" s="1">
        <f>konzisztencia_teszt_nyers_i!L19</f>
        <v>3</v>
      </c>
      <c r="O19">
        <f t="shared" si="1"/>
        <v>3.2360000000000002</v>
      </c>
      <c r="P19" s="12">
        <f t="shared" si="2"/>
        <v>7.8666666666666732E-2</v>
      </c>
      <c r="Q19" s="12">
        <f t="shared" si="3"/>
        <v>-7.8666666666666732E-2</v>
      </c>
      <c r="R19" s="7" t="s">
        <v>188</v>
      </c>
      <c r="S19" s="8">
        <v>3</v>
      </c>
      <c r="T19" s="8">
        <v>3</v>
      </c>
      <c r="U19" s="8">
        <v>2</v>
      </c>
      <c r="V19" s="8">
        <v>3</v>
      </c>
      <c r="W19" s="8">
        <v>3</v>
      </c>
      <c r="X19" s="8">
        <v>3</v>
      </c>
      <c r="Y19" s="8">
        <v>4</v>
      </c>
      <c r="Z19" s="8">
        <v>3</v>
      </c>
      <c r="AA19" s="8">
        <v>3</v>
      </c>
      <c r="AB19" s="8">
        <v>12000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2</v>
      </c>
      <c r="E20" s="1">
        <v>4</v>
      </c>
      <c r="F20" s="1">
        <v>3</v>
      </c>
      <c r="G20" s="1">
        <v>1</v>
      </c>
      <c r="H20" s="1">
        <v>2</v>
      </c>
      <c r="I20" s="1">
        <v>1</v>
      </c>
      <c r="J20" s="1">
        <v>3</v>
      </c>
      <c r="K20" s="1">
        <v>2</v>
      </c>
      <c r="L20" s="1">
        <f>konzisztencia_teszt_nyers_i!K20*1000+10000</f>
        <v>12000</v>
      </c>
      <c r="M20" s="1">
        <f t="shared" si="0"/>
        <v>12786</v>
      </c>
      <c r="N20" s="1">
        <f>konzisztencia_teszt_nyers_i!L20</f>
        <v>2</v>
      </c>
      <c r="O20">
        <f t="shared" si="1"/>
        <v>2.786</v>
      </c>
      <c r="P20" s="12">
        <f t="shared" si="2"/>
        <v>0.39300000000000002</v>
      </c>
      <c r="Q20" s="12">
        <f t="shared" si="3"/>
        <v>-0.39300000000000002</v>
      </c>
      <c r="R20" s="7" t="s">
        <v>189</v>
      </c>
      <c r="S20" s="8">
        <v>3</v>
      </c>
      <c r="T20" s="8">
        <v>3</v>
      </c>
      <c r="U20" s="8">
        <v>2</v>
      </c>
      <c r="V20" s="8">
        <v>3</v>
      </c>
      <c r="W20" s="8">
        <v>3</v>
      </c>
      <c r="X20" s="8">
        <v>3</v>
      </c>
      <c r="Y20" s="8">
        <v>4</v>
      </c>
      <c r="Z20" s="8">
        <v>2</v>
      </c>
      <c r="AA20" s="8">
        <v>3</v>
      </c>
      <c r="AB20" s="8">
        <v>13000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3</v>
      </c>
      <c r="G21" s="1">
        <v>1</v>
      </c>
      <c r="H21" s="1">
        <v>1</v>
      </c>
      <c r="I21" s="1">
        <v>1</v>
      </c>
      <c r="J21" s="1">
        <v>3</v>
      </c>
      <c r="K21" s="1">
        <v>4</v>
      </c>
      <c r="L21" s="1">
        <f>konzisztencia_teszt_nyers_i!K21*1000+10000</f>
        <v>12000</v>
      </c>
      <c r="M21" s="1">
        <f t="shared" si="0"/>
        <v>13142.6</v>
      </c>
      <c r="N21" s="1">
        <f>konzisztencia_teszt_nyers_i!L21</f>
        <v>4</v>
      </c>
      <c r="O21">
        <f t="shared" si="1"/>
        <v>3.1426000000000003</v>
      </c>
      <c r="P21" s="12">
        <f t="shared" si="2"/>
        <v>0.21434999999999993</v>
      </c>
      <c r="Q21" s="12">
        <f t="shared" si="3"/>
        <v>0.21434999999999993</v>
      </c>
      <c r="R21" s="7" t="s">
        <v>190</v>
      </c>
      <c r="S21" s="8">
        <v>3</v>
      </c>
      <c r="T21" s="8">
        <v>2</v>
      </c>
      <c r="U21" s="8">
        <v>3</v>
      </c>
      <c r="V21" s="8">
        <v>3</v>
      </c>
      <c r="W21" s="8">
        <v>3</v>
      </c>
      <c r="X21" s="8">
        <v>2</v>
      </c>
      <c r="Y21" s="8">
        <v>3</v>
      </c>
      <c r="Z21" s="8">
        <v>4</v>
      </c>
      <c r="AA21" s="8">
        <v>3</v>
      </c>
      <c r="AB21" s="8">
        <v>13000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3</v>
      </c>
      <c r="E22" s="1">
        <v>5</v>
      </c>
      <c r="F22" s="1">
        <v>4</v>
      </c>
      <c r="G22" s="1">
        <v>2</v>
      </c>
      <c r="H22" s="1">
        <v>4</v>
      </c>
      <c r="I22" s="1">
        <v>2</v>
      </c>
      <c r="J22" s="1">
        <v>2</v>
      </c>
      <c r="K22" s="1">
        <v>1</v>
      </c>
      <c r="L22" s="1">
        <f>konzisztencia_teszt_nyers_i!K22*1000+10000</f>
        <v>13000</v>
      </c>
      <c r="M22" s="1">
        <f t="shared" si="0"/>
        <v>13064.2</v>
      </c>
      <c r="N22" s="1">
        <f>konzisztencia_teszt_nyers_i!L22</f>
        <v>1</v>
      </c>
      <c r="O22">
        <f t="shared" si="1"/>
        <v>3.0642000000000009</v>
      </c>
      <c r="P22" s="12">
        <f t="shared" si="2"/>
        <v>2.0642000000000009</v>
      </c>
      <c r="Q22" s="12">
        <f t="shared" si="3"/>
        <v>-2.0642000000000009</v>
      </c>
      <c r="R22" s="7" t="s">
        <v>191</v>
      </c>
      <c r="S22" s="8">
        <v>2</v>
      </c>
      <c r="T22" s="8">
        <v>2</v>
      </c>
      <c r="U22" s="8">
        <v>3</v>
      </c>
      <c r="V22" s="8">
        <v>4</v>
      </c>
      <c r="W22" s="8">
        <v>3</v>
      </c>
      <c r="X22" s="8">
        <v>2</v>
      </c>
      <c r="Y22" s="8">
        <v>3</v>
      </c>
      <c r="Z22" s="8">
        <v>3</v>
      </c>
      <c r="AA22" s="8">
        <v>2</v>
      </c>
      <c r="AB22" s="8">
        <v>13000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3</v>
      </c>
      <c r="G23" s="1">
        <v>2</v>
      </c>
      <c r="H23" s="1">
        <v>2</v>
      </c>
      <c r="I23" s="1">
        <v>1</v>
      </c>
      <c r="J23" s="1">
        <v>4</v>
      </c>
      <c r="K23" s="1">
        <v>3</v>
      </c>
      <c r="L23" s="1">
        <f>konzisztencia_teszt_nyers_i!K23*1000+10000</f>
        <v>13000</v>
      </c>
      <c r="M23" s="1">
        <f t="shared" si="0"/>
        <v>13814.8</v>
      </c>
      <c r="N23" s="1">
        <f>konzisztencia_teszt_nyers_i!L23</f>
        <v>3</v>
      </c>
      <c r="O23">
        <f t="shared" si="1"/>
        <v>3.8147999999999991</v>
      </c>
      <c r="P23" s="12">
        <f t="shared" si="2"/>
        <v>0.27159999999999968</v>
      </c>
      <c r="Q23" s="12">
        <f t="shared" si="3"/>
        <v>-0.27159999999999968</v>
      </c>
      <c r="R23" s="7" t="s">
        <v>192</v>
      </c>
      <c r="S23" s="8">
        <v>3</v>
      </c>
      <c r="T23" s="8">
        <v>2</v>
      </c>
      <c r="U23" s="8">
        <v>3</v>
      </c>
      <c r="V23" s="8">
        <v>3</v>
      </c>
      <c r="W23" s="8">
        <v>3</v>
      </c>
      <c r="X23" s="8">
        <v>2</v>
      </c>
      <c r="Y23" s="8">
        <v>3</v>
      </c>
      <c r="Z23" s="8">
        <v>3</v>
      </c>
      <c r="AA23" s="8">
        <v>3</v>
      </c>
      <c r="AB23" s="8">
        <v>13000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3</v>
      </c>
      <c r="F24" s="1">
        <v>2</v>
      </c>
      <c r="G24" s="1">
        <v>2</v>
      </c>
      <c r="H24" s="1">
        <v>1</v>
      </c>
      <c r="I24" s="1">
        <v>1</v>
      </c>
      <c r="J24" s="1">
        <v>3</v>
      </c>
      <c r="K24" s="1">
        <v>4</v>
      </c>
      <c r="L24" s="1">
        <f>konzisztencia_teszt_nyers_i!K24*1000+10000</f>
        <v>14000</v>
      </c>
      <c r="M24" s="1">
        <f t="shared" si="0"/>
        <v>13077.7</v>
      </c>
      <c r="N24" s="1">
        <f>konzisztencia_teszt_nyers_i!L24</f>
        <v>4</v>
      </c>
      <c r="O24">
        <f t="shared" si="1"/>
        <v>3.0777000000000005</v>
      </c>
      <c r="P24" s="12">
        <f t="shared" si="2"/>
        <v>0.23057499999999986</v>
      </c>
      <c r="Q24" s="12">
        <f t="shared" si="3"/>
        <v>0.23057499999999986</v>
      </c>
      <c r="R24" s="7" t="s">
        <v>193</v>
      </c>
      <c r="S24" s="8">
        <v>2</v>
      </c>
      <c r="T24" s="8">
        <v>3</v>
      </c>
      <c r="U24" s="8">
        <v>2</v>
      </c>
      <c r="V24" s="8">
        <v>2</v>
      </c>
      <c r="W24" s="8">
        <v>1</v>
      </c>
      <c r="X24" s="8">
        <v>1</v>
      </c>
      <c r="Y24" s="8">
        <v>1</v>
      </c>
      <c r="Z24" s="8">
        <v>3</v>
      </c>
      <c r="AA24" s="8">
        <v>3</v>
      </c>
      <c r="AB24" s="8">
        <v>12000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2</v>
      </c>
      <c r="E25" s="1">
        <v>4</v>
      </c>
      <c r="F25" s="1">
        <v>3</v>
      </c>
      <c r="G25" s="1">
        <v>2</v>
      </c>
      <c r="H25" s="1">
        <v>2</v>
      </c>
      <c r="I25" s="1">
        <v>1</v>
      </c>
      <c r="J25" s="1">
        <v>3</v>
      </c>
      <c r="K25" s="1">
        <v>2</v>
      </c>
      <c r="L25" s="1">
        <f>konzisztencia_teszt_nyers_i!K25*1000+10000</f>
        <v>13000</v>
      </c>
      <c r="M25" s="1">
        <f t="shared" si="0"/>
        <v>12842.9</v>
      </c>
      <c r="N25" s="1">
        <f>konzisztencia_teszt_nyers_i!L25</f>
        <v>2</v>
      </c>
      <c r="O25">
        <f t="shared" si="1"/>
        <v>2.8428999999999998</v>
      </c>
      <c r="P25" s="12">
        <f t="shared" si="2"/>
        <v>0.42144999999999988</v>
      </c>
      <c r="Q25" s="12">
        <f t="shared" si="3"/>
        <v>-0.42144999999999988</v>
      </c>
      <c r="R25" s="7" t="s">
        <v>194</v>
      </c>
      <c r="S25" s="8">
        <v>1</v>
      </c>
      <c r="T25" s="8">
        <v>2</v>
      </c>
      <c r="U25" s="8">
        <v>4</v>
      </c>
      <c r="V25" s="8">
        <v>3</v>
      </c>
      <c r="W25" s="8">
        <v>1</v>
      </c>
      <c r="X25" s="8">
        <v>2</v>
      </c>
      <c r="Y25" s="8">
        <v>1</v>
      </c>
      <c r="Z25" s="8">
        <v>3</v>
      </c>
      <c r="AA25" s="8">
        <v>2</v>
      </c>
      <c r="AB25" s="8">
        <v>12000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3</v>
      </c>
      <c r="H26" s="1">
        <v>2</v>
      </c>
      <c r="I26" s="1">
        <v>2</v>
      </c>
      <c r="J26" s="1">
        <v>3</v>
      </c>
      <c r="K26" s="1">
        <v>2</v>
      </c>
      <c r="L26" s="1">
        <f>konzisztencia_teszt_nyers_i!K26*1000+10000</f>
        <v>14000</v>
      </c>
      <c r="M26" s="1">
        <f t="shared" si="0"/>
        <v>12925.8</v>
      </c>
      <c r="N26" s="1">
        <f>konzisztencia_teszt_nyers_i!L26</f>
        <v>2</v>
      </c>
      <c r="O26">
        <f t="shared" si="1"/>
        <v>2.9257999999999993</v>
      </c>
      <c r="P26" s="12">
        <f t="shared" si="2"/>
        <v>0.46289999999999965</v>
      </c>
      <c r="Q26" s="12">
        <f t="shared" si="3"/>
        <v>-0.46289999999999965</v>
      </c>
      <c r="R26" s="7" t="s">
        <v>195</v>
      </c>
      <c r="S26" s="8">
        <v>2</v>
      </c>
      <c r="T26" s="8">
        <v>3</v>
      </c>
      <c r="U26" s="8">
        <v>3</v>
      </c>
      <c r="V26" s="8">
        <v>3</v>
      </c>
      <c r="W26" s="8">
        <v>1</v>
      </c>
      <c r="X26" s="8">
        <v>1</v>
      </c>
      <c r="Y26" s="8">
        <v>1</v>
      </c>
      <c r="Z26" s="8">
        <v>3</v>
      </c>
      <c r="AA26" s="8">
        <v>4</v>
      </c>
      <c r="AB26" s="8">
        <v>12000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2</v>
      </c>
      <c r="G27" s="1">
        <v>3</v>
      </c>
      <c r="H27" s="1">
        <v>2</v>
      </c>
      <c r="I27" s="1">
        <v>2</v>
      </c>
      <c r="J27" s="1">
        <v>4</v>
      </c>
      <c r="K27" s="1">
        <v>4</v>
      </c>
      <c r="L27" s="1">
        <f>konzisztencia_teszt_nyers_i!K27*1000+10000</f>
        <v>15000</v>
      </c>
      <c r="M27" s="1">
        <f t="shared" si="0"/>
        <v>13651</v>
      </c>
      <c r="N27" s="1">
        <f>konzisztencia_teszt_nyers_i!L27</f>
        <v>4</v>
      </c>
      <c r="O27">
        <f t="shared" si="1"/>
        <v>3.6509999999999998</v>
      </c>
      <c r="P27" s="12">
        <f t="shared" si="2"/>
        <v>8.725000000000005E-2</v>
      </c>
      <c r="Q27" s="12">
        <f t="shared" si="3"/>
        <v>8.725000000000005E-2</v>
      </c>
      <c r="R27" s="7" t="s">
        <v>196</v>
      </c>
      <c r="S27" s="8">
        <v>1</v>
      </c>
      <c r="T27" s="8">
        <v>3</v>
      </c>
      <c r="U27" s="8">
        <v>5</v>
      </c>
      <c r="V27" s="8">
        <v>4</v>
      </c>
      <c r="W27" s="8">
        <v>2</v>
      </c>
      <c r="X27" s="8">
        <v>4</v>
      </c>
      <c r="Y27" s="8">
        <v>2</v>
      </c>
      <c r="Z27" s="8">
        <v>2</v>
      </c>
      <c r="AA27" s="8">
        <v>1</v>
      </c>
      <c r="AB27" s="8">
        <v>13000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2</v>
      </c>
      <c r="E28" s="1">
        <v>1</v>
      </c>
      <c r="F28" s="1">
        <v>4</v>
      </c>
      <c r="G28" s="1">
        <v>3</v>
      </c>
      <c r="H28" s="1">
        <v>4</v>
      </c>
      <c r="I28" s="1">
        <v>4</v>
      </c>
      <c r="J28" s="1">
        <v>2</v>
      </c>
      <c r="K28" s="1">
        <v>3</v>
      </c>
      <c r="L28" s="1">
        <f>konzisztencia_teszt_nyers_i!K28*1000+10000</f>
        <v>13000</v>
      </c>
      <c r="M28" s="1">
        <f t="shared" si="0"/>
        <v>12841.4</v>
      </c>
      <c r="N28" s="1">
        <f>konzisztencia_teszt_nyers_i!L28</f>
        <v>3</v>
      </c>
      <c r="O28">
        <f t="shared" si="1"/>
        <v>2.8413999999999997</v>
      </c>
      <c r="P28" s="12">
        <f t="shared" si="2"/>
        <v>5.2866666666666763E-2</v>
      </c>
      <c r="Q28" s="12">
        <f t="shared" si="3"/>
        <v>5.2866666666666763E-2</v>
      </c>
      <c r="R28" s="7" t="s">
        <v>197</v>
      </c>
      <c r="S28" s="8">
        <v>2</v>
      </c>
      <c r="T28" s="8">
        <v>2</v>
      </c>
      <c r="U28" s="8">
        <v>3</v>
      </c>
      <c r="V28" s="8">
        <v>3</v>
      </c>
      <c r="W28" s="8">
        <v>2</v>
      </c>
      <c r="X28" s="8">
        <v>2</v>
      </c>
      <c r="Y28" s="8">
        <v>1</v>
      </c>
      <c r="Z28" s="8">
        <v>4</v>
      </c>
      <c r="AA28" s="8">
        <v>3</v>
      </c>
      <c r="AB28" s="8">
        <v>13000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4</v>
      </c>
      <c r="E29" s="1">
        <v>2</v>
      </c>
      <c r="F29" s="1">
        <v>4</v>
      </c>
      <c r="G29" s="1">
        <v>4</v>
      </c>
      <c r="H29" s="1">
        <v>4</v>
      </c>
      <c r="I29" s="1">
        <v>4</v>
      </c>
      <c r="J29" s="1">
        <v>2</v>
      </c>
      <c r="K29" s="1">
        <v>3</v>
      </c>
      <c r="L29" s="1">
        <f>konzisztencia_teszt_nyers_i!K29*1000+10000</f>
        <v>12000</v>
      </c>
      <c r="M29" s="1">
        <f t="shared" si="0"/>
        <v>12423.9</v>
      </c>
      <c r="N29" s="1">
        <f>konzisztencia_teszt_nyers_i!L29</f>
        <v>3</v>
      </c>
      <c r="O29">
        <f t="shared" si="1"/>
        <v>2.4238999999999997</v>
      </c>
      <c r="P29" s="12">
        <f t="shared" si="2"/>
        <v>0.19203333333333342</v>
      </c>
      <c r="Q29" s="12">
        <f t="shared" si="3"/>
        <v>0.19203333333333342</v>
      </c>
      <c r="R29" s="7" t="s">
        <v>198</v>
      </c>
      <c r="S29" s="8">
        <v>2</v>
      </c>
      <c r="T29" s="8">
        <v>3</v>
      </c>
      <c r="U29" s="8">
        <v>3</v>
      </c>
      <c r="V29" s="8">
        <v>2</v>
      </c>
      <c r="W29" s="8">
        <v>2</v>
      </c>
      <c r="X29" s="8">
        <v>1</v>
      </c>
      <c r="Y29" s="8">
        <v>1</v>
      </c>
      <c r="Z29" s="8">
        <v>3</v>
      </c>
      <c r="AA29" s="8">
        <v>4</v>
      </c>
      <c r="AB29" s="8">
        <v>14000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3</v>
      </c>
      <c r="G30" s="1">
        <v>4</v>
      </c>
      <c r="H30" s="1">
        <v>2</v>
      </c>
      <c r="I30" s="1">
        <v>2</v>
      </c>
      <c r="J30" s="1">
        <v>4</v>
      </c>
      <c r="K30" s="1">
        <v>4</v>
      </c>
      <c r="L30" s="1">
        <f>konzisztencia_teszt_nyers_i!K30*1000+10000</f>
        <v>15000</v>
      </c>
      <c r="M30" s="1">
        <f t="shared" si="0"/>
        <v>14263.8</v>
      </c>
      <c r="N30" s="1">
        <f>konzisztencia_teszt_nyers_i!L30</f>
        <v>4</v>
      </c>
      <c r="O30">
        <f t="shared" si="1"/>
        <v>4.2637999999999989</v>
      </c>
      <c r="P30" s="12">
        <f t="shared" si="2"/>
        <v>6.5949999999999731E-2</v>
      </c>
      <c r="Q30" s="12">
        <f t="shared" si="3"/>
        <v>-6.5949999999999731E-2</v>
      </c>
      <c r="R30" s="7" t="s">
        <v>199</v>
      </c>
      <c r="S30" s="8">
        <v>1</v>
      </c>
      <c r="T30" s="8">
        <v>2</v>
      </c>
      <c r="U30" s="8">
        <v>4</v>
      </c>
      <c r="V30" s="8">
        <v>3</v>
      </c>
      <c r="W30" s="8">
        <v>2</v>
      </c>
      <c r="X30" s="8">
        <v>2</v>
      </c>
      <c r="Y30" s="8">
        <v>1</v>
      </c>
      <c r="Z30" s="8">
        <v>3</v>
      </c>
      <c r="AA30" s="8">
        <v>2</v>
      </c>
      <c r="AB30" s="8">
        <v>13000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2</v>
      </c>
      <c r="G31" s="1">
        <v>1</v>
      </c>
      <c r="H31" s="1">
        <v>1</v>
      </c>
      <c r="I31" s="1">
        <v>1</v>
      </c>
      <c r="J31" s="1">
        <v>4</v>
      </c>
      <c r="K31" s="1">
        <v>3</v>
      </c>
      <c r="L31" s="1">
        <f>konzisztencia_teszt_nyers_i!K31*1000+10000</f>
        <v>13000</v>
      </c>
      <c r="M31" s="1">
        <f t="shared" si="0"/>
        <v>14103.5</v>
      </c>
      <c r="N31" s="1">
        <f>konzisztencia_teszt_nyers_i!L31</f>
        <v>3</v>
      </c>
      <c r="O31">
        <f t="shared" si="1"/>
        <v>4.1035000000000004</v>
      </c>
      <c r="P31" s="12">
        <f t="shared" si="2"/>
        <v>0.36783333333333346</v>
      </c>
      <c r="Q31" s="12">
        <f t="shared" si="3"/>
        <v>-0.36783333333333346</v>
      </c>
      <c r="R31" s="7" t="s">
        <v>200</v>
      </c>
      <c r="S31" s="8">
        <v>1</v>
      </c>
      <c r="T31" s="8">
        <v>1</v>
      </c>
      <c r="U31" s="8">
        <v>3</v>
      </c>
      <c r="V31" s="8">
        <v>3</v>
      </c>
      <c r="W31" s="8">
        <v>3</v>
      </c>
      <c r="X31" s="8">
        <v>2</v>
      </c>
      <c r="Y31" s="8">
        <v>2</v>
      </c>
      <c r="Z31" s="8">
        <v>3</v>
      </c>
      <c r="AA31" s="8">
        <v>2</v>
      </c>
      <c r="AB31" s="8">
        <v>14000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2</v>
      </c>
      <c r="E32" s="1">
        <v>3</v>
      </c>
      <c r="F32" s="1">
        <v>2</v>
      </c>
      <c r="G32" s="1">
        <v>1</v>
      </c>
      <c r="H32" s="1">
        <v>1</v>
      </c>
      <c r="I32" s="1">
        <v>2</v>
      </c>
      <c r="J32" s="1">
        <v>4</v>
      </c>
      <c r="K32" s="1">
        <v>4</v>
      </c>
      <c r="L32" s="1">
        <f>konzisztencia_teszt_nyers_i!K32*1000+10000</f>
        <v>13000</v>
      </c>
      <c r="M32" s="1">
        <f t="shared" si="0"/>
        <v>13925.7</v>
      </c>
      <c r="N32" s="1">
        <f>konzisztencia_teszt_nyers_i!L32</f>
        <v>4</v>
      </c>
      <c r="O32">
        <f t="shared" si="1"/>
        <v>3.9257000000000009</v>
      </c>
      <c r="P32" s="12">
        <f t="shared" si="2"/>
        <v>1.8574999999999786E-2</v>
      </c>
      <c r="Q32" s="12">
        <f t="shared" si="3"/>
        <v>1.8574999999999786E-2</v>
      </c>
      <c r="R32" s="7" t="s">
        <v>201</v>
      </c>
      <c r="S32" s="8">
        <v>3</v>
      </c>
      <c r="T32" s="8">
        <v>3</v>
      </c>
      <c r="U32" s="8">
        <v>2</v>
      </c>
      <c r="V32" s="8">
        <v>2</v>
      </c>
      <c r="W32" s="8">
        <v>3</v>
      </c>
      <c r="X32" s="8">
        <v>2</v>
      </c>
      <c r="Y32" s="8">
        <v>2</v>
      </c>
      <c r="Z32" s="8">
        <v>4</v>
      </c>
      <c r="AA32" s="8">
        <v>4</v>
      </c>
      <c r="AB32" s="8">
        <v>15000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3</v>
      </c>
      <c r="E33" s="1">
        <v>4</v>
      </c>
      <c r="F33" s="1">
        <v>2</v>
      </c>
      <c r="G33" s="1">
        <v>1</v>
      </c>
      <c r="H33" s="1">
        <v>1</v>
      </c>
      <c r="I33" s="1">
        <v>1</v>
      </c>
      <c r="J33" s="1">
        <v>3</v>
      </c>
      <c r="K33" s="1">
        <v>2</v>
      </c>
      <c r="L33" s="1">
        <f>konzisztencia_teszt_nyers_i!K33*1000+10000</f>
        <v>13000</v>
      </c>
      <c r="M33" s="1">
        <f t="shared" si="0"/>
        <v>12596.2</v>
      </c>
      <c r="N33" s="1">
        <f>konzisztencia_teszt_nyers_i!L33</f>
        <v>2</v>
      </c>
      <c r="O33">
        <f t="shared" si="1"/>
        <v>2.5962000000000005</v>
      </c>
      <c r="P33" s="12">
        <f t="shared" si="2"/>
        <v>0.29810000000000025</v>
      </c>
      <c r="Q33" s="12">
        <f t="shared" si="3"/>
        <v>-0.29810000000000025</v>
      </c>
      <c r="R33" s="7" t="s">
        <v>202</v>
      </c>
      <c r="S33" s="8">
        <v>4</v>
      </c>
      <c r="T33" s="8">
        <v>2</v>
      </c>
      <c r="U33" s="8">
        <v>1</v>
      </c>
      <c r="V33" s="8">
        <v>4</v>
      </c>
      <c r="W33" s="8">
        <v>3</v>
      </c>
      <c r="X33" s="8">
        <v>4</v>
      </c>
      <c r="Y33" s="8">
        <v>4</v>
      </c>
      <c r="Z33" s="8">
        <v>2</v>
      </c>
      <c r="AA33" s="8">
        <v>3</v>
      </c>
      <c r="AB33" s="8">
        <v>13000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3</v>
      </c>
      <c r="H34" s="1">
        <v>2</v>
      </c>
      <c r="I34" s="1">
        <v>2</v>
      </c>
      <c r="J34" s="1">
        <v>4</v>
      </c>
      <c r="K34" s="1">
        <v>4</v>
      </c>
      <c r="L34" s="1">
        <f>konzisztencia_teszt_nyers_i!K34*1000+10000</f>
        <v>14000</v>
      </c>
      <c r="M34" s="1">
        <f t="shared" si="0"/>
        <v>13726.9</v>
      </c>
      <c r="N34" s="1">
        <f>konzisztencia_teszt_nyers_i!L34</f>
        <v>4</v>
      </c>
      <c r="O34">
        <f t="shared" si="1"/>
        <v>3.7268999999999997</v>
      </c>
      <c r="P34" s="12">
        <f t="shared" si="2"/>
        <v>6.8275000000000086E-2</v>
      </c>
      <c r="Q34" s="12">
        <f t="shared" si="3"/>
        <v>6.8275000000000086E-2</v>
      </c>
      <c r="R34" s="7" t="s">
        <v>203</v>
      </c>
      <c r="S34" s="8">
        <v>4</v>
      </c>
      <c r="T34" s="8">
        <v>4</v>
      </c>
      <c r="U34" s="8">
        <v>2</v>
      </c>
      <c r="V34" s="8">
        <v>4</v>
      </c>
      <c r="W34" s="8">
        <v>4</v>
      </c>
      <c r="X34" s="8">
        <v>4</v>
      </c>
      <c r="Y34" s="8">
        <v>4</v>
      </c>
      <c r="Z34" s="8">
        <v>2</v>
      </c>
      <c r="AA34" s="8">
        <v>3</v>
      </c>
      <c r="AB34" s="8">
        <v>12000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2</v>
      </c>
      <c r="H35" s="1">
        <v>1</v>
      </c>
      <c r="I35" s="1">
        <v>1</v>
      </c>
      <c r="J35" s="1">
        <v>5</v>
      </c>
      <c r="K35" s="1">
        <v>4</v>
      </c>
      <c r="L35" s="1">
        <f>konzisztencia_teszt_nyers_i!K35*1000+10000</f>
        <v>14000</v>
      </c>
      <c r="M35" s="1">
        <f t="shared" si="0"/>
        <v>14561.5</v>
      </c>
      <c r="N35" s="1">
        <f>konzisztencia_teszt_nyers_i!L35</f>
        <v>4</v>
      </c>
      <c r="O35">
        <f t="shared" si="1"/>
        <v>4.5614999999999997</v>
      </c>
      <c r="P35" s="12">
        <f t="shared" si="2"/>
        <v>0.14037499999999992</v>
      </c>
      <c r="Q35" s="12">
        <f t="shared" si="3"/>
        <v>-0.14037499999999992</v>
      </c>
      <c r="R35" s="7" t="s">
        <v>204</v>
      </c>
      <c r="S35" s="8">
        <v>3</v>
      </c>
      <c r="T35" s="8">
        <v>3</v>
      </c>
      <c r="U35" s="8">
        <v>3</v>
      </c>
      <c r="V35" s="8">
        <v>3</v>
      </c>
      <c r="W35" s="8">
        <v>4</v>
      </c>
      <c r="X35" s="8">
        <v>2</v>
      </c>
      <c r="Y35" s="8">
        <v>2</v>
      </c>
      <c r="Z35" s="8">
        <v>4</v>
      </c>
      <c r="AA35" s="8">
        <v>4</v>
      </c>
      <c r="AB35" s="8">
        <v>15000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2</v>
      </c>
      <c r="H36" s="1">
        <v>1</v>
      </c>
      <c r="I36" s="1">
        <v>2</v>
      </c>
      <c r="J36" s="1">
        <v>4</v>
      </c>
      <c r="K36" s="1">
        <v>5</v>
      </c>
      <c r="L36" s="1">
        <f>konzisztencia_teszt_nyers_i!K36*1000+10000</f>
        <v>13000</v>
      </c>
      <c r="M36" s="1">
        <f t="shared" si="0"/>
        <v>13906.2</v>
      </c>
      <c r="N36" s="1">
        <f>konzisztencia_teszt_nyers_i!L36</f>
        <v>5</v>
      </c>
      <c r="O36">
        <f t="shared" si="1"/>
        <v>3.9062000000000006</v>
      </c>
      <c r="P36" s="12">
        <f t="shared" si="2"/>
        <v>0.2187599999999999</v>
      </c>
      <c r="Q36" s="12">
        <f t="shared" si="3"/>
        <v>0.2187599999999999</v>
      </c>
      <c r="R36" s="7" t="s">
        <v>205</v>
      </c>
      <c r="S36" s="8">
        <v>3</v>
      </c>
      <c r="T36" s="8">
        <v>2</v>
      </c>
      <c r="U36" s="8">
        <v>2</v>
      </c>
      <c r="V36" s="8">
        <v>2</v>
      </c>
      <c r="W36" s="8">
        <v>1</v>
      </c>
      <c r="X36" s="8">
        <v>1</v>
      </c>
      <c r="Y36" s="8">
        <v>1</v>
      </c>
      <c r="Z36" s="8">
        <v>4</v>
      </c>
      <c r="AA36" s="8">
        <v>3</v>
      </c>
      <c r="AB36" s="8">
        <v>13000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1</v>
      </c>
      <c r="E37" s="1">
        <v>3</v>
      </c>
      <c r="F37" s="1">
        <v>2</v>
      </c>
      <c r="G37" s="1">
        <v>2</v>
      </c>
      <c r="H37" s="1">
        <v>1</v>
      </c>
      <c r="I37" s="1">
        <v>1</v>
      </c>
      <c r="J37" s="1">
        <v>3</v>
      </c>
      <c r="K37" s="1">
        <v>2</v>
      </c>
      <c r="L37" s="1">
        <f>konzisztencia_teszt_nyers_i!K37*1000+10000</f>
        <v>13000</v>
      </c>
      <c r="M37" s="1">
        <f t="shared" si="0"/>
        <v>12931.8</v>
      </c>
      <c r="N37" s="1">
        <f>konzisztencia_teszt_nyers_i!L37</f>
        <v>2</v>
      </c>
      <c r="O37">
        <f t="shared" si="1"/>
        <v>2.9317999999999991</v>
      </c>
      <c r="P37" s="12">
        <f t="shared" si="2"/>
        <v>0.46589999999999954</v>
      </c>
      <c r="Q37" s="12">
        <f t="shared" si="3"/>
        <v>-0.46589999999999954</v>
      </c>
      <c r="R37" s="7" t="s">
        <v>206</v>
      </c>
      <c r="S37" s="8">
        <v>3</v>
      </c>
      <c r="T37" s="8">
        <v>2</v>
      </c>
      <c r="U37" s="8">
        <v>3</v>
      </c>
      <c r="V37" s="8">
        <v>2</v>
      </c>
      <c r="W37" s="8">
        <v>1</v>
      </c>
      <c r="X37" s="8">
        <v>1</v>
      </c>
      <c r="Y37" s="8">
        <v>2</v>
      </c>
      <c r="Z37" s="8">
        <v>4</v>
      </c>
      <c r="AA37" s="8">
        <v>4</v>
      </c>
      <c r="AB37" s="8">
        <v>13000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1</v>
      </c>
      <c r="F38" s="1">
        <v>2</v>
      </c>
      <c r="G38" s="1">
        <v>1</v>
      </c>
      <c r="H38" s="1">
        <v>1</v>
      </c>
      <c r="I38" s="1">
        <v>2</v>
      </c>
      <c r="J38" s="1">
        <v>4</v>
      </c>
      <c r="K38" s="1">
        <v>4</v>
      </c>
      <c r="L38" s="1">
        <f>konzisztencia_teszt_nyers_i!K38*1000+10000</f>
        <v>12000</v>
      </c>
      <c r="M38" s="1">
        <f t="shared" si="0"/>
        <v>13081.7</v>
      </c>
      <c r="N38" s="1">
        <f>konzisztencia_teszt_nyers_i!L38</f>
        <v>4</v>
      </c>
      <c r="O38">
        <f t="shared" si="1"/>
        <v>3.0817000000000005</v>
      </c>
      <c r="P38" s="12">
        <f t="shared" si="2"/>
        <v>0.22957499999999986</v>
      </c>
      <c r="Q38" s="12">
        <f t="shared" si="3"/>
        <v>0.22957499999999986</v>
      </c>
      <c r="R38" s="7" t="s">
        <v>207</v>
      </c>
      <c r="S38" s="8">
        <v>1</v>
      </c>
      <c r="T38" s="8">
        <v>3</v>
      </c>
      <c r="U38" s="8">
        <v>4</v>
      </c>
      <c r="V38" s="8">
        <v>2</v>
      </c>
      <c r="W38" s="8">
        <v>1</v>
      </c>
      <c r="X38" s="8">
        <v>1</v>
      </c>
      <c r="Y38" s="8">
        <v>1</v>
      </c>
      <c r="Z38" s="8">
        <v>3</v>
      </c>
      <c r="AA38" s="8">
        <v>2</v>
      </c>
      <c r="AB38" s="8">
        <v>13000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1</v>
      </c>
      <c r="E39" s="1">
        <v>2</v>
      </c>
      <c r="F39" s="1">
        <v>1</v>
      </c>
      <c r="G39" s="1">
        <v>1</v>
      </c>
      <c r="H39" s="1">
        <v>1</v>
      </c>
      <c r="I39" s="1">
        <v>1</v>
      </c>
      <c r="J39" s="1">
        <v>4</v>
      </c>
      <c r="K39" s="1">
        <v>2</v>
      </c>
      <c r="L39" s="1">
        <f>konzisztencia_teszt_nyers_i!K39*1000+10000</f>
        <v>12000</v>
      </c>
      <c r="M39" s="1">
        <f t="shared" si="0"/>
        <v>12209.6</v>
      </c>
      <c r="N39" s="1">
        <f>konzisztencia_teszt_nyers_i!L39</f>
        <v>2</v>
      </c>
      <c r="O39">
        <f t="shared" si="1"/>
        <v>2.2096000000000005</v>
      </c>
      <c r="P39" s="12">
        <f t="shared" si="2"/>
        <v>0.10480000000000023</v>
      </c>
      <c r="Q39" s="12">
        <f t="shared" si="3"/>
        <v>-0.10480000000000023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3</v>
      </c>
      <c r="X39" s="8">
        <v>2</v>
      </c>
      <c r="Y39" s="8">
        <v>2</v>
      </c>
      <c r="Z39" s="8">
        <v>4</v>
      </c>
      <c r="AA39" s="8">
        <v>4</v>
      </c>
      <c r="AB39" s="8">
        <v>14000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2</v>
      </c>
      <c r="F40" s="1">
        <v>1</v>
      </c>
      <c r="G40" s="1">
        <v>1</v>
      </c>
      <c r="H40" s="1">
        <v>1</v>
      </c>
      <c r="I40" s="1">
        <v>2</v>
      </c>
      <c r="J40" s="1">
        <v>5</v>
      </c>
      <c r="K40" s="1">
        <v>5</v>
      </c>
      <c r="L40" s="1">
        <f>konzisztencia_teszt_nyers_i!K40*1000+10000</f>
        <v>15000</v>
      </c>
      <c r="M40" s="1">
        <f t="shared" si="0"/>
        <v>13330.4</v>
      </c>
      <c r="N40" s="1">
        <f>konzisztencia_teszt_nyers_i!L40</f>
        <v>5</v>
      </c>
      <c r="O40">
        <f t="shared" si="1"/>
        <v>3.3303999999999996</v>
      </c>
      <c r="P40" s="12">
        <f t="shared" si="2"/>
        <v>0.33392000000000011</v>
      </c>
      <c r="Q40" s="12">
        <f t="shared" si="3"/>
        <v>0.33392000000000011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2</v>
      </c>
      <c r="X40" s="8">
        <v>1</v>
      </c>
      <c r="Y40" s="8">
        <v>1</v>
      </c>
      <c r="Z40" s="8">
        <v>5</v>
      </c>
      <c r="AA40" s="8">
        <v>4</v>
      </c>
      <c r="AB40" s="8">
        <v>14000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2</v>
      </c>
      <c r="E41" s="1">
        <v>3</v>
      </c>
      <c r="F41" s="1">
        <v>2</v>
      </c>
      <c r="G41" s="1">
        <v>1</v>
      </c>
      <c r="H41" s="1">
        <v>3</v>
      </c>
      <c r="I41" s="1">
        <v>2</v>
      </c>
      <c r="J41" s="1">
        <v>4</v>
      </c>
      <c r="K41" s="1">
        <v>1</v>
      </c>
      <c r="L41" s="1">
        <f>konzisztencia_teszt_nyers_i!K41*1000+10000</f>
        <v>14000</v>
      </c>
      <c r="M41" s="1">
        <f t="shared" si="0"/>
        <v>13235</v>
      </c>
      <c r="N41" s="1">
        <f>konzisztencia_teszt_nyers_i!L41</f>
        <v>1</v>
      </c>
      <c r="O41">
        <f t="shared" si="1"/>
        <v>3.2349999999999999</v>
      </c>
      <c r="P41" s="12">
        <f t="shared" si="2"/>
        <v>2.2349999999999999</v>
      </c>
      <c r="Q41" s="12">
        <f t="shared" si="3"/>
        <v>-2.2349999999999999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1</v>
      </c>
      <c r="Y41" s="8">
        <v>2</v>
      </c>
      <c r="Z41" s="8">
        <v>4</v>
      </c>
      <c r="AA41" s="8">
        <v>5</v>
      </c>
      <c r="AB41" s="8">
        <v>13000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2</v>
      </c>
      <c r="G42" s="1">
        <v>1</v>
      </c>
      <c r="H42" s="1">
        <v>1</v>
      </c>
      <c r="I42" s="1">
        <v>2</v>
      </c>
      <c r="J42" s="1">
        <v>4</v>
      </c>
      <c r="K42" s="1">
        <v>4</v>
      </c>
      <c r="L42" s="1">
        <f>konzisztencia_teszt_nyers_i!K42*1000+10000</f>
        <v>15000</v>
      </c>
      <c r="M42" s="1">
        <f t="shared" si="0"/>
        <v>13971.6</v>
      </c>
      <c r="N42" s="1">
        <f>konzisztencia_teszt_nyers_i!L42</f>
        <v>4</v>
      </c>
      <c r="O42">
        <f t="shared" si="1"/>
        <v>3.9716000000000005</v>
      </c>
      <c r="P42" s="12">
        <f t="shared" si="2"/>
        <v>7.0999999999998842E-3</v>
      </c>
      <c r="Q42" s="12">
        <f t="shared" si="3"/>
        <v>7.0999999999998842E-3</v>
      </c>
      <c r="R42" s="7" t="s">
        <v>211</v>
      </c>
      <c r="S42" s="8">
        <v>1</v>
      </c>
      <c r="T42" s="8">
        <v>1</v>
      </c>
      <c r="U42" s="8">
        <v>3</v>
      </c>
      <c r="V42" s="8">
        <v>2</v>
      </c>
      <c r="W42" s="8">
        <v>2</v>
      </c>
      <c r="X42" s="8">
        <v>1</v>
      </c>
      <c r="Y42" s="8">
        <v>1</v>
      </c>
      <c r="Z42" s="8">
        <v>3</v>
      </c>
      <c r="AA42" s="8">
        <v>2</v>
      </c>
      <c r="AB42" s="8">
        <v>13000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2</v>
      </c>
      <c r="F43" s="1">
        <v>3</v>
      </c>
      <c r="G43" s="1">
        <v>3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konzisztencia_teszt_nyers_i!K43*1000+10000</f>
        <v>15000</v>
      </c>
      <c r="M43" s="1">
        <f t="shared" si="0"/>
        <v>14982.5</v>
      </c>
      <c r="N43" s="1">
        <f>konzisztencia_teszt_nyers_i!L43</f>
        <v>2</v>
      </c>
      <c r="O43">
        <f t="shared" si="1"/>
        <v>4.9824999999999999</v>
      </c>
      <c r="P43" s="12">
        <f t="shared" si="2"/>
        <v>1.49125</v>
      </c>
      <c r="Q43" s="12">
        <f t="shared" si="3"/>
        <v>-1.49125</v>
      </c>
      <c r="R43" s="7" t="s">
        <v>212</v>
      </c>
      <c r="S43" s="8">
        <v>2</v>
      </c>
      <c r="T43" s="8">
        <v>1</v>
      </c>
      <c r="U43" s="8">
        <v>1</v>
      </c>
      <c r="V43" s="8">
        <v>2</v>
      </c>
      <c r="W43" s="8">
        <v>1</v>
      </c>
      <c r="X43" s="8">
        <v>1</v>
      </c>
      <c r="Y43" s="8">
        <v>2</v>
      </c>
      <c r="Z43" s="8">
        <v>4</v>
      </c>
      <c r="AA43" s="8">
        <v>4</v>
      </c>
      <c r="AB43" s="8">
        <v>12000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2</v>
      </c>
      <c r="E44" s="1">
        <v>1</v>
      </c>
      <c r="F44" s="1">
        <v>2</v>
      </c>
      <c r="G44" s="1">
        <v>2</v>
      </c>
      <c r="H44" s="1">
        <v>1</v>
      </c>
      <c r="I44" s="1">
        <v>2</v>
      </c>
      <c r="J44" s="1">
        <v>4</v>
      </c>
      <c r="K44" s="1">
        <v>4</v>
      </c>
      <c r="L44" s="1">
        <f>konzisztencia_teszt_nyers_i!K44*1000+10000</f>
        <v>13000</v>
      </c>
      <c r="M44" s="1">
        <f t="shared" si="0"/>
        <v>13706.9</v>
      </c>
      <c r="N44" s="1">
        <f>konzisztencia_teszt_nyers_i!L44</f>
        <v>4</v>
      </c>
      <c r="O44">
        <f t="shared" si="1"/>
        <v>3.7068999999999996</v>
      </c>
      <c r="P44" s="12">
        <f t="shared" si="2"/>
        <v>7.327500000000009E-2</v>
      </c>
      <c r="Q44" s="12">
        <f t="shared" si="3"/>
        <v>7.327500000000009E-2</v>
      </c>
      <c r="R44" s="7" t="s">
        <v>213</v>
      </c>
      <c r="S44" s="8">
        <v>1</v>
      </c>
      <c r="T44" s="8">
        <v>1</v>
      </c>
      <c r="U44" s="8">
        <v>2</v>
      </c>
      <c r="V44" s="8">
        <v>1</v>
      </c>
      <c r="W44" s="8">
        <v>1</v>
      </c>
      <c r="X44" s="8">
        <v>1</v>
      </c>
      <c r="Y44" s="8">
        <v>1</v>
      </c>
      <c r="Z44" s="8">
        <v>4</v>
      </c>
      <c r="AA44" s="8">
        <v>2</v>
      </c>
      <c r="AB44" s="8">
        <v>12000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2</v>
      </c>
      <c r="E45" s="1">
        <v>1</v>
      </c>
      <c r="F45" s="1">
        <v>2</v>
      </c>
      <c r="G45" s="1">
        <v>2</v>
      </c>
      <c r="H45" s="1">
        <v>1</v>
      </c>
      <c r="I45" s="1">
        <v>2</v>
      </c>
      <c r="J45" s="1">
        <v>4</v>
      </c>
      <c r="K45" s="1">
        <v>3</v>
      </c>
      <c r="L45" s="1">
        <f>konzisztencia_teszt_nyers_i!K45*1000+10000</f>
        <v>13000</v>
      </c>
      <c r="M45" s="1">
        <f t="shared" si="0"/>
        <v>13876.3</v>
      </c>
      <c r="N45" s="1">
        <f>konzisztencia_teszt_nyers_i!L45</f>
        <v>3</v>
      </c>
      <c r="O45">
        <f t="shared" si="1"/>
        <v>3.8762999999999992</v>
      </c>
      <c r="P45" s="12">
        <f t="shared" si="2"/>
        <v>0.29209999999999975</v>
      </c>
      <c r="Q45" s="12">
        <f t="shared" si="3"/>
        <v>-0.29209999999999975</v>
      </c>
      <c r="R45" s="7" t="s">
        <v>214</v>
      </c>
      <c r="S45" s="8">
        <v>3</v>
      </c>
      <c r="T45" s="8">
        <v>2</v>
      </c>
      <c r="U45" s="8">
        <v>2</v>
      </c>
      <c r="V45" s="8">
        <v>1</v>
      </c>
      <c r="W45" s="8">
        <v>1</v>
      </c>
      <c r="X45" s="8">
        <v>1</v>
      </c>
      <c r="Y45" s="8">
        <v>2</v>
      </c>
      <c r="Z45" s="8">
        <v>5</v>
      </c>
      <c r="AA45" s="8">
        <v>5</v>
      </c>
      <c r="AB45" s="8">
        <v>15000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2</v>
      </c>
      <c r="I46" s="1">
        <v>1</v>
      </c>
      <c r="J46" s="1">
        <v>4</v>
      </c>
      <c r="K46" s="1">
        <v>3</v>
      </c>
      <c r="L46" s="1">
        <f>konzisztencia_teszt_nyers_i!K46*1000+10000</f>
        <v>13000</v>
      </c>
      <c r="M46" s="1">
        <f t="shared" si="0"/>
        <v>13420.3</v>
      </c>
      <c r="N46" s="1">
        <f>konzisztencia_teszt_nyers_i!L46</f>
        <v>3</v>
      </c>
      <c r="O46">
        <f t="shared" si="1"/>
        <v>3.4202999999999992</v>
      </c>
      <c r="P46" s="12">
        <f t="shared" si="2"/>
        <v>0.14009999999999975</v>
      </c>
      <c r="Q46" s="12">
        <f t="shared" si="3"/>
        <v>-0.14009999999999975</v>
      </c>
      <c r="R46" s="7" t="s">
        <v>215</v>
      </c>
      <c r="S46" s="8">
        <v>1</v>
      </c>
      <c r="T46" s="8">
        <v>2</v>
      </c>
      <c r="U46" s="8">
        <v>3</v>
      </c>
      <c r="V46" s="8">
        <v>2</v>
      </c>
      <c r="W46" s="8">
        <v>1</v>
      </c>
      <c r="X46" s="8">
        <v>3</v>
      </c>
      <c r="Y46" s="8">
        <v>2</v>
      </c>
      <c r="Z46" s="8">
        <v>4</v>
      </c>
      <c r="AA46" s="8">
        <v>1</v>
      </c>
      <c r="AB46" s="8">
        <v>14000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5</v>
      </c>
      <c r="G47" s="1">
        <v>4</v>
      </c>
      <c r="H47" s="1">
        <v>5</v>
      </c>
      <c r="I47" s="1">
        <v>5</v>
      </c>
      <c r="J47" s="1">
        <v>2</v>
      </c>
      <c r="K47" s="1">
        <v>1</v>
      </c>
      <c r="L47" s="1">
        <f>konzisztencia_teszt_nyers_i!K47*1000+10000</f>
        <v>14000</v>
      </c>
      <c r="M47" s="1">
        <f t="shared" si="0"/>
        <v>13076.2</v>
      </c>
      <c r="N47" s="1">
        <f>konzisztencia_teszt_nyers_i!L47</f>
        <v>1</v>
      </c>
      <c r="O47">
        <f t="shared" si="1"/>
        <v>3.0762000000000009</v>
      </c>
      <c r="P47" s="12">
        <f t="shared" si="2"/>
        <v>2.0762000000000009</v>
      </c>
      <c r="Q47" s="12">
        <f t="shared" si="3"/>
        <v>-2.0762000000000009</v>
      </c>
      <c r="R47" s="7" t="s">
        <v>216</v>
      </c>
      <c r="S47" s="8">
        <v>3</v>
      </c>
      <c r="T47" s="8">
        <v>2</v>
      </c>
      <c r="U47" s="8">
        <v>2</v>
      </c>
      <c r="V47" s="8">
        <v>2</v>
      </c>
      <c r="W47" s="8">
        <v>1</v>
      </c>
      <c r="X47" s="8">
        <v>1</v>
      </c>
      <c r="Y47" s="8">
        <v>2</v>
      </c>
      <c r="Z47" s="8">
        <v>4</v>
      </c>
      <c r="AA47" s="8">
        <v>4</v>
      </c>
      <c r="AB47" s="8">
        <v>15000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2</v>
      </c>
      <c r="E48" s="1">
        <v>1</v>
      </c>
      <c r="F48" s="1">
        <v>2</v>
      </c>
      <c r="G48" s="1">
        <v>2</v>
      </c>
      <c r="H48" s="1">
        <v>2</v>
      </c>
      <c r="I48" s="1">
        <v>2</v>
      </c>
      <c r="J48" s="1">
        <v>5</v>
      </c>
      <c r="K48" s="1">
        <v>4</v>
      </c>
      <c r="L48" s="1">
        <f>konzisztencia_teszt_nyers_i!K48*1000+10000</f>
        <v>14000</v>
      </c>
      <c r="M48" s="1">
        <f t="shared" si="0"/>
        <v>14410.1</v>
      </c>
      <c r="N48" s="1">
        <f>konzisztencia_teszt_nyers_i!L48</f>
        <v>4</v>
      </c>
      <c r="O48">
        <f t="shared" si="1"/>
        <v>4.4101000000000008</v>
      </c>
      <c r="P48" s="12">
        <f t="shared" si="2"/>
        <v>0.1025250000000002</v>
      </c>
      <c r="Q48" s="12">
        <f t="shared" si="3"/>
        <v>-0.1025250000000002</v>
      </c>
      <c r="R48" s="7" t="s">
        <v>217</v>
      </c>
      <c r="S48" s="8">
        <v>4</v>
      </c>
      <c r="T48" s="8">
        <v>2</v>
      </c>
      <c r="U48" s="8">
        <v>2</v>
      </c>
      <c r="V48" s="8">
        <v>3</v>
      </c>
      <c r="W48" s="8">
        <v>3</v>
      </c>
      <c r="X48" s="8">
        <v>5</v>
      </c>
      <c r="Y48" s="8">
        <v>5</v>
      </c>
      <c r="Z48" s="8">
        <v>5</v>
      </c>
      <c r="AA48" s="8">
        <v>2</v>
      </c>
      <c r="AB48" s="8">
        <v>15000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4</v>
      </c>
      <c r="E49" s="1">
        <v>2</v>
      </c>
      <c r="F49" s="1">
        <v>4</v>
      </c>
      <c r="G49" s="1">
        <v>2</v>
      </c>
      <c r="H49" s="1">
        <v>4</v>
      </c>
      <c r="I49" s="1">
        <v>4</v>
      </c>
      <c r="J49" s="1">
        <v>1</v>
      </c>
      <c r="K49" s="1">
        <v>4</v>
      </c>
      <c r="L49" s="1">
        <f>konzisztencia_teszt_nyers_i!K49*1000+10000</f>
        <v>14000</v>
      </c>
      <c r="M49" s="1">
        <f t="shared" si="0"/>
        <v>12626.2</v>
      </c>
      <c r="N49" s="1">
        <f>konzisztencia_teszt_nyers_i!L49</f>
        <v>4</v>
      </c>
      <c r="O49">
        <f t="shared" si="1"/>
        <v>2.6262000000000008</v>
      </c>
      <c r="P49" s="12">
        <f t="shared" si="2"/>
        <v>0.34344999999999981</v>
      </c>
      <c r="Q49" s="12">
        <f t="shared" si="3"/>
        <v>0.34344999999999981</v>
      </c>
      <c r="R49" s="7" t="s">
        <v>218</v>
      </c>
      <c r="S49" s="8">
        <v>2</v>
      </c>
      <c r="T49" s="8">
        <v>2</v>
      </c>
      <c r="U49" s="8">
        <v>1</v>
      </c>
      <c r="V49" s="8">
        <v>2</v>
      </c>
      <c r="W49" s="8">
        <v>2</v>
      </c>
      <c r="X49" s="8">
        <v>1</v>
      </c>
      <c r="Y49" s="8">
        <v>2</v>
      </c>
      <c r="Z49" s="8">
        <v>4</v>
      </c>
      <c r="AA49" s="8">
        <v>4</v>
      </c>
      <c r="AB49" s="8">
        <v>13000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2</v>
      </c>
      <c r="G50" s="1">
        <v>1</v>
      </c>
      <c r="H50" s="1">
        <v>1</v>
      </c>
      <c r="I50" s="1">
        <v>1</v>
      </c>
      <c r="J50" s="1">
        <v>5</v>
      </c>
      <c r="K50" s="1">
        <v>4</v>
      </c>
      <c r="L50" s="1">
        <f>konzisztencia_teszt_nyers_i!K50*1000+10000</f>
        <v>14000</v>
      </c>
      <c r="M50" s="1">
        <f t="shared" si="0"/>
        <v>14477.1</v>
      </c>
      <c r="N50" s="1">
        <f>konzisztencia_teszt_nyers_i!L50</f>
        <v>4</v>
      </c>
      <c r="O50">
        <f t="shared" si="1"/>
        <v>4.4771000000000001</v>
      </c>
      <c r="P50" s="12">
        <f t="shared" si="2"/>
        <v>0.11927500000000002</v>
      </c>
      <c r="Q50" s="12">
        <f t="shared" si="3"/>
        <v>-0.11927500000000002</v>
      </c>
      <c r="R50" s="7" t="s">
        <v>219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1</v>
      </c>
      <c r="Y50" s="8">
        <v>2</v>
      </c>
      <c r="Z50" s="8">
        <v>4</v>
      </c>
      <c r="AA50" s="8">
        <v>3</v>
      </c>
      <c r="AB50" s="8">
        <v>13000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5</v>
      </c>
      <c r="K51" s="1">
        <v>5</v>
      </c>
      <c r="L51" s="1">
        <f>konzisztencia_teszt_nyers_i!K51*1000+10000</f>
        <v>12000</v>
      </c>
      <c r="M51" s="1">
        <f t="shared" si="0"/>
        <v>12652.6</v>
      </c>
      <c r="N51" s="1">
        <f>konzisztencia_teszt_nyers_i!L51</f>
        <v>5</v>
      </c>
      <c r="O51">
        <f t="shared" si="1"/>
        <v>2.6526000000000005</v>
      </c>
      <c r="P51" s="12">
        <f t="shared" si="2"/>
        <v>0.4694799999999999</v>
      </c>
      <c r="Q51" s="12">
        <f t="shared" si="3"/>
        <v>0.4694799999999999</v>
      </c>
      <c r="R51" s="7" t="s">
        <v>220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2</v>
      </c>
      <c r="Y51" s="8">
        <v>1</v>
      </c>
      <c r="Z51" s="8">
        <v>4</v>
      </c>
      <c r="AA51" s="8">
        <v>3</v>
      </c>
      <c r="AB51" s="8">
        <v>13000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2</v>
      </c>
      <c r="F52" s="1">
        <v>3</v>
      </c>
      <c r="G52" s="1">
        <v>3</v>
      </c>
      <c r="H52" s="1">
        <v>2</v>
      </c>
      <c r="I52" s="1">
        <v>3</v>
      </c>
      <c r="J52" s="1">
        <v>3</v>
      </c>
      <c r="K52" s="1">
        <v>3</v>
      </c>
      <c r="L52" s="1">
        <f>konzisztencia_teszt_nyers_i!K52*1000+10000</f>
        <v>12000</v>
      </c>
      <c r="M52" s="1">
        <f t="shared" si="0"/>
        <v>13444.7</v>
      </c>
      <c r="N52" s="1">
        <f>konzisztencia_teszt_nyers_i!L52</f>
        <v>3</v>
      </c>
      <c r="O52">
        <f t="shared" si="1"/>
        <v>3.4447000000000005</v>
      </c>
      <c r="P52" s="12">
        <f t="shared" si="2"/>
        <v>0.14823333333333352</v>
      </c>
      <c r="Q52" s="12">
        <f t="shared" si="3"/>
        <v>-0.14823333333333352</v>
      </c>
      <c r="R52" s="7" t="s">
        <v>221</v>
      </c>
      <c r="S52" s="8">
        <v>1</v>
      </c>
      <c r="T52" s="8">
        <v>3</v>
      </c>
      <c r="U52" s="8">
        <v>5</v>
      </c>
      <c r="V52" s="8">
        <v>5</v>
      </c>
      <c r="W52" s="8">
        <v>4</v>
      </c>
      <c r="X52" s="8">
        <v>5</v>
      </c>
      <c r="Y52" s="8">
        <v>5</v>
      </c>
      <c r="Z52" s="8">
        <v>2</v>
      </c>
      <c r="AA52" s="8">
        <v>1</v>
      </c>
      <c r="AB52" s="8">
        <v>14000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3</v>
      </c>
      <c r="E53" s="1">
        <v>2</v>
      </c>
      <c r="F53" s="1">
        <v>3</v>
      </c>
      <c r="G53" s="1">
        <v>3</v>
      </c>
      <c r="H53" s="1">
        <v>2</v>
      </c>
      <c r="I53" s="1">
        <v>3</v>
      </c>
      <c r="J53" s="1">
        <v>3</v>
      </c>
      <c r="K53" s="1">
        <v>4</v>
      </c>
      <c r="L53" s="1">
        <f>konzisztencia_teszt_nyers_i!K53*1000+10000</f>
        <v>12000</v>
      </c>
      <c r="M53" s="1">
        <f t="shared" si="0"/>
        <v>13275.4</v>
      </c>
      <c r="N53" s="1">
        <f>konzisztencia_teszt_nyers_i!L53</f>
        <v>4</v>
      </c>
      <c r="O53">
        <f t="shared" si="1"/>
        <v>3.2753999999999994</v>
      </c>
      <c r="P53" s="12">
        <f t="shared" si="2"/>
        <v>0.18115000000000014</v>
      </c>
      <c r="Q53" s="12">
        <f t="shared" si="3"/>
        <v>0.18115000000000014</v>
      </c>
      <c r="R53" s="7" t="s">
        <v>222</v>
      </c>
      <c r="S53" s="8">
        <v>3</v>
      </c>
      <c r="T53" s="8">
        <v>2</v>
      </c>
      <c r="U53" s="8">
        <v>1</v>
      </c>
      <c r="V53" s="8">
        <v>2</v>
      </c>
      <c r="W53" s="8">
        <v>2</v>
      </c>
      <c r="X53" s="8">
        <v>2</v>
      </c>
      <c r="Y53" s="8">
        <v>2</v>
      </c>
      <c r="Z53" s="8">
        <v>5</v>
      </c>
      <c r="AA53" s="8">
        <v>4</v>
      </c>
      <c r="AB53" s="8">
        <v>14000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2</v>
      </c>
      <c r="E54" s="1">
        <v>3</v>
      </c>
      <c r="F54" s="1">
        <v>2</v>
      </c>
      <c r="G54" s="1">
        <v>3</v>
      </c>
      <c r="H54" s="1">
        <v>2</v>
      </c>
      <c r="I54" s="1">
        <v>1</v>
      </c>
      <c r="J54" s="1">
        <v>2</v>
      </c>
      <c r="K54" s="1">
        <v>2</v>
      </c>
      <c r="L54" s="1">
        <f>konzisztencia_teszt_nyers_i!K54*1000+10000</f>
        <v>12000</v>
      </c>
      <c r="M54" s="1">
        <f t="shared" si="0"/>
        <v>12919.8</v>
      </c>
      <c r="N54" s="1">
        <f>konzisztencia_teszt_nyers_i!L54</f>
        <v>2</v>
      </c>
      <c r="O54">
        <f t="shared" si="1"/>
        <v>2.9197999999999991</v>
      </c>
      <c r="P54" s="12">
        <f t="shared" si="2"/>
        <v>0.45989999999999953</v>
      </c>
      <c r="Q54" s="12">
        <f t="shared" si="3"/>
        <v>-0.45989999999999953</v>
      </c>
      <c r="R54" s="7" t="s">
        <v>223</v>
      </c>
      <c r="S54" s="8">
        <v>5</v>
      </c>
      <c r="T54" s="8">
        <v>4</v>
      </c>
      <c r="U54" s="8">
        <v>2</v>
      </c>
      <c r="V54" s="8">
        <v>4</v>
      </c>
      <c r="W54" s="8">
        <v>2</v>
      </c>
      <c r="X54" s="8">
        <v>4</v>
      </c>
      <c r="Y54" s="8">
        <v>4</v>
      </c>
      <c r="Z54" s="8">
        <v>1</v>
      </c>
      <c r="AA54" s="8">
        <v>4</v>
      </c>
      <c r="AB54" s="8">
        <v>14000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5</v>
      </c>
      <c r="K55" s="1">
        <v>5</v>
      </c>
      <c r="L55" s="1">
        <f>konzisztencia_teszt_nyers_i!K55*1000+10000</f>
        <v>12000</v>
      </c>
      <c r="M55" s="1">
        <f t="shared" si="0"/>
        <v>13221</v>
      </c>
      <c r="N55" s="1">
        <f>konzisztencia_teszt_nyers_i!L55</f>
        <v>5</v>
      </c>
      <c r="O55">
        <f t="shared" si="1"/>
        <v>3.2210000000000001</v>
      </c>
      <c r="P55" s="12">
        <f t="shared" si="2"/>
        <v>0.35580000000000001</v>
      </c>
      <c r="Q55" s="12">
        <f t="shared" si="3"/>
        <v>0.35580000000000001</v>
      </c>
      <c r="R55" s="7" t="s">
        <v>224</v>
      </c>
      <c r="S55" s="8">
        <v>1</v>
      </c>
      <c r="T55" s="8">
        <v>2</v>
      </c>
      <c r="U55" s="8">
        <v>2</v>
      </c>
      <c r="V55" s="8">
        <v>2</v>
      </c>
      <c r="W55" s="8">
        <v>1</v>
      </c>
      <c r="X55" s="8">
        <v>1</v>
      </c>
      <c r="Y55" s="8">
        <v>1</v>
      </c>
      <c r="Z55" s="8">
        <v>5</v>
      </c>
      <c r="AA55" s="8">
        <v>4</v>
      </c>
      <c r="AB55" s="8">
        <v>14000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2</v>
      </c>
      <c r="E56" s="1">
        <v>3</v>
      </c>
      <c r="F56" s="1">
        <v>2</v>
      </c>
      <c r="G56" s="1">
        <v>2</v>
      </c>
      <c r="H56" s="1">
        <v>1</v>
      </c>
      <c r="I56" s="1">
        <v>1</v>
      </c>
      <c r="J56" s="1">
        <v>4</v>
      </c>
      <c r="K56" s="1">
        <v>5</v>
      </c>
      <c r="L56" s="1">
        <f>konzisztencia_teszt_nyers_i!K56*1000+10000</f>
        <v>13000</v>
      </c>
      <c r="M56" s="1">
        <f t="shared" si="0"/>
        <v>13795.3</v>
      </c>
      <c r="N56" s="1">
        <f>konzisztencia_teszt_nyers_i!L56</f>
        <v>5</v>
      </c>
      <c r="O56">
        <f t="shared" si="1"/>
        <v>3.7952999999999992</v>
      </c>
      <c r="P56" s="12">
        <f t="shared" si="2"/>
        <v>0.24094000000000015</v>
      </c>
      <c r="Q56" s="12">
        <f t="shared" si="3"/>
        <v>0.24094000000000015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5</v>
      </c>
      <c r="AA56" s="8">
        <v>5</v>
      </c>
      <c r="AB56" s="8">
        <v>12000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2</v>
      </c>
      <c r="J57" s="1">
        <v>3</v>
      </c>
      <c r="K57" s="1">
        <v>4</v>
      </c>
      <c r="L57" s="1">
        <f>konzisztencia_teszt_nyers_i!K57*1000+10000</f>
        <v>12000</v>
      </c>
      <c r="M57" s="1">
        <f t="shared" si="0"/>
        <v>13092.6</v>
      </c>
      <c r="N57" s="1">
        <f>konzisztencia_teszt_nyers_i!L57</f>
        <v>4</v>
      </c>
      <c r="O57">
        <f t="shared" si="1"/>
        <v>3.0926000000000005</v>
      </c>
      <c r="P57" s="12">
        <f t="shared" si="2"/>
        <v>0.22684999999999989</v>
      </c>
      <c r="Q57" s="12">
        <f t="shared" si="3"/>
        <v>0.22684999999999989</v>
      </c>
      <c r="R57" s="7" t="s">
        <v>226</v>
      </c>
      <c r="S57" s="8">
        <v>3</v>
      </c>
      <c r="T57" s="8">
        <v>3</v>
      </c>
      <c r="U57" s="8">
        <v>2</v>
      </c>
      <c r="V57" s="8">
        <v>3</v>
      </c>
      <c r="W57" s="8">
        <v>3</v>
      </c>
      <c r="X57" s="8">
        <v>2</v>
      </c>
      <c r="Y57" s="8">
        <v>3</v>
      </c>
      <c r="Z57" s="8">
        <v>3</v>
      </c>
      <c r="AA57" s="8">
        <v>3</v>
      </c>
      <c r="AB57" s="8">
        <v>12000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2</v>
      </c>
      <c r="E58" s="1">
        <v>3</v>
      </c>
      <c r="F58" s="1">
        <v>2</v>
      </c>
      <c r="G58" s="1">
        <v>3</v>
      </c>
      <c r="H58" s="1">
        <v>2</v>
      </c>
      <c r="I58" s="1">
        <v>2</v>
      </c>
      <c r="J58" s="1">
        <v>3</v>
      </c>
      <c r="K58" s="1">
        <v>4</v>
      </c>
      <c r="L58" s="1">
        <f>konzisztencia_teszt_nyers_i!K58*1000+10000</f>
        <v>12000</v>
      </c>
      <c r="M58" s="1">
        <f t="shared" si="0"/>
        <v>13439.2</v>
      </c>
      <c r="N58" s="1">
        <f>konzisztencia_teszt_nyers_i!L58</f>
        <v>4</v>
      </c>
      <c r="O58">
        <f t="shared" si="1"/>
        <v>3.4392000000000009</v>
      </c>
      <c r="P58" s="12">
        <f t="shared" si="2"/>
        <v>0.14019999999999977</v>
      </c>
      <c r="Q58" s="12">
        <f t="shared" si="3"/>
        <v>0.14019999999999977</v>
      </c>
      <c r="R58" s="7" t="s">
        <v>227</v>
      </c>
      <c r="S58" s="8">
        <v>3</v>
      </c>
      <c r="T58" s="8">
        <v>3</v>
      </c>
      <c r="U58" s="8">
        <v>2</v>
      </c>
      <c r="V58" s="8">
        <v>3</v>
      </c>
      <c r="W58" s="8">
        <v>3</v>
      </c>
      <c r="X58" s="8">
        <v>2</v>
      </c>
      <c r="Y58" s="8">
        <v>3</v>
      </c>
      <c r="Z58" s="8">
        <v>3</v>
      </c>
      <c r="AA58" s="8">
        <v>4</v>
      </c>
      <c r="AB58" s="8">
        <v>12000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2</v>
      </c>
      <c r="G59" s="1">
        <v>3</v>
      </c>
      <c r="H59" s="1">
        <v>2</v>
      </c>
      <c r="I59" s="1">
        <v>2</v>
      </c>
      <c r="J59" s="1">
        <v>3</v>
      </c>
      <c r="K59" s="1">
        <v>2</v>
      </c>
      <c r="L59" s="1">
        <f>konzisztencia_teszt_nyers_i!K59*1000+10000</f>
        <v>12000</v>
      </c>
      <c r="M59" s="1">
        <f t="shared" si="0"/>
        <v>13418.3</v>
      </c>
      <c r="N59" s="1">
        <f>konzisztencia_teszt_nyers_i!L59</f>
        <v>2</v>
      </c>
      <c r="O59">
        <f t="shared" si="1"/>
        <v>3.4182999999999995</v>
      </c>
      <c r="P59" s="12">
        <f t="shared" si="2"/>
        <v>0.70914999999999973</v>
      </c>
      <c r="Q59" s="12">
        <f t="shared" si="3"/>
        <v>-0.70914999999999973</v>
      </c>
      <c r="R59" s="7" t="s">
        <v>228</v>
      </c>
      <c r="S59" s="8">
        <v>1</v>
      </c>
      <c r="T59" s="8">
        <v>2</v>
      </c>
      <c r="U59" s="8">
        <v>3</v>
      </c>
      <c r="V59" s="8">
        <v>2</v>
      </c>
      <c r="W59" s="8">
        <v>3</v>
      </c>
      <c r="X59" s="8">
        <v>2</v>
      </c>
      <c r="Y59" s="8">
        <v>1</v>
      </c>
      <c r="Z59" s="8">
        <v>2</v>
      </c>
      <c r="AA59" s="8">
        <v>2</v>
      </c>
      <c r="AB59" s="8">
        <v>12000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>
        <v>5</v>
      </c>
      <c r="K60" s="1">
        <v>4</v>
      </c>
      <c r="L60" s="1">
        <f>konzisztencia_teszt_nyers_i!K60*1000+10000</f>
        <v>14000</v>
      </c>
      <c r="M60" s="1">
        <f t="shared" si="0"/>
        <v>12775</v>
      </c>
      <c r="N60" s="1">
        <f>konzisztencia_teszt_nyers_i!L60</f>
        <v>4</v>
      </c>
      <c r="O60">
        <f t="shared" si="1"/>
        <v>2.7749999999999999</v>
      </c>
      <c r="P60" s="12">
        <f t="shared" si="2"/>
        <v>0.30625000000000002</v>
      </c>
      <c r="Q60" s="12">
        <f t="shared" si="3"/>
        <v>0.30625000000000002</v>
      </c>
      <c r="R60" s="7" t="s">
        <v>229</v>
      </c>
      <c r="S60" s="8">
        <v>1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5</v>
      </c>
      <c r="AA60" s="8">
        <v>5</v>
      </c>
      <c r="AB60" s="8">
        <v>12000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5</v>
      </c>
      <c r="K61" s="1">
        <v>3</v>
      </c>
      <c r="L61" s="1">
        <f>konzisztencia_teszt_nyers_i!K61*1000+10000</f>
        <v>14000</v>
      </c>
      <c r="M61" s="1">
        <f t="shared" si="0"/>
        <v>12944.3</v>
      </c>
      <c r="N61" s="1">
        <f>konzisztencia_teszt_nyers_i!L61</f>
        <v>3</v>
      </c>
      <c r="O61">
        <f t="shared" si="1"/>
        <v>2.9442999999999993</v>
      </c>
      <c r="P61" s="12">
        <f t="shared" si="2"/>
        <v>1.8566666666666915E-2</v>
      </c>
      <c r="Q61" s="12">
        <f t="shared" si="3"/>
        <v>1.8566666666666915E-2</v>
      </c>
      <c r="R61" s="7" t="s">
        <v>230</v>
      </c>
      <c r="S61" s="8">
        <v>1</v>
      </c>
      <c r="T61" s="8">
        <v>2</v>
      </c>
      <c r="U61" s="8">
        <v>3</v>
      </c>
      <c r="V61" s="8">
        <v>2</v>
      </c>
      <c r="W61" s="8">
        <v>2</v>
      </c>
      <c r="X61" s="8">
        <v>1</v>
      </c>
      <c r="Y61" s="8">
        <v>1</v>
      </c>
      <c r="Z61" s="8">
        <v>4</v>
      </c>
      <c r="AA61" s="8">
        <v>5</v>
      </c>
      <c r="AB61" s="8">
        <v>13000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2</v>
      </c>
      <c r="G62" s="1">
        <v>3</v>
      </c>
      <c r="H62" s="1">
        <v>2</v>
      </c>
      <c r="I62" s="1">
        <v>2</v>
      </c>
      <c r="J62" s="1">
        <v>4</v>
      </c>
      <c r="K62" s="1">
        <v>3</v>
      </c>
      <c r="L62" s="1">
        <f>konzisztencia_teszt_nyers_i!K62*1000+10000</f>
        <v>15000</v>
      </c>
      <c r="M62" s="1">
        <f t="shared" si="0"/>
        <v>14032.6</v>
      </c>
      <c r="N62" s="1">
        <f>konzisztencia_teszt_nyers_i!L62</f>
        <v>3</v>
      </c>
      <c r="O62">
        <f t="shared" si="1"/>
        <v>4.0326000000000004</v>
      </c>
      <c r="P62" s="12">
        <f t="shared" si="2"/>
        <v>0.34420000000000012</v>
      </c>
      <c r="Q62" s="12">
        <f t="shared" si="3"/>
        <v>-0.34420000000000012</v>
      </c>
      <c r="R62" s="7" t="s">
        <v>231</v>
      </c>
      <c r="S62" s="8">
        <v>2</v>
      </c>
      <c r="T62" s="8">
        <v>3</v>
      </c>
      <c r="U62" s="8">
        <v>3</v>
      </c>
      <c r="V62" s="8">
        <v>3</v>
      </c>
      <c r="W62" s="8">
        <v>2</v>
      </c>
      <c r="X62" s="8">
        <v>2</v>
      </c>
      <c r="Y62" s="8">
        <v>2</v>
      </c>
      <c r="Z62" s="8">
        <v>3</v>
      </c>
      <c r="AA62" s="8">
        <v>4</v>
      </c>
      <c r="AB62" s="8">
        <v>12000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2</v>
      </c>
      <c r="G63" s="1">
        <v>3</v>
      </c>
      <c r="H63" s="1">
        <v>1</v>
      </c>
      <c r="I63" s="1">
        <v>1</v>
      </c>
      <c r="J63" s="1">
        <v>3</v>
      </c>
      <c r="K63" s="1">
        <v>3</v>
      </c>
      <c r="L63" s="1">
        <f>konzisztencia_teszt_nyers_i!K63*1000+10000</f>
        <v>15000</v>
      </c>
      <c r="M63" s="1">
        <f t="shared" si="0"/>
        <v>13733.9</v>
      </c>
      <c r="N63" s="1">
        <f>konzisztencia_teszt_nyers_i!L63</f>
        <v>3</v>
      </c>
      <c r="O63">
        <f t="shared" si="1"/>
        <v>3.7338999999999998</v>
      </c>
      <c r="P63" s="12">
        <f t="shared" si="2"/>
        <v>0.24463333333333326</v>
      </c>
      <c r="Q63" s="12">
        <f t="shared" si="3"/>
        <v>-0.24463333333333326</v>
      </c>
      <c r="R63" s="7" t="s">
        <v>232</v>
      </c>
      <c r="S63" s="8">
        <v>3</v>
      </c>
      <c r="T63" s="8">
        <v>2</v>
      </c>
      <c r="U63" s="8">
        <v>3</v>
      </c>
      <c r="V63" s="8">
        <v>2</v>
      </c>
      <c r="W63" s="8">
        <v>3</v>
      </c>
      <c r="X63" s="8">
        <v>2</v>
      </c>
      <c r="Y63" s="8">
        <v>2</v>
      </c>
      <c r="Z63" s="8">
        <v>3</v>
      </c>
      <c r="AA63" s="8">
        <v>4</v>
      </c>
      <c r="AB63" s="8">
        <v>12000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2</v>
      </c>
      <c r="G64" s="1">
        <v>3</v>
      </c>
      <c r="H64" s="1">
        <v>2</v>
      </c>
      <c r="I64" s="1">
        <v>2</v>
      </c>
      <c r="J64" s="1">
        <v>4</v>
      </c>
      <c r="K64" s="1">
        <v>4</v>
      </c>
      <c r="L64" s="1">
        <f>konzisztencia_teszt_nyers_i!K64*1000+10000</f>
        <v>15000</v>
      </c>
      <c r="M64" s="1">
        <f t="shared" si="0"/>
        <v>13863.3</v>
      </c>
      <c r="N64" s="1">
        <f>konzisztencia_teszt_nyers_i!L64</f>
        <v>4</v>
      </c>
      <c r="O64">
        <f t="shared" si="1"/>
        <v>3.8632999999999993</v>
      </c>
      <c r="P64" s="12">
        <f t="shared" si="2"/>
        <v>3.4175000000000177E-2</v>
      </c>
      <c r="Q64" s="12">
        <f t="shared" si="3"/>
        <v>3.4175000000000177E-2</v>
      </c>
      <c r="R64" s="7" t="s">
        <v>233</v>
      </c>
      <c r="S64" s="8">
        <v>1</v>
      </c>
      <c r="T64" s="8">
        <v>2</v>
      </c>
      <c r="U64" s="8">
        <v>2</v>
      </c>
      <c r="V64" s="8">
        <v>2</v>
      </c>
      <c r="W64" s="8">
        <v>3</v>
      </c>
      <c r="X64" s="8">
        <v>2</v>
      </c>
      <c r="Y64" s="8">
        <v>2</v>
      </c>
      <c r="Z64" s="8">
        <v>3</v>
      </c>
      <c r="AA64" s="8">
        <v>2</v>
      </c>
      <c r="AB64" s="8">
        <v>12000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1</v>
      </c>
      <c r="G65" s="1">
        <v>3</v>
      </c>
      <c r="H65" s="1">
        <v>1</v>
      </c>
      <c r="I65" s="1">
        <v>1</v>
      </c>
      <c r="J65" s="1">
        <v>4</v>
      </c>
      <c r="K65" s="1">
        <v>5</v>
      </c>
      <c r="L65" s="1">
        <f>konzisztencia_teszt_nyers_i!K65*1000+10000</f>
        <v>13000</v>
      </c>
      <c r="M65" s="1">
        <f t="shared" si="0"/>
        <v>12118.2</v>
      </c>
      <c r="N65" s="1">
        <f>konzisztencia_teszt_nyers_i!L65</f>
        <v>5</v>
      </c>
      <c r="O65">
        <f t="shared" si="1"/>
        <v>2.1182000000000007</v>
      </c>
      <c r="P65" s="12">
        <f t="shared" si="2"/>
        <v>0.57635999999999987</v>
      </c>
      <c r="Q65" s="12">
        <f t="shared" si="3"/>
        <v>0.57635999999999987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5</v>
      </c>
      <c r="AA65" s="8">
        <v>4</v>
      </c>
      <c r="AB65" s="8">
        <v>14000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3</v>
      </c>
      <c r="F66" s="1">
        <v>4</v>
      </c>
      <c r="G66" s="1">
        <v>2</v>
      </c>
      <c r="H66" s="1">
        <v>4</v>
      </c>
      <c r="I66" s="1">
        <v>3</v>
      </c>
      <c r="J66" s="1">
        <v>2</v>
      </c>
      <c r="K66" s="1">
        <v>1</v>
      </c>
      <c r="L66" s="1">
        <f>konzisztencia_teszt_nyers_i!K66*1000+10000</f>
        <v>11000</v>
      </c>
      <c r="M66" s="1">
        <f t="shared" si="0"/>
        <v>12353</v>
      </c>
      <c r="N66" s="1">
        <f>konzisztencia_teszt_nyers_i!L66</f>
        <v>1</v>
      </c>
      <c r="O66">
        <f t="shared" si="1"/>
        <v>2.3530000000000002</v>
      </c>
      <c r="P66" s="12">
        <f t="shared" si="2"/>
        <v>1.3530000000000002</v>
      </c>
      <c r="Q66" s="12">
        <f t="shared" si="3"/>
        <v>-1.3530000000000002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5</v>
      </c>
      <c r="AA66" s="8">
        <v>3</v>
      </c>
      <c r="AB66" s="8">
        <v>14000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1</v>
      </c>
      <c r="G67" s="1">
        <v>2</v>
      </c>
      <c r="H67" s="1">
        <v>1</v>
      </c>
      <c r="I67" s="1">
        <v>1</v>
      </c>
      <c r="J67" s="1">
        <v>4</v>
      </c>
      <c r="K67" s="1">
        <v>4</v>
      </c>
      <c r="L67" s="1">
        <f>konzisztencia_teszt_nyers_i!K67*1000+10000</f>
        <v>11000</v>
      </c>
      <c r="M67" s="1">
        <f t="shared" ref="M67:M130" si="4">AB226</f>
        <v>12829.9</v>
      </c>
      <c r="N67" s="1">
        <f>konzisztencia_teszt_nyers_i!L67</f>
        <v>4</v>
      </c>
      <c r="O67">
        <f t="shared" si="1"/>
        <v>2.8298999999999994</v>
      </c>
      <c r="P67" s="12">
        <f t="shared" si="2"/>
        <v>0.29252500000000015</v>
      </c>
      <c r="Q67" s="12">
        <f t="shared" si="3"/>
        <v>0.29252500000000015</v>
      </c>
      <c r="R67" s="7" t="s">
        <v>236</v>
      </c>
      <c r="S67" s="8">
        <v>3</v>
      </c>
      <c r="T67" s="8">
        <v>2</v>
      </c>
      <c r="U67" s="8">
        <v>2</v>
      </c>
      <c r="V67" s="8">
        <v>2</v>
      </c>
      <c r="W67" s="8">
        <v>3</v>
      </c>
      <c r="X67" s="8">
        <v>2</v>
      </c>
      <c r="Y67" s="8">
        <v>2</v>
      </c>
      <c r="Z67" s="8">
        <v>4</v>
      </c>
      <c r="AA67" s="8">
        <v>3</v>
      </c>
      <c r="AB67" s="8">
        <v>15000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1</v>
      </c>
      <c r="G68" s="1">
        <v>2</v>
      </c>
      <c r="H68" s="1">
        <v>1</v>
      </c>
      <c r="I68" s="1">
        <v>1</v>
      </c>
      <c r="J68" s="1">
        <v>4</v>
      </c>
      <c r="K68" s="1">
        <v>5</v>
      </c>
      <c r="L68" s="1">
        <f>konzisztencia_teszt_nyers_i!K68*1000+10000</f>
        <v>11000</v>
      </c>
      <c r="M68" s="1">
        <f t="shared" si="4"/>
        <v>12707.6</v>
      </c>
      <c r="N68" s="1">
        <f>konzisztencia_teszt_nyers_i!L68</f>
        <v>5</v>
      </c>
      <c r="O68">
        <f t="shared" ref="O68:O131" si="5">(M68-10000)/1000</f>
        <v>2.7076000000000002</v>
      </c>
      <c r="P68" s="12">
        <f t="shared" ref="P68:P131" si="6">ABS(N68-O68)/N68</f>
        <v>0.45847999999999994</v>
      </c>
      <c r="Q68" s="12">
        <f t="shared" ref="Q68:Q131" si="7">(N68-O68)/N68</f>
        <v>0.45847999999999994</v>
      </c>
      <c r="R68" s="7" t="s">
        <v>237</v>
      </c>
      <c r="S68" s="8">
        <v>1</v>
      </c>
      <c r="T68" s="8">
        <v>2</v>
      </c>
      <c r="U68" s="8">
        <v>2</v>
      </c>
      <c r="V68" s="8">
        <v>2</v>
      </c>
      <c r="W68" s="8">
        <v>3</v>
      </c>
      <c r="X68" s="8">
        <v>1</v>
      </c>
      <c r="Y68" s="8">
        <v>1</v>
      </c>
      <c r="Z68" s="8">
        <v>3</v>
      </c>
      <c r="AA68" s="8">
        <v>3</v>
      </c>
      <c r="AB68" s="8">
        <v>15000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3</v>
      </c>
      <c r="E69" s="1">
        <v>2</v>
      </c>
      <c r="F69" s="1">
        <v>4</v>
      </c>
      <c r="G69" s="1">
        <v>4</v>
      </c>
      <c r="H69" s="1">
        <v>3</v>
      </c>
      <c r="I69" s="1">
        <v>2</v>
      </c>
      <c r="J69" s="1">
        <v>5</v>
      </c>
      <c r="K69" s="1">
        <v>3</v>
      </c>
      <c r="L69" s="1">
        <f>konzisztencia_teszt_nyers_i!K69*1000+10000</f>
        <v>14000</v>
      </c>
      <c r="M69" s="1">
        <f t="shared" si="4"/>
        <v>15112.3</v>
      </c>
      <c r="N69" s="1">
        <f>konzisztencia_teszt_nyers_i!L69</f>
        <v>3</v>
      </c>
      <c r="O69">
        <f t="shared" si="5"/>
        <v>5.1122999999999994</v>
      </c>
      <c r="P69" s="12">
        <f t="shared" si="6"/>
        <v>0.70409999999999984</v>
      </c>
      <c r="Q69" s="12">
        <f t="shared" si="7"/>
        <v>-0.70409999999999984</v>
      </c>
      <c r="R69" s="7" t="s">
        <v>238</v>
      </c>
      <c r="S69" s="8">
        <v>3</v>
      </c>
      <c r="T69" s="8">
        <v>2</v>
      </c>
      <c r="U69" s="8">
        <v>2</v>
      </c>
      <c r="V69" s="8">
        <v>2</v>
      </c>
      <c r="W69" s="8">
        <v>3</v>
      </c>
      <c r="X69" s="8">
        <v>2</v>
      </c>
      <c r="Y69" s="8">
        <v>2</v>
      </c>
      <c r="Z69" s="8">
        <v>4</v>
      </c>
      <c r="AA69" s="8">
        <v>4</v>
      </c>
      <c r="AB69" s="8">
        <v>15000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5</v>
      </c>
      <c r="G70" s="1">
        <v>4</v>
      </c>
      <c r="H70" s="1">
        <v>5</v>
      </c>
      <c r="I70" s="1">
        <v>5</v>
      </c>
      <c r="J70" s="1">
        <v>2</v>
      </c>
      <c r="K70" s="1">
        <v>1</v>
      </c>
      <c r="L70" s="1">
        <f>konzisztencia_teszt_nyers_i!K70*1000+10000</f>
        <v>14000</v>
      </c>
      <c r="M70" s="1">
        <f t="shared" si="4"/>
        <v>12826.4</v>
      </c>
      <c r="N70" s="1">
        <f>konzisztencia_teszt_nyers_i!L70</f>
        <v>1</v>
      </c>
      <c r="O70">
        <f t="shared" si="5"/>
        <v>2.8263999999999996</v>
      </c>
      <c r="P70" s="12">
        <f t="shared" si="6"/>
        <v>1.8263999999999996</v>
      </c>
      <c r="Q70" s="12">
        <f t="shared" si="7"/>
        <v>-1.8263999999999996</v>
      </c>
      <c r="R70" s="7" t="s">
        <v>239</v>
      </c>
      <c r="S70" s="8">
        <v>1</v>
      </c>
      <c r="T70" s="8">
        <v>1</v>
      </c>
      <c r="U70" s="8">
        <v>1</v>
      </c>
      <c r="V70" s="8">
        <v>1</v>
      </c>
      <c r="W70" s="8">
        <v>3</v>
      </c>
      <c r="X70" s="8">
        <v>1</v>
      </c>
      <c r="Y70" s="8">
        <v>1</v>
      </c>
      <c r="Z70" s="8">
        <v>4</v>
      </c>
      <c r="AA70" s="8">
        <v>5</v>
      </c>
      <c r="AB70" s="8">
        <v>13000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3</v>
      </c>
      <c r="F71" s="1">
        <v>4</v>
      </c>
      <c r="G71" s="1">
        <v>4</v>
      </c>
      <c r="H71" s="1">
        <v>3</v>
      </c>
      <c r="I71" s="1">
        <v>3</v>
      </c>
      <c r="J71" s="1">
        <v>4</v>
      </c>
      <c r="K71" s="1">
        <v>3</v>
      </c>
      <c r="L71" s="1">
        <f>konzisztencia_teszt_nyers_i!K71*1000+10000</f>
        <v>14000</v>
      </c>
      <c r="M71" s="1">
        <f t="shared" si="4"/>
        <v>14376.7</v>
      </c>
      <c r="N71" s="1">
        <f>konzisztencia_teszt_nyers_i!L71</f>
        <v>3</v>
      </c>
      <c r="O71">
        <f t="shared" si="5"/>
        <v>4.3767000000000005</v>
      </c>
      <c r="P71" s="12">
        <f t="shared" si="6"/>
        <v>0.45890000000000014</v>
      </c>
      <c r="Q71" s="12">
        <f t="shared" si="7"/>
        <v>-0.45890000000000014</v>
      </c>
      <c r="R71" s="7" t="s">
        <v>240</v>
      </c>
      <c r="S71" s="8">
        <v>1</v>
      </c>
      <c r="T71" s="8">
        <v>3</v>
      </c>
      <c r="U71" s="8">
        <v>3</v>
      </c>
      <c r="V71" s="8">
        <v>4</v>
      </c>
      <c r="W71" s="8">
        <v>2</v>
      </c>
      <c r="X71" s="8">
        <v>4</v>
      </c>
      <c r="Y71" s="8">
        <v>3</v>
      </c>
      <c r="Z71" s="8">
        <v>2</v>
      </c>
      <c r="AA71" s="8">
        <v>1</v>
      </c>
      <c r="AB71" s="8">
        <v>11000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4</v>
      </c>
      <c r="E72" s="1">
        <v>3</v>
      </c>
      <c r="F72" s="1">
        <v>4</v>
      </c>
      <c r="G72" s="1">
        <v>5</v>
      </c>
      <c r="H72" s="1">
        <v>3</v>
      </c>
      <c r="I72" s="1">
        <v>4</v>
      </c>
      <c r="J72" s="1">
        <v>4</v>
      </c>
      <c r="K72" s="1">
        <v>3</v>
      </c>
      <c r="L72" s="1">
        <f>konzisztencia_teszt_nyers_i!K72*1000+10000</f>
        <v>13000</v>
      </c>
      <c r="M72" s="1">
        <f t="shared" si="4"/>
        <v>12984.8</v>
      </c>
      <c r="N72" s="1">
        <f>konzisztencia_teszt_nyers_i!L72</f>
        <v>3</v>
      </c>
      <c r="O72">
        <f t="shared" si="5"/>
        <v>2.9847999999999995</v>
      </c>
      <c r="P72" s="12">
        <f t="shared" si="6"/>
        <v>5.0666666666668485E-3</v>
      </c>
      <c r="Q72" s="12">
        <f t="shared" si="7"/>
        <v>5.0666666666668485E-3</v>
      </c>
      <c r="R72" s="7" t="s">
        <v>241</v>
      </c>
      <c r="S72" s="8">
        <v>1</v>
      </c>
      <c r="T72" s="8">
        <v>2</v>
      </c>
      <c r="U72" s="8">
        <v>1</v>
      </c>
      <c r="V72" s="8">
        <v>1</v>
      </c>
      <c r="W72" s="8">
        <v>2</v>
      </c>
      <c r="X72" s="8">
        <v>1</v>
      </c>
      <c r="Y72" s="8">
        <v>1</v>
      </c>
      <c r="Z72" s="8">
        <v>4</v>
      </c>
      <c r="AA72" s="8">
        <v>4</v>
      </c>
      <c r="AB72" s="8">
        <v>11000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3</v>
      </c>
      <c r="E73" s="1">
        <v>5</v>
      </c>
      <c r="F73" s="1">
        <v>4</v>
      </c>
      <c r="G73" s="1">
        <v>5</v>
      </c>
      <c r="H73" s="1">
        <v>4</v>
      </c>
      <c r="I73" s="1">
        <v>4</v>
      </c>
      <c r="J73" s="1">
        <v>2</v>
      </c>
      <c r="K73" s="1">
        <v>3</v>
      </c>
      <c r="L73" s="1">
        <f>konzisztencia_teszt_nyers_i!K73*1000+10000</f>
        <v>13000</v>
      </c>
      <c r="M73" s="1">
        <f t="shared" si="4"/>
        <v>12984.3</v>
      </c>
      <c r="N73" s="1">
        <f>konzisztencia_teszt_nyers_i!L73</f>
        <v>3</v>
      </c>
      <c r="O73">
        <f t="shared" si="5"/>
        <v>2.9842999999999993</v>
      </c>
      <c r="P73" s="12">
        <f t="shared" si="6"/>
        <v>5.2333333333335714E-3</v>
      </c>
      <c r="Q73" s="12">
        <f t="shared" si="7"/>
        <v>5.2333333333335714E-3</v>
      </c>
      <c r="R73" s="7" t="s">
        <v>242</v>
      </c>
      <c r="S73" s="8">
        <v>1</v>
      </c>
      <c r="T73" s="8">
        <v>2</v>
      </c>
      <c r="U73" s="8">
        <v>1</v>
      </c>
      <c r="V73" s="8">
        <v>1</v>
      </c>
      <c r="W73" s="8">
        <v>2</v>
      </c>
      <c r="X73" s="8">
        <v>1</v>
      </c>
      <c r="Y73" s="8">
        <v>1</v>
      </c>
      <c r="Z73" s="8">
        <v>4</v>
      </c>
      <c r="AA73" s="8">
        <v>5</v>
      </c>
      <c r="AB73" s="8">
        <v>11000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4</v>
      </c>
      <c r="E74" s="1">
        <v>2</v>
      </c>
      <c r="F74" s="1">
        <v>3</v>
      </c>
      <c r="G74" s="1">
        <v>2</v>
      </c>
      <c r="H74" s="1">
        <v>3</v>
      </c>
      <c r="I74" s="1">
        <v>3</v>
      </c>
      <c r="J74" s="1">
        <v>5</v>
      </c>
      <c r="K74" s="1">
        <v>4</v>
      </c>
      <c r="L74" s="1">
        <f>konzisztencia_teszt_nyers_i!K74*1000+10000</f>
        <v>13000</v>
      </c>
      <c r="M74" s="1">
        <f t="shared" si="4"/>
        <v>13401.8</v>
      </c>
      <c r="N74" s="1">
        <f>konzisztencia_teszt_nyers_i!L74</f>
        <v>4</v>
      </c>
      <c r="O74">
        <f t="shared" si="5"/>
        <v>3.4017999999999993</v>
      </c>
      <c r="P74" s="12">
        <f t="shared" si="6"/>
        <v>0.14955000000000018</v>
      </c>
      <c r="Q74" s="12">
        <f t="shared" si="7"/>
        <v>0.14955000000000018</v>
      </c>
      <c r="R74" s="7" t="s">
        <v>243</v>
      </c>
      <c r="S74" s="8">
        <v>4</v>
      </c>
      <c r="T74" s="8">
        <v>3</v>
      </c>
      <c r="U74" s="8">
        <v>2</v>
      </c>
      <c r="V74" s="8">
        <v>4</v>
      </c>
      <c r="W74" s="8">
        <v>4</v>
      </c>
      <c r="X74" s="8">
        <v>3</v>
      </c>
      <c r="Y74" s="8">
        <v>2</v>
      </c>
      <c r="Z74" s="8">
        <v>5</v>
      </c>
      <c r="AA74" s="8">
        <v>3</v>
      </c>
      <c r="AB74" s="8">
        <v>14000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4</v>
      </c>
      <c r="E75" s="1">
        <v>2</v>
      </c>
      <c r="F75" s="1">
        <v>3</v>
      </c>
      <c r="G75" s="1">
        <v>2</v>
      </c>
      <c r="H75" s="1">
        <v>3</v>
      </c>
      <c r="I75" s="1">
        <v>3</v>
      </c>
      <c r="J75" s="1">
        <v>4</v>
      </c>
      <c r="K75" s="1">
        <v>4</v>
      </c>
      <c r="L75" s="1">
        <f>konzisztencia_teszt_nyers_i!K75*1000+10000</f>
        <v>13000</v>
      </c>
      <c r="M75" s="1">
        <f t="shared" si="4"/>
        <v>12831.4</v>
      </c>
      <c r="N75" s="1">
        <f>konzisztencia_teszt_nyers_i!L75</f>
        <v>4</v>
      </c>
      <c r="O75">
        <f t="shared" si="5"/>
        <v>2.8313999999999995</v>
      </c>
      <c r="P75" s="12">
        <f t="shared" si="6"/>
        <v>0.29215000000000013</v>
      </c>
      <c r="Q75" s="12">
        <f t="shared" si="7"/>
        <v>0.29215000000000013</v>
      </c>
      <c r="R75" s="7" t="s">
        <v>244</v>
      </c>
      <c r="S75" s="8">
        <v>2</v>
      </c>
      <c r="T75" s="8">
        <v>3</v>
      </c>
      <c r="U75" s="8">
        <v>5</v>
      </c>
      <c r="V75" s="8">
        <v>5</v>
      </c>
      <c r="W75" s="8">
        <v>4</v>
      </c>
      <c r="X75" s="8">
        <v>5</v>
      </c>
      <c r="Y75" s="8">
        <v>5</v>
      </c>
      <c r="Z75" s="8">
        <v>2</v>
      </c>
      <c r="AA75" s="8">
        <v>1</v>
      </c>
      <c r="AB75" s="8">
        <v>14000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3</v>
      </c>
      <c r="E76" s="1">
        <v>4</v>
      </c>
      <c r="F76" s="1">
        <v>3</v>
      </c>
      <c r="G76" s="1">
        <v>2</v>
      </c>
      <c r="H76" s="1">
        <v>4</v>
      </c>
      <c r="I76" s="1">
        <v>2</v>
      </c>
      <c r="J76" s="1">
        <v>3</v>
      </c>
      <c r="K76" s="1">
        <v>2</v>
      </c>
      <c r="L76" s="1">
        <f>konzisztencia_teszt_nyers_i!K76*1000+10000</f>
        <v>13000</v>
      </c>
      <c r="M76" s="1">
        <f t="shared" si="4"/>
        <v>12053.3</v>
      </c>
      <c r="N76" s="1">
        <f>konzisztencia_teszt_nyers_i!L76</f>
        <v>2</v>
      </c>
      <c r="O76">
        <f t="shared" si="5"/>
        <v>2.0532999999999992</v>
      </c>
      <c r="P76" s="12">
        <f t="shared" si="6"/>
        <v>2.6649999999999618E-2</v>
      </c>
      <c r="Q76" s="12">
        <f t="shared" si="7"/>
        <v>-2.6649999999999618E-2</v>
      </c>
      <c r="R76" s="7" t="s">
        <v>245</v>
      </c>
      <c r="S76" s="8">
        <v>4</v>
      </c>
      <c r="T76" s="8">
        <v>3</v>
      </c>
      <c r="U76" s="8">
        <v>3</v>
      </c>
      <c r="V76" s="8">
        <v>4</v>
      </c>
      <c r="W76" s="8">
        <v>4</v>
      </c>
      <c r="X76" s="8">
        <v>3</v>
      </c>
      <c r="Y76" s="8">
        <v>3</v>
      </c>
      <c r="Z76" s="8">
        <v>4</v>
      </c>
      <c r="AA76" s="8">
        <v>3</v>
      </c>
      <c r="AB76" s="8">
        <v>14000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2</v>
      </c>
      <c r="G77" s="1">
        <v>4</v>
      </c>
      <c r="H77" s="1">
        <v>2</v>
      </c>
      <c r="I77" s="1">
        <v>2</v>
      </c>
      <c r="J77" s="1">
        <v>5</v>
      </c>
      <c r="K77" s="1">
        <v>4</v>
      </c>
      <c r="L77" s="1">
        <f>konzisztencia_teszt_nyers_i!K77*1000+10000</f>
        <v>14000</v>
      </c>
      <c r="M77" s="1">
        <f t="shared" si="4"/>
        <v>14970.5</v>
      </c>
      <c r="N77" s="1">
        <f>konzisztencia_teszt_nyers_i!L77</f>
        <v>4</v>
      </c>
      <c r="O77">
        <f t="shared" si="5"/>
        <v>4.9705000000000004</v>
      </c>
      <c r="P77" s="12">
        <f t="shared" si="6"/>
        <v>0.24262500000000009</v>
      </c>
      <c r="Q77" s="12">
        <f t="shared" si="7"/>
        <v>-0.24262500000000009</v>
      </c>
      <c r="R77" s="7" t="s">
        <v>246</v>
      </c>
      <c r="S77" s="8">
        <v>4</v>
      </c>
      <c r="T77" s="8">
        <v>4</v>
      </c>
      <c r="U77" s="8">
        <v>3</v>
      </c>
      <c r="V77" s="8">
        <v>4</v>
      </c>
      <c r="W77" s="8">
        <v>5</v>
      </c>
      <c r="X77" s="8">
        <v>3</v>
      </c>
      <c r="Y77" s="8">
        <v>4</v>
      </c>
      <c r="Z77" s="8">
        <v>4</v>
      </c>
      <c r="AA77" s="8">
        <v>3</v>
      </c>
      <c r="AB77" s="8">
        <v>13000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2</v>
      </c>
      <c r="G78" s="1">
        <v>4</v>
      </c>
      <c r="H78" s="1">
        <v>2</v>
      </c>
      <c r="I78" s="1">
        <v>2</v>
      </c>
      <c r="J78" s="1">
        <v>5</v>
      </c>
      <c r="K78" s="1">
        <v>4</v>
      </c>
      <c r="L78" s="1">
        <f>konzisztencia_teszt_nyers_i!K78*1000+10000</f>
        <v>14000</v>
      </c>
      <c r="M78" s="1">
        <f t="shared" si="4"/>
        <v>14970.5</v>
      </c>
      <c r="N78" s="1">
        <f>konzisztencia_teszt_nyers_i!L78</f>
        <v>4</v>
      </c>
      <c r="O78">
        <f t="shared" si="5"/>
        <v>4.9705000000000004</v>
      </c>
      <c r="P78" s="12">
        <f t="shared" si="6"/>
        <v>0.24262500000000009</v>
      </c>
      <c r="Q78" s="12">
        <f t="shared" si="7"/>
        <v>-0.24262500000000009</v>
      </c>
      <c r="R78" s="7" t="s">
        <v>247</v>
      </c>
      <c r="S78" s="8">
        <v>2</v>
      </c>
      <c r="T78" s="8">
        <v>3</v>
      </c>
      <c r="U78" s="8">
        <v>5</v>
      </c>
      <c r="V78" s="8">
        <v>4</v>
      </c>
      <c r="W78" s="8">
        <v>5</v>
      </c>
      <c r="X78" s="8">
        <v>4</v>
      </c>
      <c r="Y78" s="8">
        <v>4</v>
      </c>
      <c r="Z78" s="8">
        <v>2</v>
      </c>
      <c r="AA78" s="8">
        <v>3</v>
      </c>
      <c r="AB78" s="8">
        <v>13000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1</v>
      </c>
      <c r="E79" s="1">
        <v>5</v>
      </c>
      <c r="F79" s="1">
        <v>4</v>
      </c>
      <c r="G79" s="1">
        <v>4</v>
      </c>
      <c r="H79" s="1">
        <v>3</v>
      </c>
      <c r="I79" s="1">
        <v>3</v>
      </c>
      <c r="J79" s="1">
        <v>3</v>
      </c>
      <c r="K79" s="1">
        <v>1</v>
      </c>
      <c r="L79" s="1">
        <f>konzisztencia_teszt_nyers_i!K79*1000+10000</f>
        <v>14000</v>
      </c>
      <c r="M79" s="1">
        <f t="shared" si="4"/>
        <v>13575.1</v>
      </c>
      <c r="N79" s="1">
        <f>konzisztencia_teszt_nyers_i!L79</f>
        <v>1</v>
      </c>
      <c r="O79">
        <f t="shared" si="5"/>
        <v>3.5751000000000004</v>
      </c>
      <c r="P79" s="12">
        <f t="shared" si="6"/>
        <v>2.5751000000000004</v>
      </c>
      <c r="Q79" s="12">
        <f t="shared" si="7"/>
        <v>-2.5751000000000004</v>
      </c>
      <c r="R79" s="7" t="s">
        <v>248</v>
      </c>
      <c r="S79" s="8">
        <v>4</v>
      </c>
      <c r="T79" s="8">
        <v>4</v>
      </c>
      <c r="U79" s="8">
        <v>2</v>
      </c>
      <c r="V79" s="8">
        <v>3</v>
      </c>
      <c r="W79" s="8">
        <v>2</v>
      </c>
      <c r="X79" s="8">
        <v>3</v>
      </c>
      <c r="Y79" s="8">
        <v>3</v>
      </c>
      <c r="Z79" s="8">
        <v>5</v>
      </c>
      <c r="AA79" s="8">
        <v>4</v>
      </c>
      <c r="AB79" s="8">
        <v>13000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3</v>
      </c>
      <c r="E80" s="1">
        <v>1</v>
      </c>
      <c r="F80" s="1">
        <v>3</v>
      </c>
      <c r="G80" s="1">
        <v>5</v>
      </c>
      <c r="H80" s="1">
        <v>2</v>
      </c>
      <c r="I80" s="1">
        <v>3</v>
      </c>
      <c r="J80" s="1">
        <v>5</v>
      </c>
      <c r="K80" s="1">
        <v>4</v>
      </c>
      <c r="L80" s="1">
        <f>konzisztencia_teszt_nyers_i!K80*1000+10000</f>
        <v>15000</v>
      </c>
      <c r="M80" s="1">
        <f t="shared" si="4"/>
        <v>14474.6</v>
      </c>
      <c r="N80" s="1">
        <f>konzisztencia_teszt_nyers_i!L80</f>
        <v>4</v>
      </c>
      <c r="O80">
        <f t="shared" si="5"/>
        <v>4.4746000000000006</v>
      </c>
      <c r="P80" s="12">
        <f t="shared" si="6"/>
        <v>0.11865000000000014</v>
      </c>
      <c r="Q80" s="12">
        <f t="shared" si="7"/>
        <v>-0.11865000000000014</v>
      </c>
      <c r="R80" s="7" t="s">
        <v>249</v>
      </c>
      <c r="S80" s="8">
        <v>4</v>
      </c>
      <c r="T80" s="8">
        <v>4</v>
      </c>
      <c r="U80" s="8">
        <v>2</v>
      </c>
      <c r="V80" s="8">
        <v>3</v>
      </c>
      <c r="W80" s="8">
        <v>2</v>
      </c>
      <c r="X80" s="8">
        <v>3</v>
      </c>
      <c r="Y80" s="8">
        <v>3</v>
      </c>
      <c r="Z80" s="8">
        <v>4</v>
      </c>
      <c r="AA80" s="8">
        <v>4</v>
      </c>
      <c r="AB80" s="8">
        <v>13000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2</v>
      </c>
      <c r="E81" s="1">
        <v>3</v>
      </c>
      <c r="F81" s="1">
        <v>2</v>
      </c>
      <c r="G81" s="1">
        <v>5</v>
      </c>
      <c r="H81" s="1">
        <v>2</v>
      </c>
      <c r="I81" s="1">
        <v>2</v>
      </c>
      <c r="J81" s="1">
        <v>4</v>
      </c>
      <c r="K81" s="1">
        <v>3</v>
      </c>
      <c r="L81" s="1">
        <f>konzisztencia_teszt_nyers_i!K81*1000+10000</f>
        <v>15000</v>
      </c>
      <c r="M81" s="1">
        <f t="shared" si="4"/>
        <v>14254.3</v>
      </c>
      <c r="N81" s="1">
        <f>konzisztencia_teszt_nyers_i!L81</f>
        <v>3</v>
      </c>
      <c r="O81">
        <f t="shared" si="5"/>
        <v>4.2542999999999989</v>
      </c>
      <c r="P81" s="12">
        <f t="shared" si="6"/>
        <v>0.41809999999999964</v>
      </c>
      <c r="Q81" s="12">
        <f t="shared" si="7"/>
        <v>-0.41809999999999964</v>
      </c>
      <c r="R81" s="7" t="s">
        <v>250</v>
      </c>
      <c r="S81" s="8">
        <v>2</v>
      </c>
      <c r="T81" s="8">
        <v>3</v>
      </c>
      <c r="U81" s="8">
        <v>4</v>
      </c>
      <c r="V81" s="8">
        <v>3</v>
      </c>
      <c r="W81" s="8">
        <v>2</v>
      </c>
      <c r="X81" s="8">
        <v>4</v>
      </c>
      <c r="Y81" s="8">
        <v>2</v>
      </c>
      <c r="Z81" s="8">
        <v>3</v>
      </c>
      <c r="AA81" s="8">
        <v>2</v>
      </c>
      <c r="AB81" s="8">
        <v>13000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2</v>
      </c>
      <c r="G82" s="1">
        <v>5</v>
      </c>
      <c r="H82" s="1">
        <v>2</v>
      </c>
      <c r="I82" s="1">
        <v>3</v>
      </c>
      <c r="J82" s="1">
        <v>4</v>
      </c>
      <c r="K82" s="1">
        <v>4</v>
      </c>
      <c r="L82" s="1">
        <f>konzisztencia_teszt_nyers_i!K82*1000+10000</f>
        <v>15000</v>
      </c>
      <c r="M82" s="1">
        <f t="shared" si="4"/>
        <v>13826.8</v>
      </c>
      <c r="N82" s="1">
        <f>konzisztencia_teszt_nyers_i!L82</f>
        <v>4</v>
      </c>
      <c r="O82">
        <f t="shared" si="5"/>
        <v>3.8267999999999991</v>
      </c>
      <c r="P82" s="12">
        <f t="shared" si="6"/>
        <v>4.3300000000000227E-2</v>
      </c>
      <c r="Q82" s="12">
        <f t="shared" si="7"/>
        <v>4.3300000000000227E-2</v>
      </c>
      <c r="R82" s="7" t="s">
        <v>251</v>
      </c>
      <c r="S82" s="8">
        <v>3</v>
      </c>
      <c r="T82" s="8">
        <v>2</v>
      </c>
      <c r="U82" s="8">
        <v>2</v>
      </c>
      <c r="V82" s="8">
        <v>2</v>
      </c>
      <c r="W82" s="8">
        <v>4</v>
      </c>
      <c r="X82" s="8">
        <v>2</v>
      </c>
      <c r="Y82" s="8">
        <v>2</v>
      </c>
      <c r="Z82" s="8">
        <v>5</v>
      </c>
      <c r="AA82" s="8">
        <v>4</v>
      </c>
      <c r="AB82" s="8">
        <v>14000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1</v>
      </c>
      <c r="J83" s="1">
        <v>5</v>
      </c>
      <c r="K83" s="1">
        <v>5</v>
      </c>
      <c r="L83" s="1">
        <f>konzisztencia_teszt_nyers_i!K83*1000+10000</f>
        <v>13000</v>
      </c>
      <c r="M83" s="1">
        <f t="shared" si="4"/>
        <v>12733</v>
      </c>
      <c r="N83" s="1">
        <f>konzisztencia_teszt_nyers_i!L83</f>
        <v>5</v>
      </c>
      <c r="O83">
        <f t="shared" si="5"/>
        <v>2.7330000000000001</v>
      </c>
      <c r="P83" s="12">
        <f t="shared" si="6"/>
        <v>0.45339999999999997</v>
      </c>
      <c r="Q83" s="12">
        <f t="shared" si="7"/>
        <v>0.45339999999999997</v>
      </c>
      <c r="R83" s="7" t="s">
        <v>252</v>
      </c>
      <c r="S83" s="8">
        <v>3</v>
      </c>
      <c r="T83" s="8">
        <v>2</v>
      </c>
      <c r="U83" s="8">
        <v>2</v>
      </c>
      <c r="V83" s="8">
        <v>2</v>
      </c>
      <c r="W83" s="8">
        <v>4</v>
      </c>
      <c r="X83" s="8">
        <v>2</v>
      </c>
      <c r="Y83" s="8">
        <v>2</v>
      </c>
      <c r="Z83" s="8">
        <v>5</v>
      </c>
      <c r="AA83" s="8">
        <v>4</v>
      </c>
      <c r="AB83" s="8">
        <v>14000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1</v>
      </c>
      <c r="G84" s="1">
        <v>3</v>
      </c>
      <c r="H84" s="1">
        <v>1</v>
      </c>
      <c r="I84" s="1">
        <v>1</v>
      </c>
      <c r="J84" s="1">
        <v>5</v>
      </c>
      <c r="K84" s="1">
        <v>5</v>
      </c>
      <c r="L84" s="1">
        <f>konzisztencia_teszt_nyers_i!K84*1000+10000</f>
        <v>13000</v>
      </c>
      <c r="M84" s="1">
        <f t="shared" si="4"/>
        <v>13257</v>
      </c>
      <c r="N84" s="1">
        <f>konzisztencia_teszt_nyers_i!L84</f>
        <v>5</v>
      </c>
      <c r="O84">
        <f t="shared" si="5"/>
        <v>3.2570000000000001</v>
      </c>
      <c r="P84" s="12">
        <f t="shared" si="6"/>
        <v>0.34859999999999997</v>
      </c>
      <c r="Q84" s="12">
        <f t="shared" si="7"/>
        <v>0.34859999999999997</v>
      </c>
      <c r="R84" s="7" t="s">
        <v>253</v>
      </c>
      <c r="S84" s="8">
        <v>1</v>
      </c>
      <c r="T84" s="8">
        <v>1</v>
      </c>
      <c r="U84" s="8">
        <v>5</v>
      </c>
      <c r="V84" s="8">
        <v>4</v>
      </c>
      <c r="W84" s="8">
        <v>4</v>
      </c>
      <c r="X84" s="8">
        <v>3</v>
      </c>
      <c r="Y84" s="8">
        <v>3</v>
      </c>
      <c r="Z84" s="8">
        <v>3</v>
      </c>
      <c r="AA84" s="8">
        <v>1</v>
      </c>
      <c r="AB84" s="8">
        <v>14000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4</v>
      </c>
      <c r="E85" s="1">
        <v>2</v>
      </c>
      <c r="F85" s="1">
        <v>4</v>
      </c>
      <c r="G85" s="1">
        <v>4</v>
      </c>
      <c r="H85" s="1">
        <v>4</v>
      </c>
      <c r="I85" s="1">
        <v>4</v>
      </c>
      <c r="J85" s="1">
        <v>3</v>
      </c>
      <c r="K85" s="1">
        <v>3</v>
      </c>
      <c r="L85" s="1">
        <f>konzisztencia_teszt_nyers_i!K85*1000+10000</f>
        <v>12000</v>
      </c>
      <c r="M85" s="1">
        <f t="shared" si="4"/>
        <v>12838.9</v>
      </c>
      <c r="N85" s="1">
        <f>konzisztencia_teszt_nyers_i!L85</f>
        <v>3</v>
      </c>
      <c r="O85">
        <f t="shared" si="5"/>
        <v>2.8388999999999998</v>
      </c>
      <c r="P85" s="12">
        <f t="shared" si="6"/>
        <v>5.3700000000000081E-2</v>
      </c>
      <c r="Q85" s="12">
        <f t="shared" si="7"/>
        <v>5.3700000000000081E-2</v>
      </c>
      <c r="R85" s="7" t="s">
        <v>254</v>
      </c>
      <c r="S85" s="8">
        <v>3</v>
      </c>
      <c r="T85" s="8">
        <v>3</v>
      </c>
      <c r="U85" s="8">
        <v>1</v>
      </c>
      <c r="V85" s="8">
        <v>3</v>
      </c>
      <c r="W85" s="8">
        <v>5</v>
      </c>
      <c r="X85" s="8">
        <v>2</v>
      </c>
      <c r="Y85" s="8">
        <v>3</v>
      </c>
      <c r="Z85" s="8">
        <v>5</v>
      </c>
      <c r="AA85" s="8">
        <v>4</v>
      </c>
      <c r="AB85" s="8">
        <v>15000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4</v>
      </c>
      <c r="E86" s="1">
        <v>2</v>
      </c>
      <c r="F86" s="1">
        <v>5</v>
      </c>
      <c r="G86" s="1">
        <v>5</v>
      </c>
      <c r="H86" s="1">
        <v>4</v>
      </c>
      <c r="I86" s="1">
        <v>5</v>
      </c>
      <c r="J86" s="1">
        <v>2</v>
      </c>
      <c r="K86" s="1">
        <v>3</v>
      </c>
      <c r="L86" s="1">
        <f>konzisztencia_teszt_nyers_i!K86*1000+10000</f>
        <v>13000</v>
      </c>
      <c r="M86" s="1">
        <f t="shared" si="4"/>
        <v>14584.4</v>
      </c>
      <c r="N86" s="1">
        <f>konzisztencia_teszt_nyers_i!L86</f>
        <v>3</v>
      </c>
      <c r="O86">
        <f t="shared" si="5"/>
        <v>4.5843999999999996</v>
      </c>
      <c r="P86" s="12">
        <f t="shared" si="6"/>
        <v>0.52813333333333323</v>
      </c>
      <c r="Q86" s="12">
        <f t="shared" si="7"/>
        <v>-0.52813333333333323</v>
      </c>
      <c r="R86" s="7" t="s">
        <v>255</v>
      </c>
      <c r="S86" s="8">
        <v>1</v>
      </c>
      <c r="T86" s="8">
        <v>2</v>
      </c>
      <c r="U86" s="8">
        <v>3</v>
      </c>
      <c r="V86" s="8">
        <v>2</v>
      </c>
      <c r="W86" s="8">
        <v>5</v>
      </c>
      <c r="X86" s="8">
        <v>2</v>
      </c>
      <c r="Y86" s="8">
        <v>2</v>
      </c>
      <c r="Z86" s="8">
        <v>4</v>
      </c>
      <c r="AA86" s="8">
        <v>3</v>
      </c>
      <c r="AB86" s="8">
        <v>15000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4</v>
      </c>
      <c r="E87" s="1">
        <v>2</v>
      </c>
      <c r="F87" s="1">
        <v>3</v>
      </c>
      <c r="G87" s="1">
        <v>4</v>
      </c>
      <c r="H87" s="1">
        <v>4</v>
      </c>
      <c r="I87" s="1">
        <v>3</v>
      </c>
      <c r="J87" s="1">
        <v>4</v>
      </c>
      <c r="K87" s="1">
        <v>4</v>
      </c>
      <c r="L87" s="1">
        <f>konzisztencia_teszt_nyers_i!K87*1000+10000</f>
        <v>14000</v>
      </c>
      <c r="M87" s="1">
        <f t="shared" si="4"/>
        <v>13038.7</v>
      </c>
      <c r="N87" s="1">
        <f>konzisztencia_teszt_nyers_i!L87</f>
        <v>4</v>
      </c>
      <c r="O87">
        <f t="shared" si="5"/>
        <v>3.0387000000000008</v>
      </c>
      <c r="P87" s="12">
        <f t="shared" si="6"/>
        <v>0.24032499999999979</v>
      </c>
      <c r="Q87" s="12">
        <f t="shared" si="7"/>
        <v>0.24032499999999979</v>
      </c>
      <c r="R87" s="7" t="s">
        <v>256</v>
      </c>
      <c r="S87" s="8">
        <v>3</v>
      </c>
      <c r="T87" s="8">
        <v>3</v>
      </c>
      <c r="U87" s="8">
        <v>2</v>
      </c>
      <c r="V87" s="8">
        <v>2</v>
      </c>
      <c r="W87" s="8">
        <v>5</v>
      </c>
      <c r="X87" s="8">
        <v>2</v>
      </c>
      <c r="Y87" s="8">
        <v>3</v>
      </c>
      <c r="Z87" s="8">
        <v>4</v>
      </c>
      <c r="AA87" s="8">
        <v>4</v>
      </c>
      <c r="AB87" s="8">
        <v>15000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5</v>
      </c>
      <c r="J88" s="1">
        <v>1</v>
      </c>
      <c r="K88" s="1">
        <v>1</v>
      </c>
      <c r="L88" s="1">
        <f>konzisztencia_teszt_nyers_i!K88*1000+10000</f>
        <v>12000</v>
      </c>
      <c r="M88" s="1">
        <f t="shared" si="4"/>
        <v>12156.2</v>
      </c>
      <c r="N88" s="1">
        <f>konzisztencia_teszt_nyers_i!L88</f>
        <v>1</v>
      </c>
      <c r="O88">
        <f t="shared" si="5"/>
        <v>2.1562000000000006</v>
      </c>
      <c r="P88" s="12">
        <f t="shared" si="6"/>
        <v>1.1562000000000006</v>
      </c>
      <c r="Q88" s="12">
        <f t="shared" si="7"/>
        <v>-1.1562000000000006</v>
      </c>
      <c r="R88" s="7" t="s">
        <v>257</v>
      </c>
      <c r="S88" s="8">
        <v>1</v>
      </c>
      <c r="T88" s="8">
        <v>1</v>
      </c>
      <c r="U88" s="8">
        <v>2</v>
      </c>
      <c r="V88" s="8">
        <v>1</v>
      </c>
      <c r="W88" s="8">
        <v>3</v>
      </c>
      <c r="X88" s="8">
        <v>1</v>
      </c>
      <c r="Y88" s="8">
        <v>1</v>
      </c>
      <c r="Z88" s="8">
        <v>5</v>
      </c>
      <c r="AA88" s="8">
        <v>5</v>
      </c>
      <c r="AB88" s="8">
        <v>13000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2</v>
      </c>
      <c r="E89" s="1">
        <v>1</v>
      </c>
      <c r="F89" s="1">
        <v>2</v>
      </c>
      <c r="G89" s="1">
        <v>3</v>
      </c>
      <c r="H89" s="1">
        <v>3</v>
      </c>
      <c r="I89" s="1">
        <v>2</v>
      </c>
      <c r="J89" s="1">
        <v>5</v>
      </c>
      <c r="K89" s="1">
        <v>4</v>
      </c>
      <c r="L89" s="1">
        <f>konzisztencia_teszt_nyers_i!K89*1000+10000</f>
        <v>15000</v>
      </c>
      <c r="M89" s="1">
        <f t="shared" si="4"/>
        <v>14079.5</v>
      </c>
      <c r="N89" s="1">
        <f>konzisztencia_teszt_nyers_i!L89</f>
        <v>4</v>
      </c>
      <c r="O89">
        <f t="shared" si="5"/>
        <v>4.0795000000000003</v>
      </c>
      <c r="P89" s="12">
        <f t="shared" si="6"/>
        <v>1.9875000000000087E-2</v>
      </c>
      <c r="Q89" s="12">
        <f t="shared" si="7"/>
        <v>-1.9875000000000087E-2</v>
      </c>
      <c r="R89" s="7" t="s">
        <v>258</v>
      </c>
      <c r="S89" s="8">
        <v>1</v>
      </c>
      <c r="T89" s="8">
        <v>2</v>
      </c>
      <c r="U89" s="8">
        <v>1</v>
      </c>
      <c r="V89" s="8">
        <v>1</v>
      </c>
      <c r="W89" s="8">
        <v>3</v>
      </c>
      <c r="X89" s="8">
        <v>1</v>
      </c>
      <c r="Y89" s="8">
        <v>1</v>
      </c>
      <c r="Z89" s="8">
        <v>5</v>
      </c>
      <c r="AA89" s="8">
        <v>5</v>
      </c>
      <c r="AB89" s="8">
        <v>13000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2</v>
      </c>
      <c r="E90" s="1">
        <v>1</v>
      </c>
      <c r="F90" s="1">
        <v>2</v>
      </c>
      <c r="G90" s="1">
        <v>3</v>
      </c>
      <c r="H90" s="1">
        <v>2</v>
      </c>
      <c r="I90" s="1">
        <v>2</v>
      </c>
      <c r="J90" s="1">
        <v>5</v>
      </c>
      <c r="K90" s="1">
        <v>5</v>
      </c>
      <c r="L90" s="1">
        <f>konzisztencia_teszt_nyers_i!K90*1000+10000</f>
        <v>15000</v>
      </c>
      <c r="M90" s="1">
        <f t="shared" si="4"/>
        <v>14266.8</v>
      </c>
      <c r="N90" s="1">
        <f>konzisztencia_teszt_nyers_i!L90</f>
        <v>5</v>
      </c>
      <c r="O90">
        <f t="shared" si="5"/>
        <v>4.266799999999999</v>
      </c>
      <c r="P90" s="12">
        <f t="shared" si="6"/>
        <v>0.14664000000000019</v>
      </c>
      <c r="Q90" s="12">
        <f t="shared" si="7"/>
        <v>0.14664000000000019</v>
      </c>
      <c r="R90" s="7" t="s">
        <v>259</v>
      </c>
      <c r="S90" s="8">
        <v>4</v>
      </c>
      <c r="T90" s="8">
        <v>4</v>
      </c>
      <c r="U90" s="8">
        <v>2</v>
      </c>
      <c r="V90" s="8">
        <v>4</v>
      </c>
      <c r="W90" s="8">
        <v>4</v>
      </c>
      <c r="X90" s="8">
        <v>4</v>
      </c>
      <c r="Y90" s="8">
        <v>4</v>
      </c>
      <c r="Z90" s="8">
        <v>3</v>
      </c>
      <c r="AA90" s="8">
        <v>3</v>
      </c>
      <c r="AB90" s="8">
        <v>12000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1</v>
      </c>
      <c r="E91" s="1">
        <v>2</v>
      </c>
      <c r="F91" s="1">
        <v>3</v>
      </c>
      <c r="G91" s="1">
        <v>3</v>
      </c>
      <c r="H91" s="1">
        <v>2</v>
      </c>
      <c r="I91" s="1">
        <v>1</v>
      </c>
      <c r="J91" s="1">
        <v>3</v>
      </c>
      <c r="K91" s="1">
        <v>2</v>
      </c>
      <c r="L91" s="1">
        <f>konzisztencia_teszt_nyers_i!K91*1000+10000</f>
        <v>13000</v>
      </c>
      <c r="M91" s="1">
        <f t="shared" si="4"/>
        <v>12934.3</v>
      </c>
      <c r="N91" s="1">
        <f>konzisztencia_teszt_nyers_i!L91</f>
        <v>2</v>
      </c>
      <c r="O91">
        <f t="shared" si="5"/>
        <v>2.9342999999999995</v>
      </c>
      <c r="P91" s="12">
        <f t="shared" si="6"/>
        <v>0.46714999999999973</v>
      </c>
      <c r="Q91" s="12">
        <f t="shared" si="7"/>
        <v>-0.46714999999999973</v>
      </c>
      <c r="R91" s="7" t="s">
        <v>260</v>
      </c>
      <c r="S91" s="8">
        <v>5</v>
      </c>
      <c r="T91" s="8">
        <v>4</v>
      </c>
      <c r="U91" s="8">
        <v>2</v>
      </c>
      <c r="V91" s="8">
        <v>5</v>
      </c>
      <c r="W91" s="8">
        <v>5</v>
      </c>
      <c r="X91" s="8">
        <v>4</v>
      </c>
      <c r="Y91" s="8">
        <v>5</v>
      </c>
      <c r="Z91" s="8">
        <v>2</v>
      </c>
      <c r="AA91" s="8">
        <v>3</v>
      </c>
      <c r="AB91" s="8">
        <v>13000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2</v>
      </c>
      <c r="E92" s="1">
        <v>1</v>
      </c>
      <c r="F92" s="1">
        <v>3</v>
      </c>
      <c r="G92" s="1">
        <v>3</v>
      </c>
      <c r="H92" s="1">
        <v>3</v>
      </c>
      <c r="I92" s="1">
        <v>2</v>
      </c>
      <c r="J92" s="1">
        <v>4</v>
      </c>
      <c r="K92" s="1">
        <v>4</v>
      </c>
      <c r="L92" s="1">
        <f>konzisztencia_teszt_nyers_i!K92*1000+10000</f>
        <v>13000</v>
      </c>
      <c r="M92" s="1">
        <f t="shared" si="4"/>
        <v>13631</v>
      </c>
      <c r="N92" s="1">
        <f>konzisztencia_teszt_nyers_i!L92</f>
        <v>4</v>
      </c>
      <c r="O92">
        <f t="shared" si="5"/>
        <v>3.6309999999999998</v>
      </c>
      <c r="P92" s="12">
        <f t="shared" si="6"/>
        <v>9.2250000000000054E-2</v>
      </c>
      <c r="Q92" s="12">
        <f t="shared" si="7"/>
        <v>9.2250000000000054E-2</v>
      </c>
      <c r="R92" s="7" t="s">
        <v>261</v>
      </c>
      <c r="S92" s="8">
        <v>3</v>
      </c>
      <c r="T92" s="8">
        <v>4</v>
      </c>
      <c r="U92" s="8">
        <v>2</v>
      </c>
      <c r="V92" s="8">
        <v>3</v>
      </c>
      <c r="W92" s="8">
        <v>4</v>
      </c>
      <c r="X92" s="8">
        <v>4</v>
      </c>
      <c r="Y92" s="8">
        <v>3</v>
      </c>
      <c r="Z92" s="8">
        <v>4</v>
      </c>
      <c r="AA92" s="8">
        <v>4</v>
      </c>
      <c r="AB92" s="8">
        <v>14000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1</v>
      </c>
      <c r="E93" s="1">
        <v>2</v>
      </c>
      <c r="F93" s="1">
        <v>3</v>
      </c>
      <c r="G93" s="1">
        <v>3</v>
      </c>
      <c r="H93" s="1">
        <v>2</v>
      </c>
      <c r="I93" s="1">
        <v>2</v>
      </c>
      <c r="J93" s="1">
        <v>4</v>
      </c>
      <c r="K93" s="1">
        <v>3</v>
      </c>
      <c r="L93" s="1">
        <f>konzisztencia_teszt_nyers_i!K93*1000+10000</f>
        <v>13000</v>
      </c>
      <c r="M93" s="1">
        <f t="shared" si="4"/>
        <v>13558.6</v>
      </c>
      <c r="N93" s="1">
        <f>konzisztencia_teszt_nyers_i!L93</f>
        <v>3</v>
      </c>
      <c r="O93">
        <f t="shared" si="5"/>
        <v>3.5586000000000002</v>
      </c>
      <c r="P93" s="12">
        <f t="shared" si="6"/>
        <v>0.18620000000000006</v>
      </c>
      <c r="Q93" s="12">
        <f t="shared" si="7"/>
        <v>-0.18620000000000006</v>
      </c>
      <c r="R93" s="7" t="s">
        <v>262</v>
      </c>
      <c r="S93" s="8">
        <v>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5</v>
      </c>
      <c r="Z93" s="8">
        <v>1</v>
      </c>
      <c r="AA93" s="8">
        <v>1</v>
      </c>
      <c r="AB93" s="8">
        <v>12000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2</v>
      </c>
      <c r="F94" s="1">
        <v>3</v>
      </c>
      <c r="G94" s="1">
        <v>3</v>
      </c>
      <c r="H94" s="1">
        <v>3</v>
      </c>
      <c r="I94" s="1">
        <v>2</v>
      </c>
      <c r="J94" s="1">
        <v>4</v>
      </c>
      <c r="K94" s="1">
        <v>4</v>
      </c>
      <c r="L94" s="1">
        <f>konzisztencia_teszt_nyers_i!K94*1000+10000</f>
        <v>13000</v>
      </c>
      <c r="M94" s="1">
        <f t="shared" si="4"/>
        <v>13675.5</v>
      </c>
      <c r="N94" s="1">
        <f>konzisztencia_teszt_nyers_i!L94</f>
        <v>4</v>
      </c>
      <c r="O94">
        <f t="shared" si="5"/>
        <v>3.6755</v>
      </c>
      <c r="P94" s="12">
        <f t="shared" si="6"/>
        <v>8.1125000000000003E-2</v>
      </c>
      <c r="Q94" s="12">
        <f t="shared" si="7"/>
        <v>8.1125000000000003E-2</v>
      </c>
      <c r="R94" s="7" t="s">
        <v>263</v>
      </c>
      <c r="S94" s="8">
        <v>3</v>
      </c>
      <c r="T94" s="8">
        <v>2</v>
      </c>
      <c r="U94" s="8">
        <v>1</v>
      </c>
      <c r="V94" s="8">
        <v>2</v>
      </c>
      <c r="W94" s="8">
        <v>3</v>
      </c>
      <c r="X94" s="8">
        <v>3</v>
      </c>
      <c r="Y94" s="8">
        <v>2</v>
      </c>
      <c r="Z94" s="8">
        <v>5</v>
      </c>
      <c r="AA94" s="8">
        <v>4</v>
      </c>
      <c r="AB94" s="8">
        <v>15000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4</v>
      </c>
      <c r="E95" s="1">
        <v>2</v>
      </c>
      <c r="F95" s="1">
        <v>4</v>
      </c>
      <c r="G95" s="1">
        <v>4</v>
      </c>
      <c r="H95" s="1">
        <v>2</v>
      </c>
      <c r="I95" s="1">
        <v>4</v>
      </c>
      <c r="J95" s="1">
        <v>5</v>
      </c>
      <c r="K95" s="1">
        <v>4</v>
      </c>
      <c r="L95" s="1">
        <f>konzisztencia_teszt_nyers_i!K95*1000+10000</f>
        <v>14000</v>
      </c>
      <c r="M95" s="1">
        <f t="shared" si="4"/>
        <v>13983.1</v>
      </c>
      <c r="N95" s="1">
        <f>konzisztencia_teszt_nyers_i!L95</f>
        <v>4</v>
      </c>
      <c r="O95">
        <f t="shared" si="5"/>
        <v>3.9831000000000003</v>
      </c>
      <c r="P95" s="12">
        <f t="shared" si="6"/>
        <v>4.2249999999999233E-3</v>
      </c>
      <c r="Q95" s="12">
        <f t="shared" si="7"/>
        <v>4.2249999999999233E-3</v>
      </c>
      <c r="R95" s="7" t="s">
        <v>264</v>
      </c>
      <c r="S95" s="8">
        <v>3</v>
      </c>
      <c r="T95" s="8">
        <v>2</v>
      </c>
      <c r="U95" s="8">
        <v>1</v>
      </c>
      <c r="V95" s="8">
        <v>2</v>
      </c>
      <c r="W95" s="8">
        <v>3</v>
      </c>
      <c r="X95" s="8">
        <v>2</v>
      </c>
      <c r="Y95" s="8">
        <v>2</v>
      </c>
      <c r="Z95" s="8">
        <v>5</v>
      </c>
      <c r="AA95" s="8">
        <v>5</v>
      </c>
      <c r="AB95" s="8">
        <v>15000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4</v>
      </c>
      <c r="I96" s="1">
        <v>3</v>
      </c>
      <c r="J96" s="1">
        <v>5</v>
      </c>
      <c r="K96" s="1">
        <v>2</v>
      </c>
      <c r="L96" s="1">
        <f>konzisztencia_teszt_nyers_i!K96*1000+10000</f>
        <v>14000</v>
      </c>
      <c r="M96" s="1">
        <f t="shared" si="4"/>
        <v>13517.7</v>
      </c>
      <c r="N96" s="1">
        <f>konzisztencia_teszt_nyers_i!L96</f>
        <v>2</v>
      </c>
      <c r="O96">
        <f t="shared" si="5"/>
        <v>3.5177000000000009</v>
      </c>
      <c r="P96" s="12">
        <f t="shared" si="6"/>
        <v>0.75885000000000047</v>
      </c>
      <c r="Q96" s="12">
        <f t="shared" si="7"/>
        <v>-0.75885000000000047</v>
      </c>
      <c r="R96" s="7" t="s">
        <v>265</v>
      </c>
      <c r="S96" s="8">
        <v>1</v>
      </c>
      <c r="T96" s="8">
        <v>1</v>
      </c>
      <c r="U96" s="8">
        <v>2</v>
      </c>
      <c r="V96" s="8">
        <v>3</v>
      </c>
      <c r="W96" s="8">
        <v>3</v>
      </c>
      <c r="X96" s="8">
        <v>2</v>
      </c>
      <c r="Y96" s="8">
        <v>1</v>
      </c>
      <c r="Z96" s="8">
        <v>3</v>
      </c>
      <c r="AA96" s="8">
        <v>2</v>
      </c>
      <c r="AB96" s="8">
        <v>13000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4</v>
      </c>
      <c r="E97" s="1">
        <v>3</v>
      </c>
      <c r="F97" s="1">
        <v>4</v>
      </c>
      <c r="G97" s="1">
        <v>4</v>
      </c>
      <c r="H97" s="1">
        <v>2</v>
      </c>
      <c r="I97" s="1">
        <v>4</v>
      </c>
      <c r="J97" s="1">
        <v>5</v>
      </c>
      <c r="K97" s="1">
        <v>4</v>
      </c>
      <c r="L97" s="1">
        <f>konzisztencia_teszt_nyers_i!K97*1000+10000</f>
        <v>14000</v>
      </c>
      <c r="M97" s="1">
        <f t="shared" si="4"/>
        <v>13937.2</v>
      </c>
      <c r="N97" s="1">
        <f>konzisztencia_teszt_nyers_i!L97</f>
        <v>4</v>
      </c>
      <c r="O97">
        <f t="shared" si="5"/>
        <v>3.9372000000000007</v>
      </c>
      <c r="P97" s="12">
        <f t="shared" si="6"/>
        <v>1.5699999999999825E-2</v>
      </c>
      <c r="Q97" s="12">
        <f t="shared" si="7"/>
        <v>1.5699999999999825E-2</v>
      </c>
      <c r="R97" s="7" t="s">
        <v>266</v>
      </c>
      <c r="S97" s="8">
        <v>3</v>
      </c>
      <c r="T97" s="8">
        <v>2</v>
      </c>
      <c r="U97" s="8">
        <v>1</v>
      </c>
      <c r="V97" s="8">
        <v>3</v>
      </c>
      <c r="W97" s="8">
        <v>3</v>
      </c>
      <c r="X97" s="8">
        <v>3</v>
      </c>
      <c r="Y97" s="8">
        <v>2</v>
      </c>
      <c r="Z97" s="8">
        <v>4</v>
      </c>
      <c r="AA97" s="8">
        <v>4</v>
      </c>
      <c r="AB97" s="8">
        <v>13000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4</v>
      </c>
      <c r="E98" s="1">
        <v>2</v>
      </c>
      <c r="F98" s="1">
        <v>3</v>
      </c>
      <c r="G98" s="1">
        <v>3</v>
      </c>
      <c r="H98" s="1">
        <v>3</v>
      </c>
      <c r="I98" s="1">
        <v>3</v>
      </c>
      <c r="J98" s="1">
        <v>5</v>
      </c>
      <c r="K98" s="1">
        <v>4</v>
      </c>
      <c r="L98" s="1">
        <f>konzisztencia_teszt_nyers_i!K98*1000+10000</f>
        <v>13000</v>
      </c>
      <c r="M98" s="1">
        <f t="shared" si="4"/>
        <v>13380.8</v>
      </c>
      <c r="N98" s="1">
        <f>konzisztencia_teszt_nyers_i!L98</f>
        <v>4</v>
      </c>
      <c r="O98">
        <f t="shared" si="5"/>
        <v>3.3807999999999994</v>
      </c>
      <c r="P98" s="12">
        <f t="shared" si="6"/>
        <v>0.15480000000000016</v>
      </c>
      <c r="Q98" s="12">
        <f t="shared" si="7"/>
        <v>0.15480000000000016</v>
      </c>
      <c r="R98" s="7" t="s">
        <v>267</v>
      </c>
      <c r="S98" s="8">
        <v>1</v>
      </c>
      <c r="T98" s="8">
        <v>1</v>
      </c>
      <c r="U98" s="8">
        <v>2</v>
      </c>
      <c r="V98" s="8">
        <v>3</v>
      </c>
      <c r="W98" s="8">
        <v>3</v>
      </c>
      <c r="X98" s="8">
        <v>2</v>
      </c>
      <c r="Y98" s="8">
        <v>2</v>
      </c>
      <c r="Z98" s="8">
        <v>4</v>
      </c>
      <c r="AA98" s="8">
        <v>3</v>
      </c>
      <c r="AB98" s="8">
        <v>13000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3</v>
      </c>
      <c r="J99" s="1">
        <v>5</v>
      </c>
      <c r="K99" s="1">
        <v>4</v>
      </c>
      <c r="L99" s="1">
        <f>konzisztencia_teszt_nyers_i!K99*1000+10000</f>
        <v>13000</v>
      </c>
      <c r="M99" s="1">
        <f t="shared" si="4"/>
        <v>13334.9</v>
      </c>
      <c r="N99" s="1">
        <f>konzisztencia_teszt_nyers_i!L99</f>
        <v>4</v>
      </c>
      <c r="O99">
        <f t="shared" si="5"/>
        <v>3.3348999999999998</v>
      </c>
      <c r="P99" s="12">
        <f t="shared" si="6"/>
        <v>0.16627500000000006</v>
      </c>
      <c r="Q99" s="12">
        <f t="shared" si="7"/>
        <v>0.16627500000000006</v>
      </c>
      <c r="R99" s="7" t="s">
        <v>268</v>
      </c>
      <c r="S99" s="8">
        <v>3</v>
      </c>
      <c r="T99" s="8">
        <v>2</v>
      </c>
      <c r="U99" s="8">
        <v>2</v>
      </c>
      <c r="V99" s="8">
        <v>3</v>
      </c>
      <c r="W99" s="8">
        <v>3</v>
      </c>
      <c r="X99" s="8">
        <v>3</v>
      </c>
      <c r="Y99" s="8">
        <v>2</v>
      </c>
      <c r="Z99" s="8">
        <v>4</v>
      </c>
      <c r="AA99" s="8">
        <v>4</v>
      </c>
      <c r="AB99" s="8">
        <v>13000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3</v>
      </c>
      <c r="E100" s="1">
        <v>4</v>
      </c>
      <c r="F100" s="1">
        <v>3</v>
      </c>
      <c r="G100" s="1">
        <v>3</v>
      </c>
      <c r="H100" s="1">
        <v>4</v>
      </c>
      <c r="I100" s="1">
        <v>2</v>
      </c>
      <c r="J100" s="1">
        <v>5</v>
      </c>
      <c r="K100" s="1">
        <v>2</v>
      </c>
      <c r="L100" s="1">
        <f>konzisztencia_teszt_nyers_i!K100*1000+10000</f>
        <v>12000</v>
      </c>
      <c r="M100" s="1">
        <f t="shared" si="4"/>
        <v>12980.8</v>
      </c>
      <c r="N100" s="1">
        <f>konzisztencia_teszt_nyers_i!L100</f>
        <v>2</v>
      </c>
      <c r="O100">
        <f t="shared" si="5"/>
        <v>2.9807999999999995</v>
      </c>
      <c r="P100" s="12">
        <f t="shared" si="6"/>
        <v>0.49039999999999973</v>
      </c>
      <c r="Q100" s="12">
        <f t="shared" si="7"/>
        <v>-0.49039999999999973</v>
      </c>
      <c r="R100" s="7" t="s">
        <v>269</v>
      </c>
      <c r="S100" s="8">
        <v>4</v>
      </c>
      <c r="T100" s="8">
        <v>4</v>
      </c>
      <c r="U100" s="8">
        <v>2</v>
      </c>
      <c r="V100" s="8">
        <v>4</v>
      </c>
      <c r="W100" s="8">
        <v>4</v>
      </c>
      <c r="X100" s="8">
        <v>2</v>
      </c>
      <c r="Y100" s="8">
        <v>4</v>
      </c>
      <c r="Z100" s="8">
        <v>5</v>
      </c>
      <c r="AA100" s="8">
        <v>4</v>
      </c>
      <c r="AB100" s="8">
        <v>14000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2</v>
      </c>
      <c r="F101" s="1">
        <v>5</v>
      </c>
      <c r="G101" s="1">
        <v>5</v>
      </c>
      <c r="H101" s="1">
        <v>5</v>
      </c>
      <c r="I101" s="1">
        <v>5</v>
      </c>
      <c r="J101" s="1">
        <v>1</v>
      </c>
      <c r="K101" s="1">
        <v>3</v>
      </c>
      <c r="L101" s="1">
        <f>konzisztencia_teszt_nyers_i!K101*1000+10000</f>
        <v>12000</v>
      </c>
      <c r="M101" s="1">
        <f t="shared" si="4"/>
        <v>12515.3</v>
      </c>
      <c r="N101" s="1">
        <f>konzisztencia_teszt_nyers_i!L101</f>
        <v>3</v>
      </c>
      <c r="O101">
        <f t="shared" si="5"/>
        <v>2.5152999999999994</v>
      </c>
      <c r="P101" s="12">
        <f t="shared" si="6"/>
        <v>0.16156666666666686</v>
      </c>
      <c r="Q101" s="12">
        <f t="shared" si="7"/>
        <v>0.16156666666666686</v>
      </c>
      <c r="R101" s="7" t="s">
        <v>270</v>
      </c>
      <c r="S101" s="8">
        <v>2</v>
      </c>
      <c r="T101" s="8">
        <v>3</v>
      </c>
      <c r="U101" s="8">
        <v>4</v>
      </c>
      <c r="V101" s="8">
        <v>4</v>
      </c>
      <c r="W101" s="8">
        <v>4</v>
      </c>
      <c r="X101" s="8">
        <v>4</v>
      </c>
      <c r="Y101" s="8">
        <v>3</v>
      </c>
      <c r="Z101" s="8">
        <v>5</v>
      </c>
      <c r="AA101" s="8">
        <v>2</v>
      </c>
      <c r="AB101" s="8">
        <v>14000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5</v>
      </c>
      <c r="E102" s="1">
        <v>4</v>
      </c>
      <c r="F102" s="1">
        <v>5</v>
      </c>
      <c r="G102" s="1">
        <v>5</v>
      </c>
      <c r="H102" s="1">
        <v>5</v>
      </c>
      <c r="I102" s="1">
        <v>5</v>
      </c>
      <c r="J102" s="1">
        <v>1</v>
      </c>
      <c r="K102" s="1">
        <v>4</v>
      </c>
      <c r="L102" s="1">
        <f>konzisztencia_teszt_nyers_i!K102*1000+10000</f>
        <v>12000</v>
      </c>
      <c r="M102" s="1">
        <f t="shared" si="4"/>
        <v>11665.3</v>
      </c>
      <c r="N102" s="1">
        <f>konzisztencia_teszt_nyers_i!L102</f>
        <v>4</v>
      </c>
      <c r="O102">
        <f t="shared" si="5"/>
        <v>1.6652999999999993</v>
      </c>
      <c r="P102" s="12">
        <f t="shared" si="6"/>
        <v>0.58367500000000017</v>
      </c>
      <c r="Q102" s="12">
        <f t="shared" si="7"/>
        <v>0.58367500000000017</v>
      </c>
      <c r="R102" s="7" t="s">
        <v>271</v>
      </c>
      <c r="S102" s="8">
        <v>4</v>
      </c>
      <c r="T102" s="8">
        <v>4</v>
      </c>
      <c r="U102" s="8">
        <v>3</v>
      </c>
      <c r="V102" s="8">
        <v>4</v>
      </c>
      <c r="W102" s="8">
        <v>4</v>
      </c>
      <c r="X102" s="8">
        <v>2</v>
      </c>
      <c r="Y102" s="8">
        <v>4</v>
      </c>
      <c r="Z102" s="8">
        <v>5</v>
      </c>
      <c r="AA102" s="8">
        <v>4</v>
      </c>
      <c r="AB102" s="8">
        <v>14000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4</v>
      </c>
      <c r="E103" s="1">
        <v>5</v>
      </c>
      <c r="F103" s="1">
        <v>3</v>
      </c>
      <c r="G103" s="1">
        <v>5</v>
      </c>
      <c r="H103" s="1">
        <v>5</v>
      </c>
      <c r="I103" s="1">
        <v>2</v>
      </c>
      <c r="J103" s="1">
        <v>2</v>
      </c>
      <c r="K103" s="1">
        <v>3</v>
      </c>
      <c r="L103" s="1">
        <f>konzisztencia_teszt_nyers_i!K103*1000+10000</f>
        <v>12000</v>
      </c>
      <c r="M103" s="1">
        <f t="shared" si="4"/>
        <v>11454</v>
      </c>
      <c r="N103" s="1">
        <f>konzisztencia_teszt_nyers_i!L103</f>
        <v>3</v>
      </c>
      <c r="O103">
        <f t="shared" si="5"/>
        <v>1.454</v>
      </c>
      <c r="P103" s="12">
        <f t="shared" si="6"/>
        <v>0.51533333333333331</v>
      </c>
      <c r="Q103" s="12">
        <f t="shared" si="7"/>
        <v>0.51533333333333331</v>
      </c>
      <c r="R103" s="7" t="s">
        <v>272</v>
      </c>
      <c r="S103" s="8">
        <v>4</v>
      </c>
      <c r="T103" s="8">
        <v>4</v>
      </c>
      <c r="U103" s="8">
        <v>2</v>
      </c>
      <c r="V103" s="8">
        <v>3</v>
      </c>
      <c r="W103" s="8">
        <v>3</v>
      </c>
      <c r="X103" s="8">
        <v>3</v>
      </c>
      <c r="Y103" s="8">
        <v>3</v>
      </c>
      <c r="Z103" s="8">
        <v>5</v>
      </c>
      <c r="AA103" s="8">
        <v>4</v>
      </c>
      <c r="AB103" s="8">
        <v>13000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4</v>
      </c>
      <c r="G104" s="1">
        <v>3</v>
      </c>
      <c r="H104" s="1">
        <v>2</v>
      </c>
      <c r="I104" s="1">
        <v>4</v>
      </c>
      <c r="J104" s="1">
        <v>2</v>
      </c>
      <c r="K104" s="1">
        <v>4</v>
      </c>
      <c r="L104" s="1">
        <f>konzisztencia_teszt_nyers_i!K104*1000+10000</f>
        <v>12000</v>
      </c>
      <c r="M104" s="1">
        <f t="shared" si="4"/>
        <v>12188.7</v>
      </c>
      <c r="N104" s="1">
        <f>konzisztencia_teszt_nyers_i!L104</f>
        <v>4</v>
      </c>
      <c r="O104">
        <f t="shared" si="5"/>
        <v>2.1887000000000008</v>
      </c>
      <c r="P104" s="12">
        <f t="shared" si="6"/>
        <v>0.45282499999999981</v>
      </c>
      <c r="Q104" s="12">
        <f t="shared" si="7"/>
        <v>0.45282499999999981</v>
      </c>
      <c r="R104" s="7" t="s">
        <v>273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3</v>
      </c>
      <c r="Z104" s="8">
        <v>5</v>
      </c>
      <c r="AA104" s="8">
        <v>4</v>
      </c>
      <c r="AB104" s="8">
        <v>13000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4</v>
      </c>
      <c r="F105" s="1">
        <v>5</v>
      </c>
      <c r="G105" s="1">
        <v>3</v>
      </c>
      <c r="H105" s="1">
        <v>3</v>
      </c>
      <c r="I105" s="1">
        <v>5</v>
      </c>
      <c r="J105" s="1">
        <v>2</v>
      </c>
      <c r="K105" s="1">
        <v>4</v>
      </c>
      <c r="L105" s="1">
        <f>konzisztencia_teszt_nyers_i!K105*1000+10000</f>
        <v>12000</v>
      </c>
      <c r="M105" s="1">
        <f t="shared" si="4"/>
        <v>13494.7</v>
      </c>
      <c r="N105" s="1">
        <f>konzisztencia_teszt_nyers_i!L105</f>
        <v>4</v>
      </c>
      <c r="O105">
        <f t="shared" si="5"/>
        <v>3.4947000000000008</v>
      </c>
      <c r="P105" s="12">
        <f t="shared" si="6"/>
        <v>0.1263249999999998</v>
      </c>
      <c r="Q105" s="12">
        <f t="shared" si="7"/>
        <v>0.1263249999999998</v>
      </c>
      <c r="R105" s="7" t="s">
        <v>274</v>
      </c>
      <c r="S105" s="8">
        <v>2</v>
      </c>
      <c r="T105" s="8">
        <v>3</v>
      </c>
      <c r="U105" s="8">
        <v>4</v>
      </c>
      <c r="V105" s="8">
        <v>3</v>
      </c>
      <c r="W105" s="8">
        <v>3</v>
      </c>
      <c r="X105" s="8">
        <v>4</v>
      </c>
      <c r="Y105" s="8">
        <v>2</v>
      </c>
      <c r="Z105" s="8">
        <v>5</v>
      </c>
      <c r="AA105" s="8">
        <v>2</v>
      </c>
      <c r="AB105" s="8">
        <v>12000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1</v>
      </c>
      <c r="F106" s="1">
        <v>2</v>
      </c>
      <c r="G106" s="1">
        <v>2</v>
      </c>
      <c r="H106" s="1">
        <v>1</v>
      </c>
      <c r="I106" s="1">
        <v>2</v>
      </c>
      <c r="J106" s="1">
        <v>4</v>
      </c>
      <c r="K106" s="1">
        <v>5</v>
      </c>
      <c r="L106" s="1">
        <f>konzisztencia_teszt_nyers_i!K106*1000+10000</f>
        <v>14000</v>
      </c>
      <c r="M106" s="1">
        <f t="shared" si="4"/>
        <v>13861.8</v>
      </c>
      <c r="N106" s="1">
        <f>konzisztencia_teszt_nyers_i!L106</f>
        <v>5</v>
      </c>
      <c r="O106">
        <f t="shared" si="5"/>
        <v>3.8617999999999992</v>
      </c>
      <c r="P106" s="12">
        <f t="shared" si="6"/>
        <v>0.22764000000000015</v>
      </c>
      <c r="Q106" s="12">
        <f t="shared" si="7"/>
        <v>0.22764000000000015</v>
      </c>
      <c r="R106" s="7" t="s">
        <v>275</v>
      </c>
      <c r="S106" s="8">
        <v>5</v>
      </c>
      <c r="T106" s="8">
        <v>5</v>
      </c>
      <c r="U106" s="8">
        <v>2</v>
      </c>
      <c r="V106" s="8">
        <v>5</v>
      </c>
      <c r="W106" s="8">
        <v>5</v>
      </c>
      <c r="X106" s="8">
        <v>5</v>
      </c>
      <c r="Y106" s="8">
        <v>5</v>
      </c>
      <c r="Z106" s="8">
        <v>1</v>
      </c>
      <c r="AA106" s="8">
        <v>3</v>
      </c>
      <c r="AB106" s="8">
        <v>12000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1</v>
      </c>
      <c r="G107" s="1">
        <v>2</v>
      </c>
      <c r="H107" s="1">
        <v>1</v>
      </c>
      <c r="I107" s="1">
        <v>1</v>
      </c>
      <c r="J107" s="1">
        <v>4</v>
      </c>
      <c r="K107" s="1">
        <v>5</v>
      </c>
      <c r="L107" s="1">
        <f>konzisztencia_teszt_nyers_i!K107*1000+10000</f>
        <v>14000</v>
      </c>
      <c r="M107" s="1">
        <f t="shared" si="4"/>
        <v>12707.6</v>
      </c>
      <c r="N107" s="1">
        <f>konzisztencia_teszt_nyers_i!L107</f>
        <v>5</v>
      </c>
      <c r="O107">
        <f t="shared" si="5"/>
        <v>2.7076000000000002</v>
      </c>
      <c r="P107" s="12">
        <f t="shared" si="6"/>
        <v>0.45847999999999994</v>
      </c>
      <c r="Q107" s="12">
        <f t="shared" si="7"/>
        <v>0.45847999999999994</v>
      </c>
      <c r="R107" s="7" t="s">
        <v>276</v>
      </c>
      <c r="S107" s="8">
        <v>5</v>
      </c>
      <c r="T107" s="8">
        <v>5</v>
      </c>
      <c r="U107" s="8">
        <v>4</v>
      </c>
      <c r="V107" s="8">
        <v>5</v>
      </c>
      <c r="W107" s="8">
        <v>5</v>
      </c>
      <c r="X107" s="8">
        <v>5</v>
      </c>
      <c r="Y107" s="8">
        <v>5</v>
      </c>
      <c r="Z107" s="8">
        <v>1</v>
      </c>
      <c r="AA107" s="8">
        <v>4</v>
      </c>
      <c r="AB107" s="8">
        <v>12000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2</v>
      </c>
      <c r="E108" s="1">
        <v>5</v>
      </c>
      <c r="F108" s="1">
        <v>4</v>
      </c>
      <c r="G108" s="1">
        <v>4</v>
      </c>
      <c r="H108" s="1">
        <v>5</v>
      </c>
      <c r="I108" s="1">
        <v>4</v>
      </c>
      <c r="J108" s="1">
        <v>2</v>
      </c>
      <c r="K108" s="1">
        <v>1</v>
      </c>
      <c r="L108" s="1">
        <f>konzisztencia_teszt_nyers_i!K108*1000+10000</f>
        <v>13000</v>
      </c>
      <c r="M108" s="1">
        <f t="shared" si="4"/>
        <v>12202.2</v>
      </c>
      <c r="N108" s="1">
        <f>konzisztencia_teszt_nyers_i!L108</f>
        <v>1</v>
      </c>
      <c r="O108">
        <f t="shared" si="5"/>
        <v>2.2022000000000008</v>
      </c>
      <c r="P108" s="12">
        <f t="shared" si="6"/>
        <v>1.2022000000000008</v>
      </c>
      <c r="Q108" s="12">
        <f t="shared" si="7"/>
        <v>-1.2022000000000008</v>
      </c>
      <c r="R108" s="7" t="s">
        <v>277</v>
      </c>
      <c r="S108" s="8">
        <v>2</v>
      </c>
      <c r="T108" s="8">
        <v>4</v>
      </c>
      <c r="U108" s="8">
        <v>5</v>
      </c>
      <c r="V108" s="8">
        <v>3</v>
      </c>
      <c r="W108" s="8">
        <v>5</v>
      </c>
      <c r="X108" s="8">
        <v>5</v>
      </c>
      <c r="Y108" s="8">
        <v>2</v>
      </c>
      <c r="Z108" s="8">
        <v>2</v>
      </c>
      <c r="AA108" s="8">
        <v>3</v>
      </c>
      <c r="AB108" s="8">
        <v>12000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3</v>
      </c>
      <c r="E109" s="1">
        <v>2</v>
      </c>
      <c r="F109" s="1">
        <v>3</v>
      </c>
      <c r="G109" s="1">
        <v>3</v>
      </c>
      <c r="H109" s="1">
        <v>2</v>
      </c>
      <c r="I109" s="1">
        <v>3</v>
      </c>
      <c r="J109" s="1">
        <v>4</v>
      </c>
      <c r="K109" s="1">
        <v>4</v>
      </c>
      <c r="L109" s="1">
        <f>konzisztencia_teszt_nyers_i!K109*1000+10000</f>
        <v>13000</v>
      </c>
      <c r="M109" s="1">
        <f t="shared" si="4"/>
        <v>13906.7</v>
      </c>
      <c r="N109" s="1">
        <f>konzisztencia_teszt_nyers_i!L109</f>
        <v>4</v>
      </c>
      <c r="O109">
        <f t="shared" si="5"/>
        <v>3.9067000000000007</v>
      </c>
      <c r="P109" s="12">
        <f t="shared" si="6"/>
        <v>2.3324999999999818E-2</v>
      </c>
      <c r="Q109" s="12">
        <f t="shared" si="7"/>
        <v>2.3324999999999818E-2</v>
      </c>
      <c r="R109" s="7" t="s">
        <v>278</v>
      </c>
      <c r="S109" s="8">
        <v>4</v>
      </c>
      <c r="T109" s="8">
        <v>3</v>
      </c>
      <c r="U109" s="8">
        <v>4</v>
      </c>
      <c r="V109" s="8">
        <v>4</v>
      </c>
      <c r="W109" s="8">
        <v>3</v>
      </c>
      <c r="X109" s="8">
        <v>2</v>
      </c>
      <c r="Y109" s="8">
        <v>4</v>
      </c>
      <c r="Z109" s="8">
        <v>2</v>
      </c>
      <c r="AA109" s="8">
        <v>4</v>
      </c>
      <c r="AB109" s="8">
        <v>12000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2</v>
      </c>
      <c r="E110" s="1">
        <v>1</v>
      </c>
      <c r="F110" s="1">
        <v>2</v>
      </c>
      <c r="G110" s="1">
        <v>4</v>
      </c>
      <c r="H110" s="1">
        <v>2</v>
      </c>
      <c r="I110" s="1">
        <v>1</v>
      </c>
      <c r="J110" s="1">
        <v>5</v>
      </c>
      <c r="K110" s="1">
        <v>4</v>
      </c>
      <c r="L110" s="1">
        <f>konzisztencia_teszt_nyers_i!K110*1000+10000</f>
        <v>15000</v>
      </c>
      <c r="M110" s="1">
        <f t="shared" si="4"/>
        <v>14611.4</v>
      </c>
      <c r="N110" s="1">
        <f>konzisztencia_teszt_nyers_i!L110</f>
        <v>4</v>
      </c>
      <c r="O110">
        <f t="shared" si="5"/>
        <v>4.6113999999999997</v>
      </c>
      <c r="P110" s="12">
        <f t="shared" si="6"/>
        <v>0.15284999999999993</v>
      </c>
      <c r="Q110" s="12">
        <f t="shared" si="7"/>
        <v>-0.15284999999999993</v>
      </c>
      <c r="R110" s="7" t="s">
        <v>279</v>
      </c>
      <c r="S110" s="8">
        <v>5</v>
      </c>
      <c r="T110" s="8">
        <v>4</v>
      </c>
      <c r="U110" s="8">
        <v>4</v>
      </c>
      <c r="V110" s="8">
        <v>5</v>
      </c>
      <c r="W110" s="8">
        <v>3</v>
      </c>
      <c r="X110" s="8">
        <v>3</v>
      </c>
      <c r="Y110" s="8">
        <v>5</v>
      </c>
      <c r="Z110" s="8">
        <v>2</v>
      </c>
      <c r="AA110" s="8">
        <v>4</v>
      </c>
      <c r="AB110" s="8">
        <v>12000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2</v>
      </c>
      <c r="G111" s="1">
        <v>4</v>
      </c>
      <c r="H111" s="1">
        <v>2</v>
      </c>
      <c r="I111" s="1">
        <v>2</v>
      </c>
      <c r="J111" s="1">
        <v>5</v>
      </c>
      <c r="K111" s="1">
        <v>2</v>
      </c>
      <c r="L111" s="1">
        <f>konzisztencia_teszt_nyers_i!K111*1000+10000</f>
        <v>15000</v>
      </c>
      <c r="M111" s="1">
        <f t="shared" si="4"/>
        <v>14903.6</v>
      </c>
      <c r="N111" s="1">
        <f>konzisztencia_teszt_nyers_i!L111</f>
        <v>2</v>
      </c>
      <c r="O111">
        <f t="shared" si="5"/>
        <v>4.9036</v>
      </c>
      <c r="P111" s="12">
        <f t="shared" si="6"/>
        <v>1.4518</v>
      </c>
      <c r="Q111" s="12">
        <f t="shared" si="7"/>
        <v>-1.4518</v>
      </c>
      <c r="R111" s="7" t="s">
        <v>280</v>
      </c>
      <c r="S111" s="8">
        <v>3</v>
      </c>
      <c r="T111" s="8">
        <v>2</v>
      </c>
      <c r="U111" s="8">
        <v>1</v>
      </c>
      <c r="V111" s="8">
        <v>2</v>
      </c>
      <c r="W111" s="8">
        <v>2</v>
      </c>
      <c r="X111" s="8">
        <v>1</v>
      </c>
      <c r="Y111" s="8">
        <v>2</v>
      </c>
      <c r="Z111" s="8">
        <v>4</v>
      </c>
      <c r="AA111" s="8">
        <v>5</v>
      </c>
      <c r="AB111" s="8">
        <v>14000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2</v>
      </c>
      <c r="G112" s="1">
        <v>4</v>
      </c>
      <c r="H112" s="1">
        <v>2</v>
      </c>
      <c r="I112" s="1">
        <v>1</v>
      </c>
      <c r="J112" s="1">
        <v>5</v>
      </c>
      <c r="K112" s="1">
        <v>4</v>
      </c>
      <c r="L112" s="1">
        <f>konzisztencia_teszt_nyers_i!K112*1000+10000</f>
        <v>15000</v>
      </c>
      <c r="M112" s="1">
        <f t="shared" si="4"/>
        <v>14655.9</v>
      </c>
      <c r="N112" s="1">
        <f>konzisztencia_teszt_nyers_i!L112</f>
        <v>4</v>
      </c>
      <c r="O112">
        <f t="shared" si="5"/>
        <v>4.6558999999999999</v>
      </c>
      <c r="P112" s="12">
        <f t="shared" si="6"/>
        <v>0.16397499999999998</v>
      </c>
      <c r="Q112" s="12">
        <f t="shared" si="7"/>
        <v>-0.16397499999999998</v>
      </c>
      <c r="R112" s="7" t="s">
        <v>281</v>
      </c>
      <c r="S112" s="8">
        <v>1</v>
      </c>
      <c r="T112" s="8">
        <v>2</v>
      </c>
      <c r="U112" s="8">
        <v>1</v>
      </c>
      <c r="V112" s="8">
        <v>1</v>
      </c>
      <c r="W112" s="8">
        <v>2</v>
      </c>
      <c r="X112" s="8">
        <v>1</v>
      </c>
      <c r="Y112" s="8">
        <v>1</v>
      </c>
      <c r="Z112" s="8">
        <v>4</v>
      </c>
      <c r="AA112" s="8">
        <v>5</v>
      </c>
      <c r="AB112" s="8">
        <v>14000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1</v>
      </c>
      <c r="G113" s="1">
        <v>2</v>
      </c>
      <c r="H113" s="1">
        <v>1</v>
      </c>
      <c r="I113" s="1">
        <v>1</v>
      </c>
      <c r="J113" s="1">
        <v>5</v>
      </c>
      <c r="K113" s="1">
        <v>5</v>
      </c>
      <c r="L113" s="1">
        <f>konzisztencia_teszt_nyers_i!K113*1000+10000</f>
        <v>15000</v>
      </c>
      <c r="M113" s="1">
        <f t="shared" si="4"/>
        <v>13305.4</v>
      </c>
      <c r="N113" s="1">
        <f>konzisztencia_teszt_nyers_i!L113</f>
        <v>5</v>
      </c>
      <c r="O113">
        <f t="shared" si="5"/>
        <v>3.3053999999999997</v>
      </c>
      <c r="P113" s="12">
        <f t="shared" si="6"/>
        <v>0.33892000000000005</v>
      </c>
      <c r="Q113" s="12">
        <f t="shared" si="7"/>
        <v>0.33892000000000005</v>
      </c>
      <c r="R113" s="7" t="s">
        <v>282</v>
      </c>
      <c r="S113" s="8">
        <v>1</v>
      </c>
      <c r="T113" s="8">
        <v>2</v>
      </c>
      <c r="U113" s="8">
        <v>5</v>
      </c>
      <c r="V113" s="8">
        <v>4</v>
      </c>
      <c r="W113" s="8">
        <v>4</v>
      </c>
      <c r="X113" s="8">
        <v>5</v>
      </c>
      <c r="Y113" s="8">
        <v>4</v>
      </c>
      <c r="Z113" s="8">
        <v>2</v>
      </c>
      <c r="AA113" s="8">
        <v>1</v>
      </c>
      <c r="AB113" s="8">
        <v>13000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2</v>
      </c>
      <c r="E114" s="1">
        <v>3</v>
      </c>
      <c r="F114" s="1">
        <v>2</v>
      </c>
      <c r="G114" s="1">
        <v>4</v>
      </c>
      <c r="H114" s="1">
        <v>2</v>
      </c>
      <c r="I114" s="1">
        <v>2</v>
      </c>
      <c r="J114" s="1">
        <v>5</v>
      </c>
      <c r="K114" s="1">
        <v>4</v>
      </c>
      <c r="L114" s="1">
        <f>konzisztencia_teszt_nyers_i!K114*1000+10000</f>
        <v>15000</v>
      </c>
      <c r="M114" s="1">
        <f t="shared" si="4"/>
        <v>14924.6</v>
      </c>
      <c r="N114" s="1">
        <f>konzisztencia_teszt_nyers_i!L114</f>
        <v>4</v>
      </c>
      <c r="O114">
        <f t="shared" si="5"/>
        <v>4.9246000000000008</v>
      </c>
      <c r="P114" s="12">
        <f t="shared" si="6"/>
        <v>0.23115000000000019</v>
      </c>
      <c r="Q114" s="12">
        <f t="shared" si="7"/>
        <v>-0.23115000000000019</v>
      </c>
      <c r="R114" s="7" t="s">
        <v>283</v>
      </c>
      <c r="S114" s="8">
        <v>4</v>
      </c>
      <c r="T114" s="8">
        <v>3</v>
      </c>
      <c r="U114" s="8">
        <v>2</v>
      </c>
      <c r="V114" s="8">
        <v>3</v>
      </c>
      <c r="W114" s="8">
        <v>3</v>
      </c>
      <c r="X114" s="8">
        <v>2</v>
      </c>
      <c r="Y114" s="8">
        <v>3</v>
      </c>
      <c r="Z114" s="8">
        <v>4</v>
      </c>
      <c r="AA114" s="8">
        <v>4</v>
      </c>
      <c r="AB114" s="8">
        <v>13000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1</v>
      </c>
      <c r="E115" s="1">
        <v>2</v>
      </c>
      <c r="F115" s="1">
        <v>3</v>
      </c>
      <c r="G115" s="1">
        <v>3</v>
      </c>
      <c r="H115" s="1">
        <v>3</v>
      </c>
      <c r="I115" s="1">
        <v>2</v>
      </c>
      <c r="J115" s="1">
        <v>4</v>
      </c>
      <c r="K115" s="1">
        <v>3</v>
      </c>
      <c r="L115" s="1">
        <f>konzisztencia_teszt_nyers_i!K115*1000+10000</f>
        <v>14000</v>
      </c>
      <c r="M115" s="1">
        <f t="shared" si="4"/>
        <v>13276.4</v>
      </c>
      <c r="N115" s="1">
        <f>konzisztencia_teszt_nyers_i!L115</f>
        <v>3</v>
      </c>
      <c r="O115">
        <f t="shared" si="5"/>
        <v>3.2763999999999998</v>
      </c>
      <c r="P115" s="12">
        <f t="shared" si="6"/>
        <v>9.2133333333333248E-2</v>
      </c>
      <c r="Q115" s="12">
        <f t="shared" si="7"/>
        <v>-9.2133333333333248E-2</v>
      </c>
      <c r="R115" s="7" t="s">
        <v>284</v>
      </c>
      <c r="S115" s="8">
        <v>2</v>
      </c>
      <c r="T115" s="8">
        <v>2</v>
      </c>
      <c r="U115" s="8">
        <v>1</v>
      </c>
      <c r="V115" s="8">
        <v>2</v>
      </c>
      <c r="W115" s="8">
        <v>4</v>
      </c>
      <c r="X115" s="8">
        <v>2</v>
      </c>
      <c r="Y115" s="8">
        <v>1</v>
      </c>
      <c r="Z115" s="8">
        <v>5</v>
      </c>
      <c r="AA115" s="8">
        <v>4</v>
      </c>
      <c r="AB115" s="8">
        <v>15000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1</v>
      </c>
      <c r="F116" s="1">
        <v>2</v>
      </c>
      <c r="G116" s="1">
        <v>2</v>
      </c>
      <c r="H116" s="1">
        <v>1</v>
      </c>
      <c r="I116" s="1">
        <v>1</v>
      </c>
      <c r="J116" s="1">
        <v>5</v>
      </c>
      <c r="K116" s="1">
        <v>5</v>
      </c>
      <c r="L116" s="1">
        <f>konzisztencia_teszt_nyers_i!K116*1000+10000</f>
        <v>13000</v>
      </c>
      <c r="M116" s="1">
        <f t="shared" si="4"/>
        <v>13549.1</v>
      </c>
      <c r="N116" s="1">
        <f>konzisztencia_teszt_nyers_i!L116</f>
        <v>5</v>
      </c>
      <c r="O116">
        <f t="shared" si="5"/>
        <v>3.5491000000000001</v>
      </c>
      <c r="P116" s="12">
        <f t="shared" si="6"/>
        <v>0.29017999999999999</v>
      </c>
      <c r="Q116" s="12">
        <f t="shared" si="7"/>
        <v>0.29017999999999999</v>
      </c>
      <c r="R116" s="7" t="s">
        <v>285</v>
      </c>
      <c r="S116" s="8">
        <v>1</v>
      </c>
      <c r="T116" s="8">
        <v>2</v>
      </c>
      <c r="U116" s="8">
        <v>2</v>
      </c>
      <c r="V116" s="8">
        <v>2</v>
      </c>
      <c r="W116" s="8">
        <v>4</v>
      </c>
      <c r="X116" s="8">
        <v>2</v>
      </c>
      <c r="Y116" s="8">
        <v>2</v>
      </c>
      <c r="Z116" s="8">
        <v>5</v>
      </c>
      <c r="AA116" s="8">
        <v>2</v>
      </c>
      <c r="AB116" s="8">
        <v>15000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2</v>
      </c>
      <c r="H117" s="1">
        <v>1</v>
      </c>
      <c r="I117" s="1">
        <v>1</v>
      </c>
      <c r="J117" s="1">
        <v>5</v>
      </c>
      <c r="K117" s="1">
        <v>2</v>
      </c>
      <c r="L117" s="1">
        <f>konzisztencia_teszt_nyers_i!K117*1000+10000</f>
        <v>13000</v>
      </c>
      <c r="M117" s="1">
        <f t="shared" si="4"/>
        <v>13926.2</v>
      </c>
      <c r="N117" s="1">
        <f>konzisztencia_teszt_nyers_i!L117</f>
        <v>2</v>
      </c>
      <c r="O117">
        <f t="shared" si="5"/>
        <v>3.9262000000000006</v>
      </c>
      <c r="P117" s="12">
        <f t="shared" si="6"/>
        <v>0.96310000000000029</v>
      </c>
      <c r="Q117" s="12">
        <f t="shared" si="7"/>
        <v>-0.96310000000000029</v>
      </c>
      <c r="R117" s="7" t="s">
        <v>286</v>
      </c>
      <c r="S117" s="8">
        <v>2</v>
      </c>
      <c r="T117" s="8">
        <v>2</v>
      </c>
      <c r="U117" s="8">
        <v>2</v>
      </c>
      <c r="V117" s="8">
        <v>2</v>
      </c>
      <c r="W117" s="8">
        <v>4</v>
      </c>
      <c r="X117" s="8">
        <v>2</v>
      </c>
      <c r="Y117" s="8">
        <v>1</v>
      </c>
      <c r="Z117" s="8">
        <v>5</v>
      </c>
      <c r="AA117" s="8">
        <v>4</v>
      </c>
      <c r="AB117" s="8">
        <v>15000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1</v>
      </c>
      <c r="G118" s="1">
        <v>2</v>
      </c>
      <c r="H118" s="1">
        <v>1</v>
      </c>
      <c r="I118" s="1">
        <v>1</v>
      </c>
      <c r="J118" s="1">
        <v>3</v>
      </c>
      <c r="K118" s="1">
        <v>5</v>
      </c>
      <c r="L118" s="1">
        <f>konzisztencia_teszt_nyers_i!K118*1000+10000</f>
        <v>12000</v>
      </c>
      <c r="M118" s="1">
        <f t="shared" si="4"/>
        <v>12329.5</v>
      </c>
      <c r="N118" s="1">
        <f>konzisztencia_teszt_nyers_i!L118</f>
        <v>5</v>
      </c>
      <c r="O118">
        <f t="shared" si="5"/>
        <v>2.3294999999999999</v>
      </c>
      <c r="P118" s="12">
        <f t="shared" si="6"/>
        <v>0.53410000000000002</v>
      </c>
      <c r="Q118" s="12">
        <f t="shared" si="7"/>
        <v>0.53410000000000002</v>
      </c>
      <c r="R118" s="7" t="s">
        <v>287</v>
      </c>
      <c r="S118" s="8">
        <v>3</v>
      </c>
      <c r="T118" s="8">
        <v>2</v>
      </c>
      <c r="U118" s="8">
        <v>1</v>
      </c>
      <c r="V118" s="8">
        <v>1</v>
      </c>
      <c r="W118" s="8">
        <v>2</v>
      </c>
      <c r="X118" s="8">
        <v>1</v>
      </c>
      <c r="Y118" s="8">
        <v>1</v>
      </c>
      <c r="Z118" s="8">
        <v>5</v>
      </c>
      <c r="AA118" s="8">
        <v>5</v>
      </c>
      <c r="AB118" s="8">
        <v>15000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1</v>
      </c>
      <c r="G119" s="1">
        <v>2</v>
      </c>
      <c r="H119" s="1">
        <v>1</v>
      </c>
      <c r="I119" s="1">
        <v>1</v>
      </c>
      <c r="J119" s="1">
        <v>3</v>
      </c>
      <c r="K119" s="1">
        <v>5</v>
      </c>
      <c r="L119" s="1">
        <f>konzisztencia_teszt_nyers_i!K119*1000+10000</f>
        <v>12000</v>
      </c>
      <c r="M119" s="1">
        <f t="shared" si="4"/>
        <v>12329.5</v>
      </c>
      <c r="N119" s="1">
        <f>konzisztencia_teszt_nyers_i!L119</f>
        <v>5</v>
      </c>
      <c r="O119">
        <f t="shared" si="5"/>
        <v>2.3294999999999999</v>
      </c>
      <c r="P119" s="12">
        <f t="shared" si="6"/>
        <v>0.53410000000000002</v>
      </c>
      <c r="Q119" s="12">
        <f t="shared" si="7"/>
        <v>0.53410000000000002</v>
      </c>
      <c r="R119" s="7" t="s">
        <v>288</v>
      </c>
      <c r="S119" s="8">
        <v>3</v>
      </c>
      <c r="T119" s="8">
        <v>2</v>
      </c>
      <c r="U119" s="8">
        <v>3</v>
      </c>
      <c r="V119" s="8">
        <v>2</v>
      </c>
      <c r="W119" s="8">
        <v>4</v>
      </c>
      <c r="X119" s="8">
        <v>2</v>
      </c>
      <c r="Y119" s="8">
        <v>2</v>
      </c>
      <c r="Z119" s="8">
        <v>5</v>
      </c>
      <c r="AA119" s="8">
        <v>4</v>
      </c>
      <c r="AB119" s="8">
        <v>15000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2</v>
      </c>
      <c r="G120" s="1">
        <v>3</v>
      </c>
      <c r="H120" s="1">
        <v>1</v>
      </c>
      <c r="I120" s="1">
        <v>2</v>
      </c>
      <c r="J120" s="1">
        <v>2</v>
      </c>
      <c r="K120" s="1">
        <v>4</v>
      </c>
      <c r="L120" s="1">
        <f>konzisztencia_teszt_nyers_i!K120*1000+10000</f>
        <v>13000</v>
      </c>
      <c r="M120" s="1">
        <f t="shared" si="4"/>
        <v>13255.5</v>
      </c>
      <c r="N120" s="1">
        <f>konzisztencia_teszt_nyers_i!L120</f>
        <v>4</v>
      </c>
      <c r="O120">
        <f t="shared" si="5"/>
        <v>3.2555000000000001</v>
      </c>
      <c r="P120" s="12">
        <f t="shared" si="6"/>
        <v>0.18612499999999998</v>
      </c>
      <c r="Q120" s="12">
        <f t="shared" si="7"/>
        <v>0.18612499999999998</v>
      </c>
      <c r="R120" s="7" t="s">
        <v>289</v>
      </c>
      <c r="S120" s="8">
        <v>3</v>
      </c>
      <c r="T120" s="8">
        <v>1</v>
      </c>
      <c r="U120" s="8">
        <v>2</v>
      </c>
      <c r="V120" s="8">
        <v>3</v>
      </c>
      <c r="W120" s="8">
        <v>3</v>
      </c>
      <c r="X120" s="8">
        <v>3</v>
      </c>
      <c r="Y120" s="8">
        <v>2</v>
      </c>
      <c r="Z120" s="8">
        <v>4</v>
      </c>
      <c r="AA120" s="8">
        <v>3</v>
      </c>
      <c r="AB120" s="8">
        <v>14000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3</v>
      </c>
      <c r="E121" s="1">
        <v>4</v>
      </c>
      <c r="F121" s="1">
        <v>3</v>
      </c>
      <c r="G121" s="1">
        <v>3</v>
      </c>
      <c r="H121" s="1">
        <v>3</v>
      </c>
      <c r="I121" s="1">
        <v>3</v>
      </c>
      <c r="J121" s="1">
        <v>2</v>
      </c>
      <c r="K121" s="1">
        <v>2</v>
      </c>
      <c r="L121" s="1">
        <f>konzisztencia_teszt_nyers_i!K121*1000+10000</f>
        <v>13000</v>
      </c>
      <c r="M121" s="1">
        <f t="shared" si="4"/>
        <v>11553.4</v>
      </c>
      <c r="N121" s="1">
        <f>konzisztencia_teszt_nyers_i!L121</f>
        <v>2</v>
      </c>
      <c r="O121">
        <f t="shared" si="5"/>
        <v>1.5533999999999997</v>
      </c>
      <c r="P121" s="12">
        <f t="shared" si="6"/>
        <v>0.22330000000000017</v>
      </c>
      <c r="Q121" s="12">
        <f t="shared" si="7"/>
        <v>0.22330000000000017</v>
      </c>
      <c r="R121" s="7" t="s">
        <v>290</v>
      </c>
      <c r="S121" s="8">
        <v>2</v>
      </c>
      <c r="T121" s="8">
        <v>1</v>
      </c>
      <c r="U121" s="8">
        <v>1</v>
      </c>
      <c r="V121" s="8">
        <v>2</v>
      </c>
      <c r="W121" s="8">
        <v>2</v>
      </c>
      <c r="X121" s="8">
        <v>1</v>
      </c>
      <c r="Y121" s="8">
        <v>1</v>
      </c>
      <c r="Z121" s="8">
        <v>5</v>
      </c>
      <c r="AA121" s="8">
        <v>5</v>
      </c>
      <c r="AB121" s="8">
        <v>13000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4</v>
      </c>
      <c r="E122" s="1">
        <v>2</v>
      </c>
      <c r="F122" s="1">
        <v>4</v>
      </c>
      <c r="G122" s="1">
        <v>4</v>
      </c>
      <c r="H122" s="1">
        <v>4</v>
      </c>
      <c r="I122" s="1">
        <v>3</v>
      </c>
      <c r="J122" s="1">
        <v>2</v>
      </c>
      <c r="K122" s="1">
        <v>4</v>
      </c>
      <c r="L122" s="1">
        <f>konzisztencia_teszt_nyers_i!K122*1000+10000</f>
        <v>14000</v>
      </c>
      <c r="M122" s="1">
        <f t="shared" si="4"/>
        <v>12618.2</v>
      </c>
      <c r="N122" s="1">
        <f>konzisztencia_teszt_nyers_i!L122</f>
        <v>4</v>
      </c>
      <c r="O122">
        <f t="shared" si="5"/>
        <v>2.6182000000000007</v>
      </c>
      <c r="P122" s="12">
        <f t="shared" si="6"/>
        <v>0.34544999999999981</v>
      </c>
      <c r="Q122" s="12">
        <f t="shared" si="7"/>
        <v>0.34544999999999981</v>
      </c>
      <c r="R122" s="7" t="s">
        <v>291</v>
      </c>
      <c r="S122" s="8">
        <v>1</v>
      </c>
      <c r="T122" s="8">
        <v>1</v>
      </c>
      <c r="U122" s="8">
        <v>2</v>
      </c>
      <c r="V122" s="8">
        <v>2</v>
      </c>
      <c r="W122" s="8">
        <v>2</v>
      </c>
      <c r="X122" s="8">
        <v>1</v>
      </c>
      <c r="Y122" s="8">
        <v>1</v>
      </c>
      <c r="Z122" s="8">
        <v>5</v>
      </c>
      <c r="AA122" s="8">
        <v>2</v>
      </c>
      <c r="AB122" s="8">
        <v>13000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4</v>
      </c>
      <c r="I123" s="1">
        <v>3</v>
      </c>
      <c r="J123" s="1">
        <v>2</v>
      </c>
      <c r="K123" s="1">
        <v>4</v>
      </c>
      <c r="L123" s="1">
        <f>konzisztencia_teszt_nyers_i!K123*1000+10000</f>
        <v>14000</v>
      </c>
      <c r="M123" s="1">
        <f t="shared" si="4"/>
        <v>12193.7</v>
      </c>
      <c r="N123" s="1">
        <f>konzisztencia_teszt_nyers_i!L123</f>
        <v>4</v>
      </c>
      <c r="O123">
        <f t="shared" si="5"/>
        <v>2.1937000000000006</v>
      </c>
      <c r="P123" s="12">
        <f t="shared" si="6"/>
        <v>0.45157499999999984</v>
      </c>
      <c r="Q123" s="12">
        <f t="shared" si="7"/>
        <v>0.45157499999999984</v>
      </c>
      <c r="R123" s="7" t="s">
        <v>292</v>
      </c>
      <c r="S123" s="8">
        <v>1</v>
      </c>
      <c r="T123" s="8">
        <v>2</v>
      </c>
      <c r="U123" s="8">
        <v>1</v>
      </c>
      <c r="V123" s="8">
        <v>1</v>
      </c>
      <c r="W123" s="8">
        <v>2</v>
      </c>
      <c r="X123" s="8">
        <v>1</v>
      </c>
      <c r="Y123" s="8">
        <v>1</v>
      </c>
      <c r="Z123" s="8">
        <v>3</v>
      </c>
      <c r="AA123" s="8">
        <v>5</v>
      </c>
      <c r="AB123" s="8">
        <v>12000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4</v>
      </c>
      <c r="E124" s="1">
        <v>3</v>
      </c>
      <c r="F124" s="1">
        <v>4</v>
      </c>
      <c r="G124" s="1">
        <v>2</v>
      </c>
      <c r="H124" s="1">
        <v>2</v>
      </c>
      <c r="I124" s="1">
        <v>2</v>
      </c>
      <c r="J124" s="1">
        <v>4</v>
      </c>
      <c r="K124" s="1">
        <v>4</v>
      </c>
      <c r="L124" s="1">
        <f>konzisztencia_teszt_nyers_i!K124*1000+10000</f>
        <v>14000</v>
      </c>
      <c r="M124" s="1">
        <f t="shared" si="4"/>
        <v>13333.9</v>
      </c>
      <c r="N124" s="1">
        <f>konzisztencia_teszt_nyers_i!L124</f>
        <v>4</v>
      </c>
      <c r="O124">
        <f t="shared" si="5"/>
        <v>3.3338999999999994</v>
      </c>
      <c r="P124" s="12">
        <f t="shared" si="6"/>
        <v>0.16652500000000015</v>
      </c>
      <c r="Q124" s="12">
        <f t="shared" si="7"/>
        <v>0.16652500000000015</v>
      </c>
      <c r="R124" s="7" t="s">
        <v>293</v>
      </c>
      <c r="S124" s="8">
        <v>1</v>
      </c>
      <c r="T124" s="8">
        <v>2</v>
      </c>
      <c r="U124" s="8">
        <v>1</v>
      </c>
      <c r="V124" s="8">
        <v>1</v>
      </c>
      <c r="W124" s="8">
        <v>2</v>
      </c>
      <c r="X124" s="8">
        <v>1</v>
      </c>
      <c r="Y124" s="8">
        <v>1</v>
      </c>
      <c r="Z124" s="8">
        <v>3</v>
      </c>
      <c r="AA124" s="8">
        <v>5</v>
      </c>
      <c r="AB124" s="8">
        <v>12000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2</v>
      </c>
      <c r="F125" s="1">
        <v>3</v>
      </c>
      <c r="G125" s="1">
        <v>1</v>
      </c>
      <c r="H125" s="1">
        <v>2</v>
      </c>
      <c r="I125" s="1">
        <v>1</v>
      </c>
      <c r="J125" s="1">
        <v>4</v>
      </c>
      <c r="K125" s="1">
        <v>2</v>
      </c>
      <c r="L125" s="1">
        <f>konzisztencia_teszt_nyers_i!K125*1000+10000</f>
        <v>15000</v>
      </c>
      <c r="M125" s="1">
        <f t="shared" si="4"/>
        <v>14125.5</v>
      </c>
      <c r="N125" s="1">
        <f>konzisztencia_teszt_nyers_i!L125</f>
        <v>2</v>
      </c>
      <c r="O125">
        <f t="shared" si="5"/>
        <v>4.1254999999999997</v>
      </c>
      <c r="P125" s="12">
        <f t="shared" si="6"/>
        <v>1.0627499999999999</v>
      </c>
      <c r="Q125" s="12">
        <f t="shared" si="7"/>
        <v>-1.0627499999999999</v>
      </c>
      <c r="R125" s="7" t="s">
        <v>294</v>
      </c>
      <c r="S125" s="8">
        <v>4</v>
      </c>
      <c r="T125" s="8">
        <v>3</v>
      </c>
      <c r="U125" s="8">
        <v>2</v>
      </c>
      <c r="V125" s="8">
        <v>2</v>
      </c>
      <c r="W125" s="8">
        <v>3</v>
      </c>
      <c r="X125" s="8">
        <v>1</v>
      </c>
      <c r="Y125" s="8">
        <v>2</v>
      </c>
      <c r="Z125" s="8">
        <v>2</v>
      </c>
      <c r="AA125" s="8">
        <v>4</v>
      </c>
      <c r="AB125" s="8">
        <v>13000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2</v>
      </c>
      <c r="F126" s="1">
        <v>3</v>
      </c>
      <c r="G126" s="1">
        <v>1</v>
      </c>
      <c r="H126" s="1">
        <v>2</v>
      </c>
      <c r="I126" s="1">
        <v>2</v>
      </c>
      <c r="J126" s="1">
        <v>4</v>
      </c>
      <c r="K126" s="1">
        <v>2</v>
      </c>
      <c r="L126" s="1">
        <f>konzisztencia_teszt_nyers_i!K126*1000+10000</f>
        <v>15000</v>
      </c>
      <c r="M126" s="1">
        <f t="shared" si="4"/>
        <v>14162.9</v>
      </c>
      <c r="N126" s="1">
        <f>konzisztencia_teszt_nyers_i!L126</f>
        <v>2</v>
      </c>
      <c r="O126">
        <f t="shared" si="5"/>
        <v>4.1628999999999996</v>
      </c>
      <c r="P126" s="12">
        <f t="shared" si="6"/>
        <v>1.0814499999999998</v>
      </c>
      <c r="Q126" s="12">
        <f t="shared" si="7"/>
        <v>-1.0814499999999998</v>
      </c>
      <c r="R126" s="7" t="s">
        <v>295</v>
      </c>
      <c r="S126" s="8">
        <v>2</v>
      </c>
      <c r="T126" s="8">
        <v>3</v>
      </c>
      <c r="U126" s="8">
        <v>4</v>
      </c>
      <c r="V126" s="8">
        <v>3</v>
      </c>
      <c r="W126" s="8">
        <v>3</v>
      </c>
      <c r="X126" s="8">
        <v>3</v>
      </c>
      <c r="Y126" s="8">
        <v>3</v>
      </c>
      <c r="Z126" s="8">
        <v>2</v>
      </c>
      <c r="AA126" s="8">
        <v>2</v>
      </c>
      <c r="AB126" s="8">
        <v>13000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2</v>
      </c>
      <c r="E127" s="1">
        <v>1</v>
      </c>
      <c r="F127" s="1">
        <v>3</v>
      </c>
      <c r="G127" s="1">
        <v>2</v>
      </c>
      <c r="H127" s="1">
        <v>3</v>
      </c>
      <c r="I127" s="1">
        <v>2</v>
      </c>
      <c r="J127" s="1">
        <v>2</v>
      </c>
      <c r="K127" s="1">
        <v>4</v>
      </c>
      <c r="L127" s="1">
        <f>konzisztencia_teszt_nyers_i!K127*1000+10000</f>
        <v>13000</v>
      </c>
      <c r="M127" s="1">
        <f t="shared" si="4"/>
        <v>12858.9</v>
      </c>
      <c r="N127" s="1">
        <f>konzisztencia_teszt_nyers_i!L127</f>
        <v>4</v>
      </c>
      <c r="O127">
        <f t="shared" si="5"/>
        <v>2.8588999999999998</v>
      </c>
      <c r="P127" s="12">
        <f t="shared" si="6"/>
        <v>0.28527500000000006</v>
      </c>
      <c r="Q127" s="12">
        <f t="shared" si="7"/>
        <v>0.28527500000000006</v>
      </c>
      <c r="R127" s="7" t="s">
        <v>296</v>
      </c>
      <c r="S127" s="8">
        <v>4</v>
      </c>
      <c r="T127" s="8">
        <v>4</v>
      </c>
      <c r="U127" s="8">
        <v>2</v>
      </c>
      <c r="V127" s="8">
        <v>4</v>
      </c>
      <c r="W127" s="8">
        <v>4</v>
      </c>
      <c r="X127" s="8">
        <v>4</v>
      </c>
      <c r="Y127" s="8">
        <v>3</v>
      </c>
      <c r="Z127" s="8">
        <v>2</v>
      </c>
      <c r="AA127" s="8">
        <v>4</v>
      </c>
      <c r="AB127" s="8">
        <v>14000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3</v>
      </c>
      <c r="G128" s="1">
        <v>2</v>
      </c>
      <c r="H128" s="1">
        <v>3</v>
      </c>
      <c r="I128" s="1">
        <v>2</v>
      </c>
      <c r="J128" s="1">
        <v>2</v>
      </c>
      <c r="K128" s="1">
        <v>4</v>
      </c>
      <c r="L128" s="1">
        <f>konzisztencia_teszt_nyers_i!K128*1000+10000</f>
        <v>13000</v>
      </c>
      <c r="M128" s="1">
        <f t="shared" si="4"/>
        <v>12580.2</v>
      </c>
      <c r="N128" s="1">
        <f>konzisztencia_teszt_nyers_i!L128</f>
        <v>4</v>
      </c>
      <c r="O128">
        <f t="shared" si="5"/>
        <v>2.5802000000000009</v>
      </c>
      <c r="P128" s="12">
        <f t="shared" si="6"/>
        <v>0.35494999999999977</v>
      </c>
      <c r="Q128" s="12">
        <f t="shared" si="7"/>
        <v>0.35494999999999977</v>
      </c>
      <c r="R128" s="7" t="s">
        <v>297</v>
      </c>
      <c r="S128" s="8">
        <v>2</v>
      </c>
      <c r="T128" s="8">
        <v>3</v>
      </c>
      <c r="U128" s="8">
        <v>4</v>
      </c>
      <c r="V128" s="8">
        <v>4</v>
      </c>
      <c r="W128" s="8">
        <v>4</v>
      </c>
      <c r="X128" s="8">
        <v>4</v>
      </c>
      <c r="Y128" s="8">
        <v>3</v>
      </c>
      <c r="Z128" s="8">
        <v>2</v>
      </c>
      <c r="AA128" s="8">
        <v>4</v>
      </c>
      <c r="AB128" s="8">
        <v>14000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3</v>
      </c>
      <c r="E129" s="1">
        <v>1</v>
      </c>
      <c r="F129" s="1">
        <v>3</v>
      </c>
      <c r="G129" s="1">
        <v>1</v>
      </c>
      <c r="H129" s="1">
        <v>2</v>
      </c>
      <c r="I129" s="1">
        <v>1</v>
      </c>
      <c r="J129" s="1">
        <v>3</v>
      </c>
      <c r="K129" s="1">
        <v>4</v>
      </c>
      <c r="L129" s="1">
        <f>konzisztencia_teszt_nyers_i!K129*1000+10000</f>
        <v>14000</v>
      </c>
      <c r="M129" s="1">
        <f t="shared" si="4"/>
        <v>13276.9</v>
      </c>
      <c r="N129" s="1">
        <f>konzisztencia_teszt_nyers_i!L129</f>
        <v>4</v>
      </c>
      <c r="O129">
        <f t="shared" si="5"/>
        <v>3.2768999999999995</v>
      </c>
      <c r="P129" s="12">
        <f t="shared" si="6"/>
        <v>0.18077500000000013</v>
      </c>
      <c r="Q129" s="12">
        <f t="shared" si="7"/>
        <v>0.18077500000000013</v>
      </c>
      <c r="R129" s="7" t="s">
        <v>298</v>
      </c>
      <c r="S129" s="8">
        <v>4</v>
      </c>
      <c r="T129" s="8">
        <v>4</v>
      </c>
      <c r="U129" s="8">
        <v>3</v>
      </c>
      <c r="V129" s="8">
        <v>4</v>
      </c>
      <c r="W129" s="8">
        <v>2</v>
      </c>
      <c r="X129" s="8">
        <v>2</v>
      </c>
      <c r="Y129" s="8">
        <v>2</v>
      </c>
      <c r="Z129" s="8">
        <v>4</v>
      </c>
      <c r="AA129" s="8">
        <v>4</v>
      </c>
      <c r="AB129" s="8">
        <v>14000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2</v>
      </c>
      <c r="E130" s="1">
        <v>1</v>
      </c>
      <c r="F130" s="1">
        <v>4</v>
      </c>
      <c r="G130" s="1">
        <v>3</v>
      </c>
      <c r="H130" s="1">
        <v>2</v>
      </c>
      <c r="I130" s="1">
        <v>4</v>
      </c>
      <c r="J130" s="1">
        <v>3</v>
      </c>
      <c r="K130" s="1">
        <v>4</v>
      </c>
      <c r="L130" s="1">
        <f>konzisztencia_teszt_nyers_i!K130*1000+10000</f>
        <v>13000</v>
      </c>
      <c r="M130" s="1">
        <f t="shared" si="4"/>
        <v>13452.2</v>
      </c>
      <c r="N130" s="1">
        <f>konzisztencia_teszt_nyers_i!L130</f>
        <v>4</v>
      </c>
      <c r="O130">
        <f t="shared" si="5"/>
        <v>3.4522000000000008</v>
      </c>
      <c r="P130" s="12">
        <f t="shared" si="6"/>
        <v>0.13694999999999979</v>
      </c>
      <c r="Q130" s="12">
        <f t="shared" si="7"/>
        <v>0.13694999999999979</v>
      </c>
      <c r="R130" s="7" t="s">
        <v>299</v>
      </c>
      <c r="S130" s="8">
        <v>4</v>
      </c>
      <c r="T130" s="8">
        <v>2</v>
      </c>
      <c r="U130" s="8">
        <v>2</v>
      </c>
      <c r="V130" s="8">
        <v>3</v>
      </c>
      <c r="W130" s="8">
        <v>1</v>
      </c>
      <c r="X130" s="8">
        <v>2</v>
      </c>
      <c r="Y130" s="8">
        <v>1</v>
      </c>
      <c r="Z130" s="8">
        <v>4</v>
      </c>
      <c r="AA130" s="8">
        <v>2</v>
      </c>
      <c r="AB130" s="8">
        <v>15000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2</v>
      </c>
      <c r="E131" s="1">
        <v>3</v>
      </c>
      <c r="F131" s="1">
        <v>4</v>
      </c>
      <c r="G131" s="1">
        <v>3</v>
      </c>
      <c r="H131" s="1">
        <v>2</v>
      </c>
      <c r="I131" s="1">
        <v>3</v>
      </c>
      <c r="J131" s="1">
        <v>3</v>
      </c>
      <c r="K131" s="1">
        <v>4</v>
      </c>
      <c r="L131" s="1">
        <f>konzisztencia_teszt_nyers_i!K131*1000+10000</f>
        <v>13000</v>
      </c>
      <c r="M131" s="1">
        <f t="shared" ref="M131:M140" si="8">AB290</f>
        <v>13283.9</v>
      </c>
      <c r="N131" s="1">
        <f>konzisztencia_teszt_nyers_i!L131</f>
        <v>4</v>
      </c>
      <c r="O131">
        <f t="shared" si="5"/>
        <v>3.2838999999999996</v>
      </c>
      <c r="P131" s="12">
        <f t="shared" si="6"/>
        <v>0.1790250000000001</v>
      </c>
      <c r="Q131" s="12">
        <f t="shared" si="7"/>
        <v>0.1790250000000001</v>
      </c>
      <c r="R131" s="7" t="s">
        <v>300</v>
      </c>
      <c r="S131" s="8">
        <v>4</v>
      </c>
      <c r="T131" s="8">
        <v>2</v>
      </c>
      <c r="U131" s="8">
        <v>2</v>
      </c>
      <c r="V131" s="8">
        <v>3</v>
      </c>
      <c r="W131" s="8">
        <v>1</v>
      </c>
      <c r="X131" s="8">
        <v>2</v>
      </c>
      <c r="Y131" s="8">
        <v>2</v>
      </c>
      <c r="Z131" s="8">
        <v>4</v>
      </c>
      <c r="AA131" s="8">
        <v>2</v>
      </c>
      <c r="AB131" s="8">
        <v>15000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2</v>
      </c>
      <c r="F132" s="1">
        <v>4</v>
      </c>
      <c r="G132" s="1">
        <v>3</v>
      </c>
      <c r="H132" s="1">
        <v>2</v>
      </c>
      <c r="I132" s="1">
        <v>4</v>
      </c>
      <c r="J132" s="1">
        <v>3</v>
      </c>
      <c r="K132" s="1">
        <v>4</v>
      </c>
      <c r="L132" s="1">
        <f>konzisztencia_teszt_nyers_i!K132*1000+10000</f>
        <v>13000</v>
      </c>
      <c r="M132" s="1">
        <f t="shared" si="8"/>
        <v>13496.7</v>
      </c>
      <c r="N132" s="1">
        <f>konzisztencia_teszt_nyers_i!L132</f>
        <v>4</v>
      </c>
      <c r="O132">
        <f t="shared" ref="O132:O140" si="9">(M132-10000)/1000</f>
        <v>3.4967000000000006</v>
      </c>
      <c r="P132" s="12">
        <f t="shared" ref="P132:P140" si="10">ABS(N132-O132)/N132</f>
        <v>0.12582499999999985</v>
      </c>
      <c r="Q132" s="12">
        <f t="shared" ref="Q132:Q140" si="11">(N132-O132)/N132</f>
        <v>0.12582499999999985</v>
      </c>
      <c r="R132" s="7" t="s">
        <v>301</v>
      </c>
      <c r="S132" s="8">
        <v>3</v>
      </c>
      <c r="T132" s="8">
        <v>2</v>
      </c>
      <c r="U132" s="8">
        <v>1</v>
      </c>
      <c r="V132" s="8">
        <v>3</v>
      </c>
      <c r="W132" s="8">
        <v>2</v>
      </c>
      <c r="X132" s="8">
        <v>3</v>
      </c>
      <c r="Y132" s="8">
        <v>2</v>
      </c>
      <c r="Z132" s="8">
        <v>2</v>
      </c>
      <c r="AA132" s="8">
        <v>4</v>
      </c>
      <c r="AB132" s="8">
        <v>13000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3</v>
      </c>
      <c r="E133" s="1">
        <v>1</v>
      </c>
      <c r="F133" s="1">
        <v>3</v>
      </c>
      <c r="G133" s="1">
        <v>4</v>
      </c>
      <c r="H133" s="1">
        <v>2</v>
      </c>
      <c r="I133" s="1">
        <v>3</v>
      </c>
      <c r="J133" s="1">
        <v>4</v>
      </c>
      <c r="K133" s="1">
        <v>5</v>
      </c>
      <c r="L133" s="1">
        <f>konzisztencia_teszt_nyers_i!K133*1000+10000</f>
        <v>13000</v>
      </c>
      <c r="M133" s="1">
        <f t="shared" si="8"/>
        <v>14023.6</v>
      </c>
      <c r="N133" s="1">
        <f>konzisztencia_teszt_nyers_i!L133</f>
        <v>5</v>
      </c>
      <c r="O133">
        <f t="shared" si="9"/>
        <v>4.0236000000000001</v>
      </c>
      <c r="P133" s="12">
        <f t="shared" si="10"/>
        <v>0.19527999999999998</v>
      </c>
      <c r="Q133" s="12">
        <f t="shared" si="11"/>
        <v>0.19527999999999998</v>
      </c>
      <c r="R133" s="7" t="s">
        <v>302</v>
      </c>
      <c r="S133" s="8">
        <v>2</v>
      </c>
      <c r="T133" s="8">
        <v>2</v>
      </c>
      <c r="U133" s="8">
        <v>3</v>
      </c>
      <c r="V133" s="8">
        <v>3</v>
      </c>
      <c r="W133" s="8">
        <v>2</v>
      </c>
      <c r="X133" s="8">
        <v>3</v>
      </c>
      <c r="Y133" s="8">
        <v>2</v>
      </c>
      <c r="Z133" s="8">
        <v>2</v>
      </c>
      <c r="AA133" s="8">
        <v>4</v>
      </c>
      <c r="AB133" s="8">
        <v>13000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3</v>
      </c>
      <c r="G134" s="1">
        <v>4</v>
      </c>
      <c r="H134" s="1">
        <v>2</v>
      </c>
      <c r="I134" s="1">
        <v>3</v>
      </c>
      <c r="J134" s="1">
        <v>4</v>
      </c>
      <c r="K134" s="1">
        <v>5</v>
      </c>
      <c r="L134" s="1">
        <f>konzisztencia_teszt_nyers_i!K134*1000+10000</f>
        <v>13000</v>
      </c>
      <c r="M134" s="1">
        <f t="shared" si="8"/>
        <v>13957.2</v>
      </c>
      <c r="N134" s="1">
        <f>konzisztencia_teszt_nyers_i!L134</f>
        <v>5</v>
      </c>
      <c r="O134">
        <f t="shared" si="9"/>
        <v>3.9572000000000007</v>
      </c>
      <c r="P134" s="12">
        <f t="shared" si="10"/>
        <v>0.20855999999999986</v>
      </c>
      <c r="Q134" s="12">
        <f t="shared" si="11"/>
        <v>0.20855999999999986</v>
      </c>
      <c r="R134" s="7" t="s">
        <v>303</v>
      </c>
      <c r="S134" s="8">
        <v>3</v>
      </c>
      <c r="T134" s="8">
        <v>3</v>
      </c>
      <c r="U134" s="8">
        <v>1</v>
      </c>
      <c r="V134" s="8">
        <v>3</v>
      </c>
      <c r="W134" s="8">
        <v>1</v>
      </c>
      <c r="X134" s="8">
        <v>2</v>
      </c>
      <c r="Y134" s="8">
        <v>1</v>
      </c>
      <c r="Z134" s="8">
        <v>3</v>
      </c>
      <c r="AA134" s="8">
        <v>4</v>
      </c>
      <c r="AB134" s="8">
        <v>14000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3</v>
      </c>
      <c r="E135" s="1">
        <v>1</v>
      </c>
      <c r="F135" s="1">
        <v>3</v>
      </c>
      <c r="G135" s="1">
        <v>1</v>
      </c>
      <c r="H135" s="1">
        <v>3</v>
      </c>
      <c r="I135" s="1">
        <v>2</v>
      </c>
      <c r="J135" s="1">
        <v>4</v>
      </c>
      <c r="K135" s="1">
        <v>4</v>
      </c>
      <c r="L135" s="1">
        <f>konzisztencia_teszt_nyers_i!K135*1000+10000</f>
        <v>14000</v>
      </c>
      <c r="M135" s="1">
        <f t="shared" si="8"/>
        <v>13105.6</v>
      </c>
      <c r="N135" s="1">
        <f>konzisztencia_teszt_nyers_i!L135</f>
        <v>4</v>
      </c>
      <c r="O135">
        <f t="shared" si="9"/>
        <v>3.1056000000000004</v>
      </c>
      <c r="P135" s="12">
        <f t="shared" si="10"/>
        <v>0.22359999999999991</v>
      </c>
      <c r="Q135" s="12">
        <f t="shared" si="11"/>
        <v>0.22359999999999991</v>
      </c>
      <c r="R135" s="7" t="s">
        <v>304</v>
      </c>
      <c r="S135" s="8">
        <v>4</v>
      </c>
      <c r="T135" s="8">
        <v>2</v>
      </c>
      <c r="U135" s="8">
        <v>1</v>
      </c>
      <c r="V135" s="8">
        <v>4</v>
      </c>
      <c r="W135" s="8">
        <v>3</v>
      </c>
      <c r="X135" s="8">
        <v>2</v>
      </c>
      <c r="Y135" s="8">
        <v>4</v>
      </c>
      <c r="Z135" s="8">
        <v>3</v>
      </c>
      <c r="AA135" s="8">
        <v>4</v>
      </c>
      <c r="AB135" s="8">
        <v>13000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3</v>
      </c>
      <c r="G136" s="1">
        <v>1</v>
      </c>
      <c r="H136" s="1">
        <v>2</v>
      </c>
      <c r="I136" s="1">
        <v>1</v>
      </c>
      <c r="J136" s="1">
        <v>4</v>
      </c>
      <c r="K136" s="1">
        <v>3</v>
      </c>
      <c r="L136" s="1">
        <f>konzisztencia_teszt_nyers_i!K136*1000+10000</f>
        <v>14000</v>
      </c>
      <c r="M136" s="1">
        <f t="shared" si="8"/>
        <v>14007.6</v>
      </c>
      <c r="N136" s="1">
        <f>konzisztencia_teszt_nyers_i!L136</f>
        <v>3</v>
      </c>
      <c r="O136">
        <f t="shared" si="9"/>
        <v>4.0076000000000001</v>
      </c>
      <c r="P136" s="12">
        <f t="shared" si="10"/>
        <v>0.3358666666666667</v>
      </c>
      <c r="Q136" s="12">
        <f t="shared" si="11"/>
        <v>-0.3358666666666667</v>
      </c>
      <c r="R136" s="7" t="s">
        <v>305</v>
      </c>
      <c r="S136" s="8">
        <v>2</v>
      </c>
      <c r="T136" s="8">
        <v>2</v>
      </c>
      <c r="U136" s="8">
        <v>3</v>
      </c>
      <c r="V136" s="8">
        <v>4</v>
      </c>
      <c r="W136" s="8">
        <v>3</v>
      </c>
      <c r="X136" s="8">
        <v>2</v>
      </c>
      <c r="Y136" s="8">
        <v>3</v>
      </c>
      <c r="Z136" s="8">
        <v>3</v>
      </c>
      <c r="AA136" s="8">
        <v>4</v>
      </c>
      <c r="AB136" s="8">
        <v>13000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3</v>
      </c>
      <c r="E137" s="1">
        <v>2</v>
      </c>
      <c r="F137" s="1">
        <v>3</v>
      </c>
      <c r="G137" s="1">
        <v>1</v>
      </c>
      <c r="H137" s="1">
        <v>3</v>
      </c>
      <c r="I137" s="1">
        <v>2</v>
      </c>
      <c r="J137" s="1">
        <v>4</v>
      </c>
      <c r="K137" s="1">
        <v>4</v>
      </c>
      <c r="L137" s="1">
        <f>konzisztencia_teszt_nyers_i!K137*1000+10000</f>
        <v>14000</v>
      </c>
      <c r="M137" s="1">
        <f t="shared" si="8"/>
        <v>13150.1</v>
      </c>
      <c r="N137" s="1">
        <f>konzisztencia_teszt_nyers_i!L137</f>
        <v>4</v>
      </c>
      <c r="O137">
        <f t="shared" si="9"/>
        <v>3.1501000000000006</v>
      </c>
      <c r="P137" s="12">
        <f t="shared" si="10"/>
        <v>0.21247499999999986</v>
      </c>
      <c r="Q137" s="12">
        <f t="shared" si="11"/>
        <v>0.21247499999999986</v>
      </c>
      <c r="R137" s="7" t="s">
        <v>306</v>
      </c>
      <c r="S137" s="8">
        <v>4</v>
      </c>
      <c r="T137" s="8">
        <v>2</v>
      </c>
      <c r="U137" s="8">
        <v>2</v>
      </c>
      <c r="V137" s="8">
        <v>4</v>
      </c>
      <c r="W137" s="8">
        <v>3</v>
      </c>
      <c r="X137" s="8">
        <v>2</v>
      </c>
      <c r="Y137" s="8">
        <v>4</v>
      </c>
      <c r="Z137" s="8">
        <v>3</v>
      </c>
      <c r="AA137" s="8">
        <v>4</v>
      </c>
      <c r="AB137" s="8">
        <v>13000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2</v>
      </c>
      <c r="E138" s="1">
        <v>1</v>
      </c>
      <c r="F138" s="1">
        <v>3</v>
      </c>
      <c r="G138" s="1">
        <v>1</v>
      </c>
      <c r="H138" s="1">
        <v>1</v>
      </c>
      <c r="I138" s="1">
        <v>2</v>
      </c>
      <c r="J138" s="1">
        <v>3</v>
      </c>
      <c r="K138" s="1">
        <v>4</v>
      </c>
      <c r="L138" s="1">
        <f>konzisztencia_teszt_nyers_i!K138*1000+10000</f>
        <v>14000</v>
      </c>
      <c r="M138" s="1">
        <f t="shared" si="8"/>
        <v>13671</v>
      </c>
      <c r="N138" s="1">
        <f>konzisztencia_teszt_nyers_i!L138</f>
        <v>4</v>
      </c>
      <c r="O138">
        <f t="shared" si="9"/>
        <v>3.6709999999999998</v>
      </c>
      <c r="P138" s="12">
        <f t="shared" si="10"/>
        <v>8.2250000000000045E-2</v>
      </c>
      <c r="Q138" s="12">
        <f t="shared" si="11"/>
        <v>8.2250000000000045E-2</v>
      </c>
      <c r="R138" s="7" t="s">
        <v>307</v>
      </c>
      <c r="S138" s="8">
        <v>3</v>
      </c>
      <c r="T138" s="8">
        <v>3</v>
      </c>
      <c r="U138" s="8">
        <v>1</v>
      </c>
      <c r="V138" s="8">
        <v>3</v>
      </c>
      <c r="W138" s="8">
        <v>4</v>
      </c>
      <c r="X138" s="8">
        <v>2</v>
      </c>
      <c r="Y138" s="8">
        <v>3</v>
      </c>
      <c r="Z138" s="8">
        <v>4</v>
      </c>
      <c r="AA138" s="8">
        <v>5</v>
      </c>
      <c r="AB138" s="8">
        <v>13000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1</v>
      </c>
      <c r="E139" s="1">
        <v>4</v>
      </c>
      <c r="F139" s="1">
        <v>3</v>
      </c>
      <c r="G139" s="1">
        <v>1</v>
      </c>
      <c r="H139" s="1">
        <v>1</v>
      </c>
      <c r="I139" s="1">
        <v>1</v>
      </c>
      <c r="J139" s="1">
        <v>3</v>
      </c>
      <c r="K139" s="1">
        <v>4</v>
      </c>
      <c r="L139" s="1">
        <f>konzisztencia_teszt_nyers_i!K139*1000+10000</f>
        <v>13000</v>
      </c>
      <c r="M139" s="1">
        <f t="shared" si="8"/>
        <v>12401.4</v>
      </c>
      <c r="N139" s="1">
        <f>konzisztencia_teszt_nyers_i!L139</f>
        <v>4</v>
      </c>
      <c r="O139">
        <f t="shared" si="9"/>
        <v>2.4013999999999998</v>
      </c>
      <c r="P139" s="12">
        <f t="shared" si="10"/>
        <v>0.39965000000000006</v>
      </c>
      <c r="Q139" s="12">
        <f t="shared" si="11"/>
        <v>0.39965000000000006</v>
      </c>
      <c r="R139" s="7" t="s">
        <v>308</v>
      </c>
      <c r="S139" s="8">
        <v>2</v>
      </c>
      <c r="T139" s="8">
        <v>2</v>
      </c>
      <c r="U139" s="8">
        <v>3</v>
      </c>
      <c r="V139" s="8">
        <v>3</v>
      </c>
      <c r="W139" s="8">
        <v>4</v>
      </c>
      <c r="X139" s="8">
        <v>2</v>
      </c>
      <c r="Y139" s="8">
        <v>3</v>
      </c>
      <c r="Z139" s="8">
        <v>4</v>
      </c>
      <c r="AA139" s="8">
        <v>5</v>
      </c>
      <c r="AB139" s="8">
        <v>13000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2</v>
      </c>
      <c r="E140" s="1">
        <v>5</v>
      </c>
      <c r="F140" s="1">
        <v>4</v>
      </c>
      <c r="G140" s="1">
        <v>1</v>
      </c>
      <c r="H140" s="1">
        <v>5</v>
      </c>
      <c r="I140" s="1">
        <v>4</v>
      </c>
      <c r="J140" s="1">
        <v>2</v>
      </c>
      <c r="K140" s="1">
        <v>1</v>
      </c>
      <c r="L140" s="1">
        <f>konzisztencia_teszt_nyers_i!K140*1000+10000</f>
        <v>11000</v>
      </c>
      <c r="M140" s="1">
        <f t="shared" si="8"/>
        <v>11629.3</v>
      </c>
      <c r="N140" s="1">
        <f>konzisztencia_teszt_nyers_i!L140</f>
        <v>1</v>
      </c>
      <c r="O140">
        <f t="shared" si="9"/>
        <v>1.6292999999999993</v>
      </c>
      <c r="P140" s="12">
        <f t="shared" si="10"/>
        <v>0.6292999999999993</v>
      </c>
      <c r="Q140" s="12">
        <f t="shared" si="11"/>
        <v>-0.6292999999999993</v>
      </c>
      <c r="R140" s="7" t="s">
        <v>309</v>
      </c>
      <c r="S140" s="8">
        <v>2</v>
      </c>
      <c r="T140" s="8">
        <v>3</v>
      </c>
      <c r="U140" s="8">
        <v>1</v>
      </c>
      <c r="V140" s="8">
        <v>3</v>
      </c>
      <c r="W140" s="8">
        <v>1</v>
      </c>
      <c r="X140" s="8">
        <v>3</v>
      </c>
      <c r="Y140" s="8">
        <v>2</v>
      </c>
      <c r="Z140" s="8">
        <v>4</v>
      </c>
      <c r="AA140" s="8">
        <v>4</v>
      </c>
      <c r="AB140" s="8">
        <v>14000</v>
      </c>
    </row>
    <row r="141" spans="1:28" ht="15" thickBot="1" x14ac:dyDescent="0.35">
      <c r="R141" s="7" t="s">
        <v>310</v>
      </c>
      <c r="S141" s="8">
        <v>1</v>
      </c>
      <c r="T141" s="8">
        <v>2</v>
      </c>
      <c r="U141" s="8">
        <v>3</v>
      </c>
      <c r="V141" s="8">
        <v>3</v>
      </c>
      <c r="W141" s="8">
        <v>1</v>
      </c>
      <c r="X141" s="8">
        <v>2</v>
      </c>
      <c r="Y141" s="8">
        <v>1</v>
      </c>
      <c r="Z141" s="8">
        <v>4</v>
      </c>
      <c r="AA141" s="8">
        <v>3</v>
      </c>
      <c r="AB141" s="8">
        <v>14000</v>
      </c>
    </row>
    <row r="142" spans="1:28" ht="15" thickBot="1" x14ac:dyDescent="0.35">
      <c r="R142" s="7" t="s">
        <v>311</v>
      </c>
      <c r="S142" s="8">
        <v>2</v>
      </c>
      <c r="T142" s="8">
        <v>3</v>
      </c>
      <c r="U142" s="8">
        <v>2</v>
      </c>
      <c r="V142" s="8">
        <v>3</v>
      </c>
      <c r="W142" s="8">
        <v>1</v>
      </c>
      <c r="X142" s="8">
        <v>3</v>
      </c>
      <c r="Y142" s="8">
        <v>2</v>
      </c>
      <c r="Z142" s="8">
        <v>4</v>
      </c>
      <c r="AA142" s="8">
        <v>4</v>
      </c>
      <c r="AB142" s="8">
        <v>14000</v>
      </c>
    </row>
    <row r="143" spans="1:28" ht="15" thickBot="1" x14ac:dyDescent="0.35">
      <c r="R143" s="7" t="s">
        <v>312</v>
      </c>
      <c r="S143" s="8">
        <v>3</v>
      </c>
      <c r="T143" s="8">
        <v>2</v>
      </c>
      <c r="U143" s="8">
        <v>1</v>
      </c>
      <c r="V143" s="8">
        <v>3</v>
      </c>
      <c r="W143" s="8">
        <v>1</v>
      </c>
      <c r="X143" s="8">
        <v>1</v>
      </c>
      <c r="Y143" s="8">
        <v>2</v>
      </c>
      <c r="Z143" s="8">
        <v>3</v>
      </c>
      <c r="AA143" s="8">
        <v>4</v>
      </c>
      <c r="AB143" s="8">
        <v>14000</v>
      </c>
    </row>
    <row r="144" spans="1:28" ht="15" thickBot="1" x14ac:dyDescent="0.35">
      <c r="R144" s="7" t="s">
        <v>313</v>
      </c>
      <c r="S144" s="8">
        <v>1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1</v>
      </c>
      <c r="Z144" s="8">
        <v>3</v>
      </c>
      <c r="AA144" s="8">
        <v>4</v>
      </c>
      <c r="AB144" s="8">
        <v>13000</v>
      </c>
    </row>
    <row r="145" spans="18:28" ht="15" thickBot="1" x14ac:dyDescent="0.35">
      <c r="R145" s="7" t="s">
        <v>314</v>
      </c>
      <c r="S145" s="8">
        <v>1</v>
      </c>
      <c r="T145" s="8">
        <v>2</v>
      </c>
      <c r="U145" s="8">
        <v>5</v>
      </c>
      <c r="V145" s="8">
        <v>4</v>
      </c>
      <c r="W145" s="8">
        <v>1</v>
      </c>
      <c r="X145" s="8">
        <v>5</v>
      </c>
      <c r="Y145" s="8">
        <v>4</v>
      </c>
      <c r="Z145" s="8">
        <v>2</v>
      </c>
      <c r="AA145" s="8">
        <v>1</v>
      </c>
      <c r="AB145" s="8">
        <v>11000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427</v>
      </c>
      <c r="T148" s="8" t="s">
        <v>428</v>
      </c>
      <c r="U148" s="8" t="s">
        <v>429</v>
      </c>
      <c r="V148" s="8" t="s">
        <v>430</v>
      </c>
      <c r="W148" s="8" t="s">
        <v>317</v>
      </c>
      <c r="X148" s="8" t="s">
        <v>431</v>
      </c>
      <c r="Y148" s="8" t="s">
        <v>432</v>
      </c>
      <c r="Z148" s="8" t="s">
        <v>433</v>
      </c>
      <c r="AA148" s="8" t="s">
        <v>434</v>
      </c>
    </row>
    <row r="149" spans="18:28" ht="15" thickBot="1" x14ac:dyDescent="0.35">
      <c r="R149" s="7" t="s">
        <v>318</v>
      </c>
      <c r="S149" s="8" t="s">
        <v>317</v>
      </c>
      <c r="T149" s="8" t="s">
        <v>435</v>
      </c>
      <c r="U149" s="8" t="s">
        <v>436</v>
      </c>
      <c r="V149" s="8" t="s">
        <v>437</v>
      </c>
      <c r="W149" s="8" t="s">
        <v>438</v>
      </c>
      <c r="X149" s="8" t="s">
        <v>439</v>
      </c>
      <c r="Y149" s="8" t="s">
        <v>440</v>
      </c>
      <c r="Z149" s="8" t="s">
        <v>441</v>
      </c>
      <c r="AA149" s="8" t="s">
        <v>442</v>
      </c>
    </row>
    <row r="150" spans="18:28" ht="15" thickBot="1" x14ac:dyDescent="0.35">
      <c r="R150" s="7" t="s">
        <v>319</v>
      </c>
      <c r="S150" s="8" t="s">
        <v>443</v>
      </c>
      <c r="T150" s="8" t="s">
        <v>444</v>
      </c>
      <c r="U150" s="8" t="s">
        <v>445</v>
      </c>
      <c r="V150" s="8" t="s">
        <v>446</v>
      </c>
      <c r="W150" s="8" t="s">
        <v>447</v>
      </c>
      <c r="X150" s="8" t="s">
        <v>448</v>
      </c>
      <c r="Y150" s="8" t="s">
        <v>449</v>
      </c>
      <c r="Z150" s="8" t="s">
        <v>450</v>
      </c>
      <c r="AA150" s="8" t="s">
        <v>451</v>
      </c>
    </row>
    <row r="151" spans="18:28" ht="15" thickBot="1" x14ac:dyDescent="0.35">
      <c r="R151" s="7" t="s">
        <v>320</v>
      </c>
      <c r="S151" s="8" t="s">
        <v>452</v>
      </c>
      <c r="T151" s="8" t="s">
        <v>453</v>
      </c>
      <c r="U151" s="8" t="s">
        <v>317</v>
      </c>
      <c r="V151" s="8" t="s">
        <v>454</v>
      </c>
      <c r="W151" s="8" t="s">
        <v>455</v>
      </c>
      <c r="X151" s="8" t="s">
        <v>456</v>
      </c>
      <c r="Y151" s="8" t="s">
        <v>457</v>
      </c>
      <c r="Z151" s="8" t="s">
        <v>458</v>
      </c>
      <c r="AA151" s="8" t="s">
        <v>459</v>
      </c>
    </row>
    <row r="152" spans="18:28" ht="15" thickBot="1" x14ac:dyDescent="0.35">
      <c r="R152" s="7" t="s">
        <v>321</v>
      </c>
      <c r="S152" s="8" t="s">
        <v>460</v>
      </c>
      <c r="T152" s="8" t="s">
        <v>461</v>
      </c>
      <c r="U152" s="8" t="s">
        <v>462</v>
      </c>
      <c r="V152" s="8" t="s">
        <v>463</v>
      </c>
      <c r="W152" s="8" t="s">
        <v>464</v>
      </c>
      <c r="X152" s="8" t="s">
        <v>465</v>
      </c>
      <c r="Y152" s="8" t="s">
        <v>466</v>
      </c>
      <c r="Z152" s="8" t="s">
        <v>467</v>
      </c>
      <c r="AA152" s="8" t="s">
        <v>468</v>
      </c>
    </row>
    <row r="153" spans="18:28" ht="18.600000000000001" thickBot="1" x14ac:dyDescent="0.35">
      <c r="R153" s="3"/>
    </row>
    <row r="154" spans="18:28" ht="15" thickBot="1" x14ac:dyDescent="0.35">
      <c r="R154" s="7" t="s">
        <v>323</v>
      </c>
      <c r="S154" s="7" t="s">
        <v>167</v>
      </c>
      <c r="T154" s="7" t="s">
        <v>168</v>
      </c>
      <c r="U154" s="7" t="s">
        <v>169</v>
      </c>
      <c r="V154" s="7" t="s">
        <v>170</v>
      </c>
      <c r="W154" s="7" t="s">
        <v>171</v>
      </c>
      <c r="X154" s="7" t="s">
        <v>172</v>
      </c>
      <c r="Y154" s="7" t="s">
        <v>173</v>
      </c>
      <c r="Z154" s="7" t="s">
        <v>174</v>
      </c>
      <c r="AA154" s="7" t="s">
        <v>175</v>
      </c>
    </row>
    <row r="155" spans="18:28" ht="15" thickBot="1" x14ac:dyDescent="0.35">
      <c r="R155" s="7" t="s">
        <v>316</v>
      </c>
      <c r="S155" s="8">
        <v>249.7</v>
      </c>
      <c r="T155" s="8">
        <v>3844.1</v>
      </c>
      <c r="U155" s="8">
        <v>636.29999999999995</v>
      </c>
      <c r="V155" s="8">
        <v>141.30000000000001</v>
      </c>
      <c r="W155" s="8">
        <v>0</v>
      </c>
      <c r="X155" s="8">
        <v>1706.6</v>
      </c>
      <c r="Y155" s="8">
        <v>632.79999999999995</v>
      </c>
      <c r="Z155" s="8">
        <v>3413.1</v>
      </c>
      <c r="AA155" s="8">
        <v>149.80000000000001</v>
      </c>
    </row>
    <row r="156" spans="18:28" ht="15" thickBot="1" x14ac:dyDescent="0.35">
      <c r="R156" s="7" t="s">
        <v>318</v>
      </c>
      <c r="S156" s="8">
        <v>0</v>
      </c>
      <c r="T156" s="8">
        <v>4412.5</v>
      </c>
      <c r="U156" s="8">
        <v>680.7</v>
      </c>
      <c r="V156" s="8">
        <v>1230.5999999999999</v>
      </c>
      <c r="W156" s="8">
        <v>56.9</v>
      </c>
      <c r="X156" s="8">
        <v>1562.2</v>
      </c>
      <c r="Y156" s="8">
        <v>670.2</v>
      </c>
      <c r="Z156" s="8">
        <v>3841.6</v>
      </c>
      <c r="AA156" s="8">
        <v>319.60000000000002</v>
      </c>
    </row>
    <row r="157" spans="18:28" ht="15" thickBot="1" x14ac:dyDescent="0.35">
      <c r="R157" s="7" t="s">
        <v>319</v>
      </c>
      <c r="S157" s="8">
        <v>277.2</v>
      </c>
      <c r="T157" s="8">
        <v>4200.2</v>
      </c>
      <c r="U157" s="8">
        <v>634.79999999999995</v>
      </c>
      <c r="V157" s="8">
        <v>1352.5</v>
      </c>
      <c r="W157" s="8">
        <v>36</v>
      </c>
      <c r="X157" s="8">
        <v>1252.5999999999999</v>
      </c>
      <c r="Y157" s="8">
        <v>550.9</v>
      </c>
      <c r="Z157" s="8">
        <v>4256.7</v>
      </c>
      <c r="AA157" s="8">
        <v>528.4</v>
      </c>
    </row>
    <row r="158" spans="18:28" ht="15" thickBot="1" x14ac:dyDescent="0.35">
      <c r="R158" s="7" t="s">
        <v>320</v>
      </c>
      <c r="S158" s="8">
        <v>530.4</v>
      </c>
      <c r="T158" s="8">
        <v>3413.6</v>
      </c>
      <c r="U158" s="8">
        <v>0</v>
      </c>
      <c r="V158" s="8">
        <v>1471.8</v>
      </c>
      <c r="W158" s="8">
        <v>572.79999999999995</v>
      </c>
      <c r="X158" s="8">
        <v>1197.0999999999999</v>
      </c>
      <c r="Y158" s="8">
        <v>187.3</v>
      </c>
      <c r="Z158" s="8">
        <v>4634.7</v>
      </c>
      <c r="AA158" s="8">
        <v>359.1</v>
      </c>
    </row>
    <row r="159" spans="18:28" ht="15" thickBot="1" x14ac:dyDescent="0.35">
      <c r="R159" s="7" t="s">
        <v>321</v>
      </c>
      <c r="S159" s="8">
        <v>1846.4</v>
      </c>
      <c r="T159" s="8">
        <v>2880.2</v>
      </c>
      <c r="U159" s="8">
        <v>1226.5999999999999</v>
      </c>
      <c r="V159" s="8">
        <v>389.6</v>
      </c>
      <c r="W159" s="8">
        <v>331.1</v>
      </c>
      <c r="X159" s="8">
        <v>89.9</v>
      </c>
      <c r="Y159" s="8">
        <v>2355.8000000000002</v>
      </c>
      <c r="Z159" s="8">
        <v>5205.1000000000004</v>
      </c>
      <c r="AA159" s="8">
        <v>236.7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277.2</v>
      </c>
      <c r="T162" s="8">
        <v>4412.5</v>
      </c>
      <c r="U162" s="8">
        <v>636.29999999999995</v>
      </c>
      <c r="V162" s="8">
        <v>1230.5999999999999</v>
      </c>
      <c r="W162" s="8">
        <v>56.9</v>
      </c>
      <c r="X162" s="8">
        <v>1562.2</v>
      </c>
      <c r="Y162" s="8">
        <v>550.9</v>
      </c>
      <c r="Z162" s="8">
        <v>4634.7</v>
      </c>
      <c r="AA162" s="8">
        <v>528.4</v>
      </c>
      <c r="AB162" s="8">
        <v>13889.7</v>
      </c>
      <c r="AC162" s="8">
        <v>15000</v>
      </c>
      <c r="AD162" s="8">
        <v>1110.3</v>
      </c>
      <c r="AE162" s="8">
        <v>7.4</v>
      </c>
    </row>
    <row r="163" spans="18:31" ht="15" thickBot="1" x14ac:dyDescent="0.35">
      <c r="R163" s="7" t="s">
        <v>178</v>
      </c>
      <c r="S163" s="8">
        <v>0</v>
      </c>
      <c r="T163" s="8">
        <v>4412.5</v>
      </c>
      <c r="U163" s="8">
        <v>636.29999999999995</v>
      </c>
      <c r="V163" s="8">
        <v>1230.5999999999999</v>
      </c>
      <c r="W163" s="8">
        <v>56.9</v>
      </c>
      <c r="X163" s="8">
        <v>1562.2</v>
      </c>
      <c r="Y163" s="8">
        <v>550.9</v>
      </c>
      <c r="Z163" s="8">
        <v>4256.7</v>
      </c>
      <c r="AA163" s="8">
        <v>528.4</v>
      </c>
      <c r="AB163" s="8">
        <v>13234.5</v>
      </c>
      <c r="AC163" s="8">
        <v>15000</v>
      </c>
      <c r="AD163" s="8">
        <v>1765.5</v>
      </c>
      <c r="AE163" s="8">
        <v>11.77</v>
      </c>
    </row>
    <row r="164" spans="18:31" ht="15" thickBot="1" x14ac:dyDescent="0.35">
      <c r="R164" s="7" t="s">
        <v>179</v>
      </c>
      <c r="S164" s="8">
        <v>249.7</v>
      </c>
      <c r="T164" s="8">
        <v>4412.5</v>
      </c>
      <c r="U164" s="8">
        <v>634.79999999999995</v>
      </c>
      <c r="V164" s="8">
        <v>1230.5999999999999</v>
      </c>
      <c r="W164" s="8">
        <v>56.9</v>
      </c>
      <c r="X164" s="8">
        <v>1252.5999999999999</v>
      </c>
      <c r="Y164" s="8">
        <v>670.2</v>
      </c>
      <c r="Z164" s="8">
        <v>4256.7</v>
      </c>
      <c r="AA164" s="8">
        <v>149.80000000000001</v>
      </c>
      <c r="AB164" s="8">
        <v>12913.8</v>
      </c>
      <c r="AC164" s="8">
        <v>14000</v>
      </c>
      <c r="AD164" s="8">
        <v>1086.2</v>
      </c>
      <c r="AE164" s="8">
        <v>7.76</v>
      </c>
    </row>
    <row r="165" spans="18:31" ht="15" thickBot="1" x14ac:dyDescent="0.35">
      <c r="R165" s="7" t="s">
        <v>180</v>
      </c>
      <c r="S165" s="8">
        <v>0</v>
      </c>
      <c r="T165" s="8">
        <v>3844.1</v>
      </c>
      <c r="U165" s="8">
        <v>636.29999999999995</v>
      </c>
      <c r="V165" s="8">
        <v>1230.5999999999999</v>
      </c>
      <c r="W165" s="8">
        <v>0</v>
      </c>
      <c r="X165" s="8">
        <v>1706.6</v>
      </c>
      <c r="Y165" s="8">
        <v>632.79999999999995</v>
      </c>
      <c r="Z165" s="8">
        <v>3841.6</v>
      </c>
      <c r="AA165" s="8">
        <v>359.1</v>
      </c>
      <c r="AB165" s="8">
        <v>12251.1</v>
      </c>
      <c r="AC165" s="8">
        <v>11000</v>
      </c>
      <c r="AD165" s="8">
        <v>-1251.0999999999999</v>
      </c>
      <c r="AE165" s="8">
        <v>-11.37</v>
      </c>
    </row>
    <row r="166" spans="18:31" ht="15" thickBot="1" x14ac:dyDescent="0.35">
      <c r="R166" s="7" t="s">
        <v>181</v>
      </c>
      <c r="S166" s="8">
        <v>249.7</v>
      </c>
      <c r="T166" s="8">
        <v>3844.1</v>
      </c>
      <c r="U166" s="8">
        <v>636.29999999999995</v>
      </c>
      <c r="V166" s="8">
        <v>141.30000000000001</v>
      </c>
      <c r="W166" s="8">
        <v>0</v>
      </c>
      <c r="X166" s="8">
        <v>1706.6</v>
      </c>
      <c r="Y166" s="8">
        <v>632.79999999999995</v>
      </c>
      <c r="Z166" s="8">
        <v>3841.6</v>
      </c>
      <c r="AA166" s="8">
        <v>359.1</v>
      </c>
      <c r="AB166" s="8">
        <v>11411.5</v>
      </c>
      <c r="AC166" s="8">
        <v>11000</v>
      </c>
      <c r="AD166" s="8">
        <v>-411.5</v>
      </c>
      <c r="AE166" s="8">
        <v>-3.74</v>
      </c>
    </row>
    <row r="167" spans="18:31" ht="15" thickBot="1" x14ac:dyDescent="0.35">
      <c r="R167" s="7" t="s">
        <v>182</v>
      </c>
      <c r="S167" s="8">
        <v>277.2</v>
      </c>
      <c r="T167" s="8">
        <v>4412.5</v>
      </c>
      <c r="U167" s="8">
        <v>636.29999999999995</v>
      </c>
      <c r="V167" s="8">
        <v>1352.5</v>
      </c>
      <c r="W167" s="8">
        <v>36</v>
      </c>
      <c r="X167" s="8">
        <v>1252.5999999999999</v>
      </c>
      <c r="Y167" s="8">
        <v>550.9</v>
      </c>
      <c r="Z167" s="8">
        <v>5205.1000000000004</v>
      </c>
      <c r="AA167" s="8">
        <v>528.4</v>
      </c>
      <c r="AB167" s="8">
        <v>14251.3</v>
      </c>
      <c r="AC167" s="8">
        <v>15000</v>
      </c>
      <c r="AD167" s="8">
        <v>748.7</v>
      </c>
      <c r="AE167" s="8">
        <v>4.99</v>
      </c>
    </row>
    <row r="168" spans="18:31" ht="15" thickBot="1" x14ac:dyDescent="0.35">
      <c r="R168" s="7" t="s">
        <v>183</v>
      </c>
      <c r="S168" s="8">
        <v>277.2</v>
      </c>
      <c r="T168" s="8">
        <v>4200.2</v>
      </c>
      <c r="U168" s="8">
        <v>680.7</v>
      </c>
      <c r="V168" s="8">
        <v>1352.5</v>
      </c>
      <c r="W168" s="8">
        <v>36</v>
      </c>
      <c r="X168" s="8">
        <v>1252.5999999999999</v>
      </c>
      <c r="Y168" s="8">
        <v>550.9</v>
      </c>
      <c r="Z168" s="8">
        <v>4634.7</v>
      </c>
      <c r="AA168" s="8">
        <v>528.4</v>
      </c>
      <c r="AB168" s="8">
        <v>13513.2</v>
      </c>
      <c r="AC168" s="8">
        <v>14000</v>
      </c>
      <c r="AD168" s="8">
        <v>486.8</v>
      </c>
      <c r="AE168" s="8">
        <v>3.48</v>
      </c>
    </row>
    <row r="169" spans="18:31" ht="15" thickBot="1" x14ac:dyDescent="0.35">
      <c r="R169" s="7" t="s">
        <v>184</v>
      </c>
      <c r="S169" s="8">
        <v>249.7</v>
      </c>
      <c r="T169" s="8">
        <v>3844.1</v>
      </c>
      <c r="U169" s="8">
        <v>634.79999999999995</v>
      </c>
      <c r="V169" s="8">
        <v>1352.5</v>
      </c>
      <c r="W169" s="8">
        <v>56.9</v>
      </c>
      <c r="X169" s="8">
        <v>1706.6</v>
      </c>
      <c r="Y169" s="8">
        <v>632.79999999999995</v>
      </c>
      <c r="Z169" s="8">
        <v>4634.7</v>
      </c>
      <c r="AA169" s="8">
        <v>359.1</v>
      </c>
      <c r="AB169" s="8">
        <v>13471.2</v>
      </c>
      <c r="AC169" s="8">
        <v>14000</v>
      </c>
      <c r="AD169" s="8">
        <v>528.79999999999995</v>
      </c>
      <c r="AE169" s="8">
        <v>3.78</v>
      </c>
    </row>
    <row r="170" spans="18:31" ht="15" thickBot="1" x14ac:dyDescent="0.35">
      <c r="R170" s="7" t="s">
        <v>185</v>
      </c>
      <c r="S170" s="8">
        <v>249.7</v>
      </c>
      <c r="T170" s="8">
        <v>3844.1</v>
      </c>
      <c r="U170" s="8">
        <v>680.7</v>
      </c>
      <c r="V170" s="8">
        <v>1230.5999999999999</v>
      </c>
      <c r="W170" s="8">
        <v>56.9</v>
      </c>
      <c r="X170" s="8">
        <v>1706.6</v>
      </c>
      <c r="Y170" s="8">
        <v>632.79999999999995</v>
      </c>
      <c r="Z170" s="8">
        <v>4634.7</v>
      </c>
      <c r="AA170" s="8">
        <v>236.7</v>
      </c>
      <c r="AB170" s="8">
        <v>13272.9</v>
      </c>
      <c r="AC170" s="8">
        <v>14000</v>
      </c>
      <c r="AD170" s="8">
        <v>727.1</v>
      </c>
      <c r="AE170" s="8">
        <v>5.19</v>
      </c>
    </row>
    <row r="171" spans="18:31" ht="15" thickBot="1" x14ac:dyDescent="0.35">
      <c r="R171" s="7" t="s">
        <v>186</v>
      </c>
      <c r="S171" s="8">
        <v>0</v>
      </c>
      <c r="T171" s="8">
        <v>4412.5</v>
      </c>
      <c r="U171" s="8">
        <v>1226.5999999999999</v>
      </c>
      <c r="V171" s="8">
        <v>389.6</v>
      </c>
      <c r="W171" s="8">
        <v>572.79999999999995</v>
      </c>
      <c r="X171" s="8">
        <v>89.9</v>
      </c>
      <c r="Y171" s="8">
        <v>2355.8000000000002</v>
      </c>
      <c r="Z171" s="8">
        <v>3413.1</v>
      </c>
      <c r="AA171" s="8">
        <v>149.80000000000001</v>
      </c>
      <c r="AB171" s="8">
        <v>12610.2</v>
      </c>
      <c r="AC171" s="8">
        <v>13000</v>
      </c>
      <c r="AD171" s="8">
        <v>389.8</v>
      </c>
      <c r="AE171" s="8">
        <v>3</v>
      </c>
    </row>
    <row r="172" spans="18:31" ht="15" thickBot="1" x14ac:dyDescent="0.35">
      <c r="R172" s="7" t="s">
        <v>187</v>
      </c>
      <c r="S172" s="8">
        <v>277.2</v>
      </c>
      <c r="T172" s="8">
        <v>4200.2</v>
      </c>
      <c r="U172" s="8">
        <v>680.7</v>
      </c>
      <c r="V172" s="8">
        <v>1471.8</v>
      </c>
      <c r="W172" s="8">
        <v>36</v>
      </c>
      <c r="X172" s="8">
        <v>1252.5999999999999</v>
      </c>
      <c r="Y172" s="8">
        <v>187.3</v>
      </c>
      <c r="Z172" s="8">
        <v>4256.7</v>
      </c>
      <c r="AA172" s="8">
        <v>528.4</v>
      </c>
      <c r="AB172" s="8">
        <v>12890.9</v>
      </c>
      <c r="AC172" s="8">
        <v>13000</v>
      </c>
      <c r="AD172" s="8">
        <v>109.1</v>
      </c>
      <c r="AE172" s="8">
        <v>0.84</v>
      </c>
    </row>
    <row r="173" spans="18:31" ht="15" thickBot="1" x14ac:dyDescent="0.35">
      <c r="R173" s="7" t="s">
        <v>188</v>
      </c>
      <c r="S173" s="8">
        <v>277.2</v>
      </c>
      <c r="T173" s="8">
        <v>4200.2</v>
      </c>
      <c r="U173" s="8">
        <v>680.7</v>
      </c>
      <c r="V173" s="8">
        <v>1352.5</v>
      </c>
      <c r="W173" s="8">
        <v>36</v>
      </c>
      <c r="X173" s="8">
        <v>1252.5999999999999</v>
      </c>
      <c r="Y173" s="8">
        <v>187.3</v>
      </c>
      <c r="Z173" s="8">
        <v>4256.7</v>
      </c>
      <c r="AA173" s="8">
        <v>528.4</v>
      </c>
      <c r="AB173" s="8">
        <v>12771.5</v>
      </c>
      <c r="AC173" s="8">
        <v>12000</v>
      </c>
      <c r="AD173" s="8">
        <v>-771.5</v>
      </c>
      <c r="AE173" s="8">
        <v>-6.43</v>
      </c>
    </row>
    <row r="174" spans="18:31" ht="15" thickBot="1" x14ac:dyDescent="0.35">
      <c r="R174" s="7" t="s">
        <v>189</v>
      </c>
      <c r="S174" s="8">
        <v>277.2</v>
      </c>
      <c r="T174" s="8">
        <v>4200.2</v>
      </c>
      <c r="U174" s="8">
        <v>680.7</v>
      </c>
      <c r="V174" s="8">
        <v>1352.5</v>
      </c>
      <c r="W174" s="8">
        <v>36</v>
      </c>
      <c r="X174" s="8">
        <v>1252.5999999999999</v>
      </c>
      <c r="Y174" s="8">
        <v>187.3</v>
      </c>
      <c r="Z174" s="8">
        <v>3841.6</v>
      </c>
      <c r="AA174" s="8">
        <v>528.4</v>
      </c>
      <c r="AB174" s="8">
        <v>12356.5</v>
      </c>
      <c r="AC174" s="8">
        <v>13000</v>
      </c>
      <c r="AD174" s="8">
        <v>643.5</v>
      </c>
      <c r="AE174" s="8">
        <v>4.95</v>
      </c>
    </row>
    <row r="175" spans="18:31" ht="15" thickBot="1" x14ac:dyDescent="0.35">
      <c r="R175" s="7" t="s">
        <v>190</v>
      </c>
      <c r="S175" s="8">
        <v>277.2</v>
      </c>
      <c r="T175" s="8">
        <v>4412.5</v>
      </c>
      <c r="U175" s="8">
        <v>634.79999999999995</v>
      </c>
      <c r="V175" s="8">
        <v>1352.5</v>
      </c>
      <c r="W175" s="8">
        <v>36</v>
      </c>
      <c r="X175" s="8">
        <v>1562.2</v>
      </c>
      <c r="Y175" s="8">
        <v>550.9</v>
      </c>
      <c r="Z175" s="8">
        <v>4634.7</v>
      </c>
      <c r="AA175" s="8">
        <v>528.4</v>
      </c>
      <c r="AB175" s="8">
        <v>13989.1</v>
      </c>
      <c r="AC175" s="8">
        <v>13000</v>
      </c>
      <c r="AD175" s="8">
        <v>-989.1</v>
      </c>
      <c r="AE175" s="8">
        <v>-7.61</v>
      </c>
    </row>
    <row r="176" spans="18:31" ht="15" thickBot="1" x14ac:dyDescent="0.35">
      <c r="R176" s="7" t="s">
        <v>191</v>
      </c>
      <c r="S176" s="8">
        <v>0</v>
      </c>
      <c r="T176" s="8">
        <v>4412.5</v>
      </c>
      <c r="U176" s="8">
        <v>634.79999999999995</v>
      </c>
      <c r="V176" s="8">
        <v>1471.8</v>
      </c>
      <c r="W176" s="8">
        <v>36</v>
      </c>
      <c r="X176" s="8">
        <v>1562.2</v>
      </c>
      <c r="Y176" s="8">
        <v>550.9</v>
      </c>
      <c r="Z176" s="8">
        <v>4256.7</v>
      </c>
      <c r="AA176" s="8">
        <v>319.60000000000002</v>
      </c>
      <c r="AB176" s="8">
        <v>13244.5</v>
      </c>
      <c r="AC176" s="8">
        <v>13000</v>
      </c>
      <c r="AD176" s="8">
        <v>-244.5</v>
      </c>
      <c r="AE176" s="8">
        <v>-1.88</v>
      </c>
    </row>
    <row r="177" spans="18:31" ht="15" thickBot="1" x14ac:dyDescent="0.35">
      <c r="R177" s="7" t="s">
        <v>192</v>
      </c>
      <c r="S177" s="8">
        <v>277.2</v>
      </c>
      <c r="T177" s="8">
        <v>4412.5</v>
      </c>
      <c r="U177" s="8">
        <v>634.79999999999995</v>
      </c>
      <c r="V177" s="8">
        <v>1352.5</v>
      </c>
      <c r="W177" s="8">
        <v>36</v>
      </c>
      <c r="X177" s="8">
        <v>1562.2</v>
      </c>
      <c r="Y177" s="8">
        <v>550.9</v>
      </c>
      <c r="Z177" s="8">
        <v>4256.7</v>
      </c>
      <c r="AA177" s="8">
        <v>528.4</v>
      </c>
      <c r="AB177" s="8">
        <v>13611.1</v>
      </c>
      <c r="AC177" s="8">
        <v>13000</v>
      </c>
      <c r="AD177" s="8">
        <v>-611.1</v>
      </c>
      <c r="AE177" s="8">
        <v>-4.7</v>
      </c>
    </row>
    <row r="178" spans="18:31" ht="15" thickBot="1" x14ac:dyDescent="0.35">
      <c r="R178" s="7" t="s">
        <v>193</v>
      </c>
      <c r="S178" s="8">
        <v>0</v>
      </c>
      <c r="T178" s="8">
        <v>4200.2</v>
      </c>
      <c r="U178" s="8">
        <v>680.7</v>
      </c>
      <c r="V178" s="8">
        <v>1230.5999999999999</v>
      </c>
      <c r="W178" s="8">
        <v>0</v>
      </c>
      <c r="X178" s="8">
        <v>1706.6</v>
      </c>
      <c r="Y178" s="8">
        <v>632.79999999999995</v>
      </c>
      <c r="Z178" s="8">
        <v>4256.7</v>
      </c>
      <c r="AA178" s="8">
        <v>528.4</v>
      </c>
      <c r="AB178" s="8">
        <v>13236</v>
      </c>
      <c r="AC178" s="8">
        <v>12000</v>
      </c>
      <c r="AD178" s="8">
        <v>-1236</v>
      </c>
      <c r="AE178" s="8">
        <v>-10.3</v>
      </c>
    </row>
    <row r="179" spans="18:31" ht="15" thickBot="1" x14ac:dyDescent="0.35">
      <c r="R179" s="7" t="s">
        <v>194</v>
      </c>
      <c r="S179" s="8">
        <v>249.7</v>
      </c>
      <c r="T179" s="8">
        <v>4412.5</v>
      </c>
      <c r="U179" s="8">
        <v>0</v>
      </c>
      <c r="V179" s="8">
        <v>1352.5</v>
      </c>
      <c r="W179" s="8">
        <v>0</v>
      </c>
      <c r="X179" s="8">
        <v>1562.2</v>
      </c>
      <c r="Y179" s="8">
        <v>632.79999999999995</v>
      </c>
      <c r="Z179" s="8">
        <v>4256.7</v>
      </c>
      <c r="AA179" s="8">
        <v>319.60000000000002</v>
      </c>
      <c r="AB179" s="8">
        <v>12786</v>
      </c>
      <c r="AC179" s="8">
        <v>12000</v>
      </c>
      <c r="AD179" s="8">
        <v>-786</v>
      </c>
      <c r="AE179" s="8">
        <v>-6.55</v>
      </c>
    </row>
    <row r="180" spans="18:31" ht="15" thickBot="1" x14ac:dyDescent="0.35">
      <c r="R180" s="7" t="s">
        <v>195</v>
      </c>
      <c r="S180" s="8">
        <v>0</v>
      </c>
      <c r="T180" s="8">
        <v>4200.2</v>
      </c>
      <c r="U180" s="8">
        <v>634.79999999999995</v>
      </c>
      <c r="V180" s="8">
        <v>1352.5</v>
      </c>
      <c r="W180" s="8">
        <v>0</v>
      </c>
      <c r="X180" s="8">
        <v>1706.6</v>
      </c>
      <c r="Y180" s="8">
        <v>632.79999999999995</v>
      </c>
      <c r="Z180" s="8">
        <v>4256.7</v>
      </c>
      <c r="AA180" s="8">
        <v>359.1</v>
      </c>
      <c r="AB180" s="8">
        <v>13142.6</v>
      </c>
      <c r="AC180" s="8">
        <v>12000</v>
      </c>
      <c r="AD180" s="8">
        <v>-1142.5999999999999</v>
      </c>
      <c r="AE180" s="8">
        <v>-9.52</v>
      </c>
    </row>
    <row r="181" spans="18:31" ht="15" thickBot="1" x14ac:dyDescent="0.35">
      <c r="R181" s="7" t="s">
        <v>196</v>
      </c>
      <c r="S181" s="8">
        <v>249.7</v>
      </c>
      <c r="T181" s="8">
        <v>4200.2</v>
      </c>
      <c r="U181" s="8">
        <v>1226.5999999999999</v>
      </c>
      <c r="V181" s="8">
        <v>1471.8</v>
      </c>
      <c r="W181" s="8">
        <v>56.9</v>
      </c>
      <c r="X181" s="8">
        <v>1197.0999999999999</v>
      </c>
      <c r="Y181" s="8">
        <v>670.2</v>
      </c>
      <c r="Z181" s="8">
        <v>3841.6</v>
      </c>
      <c r="AA181" s="8">
        <v>149.80000000000001</v>
      </c>
      <c r="AB181" s="8">
        <v>13064.2</v>
      </c>
      <c r="AC181" s="8">
        <v>13000</v>
      </c>
      <c r="AD181" s="8">
        <v>-64.2</v>
      </c>
      <c r="AE181" s="8">
        <v>-0.49</v>
      </c>
    </row>
    <row r="182" spans="18:31" ht="15" thickBot="1" x14ac:dyDescent="0.35">
      <c r="R182" s="7" t="s">
        <v>197</v>
      </c>
      <c r="S182" s="8">
        <v>0</v>
      </c>
      <c r="T182" s="8">
        <v>4412.5</v>
      </c>
      <c r="U182" s="8">
        <v>634.79999999999995</v>
      </c>
      <c r="V182" s="8">
        <v>1352.5</v>
      </c>
      <c r="W182" s="8">
        <v>56.9</v>
      </c>
      <c r="X182" s="8">
        <v>1562.2</v>
      </c>
      <c r="Y182" s="8">
        <v>632.79999999999995</v>
      </c>
      <c r="Z182" s="8">
        <v>4634.7</v>
      </c>
      <c r="AA182" s="8">
        <v>528.4</v>
      </c>
      <c r="AB182" s="8">
        <v>13814.8</v>
      </c>
      <c r="AC182" s="8">
        <v>13000</v>
      </c>
      <c r="AD182" s="8">
        <v>-814.8</v>
      </c>
      <c r="AE182" s="8">
        <v>-6.27</v>
      </c>
    </row>
    <row r="183" spans="18:31" ht="15" thickBot="1" x14ac:dyDescent="0.35">
      <c r="R183" s="7" t="s">
        <v>198</v>
      </c>
      <c r="S183" s="8">
        <v>0</v>
      </c>
      <c r="T183" s="8">
        <v>4200.2</v>
      </c>
      <c r="U183" s="8">
        <v>634.79999999999995</v>
      </c>
      <c r="V183" s="8">
        <v>1230.5999999999999</v>
      </c>
      <c r="W183" s="8">
        <v>56.9</v>
      </c>
      <c r="X183" s="8">
        <v>1706.6</v>
      </c>
      <c r="Y183" s="8">
        <v>632.79999999999995</v>
      </c>
      <c r="Z183" s="8">
        <v>4256.7</v>
      </c>
      <c r="AA183" s="8">
        <v>359.1</v>
      </c>
      <c r="AB183" s="8">
        <v>13077.7</v>
      </c>
      <c r="AC183" s="8">
        <v>14000</v>
      </c>
      <c r="AD183" s="8">
        <v>922.3</v>
      </c>
      <c r="AE183" s="8">
        <v>6.59</v>
      </c>
    </row>
    <row r="184" spans="18:31" ht="15" thickBot="1" x14ac:dyDescent="0.35">
      <c r="R184" s="7" t="s">
        <v>199</v>
      </c>
      <c r="S184" s="8">
        <v>249.7</v>
      </c>
      <c r="T184" s="8">
        <v>4412.5</v>
      </c>
      <c r="U184" s="8">
        <v>0</v>
      </c>
      <c r="V184" s="8">
        <v>1352.5</v>
      </c>
      <c r="W184" s="8">
        <v>56.9</v>
      </c>
      <c r="X184" s="8">
        <v>1562.2</v>
      </c>
      <c r="Y184" s="8">
        <v>632.79999999999995</v>
      </c>
      <c r="Z184" s="8">
        <v>4256.7</v>
      </c>
      <c r="AA184" s="8">
        <v>319.60000000000002</v>
      </c>
      <c r="AB184" s="8">
        <v>12842.9</v>
      </c>
      <c r="AC184" s="8">
        <v>13000</v>
      </c>
      <c r="AD184" s="8">
        <v>157.1</v>
      </c>
      <c r="AE184" s="8">
        <v>1.21</v>
      </c>
    </row>
    <row r="185" spans="18:31" ht="15" thickBot="1" x14ac:dyDescent="0.35">
      <c r="R185" s="7" t="s">
        <v>200</v>
      </c>
      <c r="S185" s="8">
        <v>249.7</v>
      </c>
      <c r="T185" s="8">
        <v>3844.1</v>
      </c>
      <c r="U185" s="8">
        <v>634.79999999999995</v>
      </c>
      <c r="V185" s="8">
        <v>1352.5</v>
      </c>
      <c r="W185" s="8">
        <v>36</v>
      </c>
      <c r="X185" s="8">
        <v>1562.2</v>
      </c>
      <c r="Y185" s="8">
        <v>670.2</v>
      </c>
      <c r="Z185" s="8">
        <v>4256.7</v>
      </c>
      <c r="AA185" s="8">
        <v>319.60000000000002</v>
      </c>
      <c r="AB185" s="8">
        <v>12925.8</v>
      </c>
      <c r="AC185" s="8">
        <v>14000</v>
      </c>
      <c r="AD185" s="8">
        <v>1074.2</v>
      </c>
      <c r="AE185" s="8">
        <v>7.67</v>
      </c>
    </row>
    <row r="186" spans="18:31" ht="15" thickBot="1" x14ac:dyDescent="0.35">
      <c r="R186" s="7" t="s">
        <v>201</v>
      </c>
      <c r="S186" s="8">
        <v>277.2</v>
      </c>
      <c r="T186" s="8">
        <v>4200.2</v>
      </c>
      <c r="U186" s="8">
        <v>680.7</v>
      </c>
      <c r="V186" s="8">
        <v>1230.5999999999999</v>
      </c>
      <c r="W186" s="8">
        <v>36</v>
      </c>
      <c r="X186" s="8">
        <v>1562.2</v>
      </c>
      <c r="Y186" s="8">
        <v>670.2</v>
      </c>
      <c r="Z186" s="8">
        <v>4634.7</v>
      </c>
      <c r="AA186" s="8">
        <v>359.1</v>
      </c>
      <c r="AB186" s="8">
        <v>13651</v>
      </c>
      <c r="AC186" s="8">
        <v>15000</v>
      </c>
      <c r="AD186" s="8">
        <v>1349</v>
      </c>
      <c r="AE186" s="8">
        <v>8.99</v>
      </c>
    </row>
    <row r="187" spans="18:31" ht="15" thickBot="1" x14ac:dyDescent="0.35">
      <c r="R187" s="7" t="s">
        <v>202</v>
      </c>
      <c r="S187" s="8">
        <v>530.4</v>
      </c>
      <c r="T187" s="8">
        <v>4412.5</v>
      </c>
      <c r="U187" s="8">
        <v>636.29999999999995</v>
      </c>
      <c r="V187" s="8">
        <v>1471.8</v>
      </c>
      <c r="W187" s="8">
        <v>36</v>
      </c>
      <c r="X187" s="8">
        <v>1197.0999999999999</v>
      </c>
      <c r="Y187" s="8">
        <v>187.3</v>
      </c>
      <c r="Z187" s="8">
        <v>3841.6</v>
      </c>
      <c r="AA187" s="8">
        <v>528.4</v>
      </c>
      <c r="AB187" s="8">
        <v>12841.4</v>
      </c>
      <c r="AC187" s="8">
        <v>13000</v>
      </c>
      <c r="AD187" s="8">
        <v>158.6</v>
      </c>
      <c r="AE187" s="8">
        <v>1.22</v>
      </c>
    </row>
    <row r="188" spans="18:31" ht="15" thickBot="1" x14ac:dyDescent="0.35">
      <c r="R188" s="7" t="s">
        <v>203</v>
      </c>
      <c r="S188" s="8">
        <v>530.4</v>
      </c>
      <c r="T188" s="8">
        <v>3413.6</v>
      </c>
      <c r="U188" s="8">
        <v>680.7</v>
      </c>
      <c r="V188" s="8">
        <v>1471.8</v>
      </c>
      <c r="W188" s="8">
        <v>572.79999999999995</v>
      </c>
      <c r="X188" s="8">
        <v>1197.0999999999999</v>
      </c>
      <c r="Y188" s="8">
        <v>187.3</v>
      </c>
      <c r="Z188" s="8">
        <v>3841.6</v>
      </c>
      <c r="AA188" s="8">
        <v>528.4</v>
      </c>
      <c r="AB188" s="8">
        <v>12423.9</v>
      </c>
      <c r="AC188" s="8">
        <v>12000</v>
      </c>
      <c r="AD188" s="8">
        <v>-423.9</v>
      </c>
      <c r="AE188" s="8">
        <v>-3.53</v>
      </c>
    </row>
    <row r="189" spans="18:31" ht="15" thickBot="1" x14ac:dyDescent="0.35">
      <c r="R189" s="7" t="s">
        <v>204</v>
      </c>
      <c r="S189" s="8">
        <v>277.2</v>
      </c>
      <c r="T189" s="8">
        <v>4200.2</v>
      </c>
      <c r="U189" s="8">
        <v>634.79999999999995</v>
      </c>
      <c r="V189" s="8">
        <v>1352.5</v>
      </c>
      <c r="W189" s="8">
        <v>572.79999999999995</v>
      </c>
      <c r="X189" s="8">
        <v>1562.2</v>
      </c>
      <c r="Y189" s="8">
        <v>670.2</v>
      </c>
      <c r="Z189" s="8">
        <v>4634.7</v>
      </c>
      <c r="AA189" s="8">
        <v>359.1</v>
      </c>
      <c r="AB189" s="8">
        <v>14263.8</v>
      </c>
      <c r="AC189" s="8">
        <v>15000</v>
      </c>
      <c r="AD189" s="8">
        <v>736.2</v>
      </c>
      <c r="AE189" s="8">
        <v>4.91</v>
      </c>
    </row>
    <row r="190" spans="18:31" ht="15" thickBot="1" x14ac:dyDescent="0.35">
      <c r="R190" s="7" t="s">
        <v>205</v>
      </c>
      <c r="S190" s="8">
        <v>277.2</v>
      </c>
      <c r="T190" s="8">
        <v>4412.5</v>
      </c>
      <c r="U190" s="8">
        <v>680.7</v>
      </c>
      <c r="V190" s="8">
        <v>1230.5999999999999</v>
      </c>
      <c r="W190" s="8">
        <v>0</v>
      </c>
      <c r="X190" s="8">
        <v>1706.6</v>
      </c>
      <c r="Y190" s="8">
        <v>632.79999999999995</v>
      </c>
      <c r="Z190" s="8">
        <v>4634.7</v>
      </c>
      <c r="AA190" s="8">
        <v>528.4</v>
      </c>
      <c r="AB190" s="8">
        <v>14103.5</v>
      </c>
      <c r="AC190" s="8">
        <v>13000</v>
      </c>
      <c r="AD190" s="8">
        <v>-1103.5</v>
      </c>
      <c r="AE190" s="8">
        <v>-8.49</v>
      </c>
    </row>
    <row r="191" spans="18:31" ht="15" thickBot="1" x14ac:dyDescent="0.35">
      <c r="R191" s="7" t="s">
        <v>206</v>
      </c>
      <c r="S191" s="8">
        <v>277.2</v>
      </c>
      <c r="T191" s="8">
        <v>4412.5</v>
      </c>
      <c r="U191" s="8">
        <v>634.79999999999995</v>
      </c>
      <c r="V191" s="8">
        <v>1230.5999999999999</v>
      </c>
      <c r="W191" s="8">
        <v>0</v>
      </c>
      <c r="X191" s="8">
        <v>1706.6</v>
      </c>
      <c r="Y191" s="8">
        <v>670.2</v>
      </c>
      <c r="Z191" s="8">
        <v>4634.7</v>
      </c>
      <c r="AA191" s="8">
        <v>359.1</v>
      </c>
      <c r="AB191" s="8">
        <v>13925.7</v>
      </c>
      <c r="AC191" s="8">
        <v>13000</v>
      </c>
      <c r="AD191" s="8">
        <v>-925.7</v>
      </c>
      <c r="AE191" s="8">
        <v>-7.12</v>
      </c>
    </row>
    <row r="192" spans="18:31" ht="15" thickBot="1" x14ac:dyDescent="0.35">
      <c r="R192" s="7" t="s">
        <v>207</v>
      </c>
      <c r="S192" s="8">
        <v>249.7</v>
      </c>
      <c r="T192" s="8">
        <v>4200.2</v>
      </c>
      <c r="U192" s="8">
        <v>0</v>
      </c>
      <c r="V192" s="8">
        <v>1230.5999999999999</v>
      </c>
      <c r="W192" s="8">
        <v>0</v>
      </c>
      <c r="X192" s="8">
        <v>1706.6</v>
      </c>
      <c r="Y192" s="8">
        <v>632.79999999999995</v>
      </c>
      <c r="Z192" s="8">
        <v>4256.7</v>
      </c>
      <c r="AA192" s="8">
        <v>319.60000000000002</v>
      </c>
      <c r="AB192" s="8">
        <v>12596.2</v>
      </c>
      <c r="AC192" s="8">
        <v>13000</v>
      </c>
      <c r="AD192" s="8">
        <v>403.8</v>
      </c>
      <c r="AE192" s="8">
        <v>3.11</v>
      </c>
    </row>
    <row r="193" spans="18:31" ht="15" thickBot="1" x14ac:dyDescent="0.35">
      <c r="R193" s="7" t="s">
        <v>208</v>
      </c>
      <c r="S193" s="8">
        <v>277.2</v>
      </c>
      <c r="T193" s="8">
        <v>4200.2</v>
      </c>
      <c r="U193" s="8">
        <v>634.79999999999995</v>
      </c>
      <c r="V193" s="8">
        <v>1352.5</v>
      </c>
      <c r="W193" s="8">
        <v>36</v>
      </c>
      <c r="X193" s="8">
        <v>1562.2</v>
      </c>
      <c r="Y193" s="8">
        <v>670.2</v>
      </c>
      <c r="Z193" s="8">
        <v>4634.7</v>
      </c>
      <c r="AA193" s="8">
        <v>359.1</v>
      </c>
      <c r="AB193" s="8">
        <v>13726.9</v>
      </c>
      <c r="AC193" s="8">
        <v>14000</v>
      </c>
      <c r="AD193" s="8">
        <v>273.10000000000002</v>
      </c>
      <c r="AE193" s="8">
        <v>1.95</v>
      </c>
    </row>
    <row r="194" spans="18:31" ht="15" thickBot="1" x14ac:dyDescent="0.35">
      <c r="R194" s="7" t="s">
        <v>209</v>
      </c>
      <c r="S194" s="8">
        <v>277.2</v>
      </c>
      <c r="T194" s="8">
        <v>4412.5</v>
      </c>
      <c r="U194" s="8">
        <v>680.7</v>
      </c>
      <c r="V194" s="8">
        <v>1230.5999999999999</v>
      </c>
      <c r="W194" s="8">
        <v>56.9</v>
      </c>
      <c r="X194" s="8">
        <v>1706.6</v>
      </c>
      <c r="Y194" s="8">
        <v>632.79999999999995</v>
      </c>
      <c r="Z194" s="8">
        <v>5205.1000000000004</v>
      </c>
      <c r="AA194" s="8">
        <v>359.1</v>
      </c>
      <c r="AB194" s="8">
        <v>14561.5</v>
      </c>
      <c r="AC194" s="8">
        <v>14000</v>
      </c>
      <c r="AD194" s="8">
        <v>-561.5</v>
      </c>
      <c r="AE194" s="8">
        <v>-4.01</v>
      </c>
    </row>
    <row r="195" spans="18:31" ht="15" thickBot="1" x14ac:dyDescent="0.35">
      <c r="R195" s="7" t="s">
        <v>210</v>
      </c>
      <c r="S195" s="8">
        <v>277.2</v>
      </c>
      <c r="T195" s="8">
        <v>4412.5</v>
      </c>
      <c r="U195" s="8">
        <v>680.7</v>
      </c>
      <c r="V195" s="8">
        <v>1230.5999999999999</v>
      </c>
      <c r="W195" s="8">
        <v>56.9</v>
      </c>
      <c r="X195" s="8">
        <v>1706.6</v>
      </c>
      <c r="Y195" s="8">
        <v>670.2</v>
      </c>
      <c r="Z195" s="8">
        <v>4634.7</v>
      </c>
      <c r="AA195" s="8">
        <v>236.7</v>
      </c>
      <c r="AB195" s="8">
        <v>13906.2</v>
      </c>
      <c r="AC195" s="8">
        <v>13000</v>
      </c>
      <c r="AD195" s="8">
        <v>-906.2</v>
      </c>
      <c r="AE195" s="8">
        <v>-6.97</v>
      </c>
    </row>
    <row r="196" spans="18:31" ht="15" thickBot="1" x14ac:dyDescent="0.35">
      <c r="R196" s="7" t="s">
        <v>211</v>
      </c>
      <c r="S196" s="8">
        <v>249.7</v>
      </c>
      <c r="T196" s="8">
        <v>3844.1</v>
      </c>
      <c r="U196" s="8">
        <v>634.79999999999995</v>
      </c>
      <c r="V196" s="8">
        <v>1230.5999999999999</v>
      </c>
      <c r="W196" s="8">
        <v>56.9</v>
      </c>
      <c r="X196" s="8">
        <v>1706.6</v>
      </c>
      <c r="Y196" s="8">
        <v>632.79999999999995</v>
      </c>
      <c r="Z196" s="8">
        <v>4256.7</v>
      </c>
      <c r="AA196" s="8">
        <v>319.60000000000002</v>
      </c>
      <c r="AB196" s="8">
        <v>12931.8</v>
      </c>
      <c r="AC196" s="8">
        <v>13000</v>
      </c>
      <c r="AD196" s="8">
        <v>68.2</v>
      </c>
      <c r="AE196" s="8">
        <v>0.52</v>
      </c>
    </row>
    <row r="197" spans="18:31" ht="15" thickBot="1" x14ac:dyDescent="0.35">
      <c r="R197" s="7" t="s">
        <v>212</v>
      </c>
      <c r="S197" s="8">
        <v>0</v>
      </c>
      <c r="T197" s="8">
        <v>3844.1</v>
      </c>
      <c r="U197" s="8">
        <v>636.29999999999995</v>
      </c>
      <c r="V197" s="8">
        <v>1230.5999999999999</v>
      </c>
      <c r="W197" s="8">
        <v>0</v>
      </c>
      <c r="X197" s="8">
        <v>1706.6</v>
      </c>
      <c r="Y197" s="8">
        <v>670.2</v>
      </c>
      <c r="Z197" s="8">
        <v>4634.7</v>
      </c>
      <c r="AA197" s="8">
        <v>359.1</v>
      </c>
      <c r="AB197" s="8">
        <v>13081.7</v>
      </c>
      <c r="AC197" s="8">
        <v>12000</v>
      </c>
      <c r="AD197" s="8">
        <v>-1081.7</v>
      </c>
      <c r="AE197" s="8">
        <v>-9.01</v>
      </c>
    </row>
    <row r="198" spans="18:31" ht="15" thickBot="1" x14ac:dyDescent="0.35">
      <c r="R198" s="7" t="s">
        <v>213</v>
      </c>
      <c r="S198" s="8">
        <v>249.7</v>
      </c>
      <c r="T198" s="8">
        <v>3844.1</v>
      </c>
      <c r="U198" s="8">
        <v>680.7</v>
      </c>
      <c r="V198" s="8">
        <v>141.30000000000001</v>
      </c>
      <c r="W198" s="8">
        <v>0</v>
      </c>
      <c r="X198" s="8">
        <v>1706.6</v>
      </c>
      <c r="Y198" s="8">
        <v>632.79999999999995</v>
      </c>
      <c r="Z198" s="8">
        <v>4634.7</v>
      </c>
      <c r="AA198" s="8">
        <v>319.60000000000002</v>
      </c>
      <c r="AB198" s="8">
        <v>12209.6</v>
      </c>
      <c r="AC198" s="8">
        <v>12000</v>
      </c>
      <c r="AD198" s="8">
        <v>-209.6</v>
      </c>
      <c r="AE198" s="8">
        <v>-1.75</v>
      </c>
    </row>
    <row r="199" spans="18:31" ht="15" thickBot="1" x14ac:dyDescent="0.35">
      <c r="R199" s="7" t="s">
        <v>214</v>
      </c>
      <c r="S199" s="8">
        <v>277.2</v>
      </c>
      <c r="T199" s="8">
        <v>4412.5</v>
      </c>
      <c r="U199" s="8">
        <v>680.7</v>
      </c>
      <c r="V199" s="8">
        <v>141.30000000000001</v>
      </c>
      <c r="W199" s="8">
        <v>0</v>
      </c>
      <c r="X199" s="8">
        <v>1706.6</v>
      </c>
      <c r="Y199" s="8">
        <v>670.2</v>
      </c>
      <c r="Z199" s="8">
        <v>5205.1000000000004</v>
      </c>
      <c r="AA199" s="8">
        <v>236.7</v>
      </c>
      <c r="AB199" s="8">
        <v>13330.4</v>
      </c>
      <c r="AC199" s="8">
        <v>15000</v>
      </c>
      <c r="AD199" s="8">
        <v>1669.6</v>
      </c>
      <c r="AE199" s="8">
        <v>11.13</v>
      </c>
    </row>
    <row r="200" spans="18:31" ht="15" thickBot="1" x14ac:dyDescent="0.35">
      <c r="R200" s="7" t="s">
        <v>215</v>
      </c>
      <c r="S200" s="8">
        <v>249.7</v>
      </c>
      <c r="T200" s="8">
        <v>4412.5</v>
      </c>
      <c r="U200" s="8">
        <v>634.79999999999995</v>
      </c>
      <c r="V200" s="8">
        <v>1230.5999999999999</v>
      </c>
      <c r="W200" s="8">
        <v>0</v>
      </c>
      <c r="X200" s="8">
        <v>1252.5999999999999</v>
      </c>
      <c r="Y200" s="8">
        <v>670.2</v>
      </c>
      <c r="Z200" s="8">
        <v>4634.7</v>
      </c>
      <c r="AA200" s="8">
        <v>149.80000000000001</v>
      </c>
      <c r="AB200" s="8">
        <v>13235</v>
      </c>
      <c r="AC200" s="8">
        <v>14000</v>
      </c>
      <c r="AD200" s="8">
        <v>765</v>
      </c>
      <c r="AE200" s="8">
        <v>5.46</v>
      </c>
    </row>
    <row r="201" spans="18:31" ht="15" thickBot="1" x14ac:dyDescent="0.35">
      <c r="R201" s="7" t="s">
        <v>216</v>
      </c>
      <c r="S201" s="8">
        <v>277.2</v>
      </c>
      <c r="T201" s="8">
        <v>4412.5</v>
      </c>
      <c r="U201" s="8">
        <v>680.7</v>
      </c>
      <c r="V201" s="8">
        <v>1230.5999999999999</v>
      </c>
      <c r="W201" s="8">
        <v>0</v>
      </c>
      <c r="X201" s="8">
        <v>1706.6</v>
      </c>
      <c r="Y201" s="8">
        <v>670.2</v>
      </c>
      <c r="Z201" s="8">
        <v>4634.7</v>
      </c>
      <c r="AA201" s="8">
        <v>359.1</v>
      </c>
      <c r="AB201" s="8">
        <v>13971.6</v>
      </c>
      <c r="AC201" s="8">
        <v>15000</v>
      </c>
      <c r="AD201" s="8">
        <v>1028.4000000000001</v>
      </c>
      <c r="AE201" s="8">
        <v>6.86</v>
      </c>
    </row>
    <row r="202" spans="18:31" ht="15" thickBot="1" x14ac:dyDescent="0.35">
      <c r="R202" s="7" t="s">
        <v>217</v>
      </c>
      <c r="S202" s="8">
        <v>530.4</v>
      </c>
      <c r="T202" s="8">
        <v>4412.5</v>
      </c>
      <c r="U202" s="8">
        <v>680.7</v>
      </c>
      <c r="V202" s="8">
        <v>1352.5</v>
      </c>
      <c r="W202" s="8">
        <v>36</v>
      </c>
      <c r="X202" s="8">
        <v>89.9</v>
      </c>
      <c r="Y202" s="8">
        <v>2355.8000000000002</v>
      </c>
      <c r="Z202" s="8">
        <v>5205.1000000000004</v>
      </c>
      <c r="AA202" s="8">
        <v>319.60000000000002</v>
      </c>
      <c r="AB202" s="8">
        <v>14982.5</v>
      </c>
      <c r="AC202" s="8">
        <v>15000</v>
      </c>
      <c r="AD202" s="8">
        <v>17.5</v>
      </c>
      <c r="AE202" s="8">
        <v>0.12</v>
      </c>
    </row>
    <row r="203" spans="18:31" ht="15" thickBot="1" x14ac:dyDescent="0.35">
      <c r="R203" s="7" t="s">
        <v>218</v>
      </c>
      <c r="S203" s="8">
        <v>0</v>
      </c>
      <c r="T203" s="8">
        <v>4412.5</v>
      </c>
      <c r="U203" s="8">
        <v>636.29999999999995</v>
      </c>
      <c r="V203" s="8">
        <v>1230.5999999999999</v>
      </c>
      <c r="W203" s="8">
        <v>56.9</v>
      </c>
      <c r="X203" s="8">
        <v>1706.6</v>
      </c>
      <c r="Y203" s="8">
        <v>670.2</v>
      </c>
      <c r="Z203" s="8">
        <v>4634.7</v>
      </c>
      <c r="AA203" s="8">
        <v>359.1</v>
      </c>
      <c r="AB203" s="8">
        <v>13706.9</v>
      </c>
      <c r="AC203" s="8">
        <v>13000</v>
      </c>
      <c r="AD203" s="8">
        <v>-706.9</v>
      </c>
      <c r="AE203" s="8">
        <v>-5.44</v>
      </c>
    </row>
    <row r="204" spans="18:31" ht="15" thickBot="1" x14ac:dyDescent="0.35">
      <c r="R204" s="7" t="s">
        <v>219</v>
      </c>
      <c r="S204" s="8">
        <v>0</v>
      </c>
      <c r="T204" s="8">
        <v>4412.5</v>
      </c>
      <c r="U204" s="8">
        <v>636.29999999999995</v>
      </c>
      <c r="V204" s="8">
        <v>1230.5999999999999</v>
      </c>
      <c r="W204" s="8">
        <v>56.9</v>
      </c>
      <c r="X204" s="8">
        <v>1706.6</v>
      </c>
      <c r="Y204" s="8">
        <v>670.2</v>
      </c>
      <c r="Z204" s="8">
        <v>4634.7</v>
      </c>
      <c r="AA204" s="8">
        <v>528.4</v>
      </c>
      <c r="AB204" s="8">
        <v>13876.3</v>
      </c>
      <c r="AC204" s="8">
        <v>13000</v>
      </c>
      <c r="AD204" s="8">
        <v>-876.3</v>
      </c>
      <c r="AE204" s="8">
        <v>-6.74</v>
      </c>
    </row>
    <row r="205" spans="18:31" ht="15" thickBot="1" x14ac:dyDescent="0.35">
      <c r="R205" s="7" t="s">
        <v>220</v>
      </c>
      <c r="S205" s="8">
        <v>249.7</v>
      </c>
      <c r="T205" s="8">
        <v>3844.1</v>
      </c>
      <c r="U205" s="8">
        <v>680.7</v>
      </c>
      <c r="V205" s="8">
        <v>1230.5999999999999</v>
      </c>
      <c r="W205" s="8">
        <v>56.9</v>
      </c>
      <c r="X205" s="8">
        <v>1562.2</v>
      </c>
      <c r="Y205" s="8">
        <v>632.79999999999995</v>
      </c>
      <c r="Z205" s="8">
        <v>4634.7</v>
      </c>
      <c r="AA205" s="8">
        <v>528.4</v>
      </c>
      <c r="AB205" s="8">
        <v>13420.3</v>
      </c>
      <c r="AC205" s="8">
        <v>13000</v>
      </c>
      <c r="AD205" s="8">
        <v>-420.3</v>
      </c>
      <c r="AE205" s="8">
        <v>-3.23</v>
      </c>
    </row>
    <row r="206" spans="18:31" ht="15" thickBot="1" x14ac:dyDescent="0.35">
      <c r="R206" s="7" t="s">
        <v>221</v>
      </c>
      <c r="S206" s="8">
        <v>249.7</v>
      </c>
      <c r="T206" s="8">
        <v>4200.2</v>
      </c>
      <c r="U206" s="8">
        <v>1226.5999999999999</v>
      </c>
      <c r="V206" s="8">
        <v>389.6</v>
      </c>
      <c r="W206" s="8">
        <v>572.79999999999995</v>
      </c>
      <c r="X206" s="8">
        <v>89.9</v>
      </c>
      <c r="Y206" s="8">
        <v>2355.8000000000002</v>
      </c>
      <c r="Z206" s="8">
        <v>3841.6</v>
      </c>
      <c r="AA206" s="8">
        <v>149.80000000000001</v>
      </c>
      <c r="AB206" s="8">
        <v>13076.2</v>
      </c>
      <c r="AC206" s="8">
        <v>14000</v>
      </c>
      <c r="AD206" s="8">
        <v>923.8</v>
      </c>
      <c r="AE206" s="8">
        <v>6.6</v>
      </c>
    </row>
    <row r="207" spans="18:31" ht="15" thickBot="1" x14ac:dyDescent="0.35">
      <c r="R207" s="7" t="s">
        <v>222</v>
      </c>
      <c r="S207" s="8">
        <v>277.2</v>
      </c>
      <c r="T207" s="8">
        <v>4412.5</v>
      </c>
      <c r="U207" s="8">
        <v>636.29999999999995</v>
      </c>
      <c r="V207" s="8">
        <v>1230.5999999999999</v>
      </c>
      <c r="W207" s="8">
        <v>56.9</v>
      </c>
      <c r="X207" s="8">
        <v>1562.2</v>
      </c>
      <c r="Y207" s="8">
        <v>670.2</v>
      </c>
      <c r="Z207" s="8">
        <v>5205.1000000000004</v>
      </c>
      <c r="AA207" s="8">
        <v>359.1</v>
      </c>
      <c r="AB207" s="8">
        <v>14410.1</v>
      </c>
      <c r="AC207" s="8">
        <v>14000</v>
      </c>
      <c r="AD207" s="8">
        <v>-410.1</v>
      </c>
      <c r="AE207" s="8">
        <v>-2.93</v>
      </c>
    </row>
    <row r="208" spans="18:31" ht="15" thickBot="1" x14ac:dyDescent="0.35">
      <c r="R208" s="7" t="s">
        <v>223</v>
      </c>
      <c r="S208" s="8">
        <v>1846.4</v>
      </c>
      <c r="T208" s="8">
        <v>3413.6</v>
      </c>
      <c r="U208" s="8">
        <v>680.7</v>
      </c>
      <c r="V208" s="8">
        <v>1471.8</v>
      </c>
      <c r="W208" s="8">
        <v>56.9</v>
      </c>
      <c r="X208" s="8">
        <v>1197.0999999999999</v>
      </c>
      <c r="Y208" s="8">
        <v>187.3</v>
      </c>
      <c r="Z208" s="8">
        <v>3413.1</v>
      </c>
      <c r="AA208" s="8">
        <v>359.1</v>
      </c>
      <c r="AB208" s="8">
        <v>12626.2</v>
      </c>
      <c r="AC208" s="8">
        <v>14000</v>
      </c>
      <c r="AD208" s="8">
        <v>1373.8</v>
      </c>
      <c r="AE208" s="8">
        <v>9.81</v>
      </c>
    </row>
    <row r="209" spans="18:31" ht="15" thickBot="1" x14ac:dyDescent="0.35">
      <c r="R209" s="7" t="s">
        <v>224</v>
      </c>
      <c r="S209" s="8">
        <v>249.7</v>
      </c>
      <c r="T209" s="8">
        <v>4412.5</v>
      </c>
      <c r="U209" s="8">
        <v>680.7</v>
      </c>
      <c r="V209" s="8">
        <v>1230.5999999999999</v>
      </c>
      <c r="W209" s="8">
        <v>0</v>
      </c>
      <c r="X209" s="8">
        <v>1706.6</v>
      </c>
      <c r="Y209" s="8">
        <v>632.79999999999995</v>
      </c>
      <c r="Z209" s="8">
        <v>5205.1000000000004</v>
      </c>
      <c r="AA209" s="8">
        <v>359.1</v>
      </c>
      <c r="AB209" s="8">
        <v>14477.1</v>
      </c>
      <c r="AC209" s="8">
        <v>14000</v>
      </c>
      <c r="AD209" s="8">
        <v>-477.1</v>
      </c>
      <c r="AE209" s="8">
        <v>-3.41</v>
      </c>
    </row>
    <row r="210" spans="18:31" ht="15" thickBot="1" x14ac:dyDescent="0.35">
      <c r="R210" s="7" t="s">
        <v>225</v>
      </c>
      <c r="S210" s="8">
        <v>249.7</v>
      </c>
      <c r="T210" s="8">
        <v>3844.1</v>
      </c>
      <c r="U210" s="8">
        <v>636.29999999999995</v>
      </c>
      <c r="V210" s="8">
        <v>141.30000000000001</v>
      </c>
      <c r="W210" s="8">
        <v>0</v>
      </c>
      <c r="X210" s="8">
        <v>1706.6</v>
      </c>
      <c r="Y210" s="8">
        <v>632.79999999999995</v>
      </c>
      <c r="Z210" s="8">
        <v>5205.1000000000004</v>
      </c>
      <c r="AA210" s="8">
        <v>236.7</v>
      </c>
      <c r="AB210" s="8">
        <v>12652.6</v>
      </c>
      <c r="AC210" s="8">
        <v>12000</v>
      </c>
      <c r="AD210" s="8">
        <v>-652.6</v>
      </c>
      <c r="AE210" s="8">
        <v>-5.44</v>
      </c>
    </row>
    <row r="211" spans="18:31" ht="15" thickBot="1" x14ac:dyDescent="0.35">
      <c r="R211" s="7" t="s">
        <v>226</v>
      </c>
      <c r="S211" s="8">
        <v>277.2</v>
      </c>
      <c r="T211" s="8">
        <v>4200.2</v>
      </c>
      <c r="U211" s="8">
        <v>680.7</v>
      </c>
      <c r="V211" s="8">
        <v>1352.5</v>
      </c>
      <c r="W211" s="8">
        <v>36</v>
      </c>
      <c r="X211" s="8">
        <v>1562.2</v>
      </c>
      <c r="Y211" s="8">
        <v>550.9</v>
      </c>
      <c r="Z211" s="8">
        <v>4256.7</v>
      </c>
      <c r="AA211" s="8">
        <v>528.4</v>
      </c>
      <c r="AB211" s="8">
        <v>13444.7</v>
      </c>
      <c r="AC211" s="8">
        <v>12000</v>
      </c>
      <c r="AD211" s="8">
        <v>-1444.7</v>
      </c>
      <c r="AE211" s="8">
        <v>-12.04</v>
      </c>
    </row>
    <row r="212" spans="18:31" ht="15" thickBot="1" x14ac:dyDescent="0.35">
      <c r="R212" s="7" t="s">
        <v>227</v>
      </c>
      <c r="S212" s="8">
        <v>277.2</v>
      </c>
      <c r="T212" s="8">
        <v>4200.2</v>
      </c>
      <c r="U212" s="8">
        <v>680.7</v>
      </c>
      <c r="V212" s="8">
        <v>1352.5</v>
      </c>
      <c r="W212" s="8">
        <v>36</v>
      </c>
      <c r="X212" s="8">
        <v>1562.2</v>
      </c>
      <c r="Y212" s="8">
        <v>550.9</v>
      </c>
      <c r="Z212" s="8">
        <v>4256.7</v>
      </c>
      <c r="AA212" s="8">
        <v>359.1</v>
      </c>
      <c r="AB212" s="8">
        <v>13275.4</v>
      </c>
      <c r="AC212" s="8">
        <v>12000</v>
      </c>
      <c r="AD212" s="8">
        <v>-1275.4000000000001</v>
      </c>
      <c r="AE212" s="8">
        <v>-10.63</v>
      </c>
    </row>
    <row r="213" spans="18:31" ht="15" thickBot="1" x14ac:dyDescent="0.35">
      <c r="R213" s="7" t="s">
        <v>228</v>
      </c>
      <c r="S213" s="8">
        <v>249.7</v>
      </c>
      <c r="T213" s="8">
        <v>4412.5</v>
      </c>
      <c r="U213" s="8">
        <v>634.79999999999995</v>
      </c>
      <c r="V213" s="8">
        <v>1230.5999999999999</v>
      </c>
      <c r="W213" s="8">
        <v>36</v>
      </c>
      <c r="X213" s="8">
        <v>1562.2</v>
      </c>
      <c r="Y213" s="8">
        <v>632.79999999999995</v>
      </c>
      <c r="Z213" s="8">
        <v>3841.6</v>
      </c>
      <c r="AA213" s="8">
        <v>319.60000000000002</v>
      </c>
      <c r="AB213" s="8">
        <v>12919.8</v>
      </c>
      <c r="AC213" s="8">
        <v>12000</v>
      </c>
      <c r="AD213" s="8">
        <v>-919.8</v>
      </c>
      <c r="AE213" s="8">
        <v>-7.67</v>
      </c>
    </row>
    <row r="214" spans="18:31" ht="15" thickBot="1" x14ac:dyDescent="0.35">
      <c r="R214" s="7" t="s">
        <v>229</v>
      </c>
      <c r="S214" s="8">
        <v>249.7</v>
      </c>
      <c r="T214" s="8">
        <v>4412.5</v>
      </c>
      <c r="U214" s="8">
        <v>636.29999999999995</v>
      </c>
      <c r="V214" s="8">
        <v>141.30000000000001</v>
      </c>
      <c r="W214" s="8">
        <v>0</v>
      </c>
      <c r="X214" s="8">
        <v>1706.6</v>
      </c>
      <c r="Y214" s="8">
        <v>632.79999999999995</v>
      </c>
      <c r="Z214" s="8">
        <v>5205.1000000000004</v>
      </c>
      <c r="AA214" s="8">
        <v>236.7</v>
      </c>
      <c r="AB214" s="8">
        <v>13221</v>
      </c>
      <c r="AC214" s="8">
        <v>12000</v>
      </c>
      <c r="AD214" s="8">
        <v>-1221</v>
      </c>
      <c r="AE214" s="8">
        <v>-10.18</v>
      </c>
    </row>
    <row r="215" spans="18:31" ht="15" thickBot="1" x14ac:dyDescent="0.35">
      <c r="R215" s="7" t="s">
        <v>230</v>
      </c>
      <c r="S215" s="8">
        <v>249.7</v>
      </c>
      <c r="T215" s="8">
        <v>4412.5</v>
      </c>
      <c r="U215" s="8">
        <v>634.79999999999995</v>
      </c>
      <c r="V215" s="8">
        <v>1230.5999999999999</v>
      </c>
      <c r="W215" s="8">
        <v>56.9</v>
      </c>
      <c r="X215" s="8">
        <v>1706.6</v>
      </c>
      <c r="Y215" s="8">
        <v>632.79999999999995</v>
      </c>
      <c r="Z215" s="8">
        <v>4634.7</v>
      </c>
      <c r="AA215" s="8">
        <v>236.7</v>
      </c>
      <c r="AB215" s="8">
        <v>13795.3</v>
      </c>
      <c r="AC215" s="8">
        <v>13000</v>
      </c>
      <c r="AD215" s="8">
        <v>-795.3</v>
      </c>
      <c r="AE215" s="8">
        <v>-6.12</v>
      </c>
    </row>
    <row r="216" spans="18:31" ht="15" thickBot="1" x14ac:dyDescent="0.35">
      <c r="R216" s="7" t="s">
        <v>231</v>
      </c>
      <c r="S216" s="8">
        <v>0</v>
      </c>
      <c r="T216" s="8">
        <v>4200.2</v>
      </c>
      <c r="U216" s="8">
        <v>634.79999999999995</v>
      </c>
      <c r="V216" s="8">
        <v>1352.5</v>
      </c>
      <c r="W216" s="8">
        <v>56.9</v>
      </c>
      <c r="X216" s="8">
        <v>1562.2</v>
      </c>
      <c r="Y216" s="8">
        <v>670.2</v>
      </c>
      <c r="Z216" s="8">
        <v>4256.7</v>
      </c>
      <c r="AA216" s="8">
        <v>359.1</v>
      </c>
      <c r="AB216" s="8">
        <v>13092.6</v>
      </c>
      <c r="AC216" s="8">
        <v>12000</v>
      </c>
      <c r="AD216" s="8">
        <v>-1092.5999999999999</v>
      </c>
      <c r="AE216" s="8">
        <v>-9.11</v>
      </c>
    </row>
    <row r="217" spans="18:31" ht="15" thickBot="1" x14ac:dyDescent="0.35">
      <c r="R217" s="7" t="s">
        <v>232</v>
      </c>
      <c r="S217" s="8">
        <v>277.2</v>
      </c>
      <c r="T217" s="8">
        <v>4412.5</v>
      </c>
      <c r="U217" s="8">
        <v>634.79999999999995</v>
      </c>
      <c r="V217" s="8">
        <v>1230.5999999999999</v>
      </c>
      <c r="W217" s="8">
        <v>36</v>
      </c>
      <c r="X217" s="8">
        <v>1562.2</v>
      </c>
      <c r="Y217" s="8">
        <v>670.2</v>
      </c>
      <c r="Z217" s="8">
        <v>4256.7</v>
      </c>
      <c r="AA217" s="8">
        <v>359.1</v>
      </c>
      <c r="AB217" s="8">
        <v>13439.2</v>
      </c>
      <c r="AC217" s="8">
        <v>12000</v>
      </c>
      <c r="AD217" s="8">
        <v>-1439.2</v>
      </c>
      <c r="AE217" s="8">
        <v>-11.99</v>
      </c>
    </row>
    <row r="218" spans="18:31" ht="15" thickBot="1" x14ac:dyDescent="0.35">
      <c r="R218" s="7" t="s">
        <v>233</v>
      </c>
      <c r="S218" s="8">
        <v>249.7</v>
      </c>
      <c r="T218" s="8">
        <v>4412.5</v>
      </c>
      <c r="U218" s="8">
        <v>680.7</v>
      </c>
      <c r="V218" s="8">
        <v>1230.5999999999999</v>
      </c>
      <c r="W218" s="8">
        <v>36</v>
      </c>
      <c r="X218" s="8">
        <v>1562.2</v>
      </c>
      <c r="Y218" s="8">
        <v>670.2</v>
      </c>
      <c r="Z218" s="8">
        <v>4256.7</v>
      </c>
      <c r="AA218" s="8">
        <v>319.60000000000002</v>
      </c>
      <c r="AB218" s="8">
        <v>13418.3</v>
      </c>
      <c r="AC218" s="8">
        <v>12000</v>
      </c>
      <c r="AD218" s="8">
        <v>-1418.3</v>
      </c>
      <c r="AE218" s="8">
        <v>-11.82</v>
      </c>
    </row>
    <row r="219" spans="18:31" ht="15" thickBot="1" x14ac:dyDescent="0.35">
      <c r="R219" s="7" t="s">
        <v>234</v>
      </c>
      <c r="S219" s="8">
        <v>249.7</v>
      </c>
      <c r="T219" s="8">
        <v>3844.1</v>
      </c>
      <c r="U219" s="8">
        <v>636.29999999999995</v>
      </c>
      <c r="V219" s="8">
        <v>141.30000000000001</v>
      </c>
      <c r="W219" s="8">
        <v>0</v>
      </c>
      <c r="X219" s="8">
        <v>1706.6</v>
      </c>
      <c r="Y219" s="8">
        <v>632.79999999999995</v>
      </c>
      <c r="Z219" s="8">
        <v>5205.1000000000004</v>
      </c>
      <c r="AA219" s="8">
        <v>359.1</v>
      </c>
      <c r="AB219" s="8">
        <v>12775</v>
      </c>
      <c r="AC219" s="8">
        <v>14000</v>
      </c>
      <c r="AD219" s="8">
        <v>1225</v>
      </c>
      <c r="AE219" s="8">
        <v>8.75</v>
      </c>
    </row>
    <row r="220" spans="18:31" ht="15" thickBot="1" x14ac:dyDescent="0.35">
      <c r="R220" s="7" t="s">
        <v>235</v>
      </c>
      <c r="S220" s="8">
        <v>249.7</v>
      </c>
      <c r="T220" s="8">
        <v>3844.1</v>
      </c>
      <c r="U220" s="8">
        <v>636.29999999999995</v>
      </c>
      <c r="V220" s="8">
        <v>141.30000000000001</v>
      </c>
      <c r="W220" s="8">
        <v>0</v>
      </c>
      <c r="X220" s="8">
        <v>1706.6</v>
      </c>
      <c r="Y220" s="8">
        <v>632.79999999999995</v>
      </c>
      <c r="Z220" s="8">
        <v>5205.1000000000004</v>
      </c>
      <c r="AA220" s="8">
        <v>528.4</v>
      </c>
      <c r="AB220" s="8">
        <v>12944.3</v>
      </c>
      <c r="AC220" s="8">
        <v>14000</v>
      </c>
      <c r="AD220" s="8">
        <v>1055.7</v>
      </c>
      <c r="AE220" s="8">
        <v>7.54</v>
      </c>
    </row>
    <row r="221" spans="18:31" ht="15" thickBot="1" x14ac:dyDescent="0.35">
      <c r="R221" s="7" t="s">
        <v>236</v>
      </c>
      <c r="S221" s="8">
        <v>277.2</v>
      </c>
      <c r="T221" s="8">
        <v>4412.5</v>
      </c>
      <c r="U221" s="8">
        <v>680.7</v>
      </c>
      <c r="V221" s="8">
        <v>1230.5999999999999</v>
      </c>
      <c r="W221" s="8">
        <v>36</v>
      </c>
      <c r="X221" s="8">
        <v>1562.2</v>
      </c>
      <c r="Y221" s="8">
        <v>670.2</v>
      </c>
      <c r="Z221" s="8">
        <v>4634.7</v>
      </c>
      <c r="AA221" s="8">
        <v>528.4</v>
      </c>
      <c r="AB221" s="8">
        <v>14032.6</v>
      </c>
      <c r="AC221" s="8">
        <v>15000</v>
      </c>
      <c r="AD221" s="8">
        <v>967.4</v>
      </c>
      <c r="AE221" s="8">
        <v>6.45</v>
      </c>
    </row>
    <row r="222" spans="18:31" ht="15" thickBot="1" x14ac:dyDescent="0.35">
      <c r="R222" s="7" t="s">
        <v>237</v>
      </c>
      <c r="S222" s="8">
        <v>249.7</v>
      </c>
      <c r="T222" s="8">
        <v>4412.5</v>
      </c>
      <c r="U222" s="8">
        <v>680.7</v>
      </c>
      <c r="V222" s="8">
        <v>1230.5999999999999</v>
      </c>
      <c r="W222" s="8">
        <v>36</v>
      </c>
      <c r="X222" s="8">
        <v>1706.6</v>
      </c>
      <c r="Y222" s="8">
        <v>632.79999999999995</v>
      </c>
      <c r="Z222" s="8">
        <v>4256.7</v>
      </c>
      <c r="AA222" s="8">
        <v>528.4</v>
      </c>
      <c r="AB222" s="8">
        <v>13733.9</v>
      </c>
      <c r="AC222" s="8">
        <v>15000</v>
      </c>
      <c r="AD222" s="8">
        <v>1266.0999999999999</v>
      </c>
      <c r="AE222" s="8">
        <v>8.44</v>
      </c>
    </row>
    <row r="223" spans="18:31" ht="15" thickBot="1" x14ac:dyDescent="0.35">
      <c r="R223" s="7" t="s">
        <v>238</v>
      </c>
      <c r="S223" s="8">
        <v>277.2</v>
      </c>
      <c r="T223" s="8">
        <v>4412.5</v>
      </c>
      <c r="U223" s="8">
        <v>680.7</v>
      </c>
      <c r="V223" s="8">
        <v>1230.5999999999999</v>
      </c>
      <c r="W223" s="8">
        <v>36</v>
      </c>
      <c r="X223" s="8">
        <v>1562.2</v>
      </c>
      <c r="Y223" s="8">
        <v>670.2</v>
      </c>
      <c r="Z223" s="8">
        <v>4634.7</v>
      </c>
      <c r="AA223" s="8">
        <v>359.1</v>
      </c>
      <c r="AB223" s="8">
        <v>13863.3</v>
      </c>
      <c r="AC223" s="8">
        <v>15000</v>
      </c>
      <c r="AD223" s="8">
        <v>1136.7</v>
      </c>
      <c r="AE223" s="8">
        <v>7.58</v>
      </c>
    </row>
    <row r="224" spans="18:31" ht="15" thickBot="1" x14ac:dyDescent="0.35">
      <c r="R224" s="7" t="s">
        <v>239</v>
      </c>
      <c r="S224" s="8">
        <v>249.7</v>
      </c>
      <c r="T224" s="8">
        <v>3844.1</v>
      </c>
      <c r="U224" s="8">
        <v>636.29999999999995</v>
      </c>
      <c r="V224" s="8">
        <v>141.30000000000001</v>
      </c>
      <c r="W224" s="8">
        <v>36</v>
      </c>
      <c r="X224" s="8">
        <v>1706.6</v>
      </c>
      <c r="Y224" s="8">
        <v>632.79999999999995</v>
      </c>
      <c r="Z224" s="8">
        <v>4634.7</v>
      </c>
      <c r="AA224" s="8">
        <v>236.7</v>
      </c>
      <c r="AB224" s="8">
        <v>12118.2</v>
      </c>
      <c r="AC224" s="8">
        <v>13000</v>
      </c>
      <c r="AD224" s="8">
        <v>881.8</v>
      </c>
      <c r="AE224" s="8">
        <v>6.78</v>
      </c>
    </row>
    <row r="225" spans="18:31" ht="15" thickBot="1" x14ac:dyDescent="0.35">
      <c r="R225" s="7" t="s">
        <v>240</v>
      </c>
      <c r="S225" s="8">
        <v>249.7</v>
      </c>
      <c r="T225" s="8">
        <v>4200.2</v>
      </c>
      <c r="U225" s="8">
        <v>634.79999999999995</v>
      </c>
      <c r="V225" s="8">
        <v>1471.8</v>
      </c>
      <c r="W225" s="8">
        <v>56.9</v>
      </c>
      <c r="X225" s="8">
        <v>1197.0999999999999</v>
      </c>
      <c r="Y225" s="8">
        <v>550.9</v>
      </c>
      <c r="Z225" s="8">
        <v>3841.6</v>
      </c>
      <c r="AA225" s="8">
        <v>149.80000000000001</v>
      </c>
      <c r="AB225" s="8">
        <v>12353</v>
      </c>
      <c r="AC225" s="8">
        <v>11000</v>
      </c>
      <c r="AD225" s="8">
        <v>-1353</v>
      </c>
      <c r="AE225" s="8">
        <v>-12.3</v>
      </c>
    </row>
    <row r="226" spans="18:31" ht="15" thickBot="1" x14ac:dyDescent="0.35">
      <c r="R226" s="7" t="s">
        <v>241</v>
      </c>
      <c r="S226" s="8">
        <v>249.7</v>
      </c>
      <c r="T226" s="8">
        <v>4412.5</v>
      </c>
      <c r="U226" s="8">
        <v>636.29999999999995</v>
      </c>
      <c r="V226" s="8">
        <v>141.30000000000001</v>
      </c>
      <c r="W226" s="8">
        <v>56.9</v>
      </c>
      <c r="X226" s="8">
        <v>1706.6</v>
      </c>
      <c r="Y226" s="8">
        <v>632.79999999999995</v>
      </c>
      <c r="Z226" s="8">
        <v>4634.7</v>
      </c>
      <c r="AA226" s="8">
        <v>359.1</v>
      </c>
      <c r="AB226" s="8">
        <v>12829.9</v>
      </c>
      <c r="AC226" s="8">
        <v>11000</v>
      </c>
      <c r="AD226" s="8">
        <v>-1829.9</v>
      </c>
      <c r="AE226" s="8">
        <v>-16.64</v>
      </c>
    </row>
    <row r="227" spans="18:31" ht="15" thickBot="1" x14ac:dyDescent="0.35">
      <c r="R227" s="7" t="s">
        <v>242</v>
      </c>
      <c r="S227" s="8">
        <v>249.7</v>
      </c>
      <c r="T227" s="8">
        <v>4412.5</v>
      </c>
      <c r="U227" s="8">
        <v>636.29999999999995</v>
      </c>
      <c r="V227" s="8">
        <v>141.30000000000001</v>
      </c>
      <c r="W227" s="8">
        <v>56.9</v>
      </c>
      <c r="X227" s="8">
        <v>1706.6</v>
      </c>
      <c r="Y227" s="8">
        <v>632.79999999999995</v>
      </c>
      <c r="Z227" s="8">
        <v>4634.7</v>
      </c>
      <c r="AA227" s="8">
        <v>236.7</v>
      </c>
      <c r="AB227" s="8">
        <v>12707.6</v>
      </c>
      <c r="AC227" s="8">
        <v>11000</v>
      </c>
      <c r="AD227" s="8">
        <v>-1707.6</v>
      </c>
      <c r="AE227" s="8">
        <v>-15.52</v>
      </c>
    </row>
    <row r="228" spans="18:31" ht="15" thickBot="1" x14ac:dyDescent="0.35">
      <c r="R228" s="7" t="s">
        <v>243</v>
      </c>
      <c r="S228" s="8">
        <v>530.4</v>
      </c>
      <c r="T228" s="8">
        <v>4200.2</v>
      </c>
      <c r="U228" s="8">
        <v>680.7</v>
      </c>
      <c r="V228" s="8">
        <v>1471.8</v>
      </c>
      <c r="W228" s="8">
        <v>572.79999999999995</v>
      </c>
      <c r="X228" s="8">
        <v>1252.5999999999999</v>
      </c>
      <c r="Y228" s="8">
        <v>670.2</v>
      </c>
      <c r="Z228" s="8">
        <v>5205.1000000000004</v>
      </c>
      <c r="AA228" s="8">
        <v>528.4</v>
      </c>
      <c r="AB228" s="8">
        <v>15112.3</v>
      </c>
      <c r="AC228" s="8">
        <v>14000</v>
      </c>
      <c r="AD228" s="8">
        <v>-1112.3</v>
      </c>
      <c r="AE228" s="8">
        <v>-7.95</v>
      </c>
    </row>
    <row r="229" spans="18:31" ht="15" thickBot="1" x14ac:dyDescent="0.35">
      <c r="R229" s="7" t="s">
        <v>244</v>
      </c>
      <c r="S229" s="8">
        <v>0</v>
      </c>
      <c r="T229" s="8">
        <v>4200.2</v>
      </c>
      <c r="U229" s="8">
        <v>1226.5999999999999</v>
      </c>
      <c r="V229" s="8">
        <v>389.6</v>
      </c>
      <c r="W229" s="8">
        <v>572.79999999999995</v>
      </c>
      <c r="X229" s="8">
        <v>89.9</v>
      </c>
      <c r="Y229" s="8">
        <v>2355.8000000000002</v>
      </c>
      <c r="Z229" s="8">
        <v>3841.6</v>
      </c>
      <c r="AA229" s="8">
        <v>149.80000000000001</v>
      </c>
      <c r="AB229" s="8">
        <v>12826.4</v>
      </c>
      <c r="AC229" s="8">
        <v>14000</v>
      </c>
      <c r="AD229" s="8">
        <v>1173.5999999999999</v>
      </c>
      <c r="AE229" s="8">
        <v>8.3800000000000008</v>
      </c>
    </row>
    <row r="230" spans="18:31" ht="15" thickBot="1" x14ac:dyDescent="0.35">
      <c r="R230" s="7" t="s">
        <v>245</v>
      </c>
      <c r="S230" s="8">
        <v>530.4</v>
      </c>
      <c r="T230" s="8">
        <v>4200.2</v>
      </c>
      <c r="U230" s="8">
        <v>634.79999999999995</v>
      </c>
      <c r="V230" s="8">
        <v>1471.8</v>
      </c>
      <c r="W230" s="8">
        <v>572.79999999999995</v>
      </c>
      <c r="X230" s="8">
        <v>1252.5999999999999</v>
      </c>
      <c r="Y230" s="8">
        <v>550.9</v>
      </c>
      <c r="Z230" s="8">
        <v>4634.7</v>
      </c>
      <c r="AA230" s="8">
        <v>528.4</v>
      </c>
      <c r="AB230" s="8">
        <v>14376.7</v>
      </c>
      <c r="AC230" s="8">
        <v>14000</v>
      </c>
      <c r="AD230" s="8">
        <v>-376.7</v>
      </c>
      <c r="AE230" s="8">
        <v>-2.69</v>
      </c>
    </row>
    <row r="231" spans="18:31" ht="15" thickBot="1" x14ac:dyDescent="0.35">
      <c r="R231" s="7" t="s">
        <v>246</v>
      </c>
      <c r="S231" s="8">
        <v>530.4</v>
      </c>
      <c r="T231" s="8">
        <v>3413.6</v>
      </c>
      <c r="U231" s="8">
        <v>634.79999999999995</v>
      </c>
      <c r="V231" s="8">
        <v>1471.8</v>
      </c>
      <c r="W231" s="8">
        <v>331.1</v>
      </c>
      <c r="X231" s="8">
        <v>1252.5999999999999</v>
      </c>
      <c r="Y231" s="8">
        <v>187.3</v>
      </c>
      <c r="Z231" s="8">
        <v>4634.7</v>
      </c>
      <c r="AA231" s="8">
        <v>528.4</v>
      </c>
      <c r="AB231" s="8">
        <v>12984.8</v>
      </c>
      <c r="AC231" s="8">
        <v>13000</v>
      </c>
      <c r="AD231" s="8">
        <v>15.2</v>
      </c>
      <c r="AE231" s="8">
        <v>0.12</v>
      </c>
    </row>
    <row r="232" spans="18:31" ht="15" thickBot="1" x14ac:dyDescent="0.35">
      <c r="R232" s="7" t="s">
        <v>247</v>
      </c>
      <c r="S232" s="8">
        <v>0</v>
      </c>
      <c r="T232" s="8">
        <v>4200.2</v>
      </c>
      <c r="U232" s="8">
        <v>1226.5999999999999</v>
      </c>
      <c r="V232" s="8">
        <v>1471.8</v>
      </c>
      <c r="W232" s="8">
        <v>331.1</v>
      </c>
      <c r="X232" s="8">
        <v>1197.0999999999999</v>
      </c>
      <c r="Y232" s="8">
        <v>187.3</v>
      </c>
      <c r="Z232" s="8">
        <v>3841.6</v>
      </c>
      <c r="AA232" s="8">
        <v>528.4</v>
      </c>
      <c r="AB232" s="8">
        <v>12984.3</v>
      </c>
      <c r="AC232" s="8">
        <v>13000</v>
      </c>
      <c r="AD232" s="8">
        <v>15.7</v>
      </c>
      <c r="AE232" s="8">
        <v>0.12</v>
      </c>
    </row>
    <row r="233" spans="18:31" ht="15" thickBot="1" x14ac:dyDescent="0.35">
      <c r="R233" s="7" t="s">
        <v>248</v>
      </c>
      <c r="S233" s="8">
        <v>530.4</v>
      </c>
      <c r="T233" s="8">
        <v>3413.6</v>
      </c>
      <c r="U233" s="8">
        <v>680.7</v>
      </c>
      <c r="V233" s="8">
        <v>1352.5</v>
      </c>
      <c r="W233" s="8">
        <v>56.9</v>
      </c>
      <c r="X233" s="8">
        <v>1252.5999999999999</v>
      </c>
      <c r="Y233" s="8">
        <v>550.9</v>
      </c>
      <c r="Z233" s="8">
        <v>5205.1000000000004</v>
      </c>
      <c r="AA233" s="8">
        <v>359.1</v>
      </c>
      <c r="AB233" s="8">
        <v>13401.8</v>
      </c>
      <c r="AC233" s="8">
        <v>13000</v>
      </c>
      <c r="AD233" s="8">
        <v>-401.8</v>
      </c>
      <c r="AE233" s="8">
        <v>-3.09</v>
      </c>
    </row>
    <row r="234" spans="18:31" ht="15" thickBot="1" x14ac:dyDescent="0.35">
      <c r="R234" s="7" t="s">
        <v>249</v>
      </c>
      <c r="S234" s="8">
        <v>530.4</v>
      </c>
      <c r="T234" s="8">
        <v>3413.6</v>
      </c>
      <c r="U234" s="8">
        <v>680.7</v>
      </c>
      <c r="V234" s="8">
        <v>1352.5</v>
      </c>
      <c r="W234" s="8">
        <v>56.9</v>
      </c>
      <c r="X234" s="8">
        <v>1252.5999999999999</v>
      </c>
      <c r="Y234" s="8">
        <v>550.9</v>
      </c>
      <c r="Z234" s="8">
        <v>4634.7</v>
      </c>
      <c r="AA234" s="8">
        <v>359.1</v>
      </c>
      <c r="AB234" s="8">
        <v>12831.4</v>
      </c>
      <c r="AC234" s="8">
        <v>13000</v>
      </c>
      <c r="AD234" s="8">
        <v>168.6</v>
      </c>
      <c r="AE234" s="8">
        <v>1.3</v>
      </c>
    </row>
    <row r="235" spans="18:31" ht="15" thickBot="1" x14ac:dyDescent="0.35">
      <c r="R235" s="7" t="s">
        <v>250</v>
      </c>
      <c r="S235" s="8">
        <v>0</v>
      </c>
      <c r="T235" s="8">
        <v>4200.2</v>
      </c>
      <c r="U235" s="8">
        <v>0</v>
      </c>
      <c r="V235" s="8">
        <v>1352.5</v>
      </c>
      <c r="W235" s="8">
        <v>56.9</v>
      </c>
      <c r="X235" s="8">
        <v>1197.0999999999999</v>
      </c>
      <c r="Y235" s="8">
        <v>670.2</v>
      </c>
      <c r="Z235" s="8">
        <v>4256.7</v>
      </c>
      <c r="AA235" s="8">
        <v>319.60000000000002</v>
      </c>
      <c r="AB235" s="8">
        <v>12053.3</v>
      </c>
      <c r="AC235" s="8">
        <v>13000</v>
      </c>
      <c r="AD235" s="8">
        <v>946.7</v>
      </c>
      <c r="AE235" s="8">
        <v>7.28</v>
      </c>
    </row>
    <row r="236" spans="18:31" ht="15" thickBot="1" x14ac:dyDescent="0.35">
      <c r="R236" s="7" t="s">
        <v>251</v>
      </c>
      <c r="S236" s="8">
        <v>277.2</v>
      </c>
      <c r="T236" s="8">
        <v>4412.5</v>
      </c>
      <c r="U236" s="8">
        <v>680.7</v>
      </c>
      <c r="V236" s="8">
        <v>1230.5999999999999</v>
      </c>
      <c r="W236" s="8">
        <v>572.79999999999995</v>
      </c>
      <c r="X236" s="8">
        <v>1562.2</v>
      </c>
      <c r="Y236" s="8">
        <v>670.2</v>
      </c>
      <c r="Z236" s="8">
        <v>5205.1000000000004</v>
      </c>
      <c r="AA236" s="8">
        <v>359.1</v>
      </c>
      <c r="AB236" s="8">
        <v>14970.5</v>
      </c>
      <c r="AC236" s="8">
        <v>14000</v>
      </c>
      <c r="AD236" s="8">
        <v>-970.5</v>
      </c>
      <c r="AE236" s="8">
        <v>-6.93</v>
      </c>
    </row>
    <row r="237" spans="18:31" ht="15" thickBot="1" x14ac:dyDescent="0.35">
      <c r="R237" s="7" t="s">
        <v>252</v>
      </c>
      <c r="S237" s="8">
        <v>277.2</v>
      </c>
      <c r="T237" s="8">
        <v>4412.5</v>
      </c>
      <c r="U237" s="8">
        <v>680.7</v>
      </c>
      <c r="V237" s="8">
        <v>1230.5999999999999</v>
      </c>
      <c r="W237" s="8">
        <v>572.79999999999995</v>
      </c>
      <c r="X237" s="8">
        <v>1562.2</v>
      </c>
      <c r="Y237" s="8">
        <v>670.2</v>
      </c>
      <c r="Z237" s="8">
        <v>5205.1000000000004</v>
      </c>
      <c r="AA237" s="8">
        <v>359.1</v>
      </c>
      <c r="AB237" s="8">
        <v>14970.5</v>
      </c>
      <c r="AC237" s="8">
        <v>14000</v>
      </c>
      <c r="AD237" s="8">
        <v>-970.5</v>
      </c>
      <c r="AE237" s="8">
        <v>-6.93</v>
      </c>
    </row>
    <row r="238" spans="18:31" ht="15" thickBot="1" x14ac:dyDescent="0.35">
      <c r="R238" s="7" t="s">
        <v>253</v>
      </c>
      <c r="S238" s="8">
        <v>249.7</v>
      </c>
      <c r="T238" s="8">
        <v>3844.1</v>
      </c>
      <c r="U238" s="8">
        <v>1226.5999999999999</v>
      </c>
      <c r="V238" s="8">
        <v>1471.8</v>
      </c>
      <c r="W238" s="8">
        <v>572.79999999999995</v>
      </c>
      <c r="X238" s="8">
        <v>1252.5999999999999</v>
      </c>
      <c r="Y238" s="8">
        <v>550.9</v>
      </c>
      <c r="Z238" s="8">
        <v>4256.7</v>
      </c>
      <c r="AA238" s="8">
        <v>149.80000000000001</v>
      </c>
      <c r="AB238" s="8">
        <v>13575.1</v>
      </c>
      <c r="AC238" s="8">
        <v>14000</v>
      </c>
      <c r="AD238" s="8">
        <v>424.9</v>
      </c>
      <c r="AE238" s="8">
        <v>3.04</v>
      </c>
    </row>
    <row r="239" spans="18:31" ht="15" thickBot="1" x14ac:dyDescent="0.35">
      <c r="R239" s="7" t="s">
        <v>254</v>
      </c>
      <c r="S239" s="8">
        <v>277.2</v>
      </c>
      <c r="T239" s="8">
        <v>4200.2</v>
      </c>
      <c r="U239" s="8">
        <v>636.29999999999995</v>
      </c>
      <c r="V239" s="8">
        <v>1352.5</v>
      </c>
      <c r="W239" s="8">
        <v>331.1</v>
      </c>
      <c r="X239" s="8">
        <v>1562.2</v>
      </c>
      <c r="Y239" s="8">
        <v>550.9</v>
      </c>
      <c r="Z239" s="8">
        <v>5205.1000000000004</v>
      </c>
      <c r="AA239" s="8">
        <v>359.1</v>
      </c>
      <c r="AB239" s="8">
        <v>14474.6</v>
      </c>
      <c r="AC239" s="8">
        <v>15000</v>
      </c>
      <c r="AD239" s="8">
        <v>525.4</v>
      </c>
      <c r="AE239" s="8">
        <v>3.5</v>
      </c>
    </row>
    <row r="240" spans="18:31" ht="15" thickBot="1" x14ac:dyDescent="0.35">
      <c r="R240" s="7" t="s">
        <v>255</v>
      </c>
      <c r="S240" s="8">
        <v>249.7</v>
      </c>
      <c r="T240" s="8">
        <v>4412.5</v>
      </c>
      <c r="U240" s="8">
        <v>634.79999999999995</v>
      </c>
      <c r="V240" s="8">
        <v>1230.5999999999999</v>
      </c>
      <c r="W240" s="8">
        <v>331.1</v>
      </c>
      <c r="X240" s="8">
        <v>1562.2</v>
      </c>
      <c r="Y240" s="8">
        <v>670.2</v>
      </c>
      <c r="Z240" s="8">
        <v>4634.7</v>
      </c>
      <c r="AA240" s="8">
        <v>528.4</v>
      </c>
      <c r="AB240" s="8">
        <v>14254.3</v>
      </c>
      <c r="AC240" s="8">
        <v>15000</v>
      </c>
      <c r="AD240" s="8">
        <v>745.7</v>
      </c>
      <c r="AE240" s="8">
        <v>4.97</v>
      </c>
    </row>
    <row r="241" spans="18:31" ht="15" thickBot="1" x14ac:dyDescent="0.35">
      <c r="R241" s="7" t="s">
        <v>256</v>
      </c>
      <c r="S241" s="8">
        <v>277.2</v>
      </c>
      <c r="T241" s="8">
        <v>4200.2</v>
      </c>
      <c r="U241" s="8">
        <v>680.7</v>
      </c>
      <c r="V241" s="8">
        <v>1230.5999999999999</v>
      </c>
      <c r="W241" s="8">
        <v>331.1</v>
      </c>
      <c r="X241" s="8">
        <v>1562.2</v>
      </c>
      <c r="Y241" s="8">
        <v>550.9</v>
      </c>
      <c r="Z241" s="8">
        <v>4634.7</v>
      </c>
      <c r="AA241" s="8">
        <v>359.1</v>
      </c>
      <c r="AB241" s="8">
        <v>13826.8</v>
      </c>
      <c r="AC241" s="8">
        <v>15000</v>
      </c>
      <c r="AD241" s="8">
        <v>1173.2</v>
      </c>
      <c r="AE241" s="8">
        <v>7.82</v>
      </c>
    </row>
    <row r="242" spans="18:31" ht="15" thickBot="1" x14ac:dyDescent="0.35">
      <c r="R242" s="7" t="s">
        <v>257</v>
      </c>
      <c r="S242" s="8">
        <v>249.7</v>
      </c>
      <c r="T242" s="8">
        <v>3844.1</v>
      </c>
      <c r="U242" s="8">
        <v>680.7</v>
      </c>
      <c r="V242" s="8">
        <v>141.30000000000001</v>
      </c>
      <c r="W242" s="8">
        <v>36</v>
      </c>
      <c r="X242" s="8">
        <v>1706.6</v>
      </c>
      <c r="Y242" s="8">
        <v>632.79999999999995</v>
      </c>
      <c r="Z242" s="8">
        <v>5205.1000000000004</v>
      </c>
      <c r="AA242" s="8">
        <v>236.7</v>
      </c>
      <c r="AB242" s="8">
        <v>12733</v>
      </c>
      <c r="AC242" s="8">
        <v>13000</v>
      </c>
      <c r="AD242" s="8">
        <v>267</v>
      </c>
      <c r="AE242" s="8">
        <v>2.0499999999999998</v>
      </c>
    </row>
    <row r="243" spans="18:31" ht="15" thickBot="1" x14ac:dyDescent="0.35">
      <c r="R243" s="7" t="s">
        <v>258</v>
      </c>
      <c r="S243" s="8">
        <v>249.7</v>
      </c>
      <c r="T243" s="8">
        <v>4412.5</v>
      </c>
      <c r="U243" s="8">
        <v>636.29999999999995</v>
      </c>
      <c r="V243" s="8">
        <v>141.30000000000001</v>
      </c>
      <c r="W243" s="8">
        <v>36</v>
      </c>
      <c r="X243" s="8">
        <v>1706.6</v>
      </c>
      <c r="Y243" s="8">
        <v>632.79999999999995</v>
      </c>
      <c r="Z243" s="8">
        <v>5205.1000000000004</v>
      </c>
      <c r="AA243" s="8">
        <v>236.7</v>
      </c>
      <c r="AB243" s="8">
        <v>13257</v>
      </c>
      <c r="AC243" s="8">
        <v>13000</v>
      </c>
      <c r="AD243" s="8">
        <v>-257</v>
      </c>
      <c r="AE243" s="8">
        <v>-1.98</v>
      </c>
    </row>
    <row r="244" spans="18:31" ht="15" thickBot="1" x14ac:dyDescent="0.35">
      <c r="R244" s="7" t="s">
        <v>259</v>
      </c>
      <c r="S244" s="8">
        <v>530.4</v>
      </c>
      <c r="T244" s="8">
        <v>3413.6</v>
      </c>
      <c r="U244" s="8">
        <v>680.7</v>
      </c>
      <c r="V244" s="8">
        <v>1471.8</v>
      </c>
      <c r="W244" s="8">
        <v>572.79999999999995</v>
      </c>
      <c r="X244" s="8">
        <v>1197.0999999999999</v>
      </c>
      <c r="Y244" s="8">
        <v>187.3</v>
      </c>
      <c r="Z244" s="8">
        <v>4256.7</v>
      </c>
      <c r="AA244" s="8">
        <v>528.4</v>
      </c>
      <c r="AB244" s="8">
        <v>12838.9</v>
      </c>
      <c r="AC244" s="8">
        <v>12000</v>
      </c>
      <c r="AD244" s="8">
        <v>-838.9</v>
      </c>
      <c r="AE244" s="8">
        <v>-6.99</v>
      </c>
    </row>
    <row r="245" spans="18:31" ht="15" thickBot="1" x14ac:dyDescent="0.35">
      <c r="R245" s="7" t="s">
        <v>260</v>
      </c>
      <c r="S245" s="8">
        <v>1846.4</v>
      </c>
      <c r="T245" s="8">
        <v>3413.6</v>
      </c>
      <c r="U245" s="8">
        <v>680.7</v>
      </c>
      <c r="V245" s="8">
        <v>389.6</v>
      </c>
      <c r="W245" s="8">
        <v>331.1</v>
      </c>
      <c r="X245" s="8">
        <v>1197.0999999999999</v>
      </c>
      <c r="Y245" s="8">
        <v>2355.8000000000002</v>
      </c>
      <c r="Z245" s="8">
        <v>3841.6</v>
      </c>
      <c r="AA245" s="8">
        <v>528.4</v>
      </c>
      <c r="AB245" s="8">
        <v>14584.4</v>
      </c>
      <c r="AC245" s="8">
        <v>13000</v>
      </c>
      <c r="AD245" s="8">
        <v>-1584.4</v>
      </c>
      <c r="AE245" s="8">
        <v>-12.19</v>
      </c>
    </row>
    <row r="246" spans="18:31" ht="15" thickBot="1" x14ac:dyDescent="0.35">
      <c r="R246" s="7" t="s">
        <v>261</v>
      </c>
      <c r="S246" s="8">
        <v>277.2</v>
      </c>
      <c r="T246" s="8">
        <v>3413.6</v>
      </c>
      <c r="U246" s="8">
        <v>680.7</v>
      </c>
      <c r="V246" s="8">
        <v>1352.5</v>
      </c>
      <c r="W246" s="8">
        <v>572.79999999999995</v>
      </c>
      <c r="X246" s="8">
        <v>1197.0999999999999</v>
      </c>
      <c r="Y246" s="8">
        <v>550.9</v>
      </c>
      <c r="Z246" s="8">
        <v>4634.7</v>
      </c>
      <c r="AA246" s="8">
        <v>359.1</v>
      </c>
      <c r="AB246" s="8">
        <v>13038.7</v>
      </c>
      <c r="AC246" s="8">
        <v>14000</v>
      </c>
      <c r="AD246" s="8">
        <v>961.3</v>
      </c>
      <c r="AE246" s="8">
        <v>6.87</v>
      </c>
    </row>
    <row r="247" spans="18:31" ht="15" thickBot="1" x14ac:dyDescent="0.35">
      <c r="R247" s="7" t="s">
        <v>262</v>
      </c>
      <c r="S247" s="8">
        <v>0</v>
      </c>
      <c r="T247" s="8">
        <v>4200.2</v>
      </c>
      <c r="U247" s="8">
        <v>1226.5999999999999</v>
      </c>
      <c r="V247" s="8">
        <v>389.6</v>
      </c>
      <c r="W247" s="8">
        <v>331.1</v>
      </c>
      <c r="X247" s="8">
        <v>89.9</v>
      </c>
      <c r="Y247" s="8">
        <v>2355.8000000000002</v>
      </c>
      <c r="Z247" s="8">
        <v>3413.1</v>
      </c>
      <c r="AA247" s="8">
        <v>149.80000000000001</v>
      </c>
      <c r="AB247" s="8">
        <v>12156.2</v>
      </c>
      <c r="AC247" s="8">
        <v>12000</v>
      </c>
      <c r="AD247" s="8">
        <v>-156.19999999999999</v>
      </c>
      <c r="AE247" s="8">
        <v>-1.3</v>
      </c>
    </row>
    <row r="248" spans="18:31" ht="15" thickBot="1" x14ac:dyDescent="0.35">
      <c r="R248" s="7" t="s">
        <v>263</v>
      </c>
      <c r="S248" s="8">
        <v>277.2</v>
      </c>
      <c r="T248" s="8">
        <v>4412.5</v>
      </c>
      <c r="U248" s="8">
        <v>636.29999999999995</v>
      </c>
      <c r="V248" s="8">
        <v>1230.5999999999999</v>
      </c>
      <c r="W248" s="8">
        <v>36</v>
      </c>
      <c r="X248" s="8">
        <v>1252.5999999999999</v>
      </c>
      <c r="Y248" s="8">
        <v>670.2</v>
      </c>
      <c r="Z248" s="8">
        <v>5205.1000000000004</v>
      </c>
      <c r="AA248" s="8">
        <v>359.1</v>
      </c>
      <c r="AB248" s="8">
        <v>14079.5</v>
      </c>
      <c r="AC248" s="8">
        <v>15000</v>
      </c>
      <c r="AD248" s="8">
        <v>920.5</v>
      </c>
      <c r="AE248" s="8">
        <v>6.14</v>
      </c>
    </row>
    <row r="249" spans="18:31" ht="15" thickBot="1" x14ac:dyDescent="0.35">
      <c r="R249" s="7" t="s">
        <v>264</v>
      </c>
      <c r="S249" s="8">
        <v>277.2</v>
      </c>
      <c r="T249" s="8">
        <v>4412.5</v>
      </c>
      <c r="U249" s="8">
        <v>636.29999999999995</v>
      </c>
      <c r="V249" s="8">
        <v>1230.5999999999999</v>
      </c>
      <c r="W249" s="8">
        <v>36</v>
      </c>
      <c r="X249" s="8">
        <v>1562.2</v>
      </c>
      <c r="Y249" s="8">
        <v>670.2</v>
      </c>
      <c r="Z249" s="8">
        <v>5205.1000000000004</v>
      </c>
      <c r="AA249" s="8">
        <v>236.7</v>
      </c>
      <c r="AB249" s="8">
        <v>14266.8</v>
      </c>
      <c r="AC249" s="8">
        <v>15000</v>
      </c>
      <c r="AD249" s="8">
        <v>733.2</v>
      </c>
      <c r="AE249" s="8">
        <v>4.8899999999999997</v>
      </c>
    </row>
    <row r="250" spans="18:31" ht="15" thickBot="1" x14ac:dyDescent="0.35">
      <c r="R250" s="7" t="s">
        <v>265</v>
      </c>
      <c r="S250" s="8">
        <v>249.7</v>
      </c>
      <c r="T250" s="8">
        <v>3844.1</v>
      </c>
      <c r="U250" s="8">
        <v>680.7</v>
      </c>
      <c r="V250" s="8">
        <v>1352.5</v>
      </c>
      <c r="W250" s="8">
        <v>36</v>
      </c>
      <c r="X250" s="8">
        <v>1562.2</v>
      </c>
      <c r="Y250" s="8">
        <v>632.79999999999995</v>
      </c>
      <c r="Z250" s="8">
        <v>4256.7</v>
      </c>
      <c r="AA250" s="8">
        <v>319.60000000000002</v>
      </c>
      <c r="AB250" s="8">
        <v>12934.3</v>
      </c>
      <c r="AC250" s="8">
        <v>13000</v>
      </c>
      <c r="AD250" s="8">
        <v>65.7</v>
      </c>
      <c r="AE250" s="8">
        <v>0.51</v>
      </c>
    </row>
    <row r="251" spans="18:31" ht="15" thickBot="1" x14ac:dyDescent="0.35">
      <c r="R251" s="7" t="s">
        <v>266</v>
      </c>
      <c r="S251" s="8">
        <v>277.2</v>
      </c>
      <c r="T251" s="8">
        <v>4412.5</v>
      </c>
      <c r="U251" s="8">
        <v>636.29999999999995</v>
      </c>
      <c r="V251" s="8">
        <v>1352.5</v>
      </c>
      <c r="W251" s="8">
        <v>36</v>
      </c>
      <c r="X251" s="8">
        <v>1252.5999999999999</v>
      </c>
      <c r="Y251" s="8">
        <v>670.2</v>
      </c>
      <c r="Z251" s="8">
        <v>4634.7</v>
      </c>
      <c r="AA251" s="8">
        <v>359.1</v>
      </c>
      <c r="AB251" s="8">
        <v>13631</v>
      </c>
      <c r="AC251" s="8">
        <v>13000</v>
      </c>
      <c r="AD251" s="8">
        <v>-631</v>
      </c>
      <c r="AE251" s="8">
        <v>-4.8499999999999996</v>
      </c>
    </row>
    <row r="252" spans="18:31" ht="15" thickBot="1" x14ac:dyDescent="0.35">
      <c r="R252" s="7" t="s">
        <v>267</v>
      </c>
      <c r="S252" s="8">
        <v>249.7</v>
      </c>
      <c r="T252" s="8">
        <v>3844.1</v>
      </c>
      <c r="U252" s="8">
        <v>680.7</v>
      </c>
      <c r="V252" s="8">
        <v>1352.5</v>
      </c>
      <c r="W252" s="8">
        <v>36</v>
      </c>
      <c r="X252" s="8">
        <v>1562.2</v>
      </c>
      <c r="Y252" s="8">
        <v>670.2</v>
      </c>
      <c r="Z252" s="8">
        <v>4634.7</v>
      </c>
      <c r="AA252" s="8">
        <v>528.4</v>
      </c>
      <c r="AB252" s="8">
        <v>13558.6</v>
      </c>
      <c r="AC252" s="8">
        <v>13000</v>
      </c>
      <c r="AD252" s="8">
        <v>-558.6</v>
      </c>
      <c r="AE252" s="8">
        <v>-4.3</v>
      </c>
    </row>
    <row r="253" spans="18:31" ht="15" thickBot="1" x14ac:dyDescent="0.35">
      <c r="R253" s="7" t="s">
        <v>268</v>
      </c>
      <c r="S253" s="8">
        <v>277.2</v>
      </c>
      <c r="T253" s="8">
        <v>4412.5</v>
      </c>
      <c r="U253" s="8">
        <v>680.7</v>
      </c>
      <c r="V253" s="8">
        <v>1352.5</v>
      </c>
      <c r="W253" s="8">
        <v>36</v>
      </c>
      <c r="X253" s="8">
        <v>1252.5999999999999</v>
      </c>
      <c r="Y253" s="8">
        <v>670.2</v>
      </c>
      <c r="Z253" s="8">
        <v>4634.7</v>
      </c>
      <c r="AA253" s="8">
        <v>359.1</v>
      </c>
      <c r="AB253" s="8">
        <v>13675.5</v>
      </c>
      <c r="AC253" s="8">
        <v>13000</v>
      </c>
      <c r="AD253" s="8">
        <v>-675.5</v>
      </c>
      <c r="AE253" s="8">
        <v>-5.2</v>
      </c>
    </row>
    <row r="254" spans="18:31" ht="15" thickBot="1" x14ac:dyDescent="0.35">
      <c r="R254" s="7" t="s">
        <v>269</v>
      </c>
      <c r="S254" s="8">
        <v>530.4</v>
      </c>
      <c r="T254" s="8">
        <v>3413.6</v>
      </c>
      <c r="U254" s="8">
        <v>680.7</v>
      </c>
      <c r="V254" s="8">
        <v>1471.8</v>
      </c>
      <c r="W254" s="8">
        <v>572.79999999999995</v>
      </c>
      <c r="X254" s="8">
        <v>1562.2</v>
      </c>
      <c r="Y254" s="8">
        <v>187.3</v>
      </c>
      <c r="Z254" s="8">
        <v>5205.1000000000004</v>
      </c>
      <c r="AA254" s="8">
        <v>359.1</v>
      </c>
      <c r="AB254" s="8">
        <v>13983.1</v>
      </c>
      <c r="AC254" s="8">
        <v>14000</v>
      </c>
      <c r="AD254" s="8">
        <v>16.899999999999999</v>
      </c>
      <c r="AE254" s="8">
        <v>0.12</v>
      </c>
    </row>
    <row r="255" spans="18:31" ht="15" thickBot="1" x14ac:dyDescent="0.35">
      <c r="R255" s="7" t="s">
        <v>270</v>
      </c>
      <c r="S255" s="8">
        <v>0</v>
      </c>
      <c r="T255" s="8">
        <v>4200.2</v>
      </c>
      <c r="U255" s="8">
        <v>0</v>
      </c>
      <c r="V255" s="8">
        <v>1471.8</v>
      </c>
      <c r="W255" s="8">
        <v>572.79999999999995</v>
      </c>
      <c r="X255" s="8">
        <v>1197.0999999999999</v>
      </c>
      <c r="Y255" s="8">
        <v>550.9</v>
      </c>
      <c r="Z255" s="8">
        <v>5205.1000000000004</v>
      </c>
      <c r="AA255" s="8">
        <v>319.60000000000002</v>
      </c>
      <c r="AB255" s="8">
        <v>13517.7</v>
      </c>
      <c r="AC255" s="8">
        <v>14000</v>
      </c>
      <c r="AD255" s="8">
        <v>482.3</v>
      </c>
      <c r="AE255" s="8">
        <v>3.45</v>
      </c>
    </row>
    <row r="256" spans="18:31" ht="15" thickBot="1" x14ac:dyDescent="0.35">
      <c r="R256" s="7" t="s">
        <v>271</v>
      </c>
      <c r="S256" s="8">
        <v>530.4</v>
      </c>
      <c r="T256" s="8">
        <v>3413.6</v>
      </c>
      <c r="U256" s="8">
        <v>634.79999999999995</v>
      </c>
      <c r="V256" s="8">
        <v>1471.8</v>
      </c>
      <c r="W256" s="8">
        <v>572.79999999999995</v>
      </c>
      <c r="X256" s="8">
        <v>1562.2</v>
      </c>
      <c r="Y256" s="8">
        <v>187.3</v>
      </c>
      <c r="Z256" s="8">
        <v>5205.1000000000004</v>
      </c>
      <c r="AA256" s="8">
        <v>359.1</v>
      </c>
      <c r="AB256" s="8">
        <v>13937.2</v>
      </c>
      <c r="AC256" s="8">
        <v>14000</v>
      </c>
      <c r="AD256" s="8">
        <v>62.8</v>
      </c>
      <c r="AE256" s="8">
        <v>0.45</v>
      </c>
    </row>
    <row r="257" spans="18:31" ht="15" thickBot="1" x14ac:dyDescent="0.35">
      <c r="R257" s="7" t="s">
        <v>272</v>
      </c>
      <c r="S257" s="8">
        <v>530.4</v>
      </c>
      <c r="T257" s="8">
        <v>3413.6</v>
      </c>
      <c r="U257" s="8">
        <v>680.7</v>
      </c>
      <c r="V257" s="8">
        <v>1352.5</v>
      </c>
      <c r="W257" s="8">
        <v>36</v>
      </c>
      <c r="X257" s="8">
        <v>1252.5999999999999</v>
      </c>
      <c r="Y257" s="8">
        <v>550.9</v>
      </c>
      <c r="Z257" s="8">
        <v>5205.1000000000004</v>
      </c>
      <c r="AA257" s="8">
        <v>359.1</v>
      </c>
      <c r="AB257" s="8">
        <v>13380.8</v>
      </c>
      <c r="AC257" s="8">
        <v>13000</v>
      </c>
      <c r="AD257" s="8">
        <v>-380.8</v>
      </c>
      <c r="AE257" s="8">
        <v>-2.93</v>
      </c>
    </row>
    <row r="258" spans="18:31" ht="15" thickBot="1" x14ac:dyDescent="0.35">
      <c r="R258" s="7" t="s">
        <v>273</v>
      </c>
      <c r="S258" s="8">
        <v>530.4</v>
      </c>
      <c r="T258" s="8">
        <v>3413.6</v>
      </c>
      <c r="U258" s="8">
        <v>634.79999999999995</v>
      </c>
      <c r="V258" s="8">
        <v>1352.5</v>
      </c>
      <c r="W258" s="8">
        <v>36</v>
      </c>
      <c r="X258" s="8">
        <v>1252.5999999999999</v>
      </c>
      <c r="Y258" s="8">
        <v>550.9</v>
      </c>
      <c r="Z258" s="8">
        <v>5205.1000000000004</v>
      </c>
      <c r="AA258" s="8">
        <v>359.1</v>
      </c>
      <c r="AB258" s="8">
        <v>13334.9</v>
      </c>
      <c r="AC258" s="8">
        <v>13000</v>
      </c>
      <c r="AD258" s="8">
        <v>-334.9</v>
      </c>
      <c r="AE258" s="8">
        <v>-2.58</v>
      </c>
    </row>
    <row r="259" spans="18:31" ht="15" thickBot="1" x14ac:dyDescent="0.35">
      <c r="R259" s="7" t="s">
        <v>274</v>
      </c>
      <c r="S259" s="8">
        <v>0</v>
      </c>
      <c r="T259" s="8">
        <v>4200.2</v>
      </c>
      <c r="U259" s="8">
        <v>0</v>
      </c>
      <c r="V259" s="8">
        <v>1352.5</v>
      </c>
      <c r="W259" s="8">
        <v>36</v>
      </c>
      <c r="X259" s="8">
        <v>1197.0999999999999</v>
      </c>
      <c r="Y259" s="8">
        <v>670.2</v>
      </c>
      <c r="Z259" s="8">
        <v>5205.1000000000004</v>
      </c>
      <c r="AA259" s="8">
        <v>319.60000000000002</v>
      </c>
      <c r="AB259" s="8">
        <v>12980.8</v>
      </c>
      <c r="AC259" s="8">
        <v>12000</v>
      </c>
      <c r="AD259" s="8">
        <v>-980.8</v>
      </c>
      <c r="AE259" s="8">
        <v>-8.17</v>
      </c>
    </row>
    <row r="260" spans="18:31" ht="15" thickBot="1" x14ac:dyDescent="0.35">
      <c r="R260" s="7" t="s">
        <v>275</v>
      </c>
      <c r="S260" s="8">
        <v>1846.4</v>
      </c>
      <c r="T260" s="8">
        <v>2880.2</v>
      </c>
      <c r="U260" s="8">
        <v>680.7</v>
      </c>
      <c r="V260" s="8">
        <v>389.6</v>
      </c>
      <c r="W260" s="8">
        <v>331.1</v>
      </c>
      <c r="X260" s="8">
        <v>89.9</v>
      </c>
      <c r="Y260" s="8">
        <v>2355.8000000000002</v>
      </c>
      <c r="Z260" s="8">
        <v>3413.1</v>
      </c>
      <c r="AA260" s="8">
        <v>528.4</v>
      </c>
      <c r="AB260" s="8">
        <v>12515.3</v>
      </c>
      <c r="AC260" s="8">
        <v>12000</v>
      </c>
      <c r="AD260" s="8">
        <v>-515.29999999999995</v>
      </c>
      <c r="AE260" s="8">
        <v>-4.29</v>
      </c>
    </row>
    <row r="261" spans="18:31" ht="15" thickBot="1" x14ac:dyDescent="0.35">
      <c r="R261" s="7" t="s">
        <v>276</v>
      </c>
      <c r="S261" s="8">
        <v>1846.4</v>
      </c>
      <c r="T261" s="8">
        <v>2880.2</v>
      </c>
      <c r="U261" s="8">
        <v>0</v>
      </c>
      <c r="V261" s="8">
        <v>389.6</v>
      </c>
      <c r="W261" s="8">
        <v>331.1</v>
      </c>
      <c r="X261" s="8">
        <v>89.9</v>
      </c>
      <c r="Y261" s="8">
        <v>2355.8000000000002</v>
      </c>
      <c r="Z261" s="8">
        <v>3413.1</v>
      </c>
      <c r="AA261" s="8">
        <v>359.1</v>
      </c>
      <c r="AB261" s="8">
        <v>11665.3</v>
      </c>
      <c r="AC261" s="8">
        <v>12000</v>
      </c>
      <c r="AD261" s="8">
        <v>334.7</v>
      </c>
      <c r="AE261" s="8">
        <v>2.79</v>
      </c>
    </row>
    <row r="262" spans="18:31" ht="15" thickBot="1" x14ac:dyDescent="0.35">
      <c r="R262" s="7" t="s">
        <v>277</v>
      </c>
      <c r="S262" s="8">
        <v>0</v>
      </c>
      <c r="T262" s="8">
        <v>3413.6</v>
      </c>
      <c r="U262" s="8">
        <v>1226.5999999999999</v>
      </c>
      <c r="V262" s="8">
        <v>1352.5</v>
      </c>
      <c r="W262" s="8">
        <v>331.1</v>
      </c>
      <c r="X262" s="8">
        <v>89.9</v>
      </c>
      <c r="Y262" s="8">
        <v>670.2</v>
      </c>
      <c r="Z262" s="8">
        <v>3841.6</v>
      </c>
      <c r="AA262" s="8">
        <v>528.4</v>
      </c>
      <c r="AB262" s="8">
        <v>11454</v>
      </c>
      <c r="AC262" s="8">
        <v>12000</v>
      </c>
      <c r="AD262" s="8">
        <v>546</v>
      </c>
      <c r="AE262" s="8">
        <v>4.55</v>
      </c>
    </row>
    <row r="263" spans="18:31" ht="15" thickBot="1" x14ac:dyDescent="0.35">
      <c r="R263" s="7" t="s">
        <v>278</v>
      </c>
      <c r="S263" s="8">
        <v>530.4</v>
      </c>
      <c r="T263" s="8">
        <v>4200.2</v>
      </c>
      <c r="U263" s="8">
        <v>0</v>
      </c>
      <c r="V263" s="8">
        <v>1471.8</v>
      </c>
      <c r="W263" s="8">
        <v>36</v>
      </c>
      <c r="X263" s="8">
        <v>1562.2</v>
      </c>
      <c r="Y263" s="8">
        <v>187.3</v>
      </c>
      <c r="Z263" s="8">
        <v>3841.6</v>
      </c>
      <c r="AA263" s="8">
        <v>359.1</v>
      </c>
      <c r="AB263" s="8">
        <v>12188.7</v>
      </c>
      <c r="AC263" s="8">
        <v>12000</v>
      </c>
      <c r="AD263" s="8">
        <v>-188.7</v>
      </c>
      <c r="AE263" s="8">
        <v>-1.57</v>
      </c>
    </row>
    <row r="264" spans="18:31" ht="15" thickBot="1" x14ac:dyDescent="0.35">
      <c r="R264" s="7" t="s">
        <v>279</v>
      </c>
      <c r="S264" s="8">
        <v>1846.4</v>
      </c>
      <c r="T264" s="8">
        <v>3413.6</v>
      </c>
      <c r="U264" s="8">
        <v>0</v>
      </c>
      <c r="V264" s="8">
        <v>389.6</v>
      </c>
      <c r="W264" s="8">
        <v>36</v>
      </c>
      <c r="X264" s="8">
        <v>1252.5999999999999</v>
      </c>
      <c r="Y264" s="8">
        <v>2355.8000000000002</v>
      </c>
      <c r="Z264" s="8">
        <v>3841.6</v>
      </c>
      <c r="AA264" s="8">
        <v>359.1</v>
      </c>
      <c r="AB264" s="8">
        <v>13494.7</v>
      </c>
      <c r="AC264" s="8">
        <v>12000</v>
      </c>
      <c r="AD264" s="8">
        <v>-1494.7</v>
      </c>
      <c r="AE264" s="8">
        <v>-12.46</v>
      </c>
    </row>
    <row r="265" spans="18:31" ht="15" thickBot="1" x14ac:dyDescent="0.35">
      <c r="R265" s="7" t="s">
        <v>280</v>
      </c>
      <c r="S265" s="8">
        <v>277.2</v>
      </c>
      <c r="T265" s="8">
        <v>4412.5</v>
      </c>
      <c r="U265" s="8">
        <v>636.29999999999995</v>
      </c>
      <c r="V265" s="8">
        <v>1230.5999999999999</v>
      </c>
      <c r="W265" s="8">
        <v>56.9</v>
      </c>
      <c r="X265" s="8">
        <v>1706.6</v>
      </c>
      <c r="Y265" s="8">
        <v>670.2</v>
      </c>
      <c r="Z265" s="8">
        <v>4634.7</v>
      </c>
      <c r="AA265" s="8">
        <v>236.7</v>
      </c>
      <c r="AB265" s="8">
        <v>13861.8</v>
      </c>
      <c r="AC265" s="8">
        <v>14000</v>
      </c>
      <c r="AD265" s="8">
        <v>138.19999999999999</v>
      </c>
      <c r="AE265" s="8">
        <v>0.99</v>
      </c>
    </row>
    <row r="266" spans="18:31" ht="15" thickBot="1" x14ac:dyDescent="0.35">
      <c r="R266" s="7" t="s">
        <v>281</v>
      </c>
      <c r="S266" s="8">
        <v>249.7</v>
      </c>
      <c r="T266" s="8">
        <v>4412.5</v>
      </c>
      <c r="U266" s="8">
        <v>636.29999999999995</v>
      </c>
      <c r="V266" s="8">
        <v>141.30000000000001</v>
      </c>
      <c r="W266" s="8">
        <v>56.9</v>
      </c>
      <c r="X266" s="8">
        <v>1706.6</v>
      </c>
      <c r="Y266" s="8">
        <v>632.79999999999995</v>
      </c>
      <c r="Z266" s="8">
        <v>4634.7</v>
      </c>
      <c r="AA266" s="8">
        <v>236.7</v>
      </c>
      <c r="AB266" s="8">
        <v>12707.6</v>
      </c>
      <c r="AC266" s="8">
        <v>14000</v>
      </c>
      <c r="AD266" s="8">
        <v>1292.4000000000001</v>
      </c>
      <c r="AE266" s="8">
        <v>9.23</v>
      </c>
    </row>
    <row r="267" spans="18:31" ht="15" thickBot="1" x14ac:dyDescent="0.35">
      <c r="R267" s="7" t="s">
        <v>282</v>
      </c>
      <c r="S267" s="8">
        <v>249.7</v>
      </c>
      <c r="T267" s="8">
        <v>4412.5</v>
      </c>
      <c r="U267" s="8">
        <v>1226.5999999999999</v>
      </c>
      <c r="V267" s="8">
        <v>1471.8</v>
      </c>
      <c r="W267" s="8">
        <v>572.79999999999995</v>
      </c>
      <c r="X267" s="8">
        <v>89.9</v>
      </c>
      <c r="Y267" s="8">
        <v>187.3</v>
      </c>
      <c r="Z267" s="8">
        <v>3841.6</v>
      </c>
      <c r="AA267" s="8">
        <v>149.80000000000001</v>
      </c>
      <c r="AB267" s="8">
        <v>12202.2</v>
      </c>
      <c r="AC267" s="8">
        <v>13000</v>
      </c>
      <c r="AD267" s="8">
        <v>797.8</v>
      </c>
      <c r="AE267" s="8">
        <v>6.14</v>
      </c>
    </row>
    <row r="268" spans="18:31" ht="15" thickBot="1" x14ac:dyDescent="0.35">
      <c r="R268" s="7" t="s">
        <v>283</v>
      </c>
      <c r="S268" s="8">
        <v>530.4</v>
      </c>
      <c r="T268" s="8">
        <v>4200.2</v>
      </c>
      <c r="U268" s="8">
        <v>680.7</v>
      </c>
      <c r="V268" s="8">
        <v>1352.5</v>
      </c>
      <c r="W268" s="8">
        <v>36</v>
      </c>
      <c r="X268" s="8">
        <v>1562.2</v>
      </c>
      <c r="Y268" s="8">
        <v>550.9</v>
      </c>
      <c r="Z268" s="8">
        <v>4634.7</v>
      </c>
      <c r="AA268" s="8">
        <v>359.1</v>
      </c>
      <c r="AB268" s="8">
        <v>13906.7</v>
      </c>
      <c r="AC268" s="8">
        <v>13000</v>
      </c>
      <c r="AD268" s="8">
        <v>-906.7</v>
      </c>
      <c r="AE268" s="8">
        <v>-6.97</v>
      </c>
    </row>
    <row r="269" spans="18:31" ht="15" thickBot="1" x14ac:dyDescent="0.35">
      <c r="R269" s="7" t="s">
        <v>284</v>
      </c>
      <c r="S269" s="8">
        <v>0</v>
      </c>
      <c r="T269" s="8">
        <v>4412.5</v>
      </c>
      <c r="U269" s="8">
        <v>636.29999999999995</v>
      </c>
      <c r="V269" s="8">
        <v>1230.5999999999999</v>
      </c>
      <c r="W269" s="8">
        <v>572.79999999999995</v>
      </c>
      <c r="X269" s="8">
        <v>1562.2</v>
      </c>
      <c r="Y269" s="8">
        <v>632.79999999999995</v>
      </c>
      <c r="Z269" s="8">
        <v>5205.1000000000004</v>
      </c>
      <c r="AA269" s="8">
        <v>359.1</v>
      </c>
      <c r="AB269" s="8">
        <v>14611.4</v>
      </c>
      <c r="AC269" s="8">
        <v>15000</v>
      </c>
      <c r="AD269" s="8">
        <v>388.6</v>
      </c>
      <c r="AE269" s="8">
        <v>2.59</v>
      </c>
    </row>
    <row r="270" spans="18:31" ht="15" thickBot="1" x14ac:dyDescent="0.35">
      <c r="R270" s="7" t="s">
        <v>285</v>
      </c>
      <c r="S270" s="8">
        <v>249.7</v>
      </c>
      <c r="T270" s="8">
        <v>4412.5</v>
      </c>
      <c r="U270" s="8">
        <v>680.7</v>
      </c>
      <c r="V270" s="8">
        <v>1230.5999999999999</v>
      </c>
      <c r="W270" s="8">
        <v>572.79999999999995</v>
      </c>
      <c r="X270" s="8">
        <v>1562.2</v>
      </c>
      <c r="Y270" s="8">
        <v>670.2</v>
      </c>
      <c r="Z270" s="8">
        <v>5205.1000000000004</v>
      </c>
      <c r="AA270" s="8">
        <v>319.60000000000002</v>
      </c>
      <c r="AB270" s="8">
        <v>14903.6</v>
      </c>
      <c r="AC270" s="8">
        <v>15000</v>
      </c>
      <c r="AD270" s="8">
        <v>96.4</v>
      </c>
      <c r="AE270" s="8">
        <v>0.64</v>
      </c>
    </row>
    <row r="271" spans="18:31" ht="15" thickBot="1" x14ac:dyDescent="0.35">
      <c r="R271" s="7" t="s">
        <v>286</v>
      </c>
      <c r="S271" s="8">
        <v>0</v>
      </c>
      <c r="T271" s="8">
        <v>4412.5</v>
      </c>
      <c r="U271" s="8">
        <v>680.7</v>
      </c>
      <c r="V271" s="8">
        <v>1230.5999999999999</v>
      </c>
      <c r="W271" s="8">
        <v>572.79999999999995</v>
      </c>
      <c r="X271" s="8">
        <v>1562.2</v>
      </c>
      <c r="Y271" s="8">
        <v>632.79999999999995</v>
      </c>
      <c r="Z271" s="8">
        <v>5205.1000000000004</v>
      </c>
      <c r="AA271" s="8">
        <v>359.1</v>
      </c>
      <c r="AB271" s="8">
        <v>14655.9</v>
      </c>
      <c r="AC271" s="8">
        <v>15000</v>
      </c>
      <c r="AD271" s="8">
        <v>344.1</v>
      </c>
      <c r="AE271" s="8">
        <v>2.29</v>
      </c>
    </row>
    <row r="272" spans="18:31" ht="15" thickBot="1" x14ac:dyDescent="0.35">
      <c r="R272" s="7" t="s">
        <v>287</v>
      </c>
      <c r="S272" s="8">
        <v>277.2</v>
      </c>
      <c r="T272" s="8">
        <v>4412.5</v>
      </c>
      <c r="U272" s="8">
        <v>636.29999999999995</v>
      </c>
      <c r="V272" s="8">
        <v>141.30000000000001</v>
      </c>
      <c r="W272" s="8">
        <v>56.9</v>
      </c>
      <c r="X272" s="8">
        <v>1706.6</v>
      </c>
      <c r="Y272" s="8">
        <v>632.79999999999995</v>
      </c>
      <c r="Z272" s="8">
        <v>5205.1000000000004</v>
      </c>
      <c r="AA272" s="8">
        <v>236.7</v>
      </c>
      <c r="AB272" s="8">
        <v>13305.4</v>
      </c>
      <c r="AC272" s="8">
        <v>15000</v>
      </c>
      <c r="AD272" s="8">
        <v>1694.6</v>
      </c>
      <c r="AE272" s="8">
        <v>11.3</v>
      </c>
    </row>
    <row r="273" spans="18:31" ht="15" thickBot="1" x14ac:dyDescent="0.35">
      <c r="R273" s="7" t="s">
        <v>288</v>
      </c>
      <c r="S273" s="8">
        <v>277.2</v>
      </c>
      <c r="T273" s="8">
        <v>4412.5</v>
      </c>
      <c r="U273" s="8">
        <v>634.79999999999995</v>
      </c>
      <c r="V273" s="8">
        <v>1230.5999999999999</v>
      </c>
      <c r="W273" s="8">
        <v>572.79999999999995</v>
      </c>
      <c r="X273" s="8">
        <v>1562.2</v>
      </c>
      <c r="Y273" s="8">
        <v>670.2</v>
      </c>
      <c r="Z273" s="8">
        <v>5205.1000000000004</v>
      </c>
      <c r="AA273" s="8">
        <v>359.1</v>
      </c>
      <c r="AB273" s="8">
        <v>14924.6</v>
      </c>
      <c r="AC273" s="8">
        <v>15000</v>
      </c>
      <c r="AD273" s="8">
        <v>75.400000000000006</v>
      </c>
      <c r="AE273" s="8">
        <v>0.5</v>
      </c>
    </row>
    <row r="274" spans="18:31" ht="15" thickBot="1" x14ac:dyDescent="0.35">
      <c r="R274" s="7" t="s">
        <v>289</v>
      </c>
      <c r="S274" s="8">
        <v>277.2</v>
      </c>
      <c r="T274" s="8">
        <v>3844.1</v>
      </c>
      <c r="U274" s="8">
        <v>680.7</v>
      </c>
      <c r="V274" s="8">
        <v>1352.5</v>
      </c>
      <c r="W274" s="8">
        <v>36</v>
      </c>
      <c r="X274" s="8">
        <v>1252.5999999999999</v>
      </c>
      <c r="Y274" s="8">
        <v>670.2</v>
      </c>
      <c r="Z274" s="8">
        <v>4634.7</v>
      </c>
      <c r="AA274" s="8">
        <v>528.4</v>
      </c>
      <c r="AB274" s="8">
        <v>13276.4</v>
      </c>
      <c r="AC274" s="8">
        <v>14000</v>
      </c>
      <c r="AD274" s="8">
        <v>723.6</v>
      </c>
      <c r="AE274" s="8">
        <v>5.17</v>
      </c>
    </row>
    <row r="275" spans="18:31" ht="15" thickBot="1" x14ac:dyDescent="0.35">
      <c r="R275" s="7" t="s">
        <v>290</v>
      </c>
      <c r="S275" s="8">
        <v>0</v>
      </c>
      <c r="T275" s="8">
        <v>3844.1</v>
      </c>
      <c r="U275" s="8">
        <v>636.29999999999995</v>
      </c>
      <c r="V275" s="8">
        <v>1230.5999999999999</v>
      </c>
      <c r="W275" s="8">
        <v>56.9</v>
      </c>
      <c r="X275" s="8">
        <v>1706.6</v>
      </c>
      <c r="Y275" s="8">
        <v>632.79999999999995</v>
      </c>
      <c r="Z275" s="8">
        <v>5205.1000000000004</v>
      </c>
      <c r="AA275" s="8">
        <v>236.7</v>
      </c>
      <c r="AB275" s="8">
        <v>13549.1</v>
      </c>
      <c r="AC275" s="8">
        <v>13000</v>
      </c>
      <c r="AD275" s="8">
        <v>-549.1</v>
      </c>
      <c r="AE275" s="8">
        <v>-4.22</v>
      </c>
    </row>
    <row r="276" spans="18:31" ht="15" thickBot="1" x14ac:dyDescent="0.35">
      <c r="R276" s="7" t="s">
        <v>291</v>
      </c>
      <c r="S276" s="8">
        <v>249.7</v>
      </c>
      <c r="T276" s="8">
        <v>3844.1</v>
      </c>
      <c r="U276" s="8">
        <v>680.7</v>
      </c>
      <c r="V276" s="8">
        <v>1230.5999999999999</v>
      </c>
      <c r="W276" s="8">
        <v>56.9</v>
      </c>
      <c r="X276" s="8">
        <v>1706.6</v>
      </c>
      <c r="Y276" s="8">
        <v>632.79999999999995</v>
      </c>
      <c r="Z276" s="8">
        <v>5205.1000000000004</v>
      </c>
      <c r="AA276" s="8">
        <v>319.60000000000002</v>
      </c>
      <c r="AB276" s="8">
        <v>13926.2</v>
      </c>
      <c r="AC276" s="8">
        <v>13000</v>
      </c>
      <c r="AD276" s="8">
        <v>-926.2</v>
      </c>
      <c r="AE276" s="8">
        <v>-7.12</v>
      </c>
    </row>
    <row r="277" spans="18:31" ht="15" thickBot="1" x14ac:dyDescent="0.35">
      <c r="R277" s="7" t="s">
        <v>292</v>
      </c>
      <c r="S277" s="8">
        <v>249.7</v>
      </c>
      <c r="T277" s="8">
        <v>4412.5</v>
      </c>
      <c r="U277" s="8">
        <v>636.29999999999995</v>
      </c>
      <c r="V277" s="8">
        <v>141.30000000000001</v>
      </c>
      <c r="W277" s="8">
        <v>56.9</v>
      </c>
      <c r="X277" s="8">
        <v>1706.6</v>
      </c>
      <c r="Y277" s="8">
        <v>632.79999999999995</v>
      </c>
      <c r="Z277" s="8">
        <v>4256.7</v>
      </c>
      <c r="AA277" s="8">
        <v>236.7</v>
      </c>
      <c r="AB277" s="8">
        <v>12329.5</v>
      </c>
      <c r="AC277" s="8">
        <v>12000</v>
      </c>
      <c r="AD277" s="8">
        <v>-329.5</v>
      </c>
      <c r="AE277" s="8">
        <v>-2.75</v>
      </c>
    </row>
    <row r="278" spans="18:31" ht="15" thickBot="1" x14ac:dyDescent="0.35">
      <c r="R278" s="7" t="s">
        <v>293</v>
      </c>
      <c r="S278" s="8">
        <v>249.7</v>
      </c>
      <c r="T278" s="8">
        <v>4412.5</v>
      </c>
      <c r="U278" s="8">
        <v>636.29999999999995</v>
      </c>
      <c r="V278" s="8">
        <v>141.30000000000001</v>
      </c>
      <c r="W278" s="8">
        <v>56.9</v>
      </c>
      <c r="X278" s="8">
        <v>1706.6</v>
      </c>
      <c r="Y278" s="8">
        <v>632.79999999999995</v>
      </c>
      <c r="Z278" s="8">
        <v>4256.7</v>
      </c>
      <c r="AA278" s="8">
        <v>236.7</v>
      </c>
      <c r="AB278" s="8">
        <v>12329.5</v>
      </c>
      <c r="AC278" s="8">
        <v>12000</v>
      </c>
      <c r="AD278" s="8">
        <v>-329.5</v>
      </c>
      <c r="AE278" s="8">
        <v>-2.75</v>
      </c>
    </row>
    <row r="279" spans="18:31" ht="15" thickBot="1" x14ac:dyDescent="0.35">
      <c r="R279" s="7" t="s">
        <v>294</v>
      </c>
      <c r="S279" s="8">
        <v>530.4</v>
      </c>
      <c r="T279" s="8">
        <v>4200.2</v>
      </c>
      <c r="U279" s="8">
        <v>680.7</v>
      </c>
      <c r="V279" s="8">
        <v>1230.5999999999999</v>
      </c>
      <c r="W279" s="8">
        <v>36</v>
      </c>
      <c r="X279" s="8">
        <v>1706.6</v>
      </c>
      <c r="Y279" s="8">
        <v>670.2</v>
      </c>
      <c r="Z279" s="8">
        <v>3841.6</v>
      </c>
      <c r="AA279" s="8">
        <v>359.1</v>
      </c>
      <c r="AB279" s="8">
        <v>13255.5</v>
      </c>
      <c r="AC279" s="8">
        <v>13000</v>
      </c>
      <c r="AD279" s="8">
        <v>-255.5</v>
      </c>
      <c r="AE279" s="8">
        <v>-1.97</v>
      </c>
    </row>
    <row r="280" spans="18:31" ht="15" thickBot="1" x14ac:dyDescent="0.35">
      <c r="R280" s="7" t="s">
        <v>295</v>
      </c>
      <c r="S280" s="8">
        <v>0</v>
      </c>
      <c r="T280" s="8">
        <v>4200.2</v>
      </c>
      <c r="U280" s="8">
        <v>0</v>
      </c>
      <c r="V280" s="8">
        <v>1352.5</v>
      </c>
      <c r="W280" s="8">
        <v>36</v>
      </c>
      <c r="X280" s="8">
        <v>1252.5999999999999</v>
      </c>
      <c r="Y280" s="8">
        <v>550.9</v>
      </c>
      <c r="Z280" s="8">
        <v>3841.6</v>
      </c>
      <c r="AA280" s="8">
        <v>319.60000000000002</v>
      </c>
      <c r="AB280" s="8">
        <v>11553.4</v>
      </c>
      <c r="AC280" s="8">
        <v>13000</v>
      </c>
      <c r="AD280" s="8">
        <v>1446.6</v>
      </c>
      <c r="AE280" s="8">
        <v>11.13</v>
      </c>
    </row>
    <row r="281" spans="18:31" ht="15" thickBot="1" x14ac:dyDescent="0.35">
      <c r="R281" s="7" t="s">
        <v>296</v>
      </c>
      <c r="S281" s="8">
        <v>530.4</v>
      </c>
      <c r="T281" s="8">
        <v>3413.6</v>
      </c>
      <c r="U281" s="8">
        <v>680.7</v>
      </c>
      <c r="V281" s="8">
        <v>1471.8</v>
      </c>
      <c r="W281" s="8">
        <v>572.79999999999995</v>
      </c>
      <c r="X281" s="8">
        <v>1197.0999999999999</v>
      </c>
      <c r="Y281" s="8">
        <v>550.9</v>
      </c>
      <c r="Z281" s="8">
        <v>3841.6</v>
      </c>
      <c r="AA281" s="8">
        <v>359.1</v>
      </c>
      <c r="AB281" s="8">
        <v>12618.2</v>
      </c>
      <c r="AC281" s="8">
        <v>14000</v>
      </c>
      <c r="AD281" s="8">
        <v>1381.8</v>
      </c>
      <c r="AE281" s="8">
        <v>9.8699999999999992</v>
      </c>
    </row>
    <row r="282" spans="18:31" ht="15" thickBot="1" x14ac:dyDescent="0.35">
      <c r="R282" s="7" t="s">
        <v>297</v>
      </c>
      <c r="S282" s="8">
        <v>0</v>
      </c>
      <c r="T282" s="8">
        <v>4200.2</v>
      </c>
      <c r="U282" s="8">
        <v>0</v>
      </c>
      <c r="V282" s="8">
        <v>1471.8</v>
      </c>
      <c r="W282" s="8">
        <v>572.79999999999995</v>
      </c>
      <c r="X282" s="8">
        <v>1197.0999999999999</v>
      </c>
      <c r="Y282" s="8">
        <v>550.9</v>
      </c>
      <c r="Z282" s="8">
        <v>3841.6</v>
      </c>
      <c r="AA282" s="8">
        <v>359.1</v>
      </c>
      <c r="AB282" s="8">
        <v>12193.7</v>
      </c>
      <c r="AC282" s="8">
        <v>14000</v>
      </c>
      <c r="AD282" s="8">
        <v>1806.3</v>
      </c>
      <c r="AE282" s="8">
        <v>12.9</v>
      </c>
    </row>
    <row r="283" spans="18:31" ht="15" thickBot="1" x14ac:dyDescent="0.35">
      <c r="R283" s="7" t="s">
        <v>298</v>
      </c>
      <c r="S283" s="8">
        <v>530.4</v>
      </c>
      <c r="T283" s="8">
        <v>3413.6</v>
      </c>
      <c r="U283" s="8">
        <v>634.79999999999995</v>
      </c>
      <c r="V283" s="8">
        <v>1471.8</v>
      </c>
      <c r="W283" s="8">
        <v>56.9</v>
      </c>
      <c r="X283" s="8">
        <v>1562.2</v>
      </c>
      <c r="Y283" s="8">
        <v>670.2</v>
      </c>
      <c r="Z283" s="8">
        <v>4634.7</v>
      </c>
      <c r="AA283" s="8">
        <v>359.1</v>
      </c>
      <c r="AB283" s="8">
        <v>13333.9</v>
      </c>
      <c r="AC283" s="8">
        <v>14000</v>
      </c>
      <c r="AD283" s="8">
        <v>666.1</v>
      </c>
      <c r="AE283" s="8">
        <v>4.76</v>
      </c>
    </row>
    <row r="284" spans="18:31" ht="15" thickBot="1" x14ac:dyDescent="0.35">
      <c r="R284" s="7" t="s">
        <v>299</v>
      </c>
      <c r="S284" s="8">
        <v>530.4</v>
      </c>
      <c r="T284" s="8">
        <v>4412.5</v>
      </c>
      <c r="U284" s="8">
        <v>680.7</v>
      </c>
      <c r="V284" s="8">
        <v>1352.5</v>
      </c>
      <c r="W284" s="8">
        <v>0</v>
      </c>
      <c r="X284" s="8">
        <v>1562.2</v>
      </c>
      <c r="Y284" s="8">
        <v>632.79999999999995</v>
      </c>
      <c r="Z284" s="8">
        <v>4634.7</v>
      </c>
      <c r="AA284" s="8">
        <v>319.60000000000002</v>
      </c>
      <c r="AB284" s="8">
        <v>14125.5</v>
      </c>
      <c r="AC284" s="8">
        <v>15000</v>
      </c>
      <c r="AD284" s="8">
        <v>874.5</v>
      </c>
      <c r="AE284" s="8">
        <v>5.83</v>
      </c>
    </row>
    <row r="285" spans="18:31" ht="15" thickBot="1" x14ac:dyDescent="0.35">
      <c r="R285" s="7" t="s">
        <v>300</v>
      </c>
      <c r="S285" s="8">
        <v>530.4</v>
      </c>
      <c r="T285" s="8">
        <v>4412.5</v>
      </c>
      <c r="U285" s="8">
        <v>680.7</v>
      </c>
      <c r="V285" s="8">
        <v>1352.5</v>
      </c>
      <c r="W285" s="8">
        <v>0</v>
      </c>
      <c r="X285" s="8">
        <v>1562.2</v>
      </c>
      <c r="Y285" s="8">
        <v>670.2</v>
      </c>
      <c r="Z285" s="8">
        <v>4634.7</v>
      </c>
      <c r="AA285" s="8">
        <v>319.60000000000002</v>
      </c>
      <c r="AB285" s="8">
        <v>14162.9</v>
      </c>
      <c r="AC285" s="8">
        <v>15000</v>
      </c>
      <c r="AD285" s="8">
        <v>837.1</v>
      </c>
      <c r="AE285" s="8">
        <v>5.58</v>
      </c>
    </row>
    <row r="286" spans="18:31" ht="15" thickBot="1" x14ac:dyDescent="0.35">
      <c r="R286" s="7" t="s">
        <v>301</v>
      </c>
      <c r="S286" s="8">
        <v>277.2</v>
      </c>
      <c r="T286" s="8">
        <v>4412.5</v>
      </c>
      <c r="U286" s="8">
        <v>636.29999999999995</v>
      </c>
      <c r="V286" s="8">
        <v>1352.5</v>
      </c>
      <c r="W286" s="8">
        <v>56.9</v>
      </c>
      <c r="X286" s="8">
        <v>1252.5999999999999</v>
      </c>
      <c r="Y286" s="8">
        <v>670.2</v>
      </c>
      <c r="Z286" s="8">
        <v>3841.6</v>
      </c>
      <c r="AA286" s="8">
        <v>359.1</v>
      </c>
      <c r="AB286" s="8">
        <v>12858.9</v>
      </c>
      <c r="AC286" s="8">
        <v>13000</v>
      </c>
      <c r="AD286" s="8">
        <v>141.1</v>
      </c>
      <c r="AE286" s="8">
        <v>1.0900000000000001</v>
      </c>
    </row>
    <row r="287" spans="18:31" ht="15" thickBot="1" x14ac:dyDescent="0.35">
      <c r="R287" s="7" t="s">
        <v>302</v>
      </c>
      <c r="S287" s="8">
        <v>0</v>
      </c>
      <c r="T287" s="8">
        <v>4412.5</v>
      </c>
      <c r="U287" s="8">
        <v>634.79999999999995</v>
      </c>
      <c r="V287" s="8">
        <v>1352.5</v>
      </c>
      <c r="W287" s="8">
        <v>56.9</v>
      </c>
      <c r="X287" s="8">
        <v>1252.5999999999999</v>
      </c>
      <c r="Y287" s="8">
        <v>670.2</v>
      </c>
      <c r="Z287" s="8">
        <v>3841.6</v>
      </c>
      <c r="AA287" s="8">
        <v>359.1</v>
      </c>
      <c r="AB287" s="8">
        <v>12580.2</v>
      </c>
      <c r="AC287" s="8">
        <v>13000</v>
      </c>
      <c r="AD287" s="8">
        <v>419.8</v>
      </c>
      <c r="AE287" s="8">
        <v>3.23</v>
      </c>
    </row>
    <row r="288" spans="18:31" ht="15" thickBot="1" x14ac:dyDescent="0.35">
      <c r="R288" s="7" t="s">
        <v>303</v>
      </c>
      <c r="S288" s="8">
        <v>277.2</v>
      </c>
      <c r="T288" s="8">
        <v>4200.2</v>
      </c>
      <c r="U288" s="8">
        <v>636.29999999999995</v>
      </c>
      <c r="V288" s="8">
        <v>1352.5</v>
      </c>
      <c r="W288" s="8">
        <v>0</v>
      </c>
      <c r="X288" s="8">
        <v>1562.2</v>
      </c>
      <c r="Y288" s="8">
        <v>632.79999999999995</v>
      </c>
      <c r="Z288" s="8">
        <v>4256.7</v>
      </c>
      <c r="AA288" s="8">
        <v>359.1</v>
      </c>
      <c r="AB288" s="8">
        <v>13276.9</v>
      </c>
      <c r="AC288" s="8">
        <v>14000</v>
      </c>
      <c r="AD288" s="8">
        <v>723.1</v>
      </c>
      <c r="AE288" s="8">
        <v>5.17</v>
      </c>
    </row>
    <row r="289" spans="18:31" ht="15" thickBot="1" x14ac:dyDescent="0.35">
      <c r="R289" s="7" t="s">
        <v>304</v>
      </c>
      <c r="S289" s="8">
        <v>530.4</v>
      </c>
      <c r="T289" s="8">
        <v>4412.5</v>
      </c>
      <c r="U289" s="8">
        <v>636.29999999999995</v>
      </c>
      <c r="V289" s="8">
        <v>1471.8</v>
      </c>
      <c r="W289" s="8">
        <v>36</v>
      </c>
      <c r="X289" s="8">
        <v>1562.2</v>
      </c>
      <c r="Y289" s="8">
        <v>187.3</v>
      </c>
      <c r="Z289" s="8">
        <v>4256.7</v>
      </c>
      <c r="AA289" s="8">
        <v>359.1</v>
      </c>
      <c r="AB289" s="8">
        <v>13452.2</v>
      </c>
      <c r="AC289" s="8">
        <v>13000</v>
      </c>
      <c r="AD289" s="8">
        <v>-452.2</v>
      </c>
      <c r="AE289" s="8">
        <v>-3.48</v>
      </c>
    </row>
    <row r="290" spans="18:31" ht="15" thickBot="1" x14ac:dyDescent="0.35">
      <c r="R290" s="7" t="s">
        <v>305</v>
      </c>
      <c r="S290" s="8">
        <v>0</v>
      </c>
      <c r="T290" s="8">
        <v>4412.5</v>
      </c>
      <c r="U290" s="8">
        <v>634.79999999999995</v>
      </c>
      <c r="V290" s="8">
        <v>1471.8</v>
      </c>
      <c r="W290" s="8">
        <v>36</v>
      </c>
      <c r="X290" s="8">
        <v>1562.2</v>
      </c>
      <c r="Y290" s="8">
        <v>550.9</v>
      </c>
      <c r="Z290" s="8">
        <v>4256.7</v>
      </c>
      <c r="AA290" s="8">
        <v>359.1</v>
      </c>
      <c r="AB290" s="8">
        <v>13283.9</v>
      </c>
      <c r="AC290" s="8">
        <v>13000</v>
      </c>
      <c r="AD290" s="8">
        <v>-283.89999999999998</v>
      </c>
      <c r="AE290" s="8">
        <v>-2.1800000000000002</v>
      </c>
    </row>
    <row r="291" spans="18:31" ht="15" thickBot="1" x14ac:dyDescent="0.35">
      <c r="R291" s="7" t="s">
        <v>306</v>
      </c>
      <c r="S291" s="8">
        <v>530.4</v>
      </c>
      <c r="T291" s="8">
        <v>4412.5</v>
      </c>
      <c r="U291" s="8">
        <v>680.7</v>
      </c>
      <c r="V291" s="8">
        <v>1471.8</v>
      </c>
      <c r="W291" s="8">
        <v>36</v>
      </c>
      <c r="X291" s="8">
        <v>1562.2</v>
      </c>
      <c r="Y291" s="8">
        <v>187.3</v>
      </c>
      <c r="Z291" s="8">
        <v>4256.7</v>
      </c>
      <c r="AA291" s="8">
        <v>359.1</v>
      </c>
      <c r="AB291" s="8">
        <v>13496.7</v>
      </c>
      <c r="AC291" s="8">
        <v>13000</v>
      </c>
      <c r="AD291" s="8">
        <v>-496.7</v>
      </c>
      <c r="AE291" s="8">
        <v>-3.82</v>
      </c>
    </row>
    <row r="292" spans="18:31" ht="15" thickBot="1" x14ac:dyDescent="0.35">
      <c r="R292" s="7" t="s">
        <v>307</v>
      </c>
      <c r="S292" s="8">
        <v>277.2</v>
      </c>
      <c r="T292" s="8">
        <v>4200.2</v>
      </c>
      <c r="U292" s="8">
        <v>636.29999999999995</v>
      </c>
      <c r="V292" s="8">
        <v>1352.5</v>
      </c>
      <c r="W292" s="8">
        <v>572.79999999999995</v>
      </c>
      <c r="X292" s="8">
        <v>1562.2</v>
      </c>
      <c r="Y292" s="8">
        <v>550.9</v>
      </c>
      <c r="Z292" s="8">
        <v>4634.7</v>
      </c>
      <c r="AA292" s="8">
        <v>236.7</v>
      </c>
      <c r="AB292" s="8">
        <v>14023.6</v>
      </c>
      <c r="AC292" s="8">
        <v>13000</v>
      </c>
      <c r="AD292" s="8">
        <v>-1023.6</v>
      </c>
      <c r="AE292" s="8">
        <v>-7.87</v>
      </c>
    </row>
    <row r="293" spans="18:31" ht="15" thickBot="1" x14ac:dyDescent="0.35">
      <c r="R293" s="7" t="s">
        <v>308</v>
      </c>
      <c r="S293" s="8">
        <v>0</v>
      </c>
      <c r="T293" s="8">
        <v>4412.5</v>
      </c>
      <c r="U293" s="8">
        <v>634.79999999999995</v>
      </c>
      <c r="V293" s="8">
        <v>1352.5</v>
      </c>
      <c r="W293" s="8">
        <v>572.79999999999995</v>
      </c>
      <c r="X293" s="8">
        <v>1562.2</v>
      </c>
      <c r="Y293" s="8">
        <v>550.9</v>
      </c>
      <c r="Z293" s="8">
        <v>4634.7</v>
      </c>
      <c r="AA293" s="8">
        <v>236.7</v>
      </c>
      <c r="AB293" s="8">
        <v>13957.2</v>
      </c>
      <c r="AC293" s="8">
        <v>13000</v>
      </c>
      <c r="AD293" s="8">
        <v>-957.2</v>
      </c>
      <c r="AE293" s="8">
        <v>-7.36</v>
      </c>
    </row>
    <row r="294" spans="18:31" ht="15" thickBot="1" x14ac:dyDescent="0.35">
      <c r="R294" s="7" t="s">
        <v>309</v>
      </c>
      <c r="S294" s="8">
        <v>0</v>
      </c>
      <c r="T294" s="8">
        <v>4200.2</v>
      </c>
      <c r="U294" s="8">
        <v>636.29999999999995</v>
      </c>
      <c r="V294" s="8">
        <v>1352.5</v>
      </c>
      <c r="W294" s="8">
        <v>0</v>
      </c>
      <c r="X294" s="8">
        <v>1252.5999999999999</v>
      </c>
      <c r="Y294" s="8">
        <v>670.2</v>
      </c>
      <c r="Z294" s="8">
        <v>4634.7</v>
      </c>
      <c r="AA294" s="8">
        <v>359.1</v>
      </c>
      <c r="AB294" s="8">
        <v>13105.6</v>
      </c>
      <c r="AC294" s="8">
        <v>14000</v>
      </c>
      <c r="AD294" s="8">
        <v>894.4</v>
      </c>
      <c r="AE294" s="8">
        <v>6.39</v>
      </c>
    </row>
    <row r="295" spans="18:31" ht="15" thickBot="1" x14ac:dyDescent="0.35">
      <c r="R295" s="7" t="s">
        <v>310</v>
      </c>
      <c r="S295" s="8">
        <v>249.7</v>
      </c>
      <c r="T295" s="8">
        <v>4412.5</v>
      </c>
      <c r="U295" s="8">
        <v>634.79999999999995</v>
      </c>
      <c r="V295" s="8">
        <v>1352.5</v>
      </c>
      <c r="W295" s="8">
        <v>0</v>
      </c>
      <c r="X295" s="8">
        <v>1562.2</v>
      </c>
      <c r="Y295" s="8">
        <v>632.79999999999995</v>
      </c>
      <c r="Z295" s="8">
        <v>4634.7</v>
      </c>
      <c r="AA295" s="8">
        <v>528.4</v>
      </c>
      <c r="AB295" s="8">
        <v>14007.6</v>
      </c>
      <c r="AC295" s="8">
        <v>14000</v>
      </c>
      <c r="AD295" s="8">
        <v>-7.6</v>
      </c>
      <c r="AE295" s="8">
        <v>-0.05</v>
      </c>
    </row>
    <row r="296" spans="18:31" ht="15" thickBot="1" x14ac:dyDescent="0.35">
      <c r="R296" s="7" t="s">
        <v>311</v>
      </c>
      <c r="S296" s="8">
        <v>0</v>
      </c>
      <c r="T296" s="8">
        <v>4200.2</v>
      </c>
      <c r="U296" s="8">
        <v>680.7</v>
      </c>
      <c r="V296" s="8">
        <v>1352.5</v>
      </c>
      <c r="W296" s="8">
        <v>0</v>
      </c>
      <c r="X296" s="8">
        <v>1252.5999999999999</v>
      </c>
      <c r="Y296" s="8">
        <v>670.2</v>
      </c>
      <c r="Z296" s="8">
        <v>4634.7</v>
      </c>
      <c r="AA296" s="8">
        <v>359.1</v>
      </c>
      <c r="AB296" s="8">
        <v>13150.1</v>
      </c>
      <c r="AC296" s="8">
        <v>14000</v>
      </c>
      <c r="AD296" s="8">
        <v>849.9</v>
      </c>
      <c r="AE296" s="8">
        <v>6.07</v>
      </c>
    </row>
    <row r="297" spans="18:31" ht="15" thickBot="1" x14ac:dyDescent="0.35">
      <c r="R297" s="7" t="s">
        <v>312</v>
      </c>
      <c r="S297" s="8">
        <v>277.2</v>
      </c>
      <c r="T297" s="8">
        <v>4412.5</v>
      </c>
      <c r="U297" s="8">
        <v>636.29999999999995</v>
      </c>
      <c r="V297" s="8">
        <v>1352.5</v>
      </c>
      <c r="W297" s="8">
        <v>0</v>
      </c>
      <c r="X297" s="8">
        <v>1706.6</v>
      </c>
      <c r="Y297" s="8">
        <v>670.2</v>
      </c>
      <c r="Z297" s="8">
        <v>4256.7</v>
      </c>
      <c r="AA297" s="8">
        <v>359.1</v>
      </c>
      <c r="AB297" s="8">
        <v>13671</v>
      </c>
      <c r="AC297" s="8">
        <v>14000</v>
      </c>
      <c r="AD297" s="8">
        <v>329</v>
      </c>
      <c r="AE297" s="8">
        <v>2.35</v>
      </c>
    </row>
    <row r="298" spans="18:31" ht="15" thickBot="1" x14ac:dyDescent="0.35">
      <c r="R298" s="7" t="s">
        <v>313</v>
      </c>
      <c r="S298" s="8">
        <v>249.7</v>
      </c>
      <c r="T298" s="8">
        <v>3844.1</v>
      </c>
      <c r="U298" s="8">
        <v>0</v>
      </c>
      <c r="V298" s="8">
        <v>1352.5</v>
      </c>
      <c r="W298" s="8">
        <v>0</v>
      </c>
      <c r="X298" s="8">
        <v>1706.6</v>
      </c>
      <c r="Y298" s="8">
        <v>632.79999999999995</v>
      </c>
      <c r="Z298" s="8">
        <v>4256.7</v>
      </c>
      <c r="AA298" s="8">
        <v>359.1</v>
      </c>
      <c r="AB298" s="8">
        <v>12401.4</v>
      </c>
      <c r="AC298" s="8">
        <v>13000</v>
      </c>
      <c r="AD298" s="8">
        <v>598.6</v>
      </c>
      <c r="AE298" s="8">
        <v>4.5999999999999996</v>
      </c>
    </row>
    <row r="299" spans="18:31" ht="15" thickBot="1" x14ac:dyDescent="0.35">
      <c r="R299" s="7" t="s">
        <v>314</v>
      </c>
      <c r="S299" s="8">
        <v>249.7</v>
      </c>
      <c r="T299" s="8">
        <v>4412.5</v>
      </c>
      <c r="U299" s="8">
        <v>1226.5999999999999</v>
      </c>
      <c r="V299" s="8">
        <v>1471.8</v>
      </c>
      <c r="W299" s="8">
        <v>0</v>
      </c>
      <c r="X299" s="8">
        <v>89.9</v>
      </c>
      <c r="Y299" s="8">
        <v>187.3</v>
      </c>
      <c r="Z299" s="8">
        <v>3841.6</v>
      </c>
      <c r="AA299" s="8">
        <v>149.80000000000001</v>
      </c>
      <c r="AB299" s="8">
        <v>11629.3</v>
      </c>
      <c r="AC299" s="8">
        <v>11000</v>
      </c>
      <c r="AD299" s="8">
        <v>-629.29999999999995</v>
      </c>
      <c r="AE299" s="8">
        <v>-5.72</v>
      </c>
    </row>
    <row r="300" spans="18:31" ht="15" thickBot="1" x14ac:dyDescent="0.35"/>
    <row r="301" spans="18:31" ht="15" thickBot="1" x14ac:dyDescent="0.35">
      <c r="R301" s="9" t="s">
        <v>329</v>
      </c>
      <c r="S301" s="10">
        <v>10773.7</v>
      </c>
    </row>
    <row r="302" spans="18:31" ht="15" thickBot="1" x14ac:dyDescent="0.35">
      <c r="R302" s="9" t="s">
        <v>338</v>
      </c>
      <c r="S302" s="10">
        <v>14561.4</v>
      </c>
    </row>
    <row r="303" spans="18:31" ht="15" thickBot="1" x14ac:dyDescent="0.35">
      <c r="R303" s="9" t="s">
        <v>331</v>
      </c>
      <c r="S303" s="10">
        <v>1839002.3</v>
      </c>
    </row>
    <row r="304" spans="18:31" ht="15" thickBot="1" x14ac:dyDescent="0.35">
      <c r="R304" s="9" t="s">
        <v>332</v>
      </c>
      <c r="S304" s="10">
        <v>1839000</v>
      </c>
    </row>
    <row r="305" spans="18:19" ht="15" thickBot="1" x14ac:dyDescent="0.35">
      <c r="R305" s="9" t="s">
        <v>333</v>
      </c>
      <c r="S305" s="10">
        <v>2.2999999999999998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469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BC16-A6A6-4685-946A-6AC9A631AAF6}">
  <dimension ref="A1:AE312"/>
  <sheetViews>
    <sheetView zoomScale="83" workbookViewId="0"/>
  </sheetViews>
  <sheetFormatPr defaultRowHeight="14.4" x14ac:dyDescent="0.3"/>
  <sheetData>
    <row r="1" spans="1:31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3">
        <f>CORREL(L3:L140,M3:M140)</f>
        <v>0.72906599815026663</v>
      </c>
      <c r="R1" s="3"/>
    </row>
    <row r="2" spans="1:31" s="18" customFormat="1" ht="86.4" x14ac:dyDescent="0.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11</v>
      </c>
      <c r="K2" s="19" t="s">
        <v>12</v>
      </c>
      <c r="L2" s="19" t="s">
        <v>10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3">
      <c r="A3" s="1" t="s">
        <v>156</v>
      </c>
      <c r="B3" s="1" t="s">
        <v>14</v>
      </c>
      <c r="C3" s="1">
        <v>3</v>
      </c>
      <c r="D3" s="1">
        <v>2</v>
      </c>
      <c r="E3" s="1">
        <v>1</v>
      </c>
      <c r="F3" s="1">
        <v>2</v>
      </c>
      <c r="G3" s="1">
        <v>2</v>
      </c>
      <c r="H3" s="1">
        <v>2</v>
      </c>
      <c r="I3" s="1">
        <v>3</v>
      </c>
      <c r="J3" s="1">
        <v>5</v>
      </c>
      <c r="K3" s="1">
        <v>3</v>
      </c>
      <c r="L3" s="1">
        <f>konzisztencia_teszt_nyers_i!J3*1000+10000</f>
        <v>14000</v>
      </c>
      <c r="M3" s="1">
        <f t="shared" ref="M3:M66" si="0">AB162</f>
        <v>14022.1</v>
      </c>
      <c r="N3" s="1">
        <f>konzisztencia_teszt_nyers_i!L3</f>
        <v>3</v>
      </c>
      <c r="O3">
        <f>(M3-10000)/1000</f>
        <v>4.0221</v>
      </c>
      <c r="P3" s="12">
        <f>ABS(N3-O3)/N3</f>
        <v>0.3407</v>
      </c>
      <c r="Q3" s="12">
        <f>(N3-O3)/N3</f>
        <v>-0.3407</v>
      </c>
    </row>
    <row r="4" spans="1:31" x14ac:dyDescent="0.3">
      <c r="A4" s="1" t="s">
        <v>153</v>
      </c>
      <c r="B4" s="1" t="s">
        <v>15</v>
      </c>
      <c r="C4" s="1">
        <v>2</v>
      </c>
      <c r="D4" s="1">
        <v>2</v>
      </c>
      <c r="E4" s="1">
        <v>1</v>
      </c>
      <c r="F4" s="1">
        <v>2</v>
      </c>
      <c r="G4" s="1">
        <v>2</v>
      </c>
      <c r="H4" s="1">
        <v>2</v>
      </c>
      <c r="I4" s="1">
        <v>3</v>
      </c>
      <c r="J4" s="1">
        <v>5</v>
      </c>
      <c r="K4" s="1">
        <v>3</v>
      </c>
      <c r="L4" s="1">
        <f>konzisztencia_teszt_nyers_i!J4*1000+10000</f>
        <v>13000</v>
      </c>
      <c r="M4" s="1">
        <f t="shared" si="0"/>
        <v>13705.7</v>
      </c>
      <c r="N4" s="1">
        <f>konzisztencia_teszt_nyers_i!L4</f>
        <v>3</v>
      </c>
      <c r="O4">
        <f t="shared" ref="O4:O67" si="1">(M4-10000)/1000</f>
        <v>3.7057000000000007</v>
      </c>
      <c r="P4" s="12">
        <f t="shared" ref="P4:P67" si="2">ABS(N4-O4)/N4</f>
        <v>0.23523333333333354</v>
      </c>
      <c r="Q4" s="12">
        <f t="shared" ref="Q4:Q67" si="3">(N4-O4)/N4</f>
        <v>-0.23523333333333354</v>
      </c>
    </row>
    <row r="5" spans="1:31" ht="18" x14ac:dyDescent="0.3">
      <c r="A5" s="1" t="s">
        <v>152</v>
      </c>
      <c r="B5" s="1" t="s">
        <v>16</v>
      </c>
      <c r="C5" s="1">
        <v>1</v>
      </c>
      <c r="D5" s="1">
        <v>2</v>
      </c>
      <c r="E5" s="1">
        <v>3</v>
      </c>
      <c r="F5" s="1">
        <v>2</v>
      </c>
      <c r="G5" s="1">
        <v>2</v>
      </c>
      <c r="H5" s="1">
        <v>3</v>
      </c>
      <c r="I5" s="1">
        <v>2</v>
      </c>
      <c r="J5" s="1">
        <v>4</v>
      </c>
      <c r="K5" s="1">
        <v>1</v>
      </c>
      <c r="L5" s="1">
        <f>konzisztencia_teszt_nyers_i!J5*1000+10000</f>
        <v>13000</v>
      </c>
      <c r="M5" s="1">
        <f t="shared" si="0"/>
        <v>13495</v>
      </c>
      <c r="N5" s="1">
        <f>konzisztencia_teszt_nyers_i!L5</f>
        <v>1</v>
      </c>
      <c r="O5">
        <f t="shared" si="1"/>
        <v>3.4950000000000001</v>
      </c>
      <c r="P5" s="12">
        <f t="shared" si="2"/>
        <v>2.4950000000000001</v>
      </c>
      <c r="Q5" s="12">
        <f t="shared" si="3"/>
        <v>-2.4950000000000001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31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1</v>
      </c>
      <c r="F6" s="1">
        <v>2</v>
      </c>
      <c r="G6" s="1">
        <v>1</v>
      </c>
      <c r="H6" s="1">
        <v>1</v>
      </c>
      <c r="I6" s="1">
        <v>1</v>
      </c>
      <c r="J6" s="1">
        <v>1</v>
      </c>
      <c r="K6" s="1">
        <v>4</v>
      </c>
      <c r="L6" s="1">
        <f>konzisztencia_teszt_nyers_i!J6*1000+10000</f>
        <v>12000</v>
      </c>
      <c r="M6" s="1">
        <f t="shared" si="0"/>
        <v>12937.3</v>
      </c>
      <c r="N6" s="1">
        <f>konzisztencia_teszt_nyers_i!L6</f>
        <v>4</v>
      </c>
      <c r="O6">
        <f t="shared" si="1"/>
        <v>2.9372999999999991</v>
      </c>
      <c r="P6" s="12">
        <f t="shared" si="2"/>
        <v>0.26567500000000022</v>
      </c>
      <c r="Q6" s="12">
        <f t="shared" si="3"/>
        <v>0.26567500000000022</v>
      </c>
      <c r="R6" s="3"/>
    </row>
    <row r="7" spans="1:31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4</v>
      </c>
      <c r="L7" s="1">
        <f>konzisztencia_teszt_nyers_i!J7*1000+10000</f>
        <v>12000</v>
      </c>
      <c r="M7" s="1">
        <f t="shared" si="0"/>
        <v>13137</v>
      </c>
      <c r="N7" s="1">
        <f>konzisztencia_teszt_nyers_i!L7</f>
        <v>4</v>
      </c>
      <c r="O7">
        <f t="shared" si="1"/>
        <v>3.137</v>
      </c>
      <c r="P7" s="12">
        <f t="shared" si="2"/>
        <v>0.21575</v>
      </c>
      <c r="Q7" s="12">
        <f t="shared" si="3"/>
        <v>0.21575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31" ht="15" thickBot="1" x14ac:dyDescent="0.35">
      <c r="A8" s="1" t="s">
        <v>155</v>
      </c>
      <c r="B8" s="1" t="s">
        <v>19</v>
      </c>
      <c r="C8" s="1">
        <v>3</v>
      </c>
      <c r="D8" s="1">
        <v>2</v>
      </c>
      <c r="E8" s="1">
        <v>1</v>
      </c>
      <c r="F8" s="1">
        <v>3</v>
      </c>
      <c r="G8" s="1">
        <v>3</v>
      </c>
      <c r="H8" s="1">
        <v>3</v>
      </c>
      <c r="I8" s="1">
        <v>3</v>
      </c>
      <c r="J8" s="1">
        <v>5</v>
      </c>
      <c r="K8" s="1">
        <v>3</v>
      </c>
      <c r="L8" s="1">
        <f>konzisztencia_teszt_nyers_i!J8*1000+10000</f>
        <v>15000</v>
      </c>
      <c r="M8" s="1">
        <f t="shared" si="0"/>
        <v>13466.4</v>
      </c>
      <c r="N8" s="1">
        <f>konzisztencia_teszt_nyers_i!L8</f>
        <v>3</v>
      </c>
      <c r="O8">
        <f t="shared" si="1"/>
        <v>3.4663999999999997</v>
      </c>
      <c r="P8" s="12">
        <f t="shared" si="2"/>
        <v>0.15546666666666656</v>
      </c>
      <c r="Q8" s="12">
        <f t="shared" si="3"/>
        <v>-0.15546666666666656</v>
      </c>
      <c r="R8" s="7" t="s">
        <v>177</v>
      </c>
      <c r="S8" s="8">
        <v>3</v>
      </c>
      <c r="T8" s="8">
        <v>2</v>
      </c>
      <c r="U8" s="8">
        <v>1</v>
      </c>
      <c r="V8" s="8">
        <v>2</v>
      </c>
      <c r="W8" s="8">
        <v>2</v>
      </c>
      <c r="X8" s="8">
        <v>2</v>
      </c>
      <c r="Y8" s="8">
        <v>3</v>
      </c>
      <c r="Z8" s="8">
        <v>5</v>
      </c>
      <c r="AA8" s="8">
        <v>3</v>
      </c>
      <c r="AB8" s="8">
        <v>14000</v>
      </c>
    </row>
    <row r="9" spans="1:31" ht="15" thickBot="1" x14ac:dyDescent="0.35">
      <c r="A9" s="1" t="s">
        <v>153</v>
      </c>
      <c r="B9" s="1" t="s">
        <v>20</v>
      </c>
      <c r="C9" s="1">
        <v>3</v>
      </c>
      <c r="D9" s="1">
        <v>3</v>
      </c>
      <c r="E9" s="1">
        <v>2</v>
      </c>
      <c r="F9" s="1">
        <v>3</v>
      </c>
      <c r="G9" s="1">
        <v>3</v>
      </c>
      <c r="H9" s="1">
        <v>3</v>
      </c>
      <c r="I9" s="1">
        <v>3</v>
      </c>
      <c r="J9" s="1">
        <v>4</v>
      </c>
      <c r="K9" s="1">
        <v>3</v>
      </c>
      <c r="L9" s="1">
        <f>konzisztencia_teszt_nyers_i!J9*1000+10000</f>
        <v>14000</v>
      </c>
      <c r="M9" s="1">
        <f t="shared" si="0"/>
        <v>13455.9</v>
      </c>
      <c r="N9" s="1">
        <f>konzisztencia_teszt_nyers_i!L9</f>
        <v>3</v>
      </c>
      <c r="O9">
        <f t="shared" si="1"/>
        <v>3.4558999999999997</v>
      </c>
      <c r="P9" s="12">
        <f t="shared" si="2"/>
        <v>0.15196666666666658</v>
      </c>
      <c r="Q9" s="12">
        <f t="shared" si="3"/>
        <v>-0.15196666666666658</v>
      </c>
      <c r="R9" s="7" t="s">
        <v>178</v>
      </c>
      <c r="S9" s="8">
        <v>2</v>
      </c>
      <c r="T9" s="8">
        <v>2</v>
      </c>
      <c r="U9" s="8">
        <v>1</v>
      </c>
      <c r="V9" s="8">
        <v>2</v>
      </c>
      <c r="W9" s="8">
        <v>2</v>
      </c>
      <c r="X9" s="8">
        <v>2</v>
      </c>
      <c r="Y9" s="8">
        <v>3</v>
      </c>
      <c r="Z9" s="8">
        <v>5</v>
      </c>
      <c r="AA9" s="8">
        <v>3</v>
      </c>
      <c r="AB9" s="8">
        <v>13000</v>
      </c>
    </row>
    <row r="10" spans="1:31" ht="15" thickBot="1" x14ac:dyDescent="0.35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3</v>
      </c>
      <c r="G10" s="1">
        <v>2</v>
      </c>
      <c r="H10" s="1">
        <v>1</v>
      </c>
      <c r="I10" s="1">
        <v>1</v>
      </c>
      <c r="J10" s="1">
        <v>4</v>
      </c>
      <c r="K10" s="1">
        <v>4</v>
      </c>
      <c r="L10" s="1">
        <f>konzisztencia_teszt_nyers_i!J10*1000+10000</f>
        <v>14000</v>
      </c>
      <c r="M10" s="1">
        <f t="shared" si="0"/>
        <v>13886</v>
      </c>
      <c r="N10" s="1">
        <f>konzisztencia_teszt_nyers_i!L10</f>
        <v>4</v>
      </c>
      <c r="O10">
        <f t="shared" si="1"/>
        <v>3.8860000000000001</v>
      </c>
      <c r="P10" s="12">
        <f t="shared" si="2"/>
        <v>2.849999999999997E-2</v>
      </c>
      <c r="Q10" s="12">
        <f t="shared" si="3"/>
        <v>2.849999999999997E-2</v>
      </c>
      <c r="R10" s="7" t="s">
        <v>179</v>
      </c>
      <c r="S10" s="8">
        <v>1</v>
      </c>
      <c r="T10" s="8">
        <v>2</v>
      </c>
      <c r="U10" s="8">
        <v>3</v>
      </c>
      <c r="V10" s="8">
        <v>2</v>
      </c>
      <c r="W10" s="8">
        <v>2</v>
      </c>
      <c r="X10" s="8">
        <v>3</v>
      </c>
      <c r="Y10" s="8">
        <v>2</v>
      </c>
      <c r="Z10" s="8">
        <v>4</v>
      </c>
      <c r="AA10" s="8">
        <v>1</v>
      </c>
      <c r="AB10" s="8">
        <v>13000</v>
      </c>
    </row>
    <row r="11" spans="1:31" ht="15" thickBot="1" x14ac:dyDescent="0.35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2</v>
      </c>
      <c r="H11" s="1">
        <v>1</v>
      </c>
      <c r="I11" s="1">
        <v>1</v>
      </c>
      <c r="J11" s="1">
        <v>4</v>
      </c>
      <c r="K11" s="1">
        <v>5</v>
      </c>
      <c r="L11" s="1">
        <f>konzisztencia_teszt_nyers_i!J11*1000+10000</f>
        <v>14000</v>
      </c>
      <c r="M11" s="1">
        <f t="shared" si="0"/>
        <v>14735.5</v>
      </c>
      <c r="N11" s="1">
        <f>konzisztencia_teszt_nyers_i!L11</f>
        <v>5</v>
      </c>
      <c r="O11">
        <f t="shared" si="1"/>
        <v>4.7355</v>
      </c>
      <c r="P11" s="12">
        <f t="shared" si="2"/>
        <v>5.2899999999999989E-2</v>
      </c>
      <c r="Q11" s="12">
        <f t="shared" si="3"/>
        <v>5.2899999999999989E-2</v>
      </c>
      <c r="R11" s="7" t="s">
        <v>180</v>
      </c>
      <c r="S11" s="8">
        <v>2</v>
      </c>
      <c r="T11" s="8">
        <v>1</v>
      </c>
      <c r="U11" s="8">
        <v>1</v>
      </c>
      <c r="V11" s="8">
        <v>2</v>
      </c>
      <c r="W11" s="8">
        <v>1</v>
      </c>
      <c r="X11" s="8">
        <v>1</v>
      </c>
      <c r="Y11" s="8">
        <v>1</v>
      </c>
      <c r="Z11" s="8">
        <v>1</v>
      </c>
      <c r="AA11" s="8">
        <v>4</v>
      </c>
      <c r="AB11" s="8">
        <v>12000</v>
      </c>
    </row>
    <row r="12" spans="1:31" ht="15" thickBot="1" x14ac:dyDescent="0.35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5</v>
      </c>
      <c r="G12" s="1">
        <v>4</v>
      </c>
      <c r="H12" s="1">
        <v>5</v>
      </c>
      <c r="I12" s="1">
        <v>5</v>
      </c>
      <c r="J12" s="1">
        <v>3</v>
      </c>
      <c r="K12" s="1">
        <v>1</v>
      </c>
      <c r="L12" s="1">
        <f>konzisztencia_teszt_nyers_i!J12*1000+10000</f>
        <v>11000</v>
      </c>
      <c r="M12" s="1">
        <f t="shared" si="0"/>
        <v>11302.3</v>
      </c>
      <c r="N12" s="1">
        <f>konzisztencia_teszt_nyers_i!L12</f>
        <v>1</v>
      </c>
      <c r="O12">
        <f t="shared" si="1"/>
        <v>1.3022999999999993</v>
      </c>
      <c r="P12" s="12">
        <f t="shared" si="2"/>
        <v>0.30229999999999935</v>
      </c>
      <c r="Q12" s="12">
        <f t="shared" si="3"/>
        <v>-0.30229999999999935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4</v>
      </c>
      <c r="AB12" s="8">
        <v>12000</v>
      </c>
    </row>
    <row r="13" spans="1:31" ht="15" thickBot="1" x14ac:dyDescent="0.35">
      <c r="A13" s="1" t="s">
        <v>155</v>
      </c>
      <c r="B13" s="1" t="s">
        <v>24</v>
      </c>
      <c r="C13" s="1">
        <v>3</v>
      </c>
      <c r="D13" s="1">
        <v>3</v>
      </c>
      <c r="E13" s="1">
        <v>2</v>
      </c>
      <c r="F13" s="1">
        <v>4</v>
      </c>
      <c r="G13" s="1">
        <v>3</v>
      </c>
      <c r="H13" s="1">
        <v>3</v>
      </c>
      <c r="I13" s="1">
        <v>4</v>
      </c>
      <c r="J13" s="1">
        <v>3</v>
      </c>
      <c r="K13" s="1">
        <v>3</v>
      </c>
      <c r="L13" s="1">
        <f>konzisztencia_teszt_nyers_i!J13*1000+10000</f>
        <v>13000</v>
      </c>
      <c r="M13" s="1">
        <f t="shared" si="0"/>
        <v>12857.7</v>
      </c>
      <c r="N13" s="1">
        <f>konzisztencia_teszt_nyers_i!L13</f>
        <v>3</v>
      </c>
      <c r="O13">
        <f t="shared" si="1"/>
        <v>2.8577000000000008</v>
      </c>
      <c r="P13" s="12">
        <f t="shared" si="2"/>
        <v>4.7433333333333071E-2</v>
      </c>
      <c r="Q13" s="12">
        <f t="shared" si="3"/>
        <v>4.7433333333333071E-2</v>
      </c>
      <c r="R13" s="7" t="s">
        <v>182</v>
      </c>
      <c r="S13" s="8">
        <v>3</v>
      </c>
      <c r="T13" s="8">
        <v>2</v>
      </c>
      <c r="U13" s="8">
        <v>1</v>
      </c>
      <c r="V13" s="8">
        <v>3</v>
      </c>
      <c r="W13" s="8">
        <v>3</v>
      </c>
      <c r="X13" s="8">
        <v>3</v>
      </c>
      <c r="Y13" s="8">
        <v>3</v>
      </c>
      <c r="Z13" s="8">
        <v>5</v>
      </c>
      <c r="AA13" s="8">
        <v>3</v>
      </c>
      <c r="AB13" s="8">
        <v>15000</v>
      </c>
    </row>
    <row r="14" spans="1:31" ht="15" thickBot="1" x14ac:dyDescent="0.35">
      <c r="A14" s="1" t="s">
        <v>152</v>
      </c>
      <c r="B14" s="1" t="s">
        <v>25</v>
      </c>
      <c r="C14" s="1">
        <v>3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4</v>
      </c>
      <c r="J14" s="1">
        <v>2</v>
      </c>
      <c r="K14" s="1">
        <v>3</v>
      </c>
      <c r="L14" s="1">
        <f>konzisztencia_teszt_nyers_i!J14*1000+10000</f>
        <v>13000</v>
      </c>
      <c r="M14" s="1">
        <f t="shared" si="0"/>
        <v>12364.6</v>
      </c>
      <c r="N14" s="1">
        <f>konzisztencia_teszt_nyers_i!L14</f>
        <v>3</v>
      </c>
      <c r="O14">
        <f t="shared" si="1"/>
        <v>2.3646000000000003</v>
      </c>
      <c r="P14" s="12">
        <f t="shared" si="2"/>
        <v>0.21179999999999991</v>
      </c>
      <c r="Q14" s="12">
        <f t="shared" si="3"/>
        <v>0.21179999999999991</v>
      </c>
      <c r="R14" s="7" t="s">
        <v>183</v>
      </c>
      <c r="S14" s="8">
        <v>3</v>
      </c>
      <c r="T14" s="8">
        <v>3</v>
      </c>
      <c r="U14" s="8">
        <v>2</v>
      </c>
      <c r="V14" s="8">
        <v>3</v>
      </c>
      <c r="W14" s="8">
        <v>3</v>
      </c>
      <c r="X14" s="8">
        <v>3</v>
      </c>
      <c r="Y14" s="8">
        <v>3</v>
      </c>
      <c r="Z14" s="8">
        <v>4</v>
      </c>
      <c r="AA14" s="8">
        <v>3</v>
      </c>
      <c r="AB14" s="8">
        <v>14000</v>
      </c>
    </row>
    <row r="15" spans="1:31" ht="15" thickBot="1" x14ac:dyDescent="0.35">
      <c r="A15" s="1" t="s">
        <v>154</v>
      </c>
      <c r="B15" s="1" t="s">
        <v>26</v>
      </c>
      <c r="C15" s="1">
        <v>3</v>
      </c>
      <c r="D15" s="1">
        <v>3</v>
      </c>
      <c r="E15" s="1">
        <v>2</v>
      </c>
      <c r="F15" s="1">
        <v>3</v>
      </c>
      <c r="G15" s="1">
        <v>3</v>
      </c>
      <c r="H15" s="1">
        <v>3</v>
      </c>
      <c r="I15" s="1">
        <v>4</v>
      </c>
      <c r="J15" s="1">
        <v>3</v>
      </c>
      <c r="K15" s="1">
        <v>3</v>
      </c>
      <c r="L15" s="1">
        <f>konzisztencia_teszt_nyers_i!J15*1000+10000</f>
        <v>12000</v>
      </c>
      <c r="M15" s="1">
        <f t="shared" si="0"/>
        <v>12702</v>
      </c>
      <c r="N15" s="1">
        <f>konzisztencia_teszt_nyers_i!L15</f>
        <v>3</v>
      </c>
      <c r="O15">
        <f t="shared" si="1"/>
        <v>2.702</v>
      </c>
      <c r="P15" s="12">
        <f t="shared" si="2"/>
        <v>9.9333333333333343E-2</v>
      </c>
      <c r="Q15" s="12">
        <f t="shared" si="3"/>
        <v>9.9333333333333343E-2</v>
      </c>
      <c r="R15" s="7" t="s">
        <v>184</v>
      </c>
      <c r="S15" s="8">
        <v>1</v>
      </c>
      <c r="T15" s="8">
        <v>1</v>
      </c>
      <c r="U15" s="8">
        <v>3</v>
      </c>
      <c r="V15" s="8">
        <v>3</v>
      </c>
      <c r="W15" s="8">
        <v>2</v>
      </c>
      <c r="X15" s="8">
        <v>1</v>
      </c>
      <c r="Y15" s="8">
        <v>1</v>
      </c>
      <c r="Z15" s="8">
        <v>4</v>
      </c>
      <c r="AA15" s="8">
        <v>4</v>
      </c>
      <c r="AB15" s="8">
        <v>14000</v>
      </c>
    </row>
    <row r="16" spans="1:31" ht="15" thickBot="1" x14ac:dyDescent="0.35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3</v>
      </c>
      <c r="J16" s="1">
        <v>3</v>
      </c>
      <c r="K16" s="1">
        <v>3</v>
      </c>
      <c r="L16" s="1">
        <f>konzisztencia_teszt_nyers_i!J16*1000+10000</f>
        <v>14000</v>
      </c>
      <c r="M16" s="1">
        <f t="shared" si="0"/>
        <v>13288.2</v>
      </c>
      <c r="N16" s="1">
        <f>konzisztencia_teszt_nyers_i!L16</f>
        <v>3</v>
      </c>
      <c r="O16">
        <f t="shared" si="1"/>
        <v>3.2882000000000007</v>
      </c>
      <c r="P16" s="12">
        <f t="shared" si="2"/>
        <v>9.6066666666666897E-2</v>
      </c>
      <c r="Q16" s="12">
        <f t="shared" si="3"/>
        <v>-9.6066666666666897E-2</v>
      </c>
      <c r="R16" s="7" t="s">
        <v>185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1</v>
      </c>
      <c r="Z16" s="8">
        <v>4</v>
      </c>
      <c r="AA16" s="8">
        <v>5</v>
      </c>
      <c r="AB16" s="8">
        <v>14000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2</v>
      </c>
      <c r="E17" s="1">
        <v>3</v>
      </c>
      <c r="F17" s="1">
        <v>4</v>
      </c>
      <c r="G17" s="1">
        <v>3</v>
      </c>
      <c r="H17" s="1">
        <v>2</v>
      </c>
      <c r="I17" s="1">
        <v>3</v>
      </c>
      <c r="J17" s="1">
        <v>3</v>
      </c>
      <c r="K17" s="1">
        <v>2</v>
      </c>
      <c r="L17" s="1">
        <f>konzisztencia_teszt_nyers_i!J17*1000+10000</f>
        <v>13000</v>
      </c>
      <c r="M17" s="1">
        <f t="shared" si="0"/>
        <v>13222.6</v>
      </c>
      <c r="N17" s="1">
        <f>konzisztencia_teszt_nyers_i!L17</f>
        <v>2</v>
      </c>
      <c r="O17">
        <f t="shared" si="1"/>
        <v>3.2226000000000004</v>
      </c>
      <c r="P17" s="12">
        <f t="shared" si="2"/>
        <v>0.61130000000000018</v>
      </c>
      <c r="Q17" s="12">
        <f t="shared" si="3"/>
        <v>-0.61130000000000018</v>
      </c>
      <c r="R17" s="7" t="s">
        <v>186</v>
      </c>
      <c r="S17" s="8">
        <v>2</v>
      </c>
      <c r="T17" s="8">
        <v>2</v>
      </c>
      <c r="U17" s="8">
        <v>5</v>
      </c>
      <c r="V17" s="8">
        <v>5</v>
      </c>
      <c r="W17" s="8">
        <v>4</v>
      </c>
      <c r="X17" s="8">
        <v>5</v>
      </c>
      <c r="Y17" s="8">
        <v>5</v>
      </c>
      <c r="Z17" s="8">
        <v>3</v>
      </c>
      <c r="AA17" s="8">
        <v>1</v>
      </c>
      <c r="AB17" s="8">
        <v>11000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1">
        <v>3</v>
      </c>
      <c r="K18" s="1">
        <v>3</v>
      </c>
      <c r="L18" s="1">
        <f>konzisztencia_teszt_nyers_i!J18*1000+10000</f>
        <v>13000</v>
      </c>
      <c r="M18" s="1">
        <f t="shared" si="0"/>
        <v>13288.2</v>
      </c>
      <c r="N18" s="1">
        <f>konzisztencia_teszt_nyers_i!L18</f>
        <v>3</v>
      </c>
      <c r="O18">
        <f t="shared" si="1"/>
        <v>3.2882000000000007</v>
      </c>
      <c r="P18" s="12">
        <f t="shared" si="2"/>
        <v>9.6066666666666897E-2</v>
      </c>
      <c r="Q18" s="12">
        <f t="shared" si="3"/>
        <v>-9.6066666666666897E-2</v>
      </c>
      <c r="R18" s="7" t="s">
        <v>187</v>
      </c>
      <c r="S18" s="8">
        <v>3</v>
      </c>
      <c r="T18" s="8">
        <v>3</v>
      </c>
      <c r="U18" s="8">
        <v>2</v>
      </c>
      <c r="V18" s="8">
        <v>4</v>
      </c>
      <c r="W18" s="8">
        <v>3</v>
      </c>
      <c r="X18" s="8">
        <v>3</v>
      </c>
      <c r="Y18" s="8">
        <v>4</v>
      </c>
      <c r="Z18" s="8">
        <v>3</v>
      </c>
      <c r="AA18" s="8">
        <v>3</v>
      </c>
      <c r="AB18" s="8">
        <v>13000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2</v>
      </c>
      <c r="G19" s="1">
        <v>1</v>
      </c>
      <c r="H19" s="1">
        <v>1</v>
      </c>
      <c r="I19" s="1">
        <v>1</v>
      </c>
      <c r="J19" s="1">
        <v>2</v>
      </c>
      <c r="K19" s="1">
        <v>3</v>
      </c>
      <c r="L19" s="1">
        <f>konzisztencia_teszt_nyers_i!J19*1000+10000</f>
        <v>13000</v>
      </c>
      <c r="M19" s="1">
        <f t="shared" si="0"/>
        <v>13437.9</v>
      </c>
      <c r="N19" s="1">
        <f>konzisztencia_teszt_nyers_i!L19</f>
        <v>3</v>
      </c>
      <c r="O19">
        <f t="shared" si="1"/>
        <v>3.4378999999999995</v>
      </c>
      <c r="P19" s="12">
        <f t="shared" si="2"/>
        <v>0.14596666666666649</v>
      </c>
      <c r="Q19" s="12">
        <f t="shared" si="3"/>
        <v>-0.14596666666666649</v>
      </c>
      <c r="R19" s="7" t="s">
        <v>188</v>
      </c>
      <c r="S19" s="8">
        <v>3</v>
      </c>
      <c r="T19" s="8">
        <v>3</v>
      </c>
      <c r="U19" s="8">
        <v>2</v>
      </c>
      <c r="V19" s="8">
        <v>3</v>
      </c>
      <c r="W19" s="8">
        <v>3</v>
      </c>
      <c r="X19" s="8">
        <v>3</v>
      </c>
      <c r="Y19" s="8">
        <v>4</v>
      </c>
      <c r="Z19" s="8">
        <v>2</v>
      </c>
      <c r="AA19" s="8">
        <v>3</v>
      </c>
      <c r="AB19" s="8">
        <v>13000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2</v>
      </c>
      <c r="E20" s="1">
        <v>4</v>
      </c>
      <c r="F20" s="1">
        <v>3</v>
      </c>
      <c r="G20" s="1">
        <v>1</v>
      </c>
      <c r="H20" s="1">
        <v>2</v>
      </c>
      <c r="I20" s="1">
        <v>1</v>
      </c>
      <c r="J20" s="1">
        <v>2</v>
      </c>
      <c r="K20" s="1">
        <v>2</v>
      </c>
      <c r="L20" s="1">
        <f>konzisztencia_teszt_nyers_i!J20*1000+10000</f>
        <v>13000</v>
      </c>
      <c r="M20" s="1">
        <f t="shared" si="0"/>
        <v>14065.7</v>
      </c>
      <c r="N20" s="1">
        <f>konzisztencia_teszt_nyers_i!L20</f>
        <v>2</v>
      </c>
      <c r="O20">
        <f t="shared" si="1"/>
        <v>4.0657000000000005</v>
      </c>
      <c r="P20" s="12">
        <f t="shared" si="2"/>
        <v>1.0328500000000003</v>
      </c>
      <c r="Q20" s="12">
        <f t="shared" si="3"/>
        <v>-1.0328500000000003</v>
      </c>
      <c r="R20" s="7" t="s">
        <v>189</v>
      </c>
      <c r="S20" s="8">
        <v>3</v>
      </c>
      <c r="T20" s="8">
        <v>3</v>
      </c>
      <c r="U20" s="8">
        <v>2</v>
      </c>
      <c r="V20" s="8">
        <v>3</v>
      </c>
      <c r="W20" s="8">
        <v>3</v>
      </c>
      <c r="X20" s="8">
        <v>3</v>
      </c>
      <c r="Y20" s="8">
        <v>4</v>
      </c>
      <c r="Z20" s="8">
        <v>3</v>
      </c>
      <c r="AA20" s="8">
        <v>3</v>
      </c>
      <c r="AB20" s="8">
        <v>12000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3</v>
      </c>
      <c r="G21" s="1">
        <v>1</v>
      </c>
      <c r="H21" s="1">
        <v>1</v>
      </c>
      <c r="I21" s="1">
        <v>1</v>
      </c>
      <c r="J21" s="1">
        <v>2</v>
      </c>
      <c r="K21" s="1">
        <v>4</v>
      </c>
      <c r="L21" s="1">
        <f>konzisztencia_teszt_nyers_i!J21*1000+10000</f>
        <v>13000</v>
      </c>
      <c r="M21" s="1">
        <f t="shared" si="0"/>
        <v>12835.2</v>
      </c>
      <c r="N21" s="1">
        <f>konzisztencia_teszt_nyers_i!L21</f>
        <v>4</v>
      </c>
      <c r="O21">
        <f t="shared" si="1"/>
        <v>2.8352000000000008</v>
      </c>
      <c r="P21" s="12">
        <f t="shared" si="2"/>
        <v>0.29119999999999979</v>
      </c>
      <c r="Q21" s="12">
        <f t="shared" si="3"/>
        <v>0.29119999999999979</v>
      </c>
      <c r="R21" s="7" t="s">
        <v>190</v>
      </c>
      <c r="S21" s="8">
        <v>3</v>
      </c>
      <c r="T21" s="8">
        <v>2</v>
      </c>
      <c r="U21" s="8">
        <v>3</v>
      </c>
      <c r="V21" s="8">
        <v>3</v>
      </c>
      <c r="W21" s="8">
        <v>3</v>
      </c>
      <c r="X21" s="8">
        <v>2</v>
      </c>
      <c r="Y21" s="8">
        <v>3</v>
      </c>
      <c r="Z21" s="8">
        <v>3</v>
      </c>
      <c r="AA21" s="8">
        <v>3</v>
      </c>
      <c r="AB21" s="8">
        <v>14000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3</v>
      </c>
      <c r="E22" s="1">
        <v>5</v>
      </c>
      <c r="F22" s="1">
        <v>4</v>
      </c>
      <c r="G22" s="1">
        <v>2</v>
      </c>
      <c r="H22" s="1">
        <v>4</v>
      </c>
      <c r="I22" s="1">
        <v>2</v>
      </c>
      <c r="J22" s="1">
        <v>3</v>
      </c>
      <c r="K22" s="1">
        <v>1</v>
      </c>
      <c r="L22" s="1">
        <f>konzisztencia_teszt_nyers_i!J22*1000+10000</f>
        <v>12000</v>
      </c>
      <c r="M22" s="1">
        <f t="shared" si="0"/>
        <v>10688.5</v>
      </c>
      <c r="N22" s="1">
        <f>konzisztencia_teszt_nyers_i!L22</f>
        <v>1</v>
      </c>
      <c r="O22">
        <f t="shared" si="1"/>
        <v>0.6885</v>
      </c>
      <c r="P22" s="12">
        <f t="shared" si="2"/>
        <v>0.3115</v>
      </c>
      <c r="Q22" s="12">
        <f t="shared" si="3"/>
        <v>0.3115</v>
      </c>
      <c r="R22" s="7" t="s">
        <v>191</v>
      </c>
      <c r="S22" s="8">
        <v>2</v>
      </c>
      <c r="T22" s="8">
        <v>2</v>
      </c>
      <c r="U22" s="8">
        <v>3</v>
      </c>
      <c r="V22" s="8">
        <v>4</v>
      </c>
      <c r="W22" s="8">
        <v>3</v>
      </c>
      <c r="X22" s="8">
        <v>2</v>
      </c>
      <c r="Y22" s="8">
        <v>3</v>
      </c>
      <c r="Z22" s="8">
        <v>3</v>
      </c>
      <c r="AA22" s="8">
        <v>2</v>
      </c>
      <c r="AB22" s="8">
        <v>13000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3</v>
      </c>
      <c r="G23" s="1">
        <v>2</v>
      </c>
      <c r="H23" s="1">
        <v>2</v>
      </c>
      <c r="I23" s="1">
        <v>1</v>
      </c>
      <c r="J23" s="1">
        <v>3</v>
      </c>
      <c r="K23" s="1">
        <v>3</v>
      </c>
      <c r="L23" s="1">
        <f>konzisztencia_teszt_nyers_i!J23*1000+10000</f>
        <v>14000</v>
      </c>
      <c r="M23" s="1">
        <f t="shared" si="0"/>
        <v>13605.6</v>
      </c>
      <c r="N23" s="1">
        <f>konzisztencia_teszt_nyers_i!L23</f>
        <v>3</v>
      </c>
      <c r="O23">
        <f t="shared" si="1"/>
        <v>3.6056000000000004</v>
      </c>
      <c r="P23" s="12">
        <f t="shared" si="2"/>
        <v>0.20186666666666678</v>
      </c>
      <c r="Q23" s="12">
        <f t="shared" si="3"/>
        <v>-0.20186666666666678</v>
      </c>
      <c r="R23" s="7" t="s">
        <v>192</v>
      </c>
      <c r="S23" s="8">
        <v>3</v>
      </c>
      <c r="T23" s="8">
        <v>2</v>
      </c>
      <c r="U23" s="8">
        <v>3</v>
      </c>
      <c r="V23" s="8">
        <v>3</v>
      </c>
      <c r="W23" s="8">
        <v>3</v>
      </c>
      <c r="X23" s="8">
        <v>2</v>
      </c>
      <c r="Y23" s="8">
        <v>3</v>
      </c>
      <c r="Z23" s="8">
        <v>3</v>
      </c>
      <c r="AA23" s="8">
        <v>3</v>
      </c>
      <c r="AB23" s="8">
        <v>13000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3</v>
      </c>
      <c r="F24" s="1">
        <v>2</v>
      </c>
      <c r="G24" s="1">
        <v>2</v>
      </c>
      <c r="H24" s="1">
        <v>1</v>
      </c>
      <c r="I24" s="1">
        <v>1</v>
      </c>
      <c r="J24" s="1">
        <v>4</v>
      </c>
      <c r="K24" s="1">
        <v>4</v>
      </c>
      <c r="L24" s="1">
        <f>konzisztencia_teszt_nyers_i!J24*1000+10000</f>
        <v>13000</v>
      </c>
      <c r="M24" s="1">
        <f t="shared" si="0"/>
        <v>13769.8</v>
      </c>
      <c r="N24" s="1">
        <f>konzisztencia_teszt_nyers_i!L24</f>
        <v>4</v>
      </c>
      <c r="O24">
        <f t="shared" si="1"/>
        <v>3.7697999999999992</v>
      </c>
      <c r="P24" s="12">
        <f t="shared" si="2"/>
        <v>5.7550000000000212E-2</v>
      </c>
      <c r="Q24" s="12">
        <f t="shared" si="3"/>
        <v>5.7550000000000212E-2</v>
      </c>
      <c r="R24" s="7" t="s">
        <v>193</v>
      </c>
      <c r="S24" s="8">
        <v>2</v>
      </c>
      <c r="T24" s="8">
        <v>3</v>
      </c>
      <c r="U24" s="8">
        <v>2</v>
      </c>
      <c r="V24" s="8">
        <v>2</v>
      </c>
      <c r="W24" s="8">
        <v>1</v>
      </c>
      <c r="X24" s="8">
        <v>1</v>
      </c>
      <c r="Y24" s="8">
        <v>1</v>
      </c>
      <c r="Z24" s="8">
        <v>2</v>
      </c>
      <c r="AA24" s="8">
        <v>3</v>
      </c>
      <c r="AB24" s="8">
        <v>13000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2</v>
      </c>
      <c r="E25" s="1">
        <v>4</v>
      </c>
      <c r="F25" s="1">
        <v>3</v>
      </c>
      <c r="G25" s="1">
        <v>2</v>
      </c>
      <c r="H25" s="1">
        <v>2</v>
      </c>
      <c r="I25" s="1">
        <v>1</v>
      </c>
      <c r="J25" s="1">
        <v>3</v>
      </c>
      <c r="K25" s="1">
        <v>2</v>
      </c>
      <c r="L25" s="1">
        <f>konzisztencia_teszt_nyers_i!J25*1000+10000</f>
        <v>13000</v>
      </c>
      <c r="M25" s="1">
        <f t="shared" si="0"/>
        <v>14360</v>
      </c>
      <c r="N25" s="1">
        <f>konzisztencia_teszt_nyers_i!L25</f>
        <v>2</v>
      </c>
      <c r="O25">
        <f t="shared" si="1"/>
        <v>4.3600000000000003</v>
      </c>
      <c r="P25" s="12">
        <f t="shared" si="2"/>
        <v>1.1800000000000002</v>
      </c>
      <c r="Q25" s="12">
        <f t="shared" si="3"/>
        <v>-1.1800000000000002</v>
      </c>
      <c r="R25" s="7" t="s">
        <v>194</v>
      </c>
      <c r="S25" s="8">
        <v>1</v>
      </c>
      <c r="T25" s="8">
        <v>2</v>
      </c>
      <c r="U25" s="8">
        <v>4</v>
      </c>
      <c r="V25" s="8">
        <v>3</v>
      </c>
      <c r="W25" s="8">
        <v>1</v>
      </c>
      <c r="X25" s="8">
        <v>2</v>
      </c>
      <c r="Y25" s="8">
        <v>1</v>
      </c>
      <c r="Z25" s="8">
        <v>2</v>
      </c>
      <c r="AA25" s="8">
        <v>2</v>
      </c>
      <c r="AB25" s="8">
        <v>13000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3</v>
      </c>
      <c r="H26" s="1">
        <v>2</v>
      </c>
      <c r="I26" s="1">
        <v>2</v>
      </c>
      <c r="J26" s="1">
        <v>4</v>
      </c>
      <c r="K26" s="1">
        <v>2</v>
      </c>
      <c r="L26" s="1">
        <f>konzisztencia_teszt_nyers_i!J26*1000+10000</f>
        <v>13000</v>
      </c>
      <c r="M26" s="1">
        <f t="shared" si="0"/>
        <v>13956</v>
      </c>
      <c r="N26" s="1">
        <f>konzisztencia_teszt_nyers_i!L26</f>
        <v>2</v>
      </c>
      <c r="O26">
        <f t="shared" si="1"/>
        <v>3.956</v>
      </c>
      <c r="P26" s="12">
        <f t="shared" si="2"/>
        <v>0.97799999999999998</v>
      </c>
      <c r="Q26" s="12">
        <f t="shared" si="3"/>
        <v>-0.97799999999999998</v>
      </c>
      <c r="R26" s="7" t="s">
        <v>195</v>
      </c>
      <c r="S26" s="8">
        <v>2</v>
      </c>
      <c r="T26" s="8">
        <v>3</v>
      </c>
      <c r="U26" s="8">
        <v>3</v>
      </c>
      <c r="V26" s="8">
        <v>3</v>
      </c>
      <c r="W26" s="8">
        <v>1</v>
      </c>
      <c r="X26" s="8">
        <v>1</v>
      </c>
      <c r="Y26" s="8">
        <v>1</v>
      </c>
      <c r="Z26" s="8">
        <v>2</v>
      </c>
      <c r="AA26" s="8">
        <v>4</v>
      </c>
      <c r="AB26" s="8">
        <v>13000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2</v>
      </c>
      <c r="G27" s="1">
        <v>3</v>
      </c>
      <c r="H27" s="1">
        <v>2</v>
      </c>
      <c r="I27" s="1">
        <v>2</v>
      </c>
      <c r="J27" s="1">
        <v>5</v>
      </c>
      <c r="K27" s="1">
        <v>4</v>
      </c>
      <c r="L27" s="1">
        <f>konzisztencia_teszt_nyers_i!J27*1000+10000</f>
        <v>14000</v>
      </c>
      <c r="M27" s="1">
        <f t="shared" si="0"/>
        <v>13872.9</v>
      </c>
      <c r="N27" s="1">
        <f>konzisztencia_teszt_nyers_i!L27</f>
        <v>4</v>
      </c>
      <c r="O27">
        <f t="shared" si="1"/>
        <v>3.8728999999999996</v>
      </c>
      <c r="P27" s="12">
        <f t="shared" si="2"/>
        <v>3.1775000000000109E-2</v>
      </c>
      <c r="Q27" s="12">
        <f t="shared" si="3"/>
        <v>3.1775000000000109E-2</v>
      </c>
      <c r="R27" s="7" t="s">
        <v>196</v>
      </c>
      <c r="S27" s="8">
        <v>1</v>
      </c>
      <c r="T27" s="8">
        <v>3</v>
      </c>
      <c r="U27" s="8">
        <v>5</v>
      </c>
      <c r="V27" s="8">
        <v>4</v>
      </c>
      <c r="W27" s="8">
        <v>2</v>
      </c>
      <c r="X27" s="8">
        <v>4</v>
      </c>
      <c r="Y27" s="8">
        <v>2</v>
      </c>
      <c r="Z27" s="8">
        <v>3</v>
      </c>
      <c r="AA27" s="8">
        <v>1</v>
      </c>
      <c r="AB27" s="8">
        <v>12000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2</v>
      </c>
      <c r="E28" s="1">
        <v>1</v>
      </c>
      <c r="F28" s="1">
        <v>4</v>
      </c>
      <c r="G28" s="1">
        <v>3</v>
      </c>
      <c r="H28" s="1">
        <v>4</v>
      </c>
      <c r="I28" s="1">
        <v>4</v>
      </c>
      <c r="J28" s="1">
        <v>3</v>
      </c>
      <c r="K28" s="1">
        <v>3</v>
      </c>
      <c r="L28" s="1">
        <f>konzisztencia_teszt_nyers_i!J28*1000+10000</f>
        <v>12000</v>
      </c>
      <c r="M28" s="1">
        <f t="shared" si="0"/>
        <v>11777.4</v>
      </c>
      <c r="N28" s="1">
        <f>konzisztencia_teszt_nyers_i!L28</f>
        <v>3</v>
      </c>
      <c r="O28">
        <f t="shared" si="1"/>
        <v>1.7773999999999996</v>
      </c>
      <c r="P28" s="12">
        <f t="shared" si="2"/>
        <v>0.40753333333333347</v>
      </c>
      <c r="Q28" s="12">
        <f t="shared" si="3"/>
        <v>0.40753333333333347</v>
      </c>
      <c r="R28" s="7" t="s">
        <v>197</v>
      </c>
      <c r="S28" s="8">
        <v>2</v>
      </c>
      <c r="T28" s="8">
        <v>2</v>
      </c>
      <c r="U28" s="8">
        <v>3</v>
      </c>
      <c r="V28" s="8">
        <v>3</v>
      </c>
      <c r="W28" s="8">
        <v>2</v>
      </c>
      <c r="X28" s="8">
        <v>2</v>
      </c>
      <c r="Y28" s="8">
        <v>1</v>
      </c>
      <c r="Z28" s="8">
        <v>3</v>
      </c>
      <c r="AA28" s="8">
        <v>3</v>
      </c>
      <c r="AB28" s="8">
        <v>14000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4</v>
      </c>
      <c r="E29" s="1">
        <v>2</v>
      </c>
      <c r="F29" s="1">
        <v>4</v>
      </c>
      <c r="G29" s="1">
        <v>4</v>
      </c>
      <c r="H29" s="1">
        <v>4</v>
      </c>
      <c r="I29" s="1">
        <v>4</v>
      </c>
      <c r="J29" s="1">
        <v>2</v>
      </c>
      <c r="K29" s="1">
        <v>3</v>
      </c>
      <c r="L29" s="1">
        <f>konzisztencia_teszt_nyers_i!J29*1000+10000</f>
        <v>12000</v>
      </c>
      <c r="M29" s="1">
        <f t="shared" si="0"/>
        <v>13235.2</v>
      </c>
      <c r="N29" s="1">
        <f>konzisztencia_teszt_nyers_i!L29</f>
        <v>3</v>
      </c>
      <c r="O29">
        <f t="shared" si="1"/>
        <v>3.2352000000000007</v>
      </c>
      <c r="P29" s="12">
        <f t="shared" si="2"/>
        <v>7.8400000000000247E-2</v>
      </c>
      <c r="Q29" s="12">
        <f t="shared" si="3"/>
        <v>-7.8400000000000247E-2</v>
      </c>
      <c r="R29" s="7" t="s">
        <v>198</v>
      </c>
      <c r="S29" s="8">
        <v>2</v>
      </c>
      <c r="T29" s="8">
        <v>3</v>
      </c>
      <c r="U29" s="8">
        <v>3</v>
      </c>
      <c r="V29" s="8">
        <v>2</v>
      </c>
      <c r="W29" s="8">
        <v>2</v>
      </c>
      <c r="X29" s="8">
        <v>1</v>
      </c>
      <c r="Y29" s="8">
        <v>1</v>
      </c>
      <c r="Z29" s="8">
        <v>4</v>
      </c>
      <c r="AA29" s="8">
        <v>4</v>
      </c>
      <c r="AB29" s="8">
        <v>13000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3</v>
      </c>
      <c r="G30" s="1">
        <v>4</v>
      </c>
      <c r="H30" s="1">
        <v>2</v>
      </c>
      <c r="I30" s="1">
        <v>2</v>
      </c>
      <c r="J30" s="1">
        <v>5</v>
      </c>
      <c r="K30" s="1">
        <v>4</v>
      </c>
      <c r="L30" s="1">
        <f>konzisztencia_teszt_nyers_i!J30*1000+10000</f>
        <v>14000</v>
      </c>
      <c r="M30" s="1">
        <f t="shared" si="0"/>
        <v>14412.1</v>
      </c>
      <c r="N30" s="1">
        <f>konzisztencia_teszt_nyers_i!L30</f>
        <v>4</v>
      </c>
      <c r="O30">
        <f t="shared" si="1"/>
        <v>4.4121000000000006</v>
      </c>
      <c r="P30" s="12">
        <f t="shared" si="2"/>
        <v>0.10302500000000014</v>
      </c>
      <c r="Q30" s="12">
        <f t="shared" si="3"/>
        <v>-0.10302500000000014</v>
      </c>
      <c r="R30" s="7" t="s">
        <v>199</v>
      </c>
      <c r="S30" s="8">
        <v>1</v>
      </c>
      <c r="T30" s="8">
        <v>2</v>
      </c>
      <c r="U30" s="8">
        <v>4</v>
      </c>
      <c r="V30" s="8">
        <v>3</v>
      </c>
      <c r="W30" s="8">
        <v>2</v>
      </c>
      <c r="X30" s="8">
        <v>2</v>
      </c>
      <c r="Y30" s="8">
        <v>1</v>
      </c>
      <c r="Z30" s="8">
        <v>3</v>
      </c>
      <c r="AA30" s="8">
        <v>2</v>
      </c>
      <c r="AB30" s="8">
        <v>13000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2</v>
      </c>
      <c r="G31" s="1">
        <v>1</v>
      </c>
      <c r="H31" s="1">
        <v>1</v>
      </c>
      <c r="I31" s="1">
        <v>1</v>
      </c>
      <c r="J31" s="1">
        <v>3</v>
      </c>
      <c r="K31" s="1">
        <v>3</v>
      </c>
      <c r="L31" s="1">
        <f>konzisztencia_teszt_nyers_i!J31*1000+10000</f>
        <v>14000</v>
      </c>
      <c r="M31" s="1">
        <f t="shared" si="0"/>
        <v>14270.9</v>
      </c>
      <c r="N31" s="1">
        <f>konzisztencia_teszt_nyers_i!L31</f>
        <v>3</v>
      </c>
      <c r="O31">
        <f t="shared" si="1"/>
        <v>4.2708999999999993</v>
      </c>
      <c r="P31" s="12">
        <f t="shared" si="2"/>
        <v>0.42363333333333308</v>
      </c>
      <c r="Q31" s="12">
        <f t="shared" si="3"/>
        <v>-0.42363333333333308</v>
      </c>
      <c r="R31" s="7" t="s">
        <v>200</v>
      </c>
      <c r="S31" s="8">
        <v>1</v>
      </c>
      <c r="T31" s="8">
        <v>1</v>
      </c>
      <c r="U31" s="8">
        <v>3</v>
      </c>
      <c r="V31" s="8">
        <v>3</v>
      </c>
      <c r="W31" s="8">
        <v>3</v>
      </c>
      <c r="X31" s="8">
        <v>2</v>
      </c>
      <c r="Y31" s="8">
        <v>2</v>
      </c>
      <c r="Z31" s="8">
        <v>4</v>
      </c>
      <c r="AA31" s="8">
        <v>2</v>
      </c>
      <c r="AB31" s="8">
        <v>13000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2</v>
      </c>
      <c r="E32" s="1">
        <v>3</v>
      </c>
      <c r="F32" s="1">
        <v>2</v>
      </c>
      <c r="G32" s="1">
        <v>1</v>
      </c>
      <c r="H32" s="1">
        <v>1</v>
      </c>
      <c r="I32" s="1">
        <v>2</v>
      </c>
      <c r="J32" s="1">
        <v>3</v>
      </c>
      <c r="K32" s="1">
        <v>4</v>
      </c>
      <c r="L32" s="1">
        <f>konzisztencia_teszt_nyers_i!J32*1000+10000</f>
        <v>14000</v>
      </c>
      <c r="M32" s="1">
        <f t="shared" si="0"/>
        <v>13571.1</v>
      </c>
      <c r="N32" s="1">
        <f>konzisztencia_teszt_nyers_i!L32</f>
        <v>4</v>
      </c>
      <c r="O32">
        <f t="shared" si="1"/>
        <v>3.5711000000000004</v>
      </c>
      <c r="P32" s="12">
        <f t="shared" si="2"/>
        <v>0.1072249999999999</v>
      </c>
      <c r="Q32" s="12">
        <f t="shared" si="3"/>
        <v>0.1072249999999999</v>
      </c>
      <c r="R32" s="7" t="s">
        <v>201</v>
      </c>
      <c r="S32" s="8">
        <v>3</v>
      </c>
      <c r="T32" s="8">
        <v>3</v>
      </c>
      <c r="U32" s="8">
        <v>2</v>
      </c>
      <c r="V32" s="8">
        <v>2</v>
      </c>
      <c r="W32" s="8">
        <v>3</v>
      </c>
      <c r="X32" s="8">
        <v>2</v>
      </c>
      <c r="Y32" s="8">
        <v>2</v>
      </c>
      <c r="Z32" s="8">
        <v>5</v>
      </c>
      <c r="AA32" s="8">
        <v>4</v>
      </c>
      <c r="AB32" s="8">
        <v>14000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3</v>
      </c>
      <c r="E33" s="1">
        <v>4</v>
      </c>
      <c r="F33" s="1">
        <v>2</v>
      </c>
      <c r="G33" s="1">
        <v>1</v>
      </c>
      <c r="H33" s="1">
        <v>1</v>
      </c>
      <c r="I33" s="1">
        <v>1</v>
      </c>
      <c r="J33" s="1">
        <v>3</v>
      </c>
      <c r="K33" s="1">
        <v>2</v>
      </c>
      <c r="L33" s="1">
        <f>konzisztencia_teszt_nyers_i!J33*1000+10000</f>
        <v>13000</v>
      </c>
      <c r="M33" s="1">
        <f t="shared" si="0"/>
        <v>14331.5</v>
      </c>
      <c r="N33" s="1">
        <f>konzisztencia_teszt_nyers_i!L33</f>
        <v>2</v>
      </c>
      <c r="O33">
        <f t="shared" si="1"/>
        <v>4.3315000000000001</v>
      </c>
      <c r="P33" s="12">
        <f t="shared" si="2"/>
        <v>1.1657500000000001</v>
      </c>
      <c r="Q33" s="12">
        <f t="shared" si="3"/>
        <v>-1.1657500000000001</v>
      </c>
      <c r="R33" s="7" t="s">
        <v>202</v>
      </c>
      <c r="S33" s="8">
        <v>4</v>
      </c>
      <c r="T33" s="8">
        <v>2</v>
      </c>
      <c r="U33" s="8">
        <v>1</v>
      </c>
      <c r="V33" s="8">
        <v>4</v>
      </c>
      <c r="W33" s="8">
        <v>3</v>
      </c>
      <c r="X33" s="8">
        <v>4</v>
      </c>
      <c r="Y33" s="8">
        <v>4</v>
      </c>
      <c r="Z33" s="8">
        <v>3</v>
      </c>
      <c r="AA33" s="8">
        <v>3</v>
      </c>
      <c r="AB33" s="8">
        <v>12000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3</v>
      </c>
      <c r="H34" s="1">
        <v>2</v>
      </c>
      <c r="I34" s="1">
        <v>2</v>
      </c>
      <c r="J34" s="1">
        <v>4</v>
      </c>
      <c r="K34" s="1">
        <v>4</v>
      </c>
      <c r="L34" s="1">
        <f>konzisztencia_teszt_nyers_i!J34*1000+10000</f>
        <v>14000</v>
      </c>
      <c r="M34" s="1">
        <f t="shared" si="0"/>
        <v>13656.7</v>
      </c>
      <c r="N34" s="1">
        <f>konzisztencia_teszt_nyers_i!L34</f>
        <v>4</v>
      </c>
      <c r="O34">
        <f t="shared" si="1"/>
        <v>3.6567000000000007</v>
      </c>
      <c r="P34" s="12">
        <f t="shared" si="2"/>
        <v>8.5824999999999818E-2</v>
      </c>
      <c r="Q34" s="12">
        <f t="shared" si="3"/>
        <v>8.5824999999999818E-2</v>
      </c>
      <c r="R34" s="7" t="s">
        <v>203</v>
      </c>
      <c r="S34" s="8">
        <v>4</v>
      </c>
      <c r="T34" s="8">
        <v>4</v>
      </c>
      <c r="U34" s="8">
        <v>2</v>
      </c>
      <c r="V34" s="8">
        <v>4</v>
      </c>
      <c r="W34" s="8">
        <v>4</v>
      </c>
      <c r="X34" s="8">
        <v>4</v>
      </c>
      <c r="Y34" s="8">
        <v>4</v>
      </c>
      <c r="Z34" s="8">
        <v>2</v>
      </c>
      <c r="AA34" s="8">
        <v>3</v>
      </c>
      <c r="AB34" s="8">
        <v>12000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2</v>
      </c>
      <c r="H35" s="1">
        <v>1</v>
      </c>
      <c r="I35" s="1">
        <v>1</v>
      </c>
      <c r="J35" s="1">
        <v>4</v>
      </c>
      <c r="K35" s="1">
        <v>4</v>
      </c>
      <c r="L35" s="1">
        <f>konzisztencia_teszt_nyers_i!J35*1000+10000</f>
        <v>15000</v>
      </c>
      <c r="M35" s="1">
        <f t="shared" si="0"/>
        <v>14463.7</v>
      </c>
      <c r="N35" s="1">
        <f>konzisztencia_teszt_nyers_i!L35</f>
        <v>4</v>
      </c>
      <c r="O35">
        <f t="shared" si="1"/>
        <v>4.4637000000000011</v>
      </c>
      <c r="P35" s="12">
        <f t="shared" si="2"/>
        <v>0.11592500000000028</v>
      </c>
      <c r="Q35" s="12">
        <f t="shared" si="3"/>
        <v>-0.11592500000000028</v>
      </c>
      <c r="R35" s="7" t="s">
        <v>204</v>
      </c>
      <c r="S35" s="8">
        <v>3</v>
      </c>
      <c r="T35" s="8">
        <v>3</v>
      </c>
      <c r="U35" s="8">
        <v>3</v>
      </c>
      <c r="V35" s="8">
        <v>3</v>
      </c>
      <c r="W35" s="8">
        <v>4</v>
      </c>
      <c r="X35" s="8">
        <v>2</v>
      </c>
      <c r="Y35" s="8">
        <v>2</v>
      </c>
      <c r="Z35" s="8">
        <v>5</v>
      </c>
      <c r="AA35" s="8">
        <v>4</v>
      </c>
      <c r="AB35" s="8">
        <v>14000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2</v>
      </c>
      <c r="H36" s="1">
        <v>1</v>
      </c>
      <c r="I36" s="1">
        <v>2</v>
      </c>
      <c r="J36" s="1">
        <v>3</v>
      </c>
      <c r="K36" s="1">
        <v>5</v>
      </c>
      <c r="L36" s="1">
        <f>konzisztencia_teszt_nyers_i!J36*1000+10000</f>
        <v>14000</v>
      </c>
      <c r="M36" s="1">
        <f t="shared" si="0"/>
        <v>14216.9</v>
      </c>
      <c r="N36" s="1">
        <f>konzisztencia_teszt_nyers_i!L36</f>
        <v>5</v>
      </c>
      <c r="O36">
        <f t="shared" si="1"/>
        <v>4.2168999999999999</v>
      </c>
      <c r="P36" s="12">
        <f t="shared" si="2"/>
        <v>0.15662000000000004</v>
      </c>
      <c r="Q36" s="12">
        <f t="shared" si="3"/>
        <v>0.15662000000000004</v>
      </c>
      <c r="R36" s="7" t="s">
        <v>205</v>
      </c>
      <c r="S36" s="8">
        <v>3</v>
      </c>
      <c r="T36" s="8">
        <v>2</v>
      </c>
      <c r="U36" s="8">
        <v>2</v>
      </c>
      <c r="V36" s="8">
        <v>2</v>
      </c>
      <c r="W36" s="8">
        <v>1</v>
      </c>
      <c r="X36" s="8">
        <v>1</v>
      </c>
      <c r="Y36" s="8">
        <v>1</v>
      </c>
      <c r="Z36" s="8">
        <v>3</v>
      </c>
      <c r="AA36" s="8">
        <v>3</v>
      </c>
      <c r="AB36" s="8">
        <v>14000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1</v>
      </c>
      <c r="E37" s="1">
        <v>3</v>
      </c>
      <c r="F37" s="1">
        <v>2</v>
      </c>
      <c r="G37" s="1">
        <v>2</v>
      </c>
      <c r="H37" s="1">
        <v>1</v>
      </c>
      <c r="I37" s="1">
        <v>1</v>
      </c>
      <c r="J37" s="1">
        <v>3</v>
      </c>
      <c r="K37" s="1">
        <v>2</v>
      </c>
      <c r="L37" s="1">
        <f>konzisztencia_teszt_nyers_i!J37*1000+10000</f>
        <v>13000</v>
      </c>
      <c r="M37" s="1">
        <f t="shared" si="0"/>
        <v>13906</v>
      </c>
      <c r="N37" s="1">
        <f>konzisztencia_teszt_nyers_i!L37</f>
        <v>2</v>
      </c>
      <c r="O37">
        <f t="shared" si="1"/>
        <v>3.9060000000000001</v>
      </c>
      <c r="P37" s="12">
        <f t="shared" si="2"/>
        <v>0.95300000000000007</v>
      </c>
      <c r="Q37" s="12">
        <f t="shared" si="3"/>
        <v>-0.95300000000000007</v>
      </c>
      <c r="R37" s="7" t="s">
        <v>206</v>
      </c>
      <c r="S37" s="8">
        <v>3</v>
      </c>
      <c r="T37" s="8">
        <v>2</v>
      </c>
      <c r="U37" s="8">
        <v>3</v>
      </c>
      <c r="V37" s="8">
        <v>2</v>
      </c>
      <c r="W37" s="8">
        <v>1</v>
      </c>
      <c r="X37" s="8">
        <v>1</v>
      </c>
      <c r="Y37" s="8">
        <v>2</v>
      </c>
      <c r="Z37" s="8">
        <v>3</v>
      </c>
      <c r="AA37" s="8">
        <v>4</v>
      </c>
      <c r="AB37" s="8">
        <v>14000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1</v>
      </c>
      <c r="F38" s="1">
        <v>2</v>
      </c>
      <c r="G38" s="1">
        <v>1</v>
      </c>
      <c r="H38" s="1">
        <v>1</v>
      </c>
      <c r="I38" s="1">
        <v>2</v>
      </c>
      <c r="J38" s="1">
        <v>2</v>
      </c>
      <c r="K38" s="1">
        <v>4</v>
      </c>
      <c r="L38" s="1">
        <f>konzisztencia_teszt_nyers_i!J38*1000+10000</f>
        <v>14000</v>
      </c>
      <c r="M38" s="1">
        <f t="shared" si="0"/>
        <v>13407.4</v>
      </c>
      <c r="N38" s="1">
        <f>konzisztencia_teszt_nyers_i!L38</f>
        <v>4</v>
      </c>
      <c r="O38">
        <f t="shared" si="1"/>
        <v>3.4073999999999995</v>
      </c>
      <c r="P38" s="12">
        <f t="shared" si="2"/>
        <v>0.14815000000000011</v>
      </c>
      <c r="Q38" s="12">
        <f t="shared" si="3"/>
        <v>0.14815000000000011</v>
      </c>
      <c r="R38" s="7" t="s">
        <v>207</v>
      </c>
      <c r="S38" s="8">
        <v>1</v>
      </c>
      <c r="T38" s="8">
        <v>3</v>
      </c>
      <c r="U38" s="8">
        <v>4</v>
      </c>
      <c r="V38" s="8">
        <v>2</v>
      </c>
      <c r="W38" s="8">
        <v>1</v>
      </c>
      <c r="X38" s="8">
        <v>1</v>
      </c>
      <c r="Y38" s="8">
        <v>1</v>
      </c>
      <c r="Z38" s="8">
        <v>3</v>
      </c>
      <c r="AA38" s="8">
        <v>2</v>
      </c>
      <c r="AB38" s="8">
        <v>13000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1</v>
      </c>
      <c r="E39" s="1">
        <v>2</v>
      </c>
      <c r="F39" s="1">
        <v>1</v>
      </c>
      <c r="G39" s="1">
        <v>1</v>
      </c>
      <c r="H39" s="1">
        <v>1</v>
      </c>
      <c r="I39" s="1">
        <v>1</v>
      </c>
      <c r="J39" s="1">
        <v>2</v>
      </c>
      <c r="K39" s="1">
        <v>2</v>
      </c>
      <c r="L39" s="1">
        <f>konzisztencia_teszt_nyers_i!J39*1000+10000</f>
        <v>14000</v>
      </c>
      <c r="M39" s="1">
        <f t="shared" si="0"/>
        <v>14229.9</v>
      </c>
      <c r="N39" s="1">
        <f>konzisztencia_teszt_nyers_i!L39</f>
        <v>2</v>
      </c>
      <c r="O39">
        <f t="shared" si="1"/>
        <v>4.2298999999999998</v>
      </c>
      <c r="P39" s="12">
        <f t="shared" si="2"/>
        <v>1.1149499999999999</v>
      </c>
      <c r="Q39" s="12">
        <f t="shared" si="3"/>
        <v>-1.1149499999999999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3</v>
      </c>
      <c r="X39" s="8">
        <v>2</v>
      </c>
      <c r="Y39" s="8">
        <v>2</v>
      </c>
      <c r="Z39" s="8">
        <v>4</v>
      </c>
      <c r="AA39" s="8">
        <v>4</v>
      </c>
      <c r="AB39" s="8">
        <v>14000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2</v>
      </c>
      <c r="F40" s="1">
        <v>1</v>
      </c>
      <c r="G40" s="1">
        <v>1</v>
      </c>
      <c r="H40" s="1">
        <v>1</v>
      </c>
      <c r="I40" s="1">
        <v>2</v>
      </c>
      <c r="J40" s="1">
        <v>5</v>
      </c>
      <c r="K40" s="1">
        <v>5</v>
      </c>
      <c r="L40" s="1">
        <f>konzisztencia_teszt_nyers_i!J40*1000+10000</f>
        <v>15000</v>
      </c>
      <c r="M40" s="1">
        <f t="shared" si="0"/>
        <v>15016.8</v>
      </c>
      <c r="N40" s="1">
        <f>konzisztencia_teszt_nyers_i!L40</f>
        <v>5</v>
      </c>
      <c r="O40">
        <f t="shared" si="1"/>
        <v>5.016799999999999</v>
      </c>
      <c r="P40" s="12">
        <f t="shared" si="2"/>
        <v>3.3599999999998076E-3</v>
      </c>
      <c r="Q40" s="12">
        <f t="shared" si="3"/>
        <v>-3.3599999999998076E-3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2</v>
      </c>
      <c r="X40" s="8">
        <v>1</v>
      </c>
      <c r="Y40" s="8">
        <v>1</v>
      </c>
      <c r="Z40" s="8">
        <v>4</v>
      </c>
      <c r="AA40" s="8">
        <v>4</v>
      </c>
      <c r="AB40" s="8">
        <v>15000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2</v>
      </c>
      <c r="E41" s="1">
        <v>3</v>
      </c>
      <c r="F41" s="1">
        <v>2</v>
      </c>
      <c r="G41" s="1">
        <v>1</v>
      </c>
      <c r="H41" s="1">
        <v>3</v>
      </c>
      <c r="I41" s="1">
        <v>2</v>
      </c>
      <c r="J41" s="1">
        <v>4</v>
      </c>
      <c r="K41" s="1">
        <v>1</v>
      </c>
      <c r="L41" s="1">
        <f>konzisztencia_teszt_nyers_i!J41*1000+10000</f>
        <v>14000</v>
      </c>
      <c r="M41" s="1">
        <f t="shared" si="0"/>
        <v>13538</v>
      </c>
      <c r="N41" s="1">
        <f>konzisztencia_teszt_nyers_i!L41</f>
        <v>1</v>
      </c>
      <c r="O41">
        <f t="shared" si="1"/>
        <v>3.5379999999999998</v>
      </c>
      <c r="P41" s="12">
        <f t="shared" si="2"/>
        <v>2.5379999999999998</v>
      </c>
      <c r="Q41" s="12">
        <f t="shared" si="3"/>
        <v>-2.5379999999999998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1</v>
      </c>
      <c r="Y41" s="8">
        <v>2</v>
      </c>
      <c r="Z41" s="8">
        <v>3</v>
      </c>
      <c r="AA41" s="8">
        <v>5</v>
      </c>
      <c r="AB41" s="8">
        <v>14000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2</v>
      </c>
      <c r="G42" s="1">
        <v>1</v>
      </c>
      <c r="H42" s="1">
        <v>1</v>
      </c>
      <c r="I42" s="1">
        <v>2</v>
      </c>
      <c r="J42" s="1">
        <v>5</v>
      </c>
      <c r="K42" s="1">
        <v>4</v>
      </c>
      <c r="L42" s="1">
        <f>konzisztencia_teszt_nyers_i!J42*1000+10000</f>
        <v>14000</v>
      </c>
      <c r="M42" s="1">
        <f t="shared" si="0"/>
        <v>14106.2</v>
      </c>
      <c r="N42" s="1">
        <f>konzisztencia_teszt_nyers_i!L42</f>
        <v>4</v>
      </c>
      <c r="O42">
        <f t="shared" si="1"/>
        <v>4.1062000000000003</v>
      </c>
      <c r="P42" s="12">
        <f t="shared" si="2"/>
        <v>2.6550000000000074E-2</v>
      </c>
      <c r="Q42" s="12">
        <f t="shared" si="3"/>
        <v>-2.6550000000000074E-2</v>
      </c>
      <c r="R42" s="7" t="s">
        <v>211</v>
      </c>
      <c r="S42" s="8">
        <v>1</v>
      </c>
      <c r="T42" s="8">
        <v>1</v>
      </c>
      <c r="U42" s="8">
        <v>3</v>
      </c>
      <c r="V42" s="8">
        <v>2</v>
      </c>
      <c r="W42" s="8">
        <v>2</v>
      </c>
      <c r="X42" s="8">
        <v>1</v>
      </c>
      <c r="Y42" s="8">
        <v>1</v>
      </c>
      <c r="Z42" s="8">
        <v>3</v>
      </c>
      <c r="AA42" s="8">
        <v>2</v>
      </c>
      <c r="AB42" s="8">
        <v>13000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2</v>
      </c>
      <c r="F43" s="1">
        <v>3</v>
      </c>
      <c r="G43" s="1">
        <v>3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konzisztencia_teszt_nyers_i!J43*1000+10000</f>
        <v>15000</v>
      </c>
      <c r="M43" s="1">
        <f t="shared" si="0"/>
        <v>15018.3</v>
      </c>
      <c r="N43" s="1">
        <f>konzisztencia_teszt_nyers_i!L43</f>
        <v>2</v>
      </c>
      <c r="O43">
        <f t="shared" si="1"/>
        <v>5.0182999999999991</v>
      </c>
      <c r="P43" s="12">
        <f t="shared" si="2"/>
        <v>1.5091499999999995</v>
      </c>
      <c r="Q43" s="12">
        <f t="shared" si="3"/>
        <v>-1.5091499999999995</v>
      </c>
      <c r="R43" s="7" t="s">
        <v>212</v>
      </c>
      <c r="S43" s="8">
        <v>2</v>
      </c>
      <c r="T43" s="8">
        <v>1</v>
      </c>
      <c r="U43" s="8">
        <v>1</v>
      </c>
      <c r="V43" s="8">
        <v>2</v>
      </c>
      <c r="W43" s="8">
        <v>1</v>
      </c>
      <c r="X43" s="8">
        <v>1</v>
      </c>
      <c r="Y43" s="8">
        <v>2</v>
      </c>
      <c r="Z43" s="8">
        <v>2</v>
      </c>
      <c r="AA43" s="8">
        <v>4</v>
      </c>
      <c r="AB43" s="8">
        <v>14000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2</v>
      </c>
      <c r="E44" s="1">
        <v>1</v>
      </c>
      <c r="F44" s="1">
        <v>2</v>
      </c>
      <c r="G44" s="1">
        <v>2</v>
      </c>
      <c r="H44" s="1">
        <v>1</v>
      </c>
      <c r="I44" s="1">
        <v>2</v>
      </c>
      <c r="J44" s="1">
        <v>3</v>
      </c>
      <c r="K44" s="1">
        <v>4</v>
      </c>
      <c r="L44" s="1">
        <f>konzisztencia_teszt_nyers_i!J44*1000+10000</f>
        <v>14000</v>
      </c>
      <c r="M44" s="1">
        <f t="shared" si="0"/>
        <v>13383.8</v>
      </c>
      <c r="N44" s="1">
        <f>konzisztencia_teszt_nyers_i!L44</f>
        <v>4</v>
      </c>
      <c r="O44">
        <f t="shared" si="1"/>
        <v>3.3837999999999995</v>
      </c>
      <c r="P44" s="12">
        <f t="shared" si="2"/>
        <v>0.15405000000000013</v>
      </c>
      <c r="Q44" s="12">
        <f t="shared" si="3"/>
        <v>0.15405000000000013</v>
      </c>
      <c r="R44" s="7" t="s">
        <v>213</v>
      </c>
      <c r="S44" s="8">
        <v>1</v>
      </c>
      <c r="T44" s="8">
        <v>1</v>
      </c>
      <c r="U44" s="8">
        <v>2</v>
      </c>
      <c r="V44" s="8">
        <v>1</v>
      </c>
      <c r="W44" s="8">
        <v>1</v>
      </c>
      <c r="X44" s="8">
        <v>1</v>
      </c>
      <c r="Y44" s="8">
        <v>1</v>
      </c>
      <c r="Z44" s="8">
        <v>2</v>
      </c>
      <c r="AA44" s="8">
        <v>2</v>
      </c>
      <c r="AB44" s="8">
        <v>14000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2</v>
      </c>
      <c r="E45" s="1">
        <v>1</v>
      </c>
      <c r="F45" s="1">
        <v>2</v>
      </c>
      <c r="G45" s="1">
        <v>2</v>
      </c>
      <c r="H45" s="1">
        <v>1</v>
      </c>
      <c r="I45" s="1">
        <v>2</v>
      </c>
      <c r="J45" s="1">
        <v>3</v>
      </c>
      <c r="K45" s="1">
        <v>3</v>
      </c>
      <c r="L45" s="1">
        <f>konzisztencia_teszt_nyers_i!J45*1000+10000</f>
        <v>14000</v>
      </c>
      <c r="M45" s="1">
        <f t="shared" si="0"/>
        <v>13627.6</v>
      </c>
      <c r="N45" s="1">
        <f>konzisztencia_teszt_nyers_i!L45</f>
        <v>3</v>
      </c>
      <c r="O45">
        <f t="shared" si="1"/>
        <v>3.6276000000000002</v>
      </c>
      <c r="P45" s="12">
        <f t="shared" si="2"/>
        <v>0.20920000000000005</v>
      </c>
      <c r="Q45" s="12">
        <f t="shared" si="3"/>
        <v>-0.20920000000000005</v>
      </c>
      <c r="R45" s="7" t="s">
        <v>214</v>
      </c>
      <c r="S45" s="8">
        <v>3</v>
      </c>
      <c r="T45" s="8">
        <v>2</v>
      </c>
      <c r="U45" s="8">
        <v>2</v>
      </c>
      <c r="V45" s="8">
        <v>1</v>
      </c>
      <c r="W45" s="8">
        <v>1</v>
      </c>
      <c r="X45" s="8">
        <v>1</v>
      </c>
      <c r="Y45" s="8">
        <v>2</v>
      </c>
      <c r="Z45" s="8">
        <v>5</v>
      </c>
      <c r="AA45" s="8">
        <v>5</v>
      </c>
      <c r="AB45" s="8">
        <v>15000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2</v>
      </c>
      <c r="I46" s="1">
        <v>1</v>
      </c>
      <c r="J46" s="1">
        <v>3</v>
      </c>
      <c r="K46" s="1">
        <v>3</v>
      </c>
      <c r="L46" s="1">
        <f>konzisztencia_teszt_nyers_i!J46*1000+10000</f>
        <v>14000</v>
      </c>
      <c r="M46" s="1">
        <f t="shared" si="0"/>
        <v>14062.2</v>
      </c>
      <c r="N46" s="1">
        <f>konzisztencia_teszt_nyers_i!L46</f>
        <v>3</v>
      </c>
      <c r="O46">
        <f t="shared" si="1"/>
        <v>4.0622000000000007</v>
      </c>
      <c r="P46" s="12">
        <f t="shared" si="2"/>
        <v>0.35406666666666692</v>
      </c>
      <c r="Q46" s="12">
        <f t="shared" si="3"/>
        <v>-0.35406666666666692</v>
      </c>
      <c r="R46" s="7" t="s">
        <v>215</v>
      </c>
      <c r="S46" s="8">
        <v>1</v>
      </c>
      <c r="T46" s="8">
        <v>2</v>
      </c>
      <c r="U46" s="8">
        <v>3</v>
      </c>
      <c r="V46" s="8">
        <v>2</v>
      </c>
      <c r="W46" s="8">
        <v>1</v>
      </c>
      <c r="X46" s="8">
        <v>3</v>
      </c>
      <c r="Y46" s="8">
        <v>2</v>
      </c>
      <c r="Z46" s="8">
        <v>4</v>
      </c>
      <c r="AA46" s="8">
        <v>1</v>
      </c>
      <c r="AB46" s="8">
        <v>14000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5</v>
      </c>
      <c r="G47" s="1">
        <v>4</v>
      </c>
      <c r="H47" s="1">
        <v>5</v>
      </c>
      <c r="I47" s="1">
        <v>5</v>
      </c>
      <c r="J47" s="1">
        <v>4</v>
      </c>
      <c r="K47" s="1">
        <v>1</v>
      </c>
      <c r="L47" s="1">
        <f>konzisztencia_teszt_nyers_i!J47*1000+10000</f>
        <v>12000</v>
      </c>
      <c r="M47" s="1">
        <f t="shared" si="0"/>
        <v>11382.4</v>
      </c>
      <c r="N47" s="1">
        <f>konzisztencia_teszt_nyers_i!L47</f>
        <v>1</v>
      </c>
      <c r="O47">
        <f t="shared" si="1"/>
        <v>1.3823999999999996</v>
      </c>
      <c r="P47" s="12">
        <f t="shared" si="2"/>
        <v>0.38239999999999963</v>
      </c>
      <c r="Q47" s="12">
        <f t="shared" si="3"/>
        <v>-0.38239999999999963</v>
      </c>
      <c r="R47" s="7" t="s">
        <v>216</v>
      </c>
      <c r="S47" s="8">
        <v>3</v>
      </c>
      <c r="T47" s="8">
        <v>2</v>
      </c>
      <c r="U47" s="8">
        <v>2</v>
      </c>
      <c r="V47" s="8">
        <v>2</v>
      </c>
      <c r="W47" s="8">
        <v>1</v>
      </c>
      <c r="X47" s="8">
        <v>1</v>
      </c>
      <c r="Y47" s="8">
        <v>2</v>
      </c>
      <c r="Z47" s="8">
        <v>5</v>
      </c>
      <c r="AA47" s="8">
        <v>4</v>
      </c>
      <c r="AB47" s="8">
        <v>14000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2</v>
      </c>
      <c r="E48" s="1">
        <v>1</v>
      </c>
      <c r="F48" s="1">
        <v>2</v>
      </c>
      <c r="G48" s="1">
        <v>2</v>
      </c>
      <c r="H48" s="1">
        <v>2</v>
      </c>
      <c r="I48" s="1">
        <v>2</v>
      </c>
      <c r="J48" s="1">
        <v>4</v>
      </c>
      <c r="K48" s="1">
        <v>4</v>
      </c>
      <c r="L48" s="1">
        <f>konzisztencia_teszt_nyers_i!J48*1000+10000</f>
        <v>15000</v>
      </c>
      <c r="M48" s="1">
        <f t="shared" si="0"/>
        <v>14232.9</v>
      </c>
      <c r="N48" s="1">
        <f>konzisztencia_teszt_nyers_i!L48</f>
        <v>4</v>
      </c>
      <c r="O48">
        <f t="shared" si="1"/>
        <v>4.2328999999999999</v>
      </c>
      <c r="P48" s="12">
        <f t="shared" si="2"/>
        <v>5.8224999999999971E-2</v>
      </c>
      <c r="Q48" s="12">
        <f t="shared" si="3"/>
        <v>-5.8224999999999971E-2</v>
      </c>
      <c r="R48" s="7" t="s">
        <v>217</v>
      </c>
      <c r="S48" s="8">
        <v>4</v>
      </c>
      <c r="T48" s="8">
        <v>2</v>
      </c>
      <c r="U48" s="8">
        <v>2</v>
      </c>
      <c r="V48" s="8">
        <v>3</v>
      </c>
      <c r="W48" s="8">
        <v>3</v>
      </c>
      <c r="X48" s="8">
        <v>5</v>
      </c>
      <c r="Y48" s="8">
        <v>5</v>
      </c>
      <c r="Z48" s="8">
        <v>5</v>
      </c>
      <c r="AA48" s="8">
        <v>2</v>
      </c>
      <c r="AB48" s="8">
        <v>15000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4</v>
      </c>
      <c r="E49" s="1">
        <v>2</v>
      </c>
      <c r="F49" s="1">
        <v>4</v>
      </c>
      <c r="G49" s="1">
        <v>2</v>
      </c>
      <c r="H49" s="1">
        <v>4</v>
      </c>
      <c r="I49" s="1">
        <v>4</v>
      </c>
      <c r="J49" s="1">
        <v>4</v>
      </c>
      <c r="K49" s="1">
        <v>4</v>
      </c>
      <c r="L49" s="1">
        <f>konzisztencia_teszt_nyers_i!J49*1000+10000</f>
        <v>11000</v>
      </c>
      <c r="M49" s="1">
        <f t="shared" si="0"/>
        <v>12356.6</v>
      </c>
      <c r="N49" s="1">
        <f>konzisztencia_teszt_nyers_i!L49</f>
        <v>4</v>
      </c>
      <c r="O49">
        <f t="shared" si="1"/>
        <v>2.3566000000000003</v>
      </c>
      <c r="P49" s="12">
        <f t="shared" si="2"/>
        <v>0.41084999999999994</v>
      </c>
      <c r="Q49" s="12">
        <f t="shared" si="3"/>
        <v>0.41084999999999994</v>
      </c>
      <c r="R49" s="7" t="s">
        <v>218</v>
      </c>
      <c r="S49" s="8">
        <v>2</v>
      </c>
      <c r="T49" s="8">
        <v>2</v>
      </c>
      <c r="U49" s="8">
        <v>1</v>
      </c>
      <c r="V49" s="8">
        <v>2</v>
      </c>
      <c r="W49" s="8">
        <v>2</v>
      </c>
      <c r="X49" s="8">
        <v>1</v>
      </c>
      <c r="Y49" s="8">
        <v>2</v>
      </c>
      <c r="Z49" s="8">
        <v>3</v>
      </c>
      <c r="AA49" s="8">
        <v>4</v>
      </c>
      <c r="AB49" s="8">
        <v>14000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2</v>
      </c>
      <c r="G50" s="1">
        <v>1</v>
      </c>
      <c r="H50" s="1">
        <v>1</v>
      </c>
      <c r="I50" s="1">
        <v>1</v>
      </c>
      <c r="J50" s="1">
        <v>4</v>
      </c>
      <c r="K50" s="1">
        <v>4</v>
      </c>
      <c r="L50" s="1">
        <f>konzisztencia_teszt_nyers_i!J50*1000+10000</f>
        <v>15000</v>
      </c>
      <c r="M50" s="1">
        <f t="shared" si="0"/>
        <v>13970.1</v>
      </c>
      <c r="N50" s="1">
        <f>konzisztencia_teszt_nyers_i!L50</f>
        <v>4</v>
      </c>
      <c r="O50">
        <f t="shared" si="1"/>
        <v>3.9701000000000004</v>
      </c>
      <c r="P50" s="12">
        <f t="shared" si="2"/>
        <v>7.4749999999998984E-3</v>
      </c>
      <c r="Q50" s="12">
        <f t="shared" si="3"/>
        <v>7.4749999999998984E-3</v>
      </c>
      <c r="R50" s="7" t="s">
        <v>219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1</v>
      </c>
      <c r="Y50" s="8">
        <v>2</v>
      </c>
      <c r="Z50" s="8">
        <v>3</v>
      </c>
      <c r="AA50" s="8">
        <v>3</v>
      </c>
      <c r="AB50" s="8">
        <v>14000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2</v>
      </c>
      <c r="K51" s="1">
        <v>5</v>
      </c>
      <c r="L51" s="1">
        <f>konzisztencia_teszt_nyers_i!J51*1000+10000</f>
        <v>15000</v>
      </c>
      <c r="M51" s="1">
        <f t="shared" si="0"/>
        <v>14355.5</v>
      </c>
      <c r="N51" s="1">
        <f>konzisztencia_teszt_nyers_i!L51</f>
        <v>5</v>
      </c>
      <c r="O51">
        <f t="shared" si="1"/>
        <v>4.3555000000000001</v>
      </c>
      <c r="P51" s="12">
        <f t="shared" si="2"/>
        <v>0.12889999999999996</v>
      </c>
      <c r="Q51" s="12">
        <f t="shared" si="3"/>
        <v>0.12889999999999996</v>
      </c>
      <c r="R51" s="7" t="s">
        <v>220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2</v>
      </c>
      <c r="Y51" s="8">
        <v>1</v>
      </c>
      <c r="Z51" s="8">
        <v>3</v>
      </c>
      <c r="AA51" s="8">
        <v>3</v>
      </c>
      <c r="AB51" s="8">
        <v>14000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2</v>
      </c>
      <c r="F52" s="1">
        <v>3</v>
      </c>
      <c r="G52" s="1">
        <v>3</v>
      </c>
      <c r="H52" s="1">
        <v>2</v>
      </c>
      <c r="I52" s="1">
        <v>3</v>
      </c>
      <c r="J52" s="1">
        <v>2</v>
      </c>
      <c r="K52" s="1">
        <v>3</v>
      </c>
      <c r="L52" s="1">
        <f>konzisztencia_teszt_nyers_i!J52*1000+10000</f>
        <v>13000</v>
      </c>
      <c r="M52" s="1">
        <f t="shared" si="0"/>
        <v>12969.8</v>
      </c>
      <c r="N52" s="1">
        <f>konzisztencia_teszt_nyers_i!L52</f>
        <v>3</v>
      </c>
      <c r="O52">
        <f t="shared" si="1"/>
        <v>2.9697999999999993</v>
      </c>
      <c r="P52" s="12">
        <f t="shared" si="2"/>
        <v>1.006666666666689E-2</v>
      </c>
      <c r="Q52" s="12">
        <f t="shared" si="3"/>
        <v>1.006666666666689E-2</v>
      </c>
      <c r="R52" s="7" t="s">
        <v>221</v>
      </c>
      <c r="S52" s="8">
        <v>1</v>
      </c>
      <c r="T52" s="8">
        <v>3</v>
      </c>
      <c r="U52" s="8">
        <v>5</v>
      </c>
      <c r="V52" s="8">
        <v>5</v>
      </c>
      <c r="W52" s="8">
        <v>4</v>
      </c>
      <c r="X52" s="8">
        <v>5</v>
      </c>
      <c r="Y52" s="8">
        <v>5</v>
      </c>
      <c r="Z52" s="8">
        <v>4</v>
      </c>
      <c r="AA52" s="8">
        <v>1</v>
      </c>
      <c r="AB52" s="8">
        <v>12000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3</v>
      </c>
      <c r="E53" s="1">
        <v>2</v>
      </c>
      <c r="F53" s="1">
        <v>3</v>
      </c>
      <c r="G53" s="1">
        <v>3</v>
      </c>
      <c r="H53" s="1">
        <v>2</v>
      </c>
      <c r="I53" s="1">
        <v>3</v>
      </c>
      <c r="J53" s="1">
        <v>2</v>
      </c>
      <c r="K53" s="1">
        <v>4</v>
      </c>
      <c r="L53" s="1">
        <f>konzisztencia_teszt_nyers_i!J53*1000+10000</f>
        <v>13000</v>
      </c>
      <c r="M53" s="1">
        <f t="shared" si="0"/>
        <v>12726</v>
      </c>
      <c r="N53" s="1">
        <f>konzisztencia_teszt_nyers_i!L53</f>
        <v>4</v>
      </c>
      <c r="O53">
        <f t="shared" si="1"/>
        <v>2.726</v>
      </c>
      <c r="P53" s="12">
        <f t="shared" si="2"/>
        <v>0.31850000000000001</v>
      </c>
      <c r="Q53" s="12">
        <f t="shared" si="3"/>
        <v>0.31850000000000001</v>
      </c>
      <c r="R53" s="7" t="s">
        <v>222</v>
      </c>
      <c r="S53" s="8">
        <v>3</v>
      </c>
      <c r="T53" s="8">
        <v>2</v>
      </c>
      <c r="U53" s="8">
        <v>1</v>
      </c>
      <c r="V53" s="8">
        <v>2</v>
      </c>
      <c r="W53" s="8">
        <v>2</v>
      </c>
      <c r="X53" s="8">
        <v>2</v>
      </c>
      <c r="Y53" s="8">
        <v>2</v>
      </c>
      <c r="Z53" s="8">
        <v>4</v>
      </c>
      <c r="AA53" s="8">
        <v>4</v>
      </c>
      <c r="AB53" s="8">
        <v>15000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2</v>
      </c>
      <c r="E54" s="1">
        <v>3</v>
      </c>
      <c r="F54" s="1">
        <v>2</v>
      </c>
      <c r="G54" s="1">
        <v>3</v>
      </c>
      <c r="H54" s="1">
        <v>2</v>
      </c>
      <c r="I54" s="1">
        <v>1</v>
      </c>
      <c r="J54" s="1">
        <v>2</v>
      </c>
      <c r="K54" s="1">
        <v>2</v>
      </c>
      <c r="L54" s="1">
        <f>konzisztencia_teszt_nyers_i!J54*1000+10000</f>
        <v>12000</v>
      </c>
      <c r="M54" s="1">
        <f t="shared" si="0"/>
        <v>13239.7</v>
      </c>
      <c r="N54" s="1">
        <f>konzisztencia_teszt_nyers_i!L54</f>
        <v>2</v>
      </c>
      <c r="O54">
        <f t="shared" si="1"/>
        <v>3.2397000000000009</v>
      </c>
      <c r="P54" s="12">
        <f t="shared" si="2"/>
        <v>0.61985000000000046</v>
      </c>
      <c r="Q54" s="12">
        <f t="shared" si="3"/>
        <v>-0.61985000000000046</v>
      </c>
      <c r="R54" s="7" t="s">
        <v>223</v>
      </c>
      <c r="S54" s="8">
        <v>5</v>
      </c>
      <c r="T54" s="8">
        <v>4</v>
      </c>
      <c r="U54" s="8">
        <v>2</v>
      </c>
      <c r="V54" s="8">
        <v>4</v>
      </c>
      <c r="W54" s="8">
        <v>2</v>
      </c>
      <c r="X54" s="8">
        <v>4</v>
      </c>
      <c r="Y54" s="8">
        <v>4</v>
      </c>
      <c r="Z54" s="8">
        <v>4</v>
      </c>
      <c r="AA54" s="8">
        <v>4</v>
      </c>
      <c r="AB54" s="8">
        <v>11000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2</v>
      </c>
      <c r="K55" s="1">
        <v>5</v>
      </c>
      <c r="L55" s="1">
        <f>konzisztencia_teszt_nyers_i!J55*1000+10000</f>
        <v>15000</v>
      </c>
      <c r="M55" s="1">
        <f t="shared" si="0"/>
        <v>14037.6</v>
      </c>
      <c r="N55" s="1">
        <f>konzisztencia_teszt_nyers_i!L55</f>
        <v>5</v>
      </c>
      <c r="O55">
        <f t="shared" si="1"/>
        <v>4.0376000000000003</v>
      </c>
      <c r="P55" s="12">
        <f t="shared" si="2"/>
        <v>0.19247999999999993</v>
      </c>
      <c r="Q55" s="12">
        <f t="shared" si="3"/>
        <v>0.19247999999999993</v>
      </c>
      <c r="R55" s="7" t="s">
        <v>224</v>
      </c>
      <c r="S55" s="8">
        <v>1</v>
      </c>
      <c r="T55" s="8">
        <v>2</v>
      </c>
      <c r="U55" s="8">
        <v>2</v>
      </c>
      <c r="V55" s="8">
        <v>2</v>
      </c>
      <c r="W55" s="8">
        <v>1</v>
      </c>
      <c r="X55" s="8">
        <v>1</v>
      </c>
      <c r="Y55" s="8">
        <v>1</v>
      </c>
      <c r="Z55" s="8">
        <v>4</v>
      </c>
      <c r="AA55" s="8">
        <v>4</v>
      </c>
      <c r="AB55" s="8">
        <v>15000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2</v>
      </c>
      <c r="E56" s="1">
        <v>3</v>
      </c>
      <c r="F56" s="1">
        <v>2</v>
      </c>
      <c r="G56" s="1">
        <v>2</v>
      </c>
      <c r="H56" s="1">
        <v>1</v>
      </c>
      <c r="I56" s="1">
        <v>1</v>
      </c>
      <c r="J56" s="1">
        <v>3</v>
      </c>
      <c r="K56" s="1">
        <v>5</v>
      </c>
      <c r="L56" s="1">
        <f>konzisztencia_teszt_nyers_i!J56*1000+10000</f>
        <v>14000</v>
      </c>
      <c r="M56" s="1">
        <f t="shared" si="0"/>
        <v>13739.8</v>
      </c>
      <c r="N56" s="1">
        <f>konzisztencia_teszt_nyers_i!L56</f>
        <v>5</v>
      </c>
      <c r="O56">
        <f t="shared" si="1"/>
        <v>3.7397999999999993</v>
      </c>
      <c r="P56" s="12">
        <f t="shared" si="2"/>
        <v>0.25204000000000015</v>
      </c>
      <c r="Q56" s="12">
        <f t="shared" si="3"/>
        <v>0.25204000000000015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2</v>
      </c>
      <c r="AA56" s="8">
        <v>5</v>
      </c>
      <c r="AB56" s="8">
        <v>15000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2</v>
      </c>
      <c r="J57" s="1">
        <v>2</v>
      </c>
      <c r="K57" s="1">
        <v>4</v>
      </c>
      <c r="L57" s="1">
        <f>konzisztencia_teszt_nyers_i!J57*1000+10000</f>
        <v>13000</v>
      </c>
      <c r="M57" s="1">
        <f t="shared" si="0"/>
        <v>12587.4</v>
      </c>
      <c r="N57" s="1">
        <f>konzisztencia_teszt_nyers_i!L57</f>
        <v>4</v>
      </c>
      <c r="O57">
        <f t="shared" si="1"/>
        <v>2.5873999999999997</v>
      </c>
      <c r="P57" s="12">
        <f t="shared" si="2"/>
        <v>0.35315000000000007</v>
      </c>
      <c r="Q57" s="12">
        <f t="shared" si="3"/>
        <v>0.35315000000000007</v>
      </c>
      <c r="R57" s="7" t="s">
        <v>226</v>
      </c>
      <c r="S57" s="8">
        <v>3</v>
      </c>
      <c r="T57" s="8">
        <v>3</v>
      </c>
      <c r="U57" s="8">
        <v>2</v>
      </c>
      <c r="V57" s="8">
        <v>3</v>
      </c>
      <c r="W57" s="8">
        <v>3</v>
      </c>
      <c r="X57" s="8">
        <v>2</v>
      </c>
      <c r="Y57" s="8">
        <v>3</v>
      </c>
      <c r="Z57" s="8">
        <v>2</v>
      </c>
      <c r="AA57" s="8">
        <v>3</v>
      </c>
      <c r="AB57" s="8">
        <v>13000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2</v>
      </c>
      <c r="E58" s="1">
        <v>3</v>
      </c>
      <c r="F58" s="1">
        <v>2</v>
      </c>
      <c r="G58" s="1">
        <v>3</v>
      </c>
      <c r="H58" s="1">
        <v>2</v>
      </c>
      <c r="I58" s="1">
        <v>2</v>
      </c>
      <c r="J58" s="1">
        <v>2</v>
      </c>
      <c r="K58" s="1">
        <v>4</v>
      </c>
      <c r="L58" s="1">
        <f>konzisztencia_teszt_nyers_i!J58*1000+10000</f>
        <v>13000</v>
      </c>
      <c r="M58" s="1">
        <f t="shared" si="0"/>
        <v>13179.6</v>
      </c>
      <c r="N58" s="1">
        <f>konzisztencia_teszt_nyers_i!L58</f>
        <v>4</v>
      </c>
      <c r="O58">
        <f t="shared" si="1"/>
        <v>3.1796000000000002</v>
      </c>
      <c r="P58" s="12">
        <f t="shared" si="2"/>
        <v>0.20509999999999995</v>
      </c>
      <c r="Q58" s="12">
        <f t="shared" si="3"/>
        <v>0.20509999999999995</v>
      </c>
      <c r="R58" s="7" t="s">
        <v>227</v>
      </c>
      <c r="S58" s="8">
        <v>3</v>
      </c>
      <c r="T58" s="8">
        <v>3</v>
      </c>
      <c r="U58" s="8">
        <v>2</v>
      </c>
      <c r="V58" s="8">
        <v>3</v>
      </c>
      <c r="W58" s="8">
        <v>3</v>
      </c>
      <c r="X58" s="8">
        <v>2</v>
      </c>
      <c r="Y58" s="8">
        <v>3</v>
      </c>
      <c r="Z58" s="8">
        <v>2</v>
      </c>
      <c r="AA58" s="8">
        <v>4</v>
      </c>
      <c r="AB58" s="8">
        <v>13000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2</v>
      </c>
      <c r="G59" s="1">
        <v>3</v>
      </c>
      <c r="H59" s="1">
        <v>2</v>
      </c>
      <c r="I59" s="1">
        <v>2</v>
      </c>
      <c r="J59" s="1">
        <v>2</v>
      </c>
      <c r="K59" s="1">
        <v>2</v>
      </c>
      <c r="L59" s="1">
        <f>konzisztencia_teszt_nyers_i!J59*1000+10000</f>
        <v>13000</v>
      </c>
      <c r="M59" s="1">
        <f t="shared" si="0"/>
        <v>13180.1</v>
      </c>
      <c r="N59" s="1">
        <f>konzisztencia_teszt_nyers_i!L59</f>
        <v>2</v>
      </c>
      <c r="O59">
        <f t="shared" si="1"/>
        <v>3.1801000000000004</v>
      </c>
      <c r="P59" s="12">
        <f t="shared" si="2"/>
        <v>0.59005000000000019</v>
      </c>
      <c r="Q59" s="12">
        <f t="shared" si="3"/>
        <v>-0.59005000000000019</v>
      </c>
      <c r="R59" s="7" t="s">
        <v>228</v>
      </c>
      <c r="S59" s="8">
        <v>1</v>
      </c>
      <c r="T59" s="8">
        <v>2</v>
      </c>
      <c r="U59" s="8">
        <v>3</v>
      </c>
      <c r="V59" s="8">
        <v>2</v>
      </c>
      <c r="W59" s="8">
        <v>3</v>
      </c>
      <c r="X59" s="8">
        <v>2</v>
      </c>
      <c r="Y59" s="8">
        <v>1</v>
      </c>
      <c r="Z59" s="8">
        <v>2</v>
      </c>
      <c r="AA59" s="8">
        <v>2</v>
      </c>
      <c r="AB59" s="8">
        <v>12000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>
        <v>4</v>
      </c>
      <c r="K60" s="1">
        <v>4</v>
      </c>
      <c r="L60" s="1">
        <f>konzisztencia_teszt_nyers_i!J60*1000+10000</f>
        <v>15000</v>
      </c>
      <c r="M60" s="1">
        <f t="shared" si="0"/>
        <v>14681.9</v>
      </c>
      <c r="N60" s="1">
        <f>konzisztencia_teszt_nyers_i!L60</f>
        <v>4</v>
      </c>
      <c r="O60">
        <f t="shared" si="1"/>
        <v>4.6818999999999997</v>
      </c>
      <c r="P60" s="12">
        <f t="shared" si="2"/>
        <v>0.17047499999999993</v>
      </c>
      <c r="Q60" s="12">
        <f t="shared" si="3"/>
        <v>-0.17047499999999993</v>
      </c>
      <c r="R60" s="7" t="s">
        <v>229</v>
      </c>
      <c r="S60" s="8">
        <v>1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2</v>
      </c>
      <c r="AA60" s="8">
        <v>5</v>
      </c>
      <c r="AB60" s="8">
        <v>15000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4</v>
      </c>
      <c r="K61" s="1">
        <v>3</v>
      </c>
      <c r="L61" s="1">
        <f>konzisztencia_teszt_nyers_i!J61*1000+10000</f>
        <v>15000</v>
      </c>
      <c r="M61" s="1">
        <f t="shared" si="0"/>
        <v>14925.7</v>
      </c>
      <c r="N61" s="1">
        <f>konzisztencia_teszt_nyers_i!L61</f>
        <v>3</v>
      </c>
      <c r="O61">
        <f t="shared" si="1"/>
        <v>4.9257000000000009</v>
      </c>
      <c r="P61" s="12">
        <f t="shared" si="2"/>
        <v>0.64190000000000025</v>
      </c>
      <c r="Q61" s="12">
        <f t="shared" si="3"/>
        <v>-0.64190000000000025</v>
      </c>
      <c r="R61" s="7" t="s">
        <v>230</v>
      </c>
      <c r="S61" s="8">
        <v>1</v>
      </c>
      <c r="T61" s="8">
        <v>2</v>
      </c>
      <c r="U61" s="8">
        <v>3</v>
      </c>
      <c r="V61" s="8">
        <v>2</v>
      </c>
      <c r="W61" s="8">
        <v>2</v>
      </c>
      <c r="X61" s="8">
        <v>1</v>
      </c>
      <c r="Y61" s="8">
        <v>1</v>
      </c>
      <c r="Z61" s="8">
        <v>3</v>
      </c>
      <c r="AA61" s="8">
        <v>5</v>
      </c>
      <c r="AB61" s="8">
        <v>14000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2</v>
      </c>
      <c r="G62" s="1">
        <v>3</v>
      </c>
      <c r="H62" s="1">
        <v>2</v>
      </c>
      <c r="I62" s="1">
        <v>2</v>
      </c>
      <c r="J62" s="1">
        <v>5</v>
      </c>
      <c r="K62" s="1">
        <v>3</v>
      </c>
      <c r="L62" s="1">
        <f>konzisztencia_teszt_nyers_i!J62*1000+10000</f>
        <v>14000</v>
      </c>
      <c r="M62" s="1">
        <f t="shared" si="0"/>
        <v>14296</v>
      </c>
      <c r="N62" s="1">
        <f>konzisztencia_teszt_nyers_i!L62</f>
        <v>3</v>
      </c>
      <c r="O62">
        <f t="shared" si="1"/>
        <v>4.2960000000000003</v>
      </c>
      <c r="P62" s="12">
        <f t="shared" si="2"/>
        <v>0.43200000000000011</v>
      </c>
      <c r="Q62" s="12">
        <f t="shared" si="3"/>
        <v>-0.43200000000000011</v>
      </c>
      <c r="R62" s="7" t="s">
        <v>231</v>
      </c>
      <c r="S62" s="8">
        <v>2</v>
      </c>
      <c r="T62" s="8">
        <v>3</v>
      </c>
      <c r="U62" s="8">
        <v>3</v>
      </c>
      <c r="V62" s="8">
        <v>3</v>
      </c>
      <c r="W62" s="8">
        <v>2</v>
      </c>
      <c r="X62" s="8">
        <v>2</v>
      </c>
      <c r="Y62" s="8">
        <v>2</v>
      </c>
      <c r="Z62" s="8">
        <v>2</v>
      </c>
      <c r="AA62" s="8">
        <v>4</v>
      </c>
      <c r="AB62" s="8">
        <v>13000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2</v>
      </c>
      <c r="G63" s="1">
        <v>3</v>
      </c>
      <c r="H63" s="1">
        <v>1</v>
      </c>
      <c r="I63" s="1">
        <v>1</v>
      </c>
      <c r="J63" s="1">
        <v>5</v>
      </c>
      <c r="K63" s="1">
        <v>3</v>
      </c>
      <c r="L63" s="1">
        <f>konzisztencia_teszt_nyers_i!J63*1000+10000</f>
        <v>13000</v>
      </c>
      <c r="M63" s="1">
        <f t="shared" si="0"/>
        <v>13964</v>
      </c>
      <c r="N63" s="1">
        <f>konzisztencia_teszt_nyers_i!L63</f>
        <v>3</v>
      </c>
      <c r="O63">
        <f t="shared" si="1"/>
        <v>3.964</v>
      </c>
      <c r="P63" s="12">
        <f t="shared" si="2"/>
        <v>0.3213333333333333</v>
      </c>
      <c r="Q63" s="12">
        <f t="shared" si="3"/>
        <v>-0.3213333333333333</v>
      </c>
      <c r="R63" s="7" t="s">
        <v>232</v>
      </c>
      <c r="S63" s="8">
        <v>3</v>
      </c>
      <c r="T63" s="8">
        <v>2</v>
      </c>
      <c r="U63" s="8">
        <v>3</v>
      </c>
      <c r="V63" s="8">
        <v>2</v>
      </c>
      <c r="W63" s="8">
        <v>3</v>
      </c>
      <c r="X63" s="8">
        <v>2</v>
      </c>
      <c r="Y63" s="8">
        <v>2</v>
      </c>
      <c r="Z63" s="8">
        <v>2</v>
      </c>
      <c r="AA63" s="8">
        <v>4</v>
      </c>
      <c r="AB63" s="8">
        <v>13000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2</v>
      </c>
      <c r="G64" s="1">
        <v>3</v>
      </c>
      <c r="H64" s="1">
        <v>2</v>
      </c>
      <c r="I64" s="1">
        <v>2</v>
      </c>
      <c r="J64" s="1">
        <v>5</v>
      </c>
      <c r="K64" s="1">
        <v>4</v>
      </c>
      <c r="L64" s="1">
        <f>konzisztencia_teszt_nyers_i!J64*1000+10000</f>
        <v>14000</v>
      </c>
      <c r="M64" s="1">
        <f t="shared" si="0"/>
        <v>14052.2</v>
      </c>
      <c r="N64" s="1">
        <f>konzisztencia_teszt_nyers_i!L64</f>
        <v>4</v>
      </c>
      <c r="O64">
        <f t="shared" si="1"/>
        <v>4.0522000000000009</v>
      </c>
      <c r="P64" s="12">
        <f t="shared" si="2"/>
        <v>1.3050000000000228E-2</v>
      </c>
      <c r="Q64" s="12">
        <f t="shared" si="3"/>
        <v>-1.3050000000000228E-2</v>
      </c>
      <c r="R64" s="7" t="s">
        <v>233</v>
      </c>
      <c r="S64" s="8">
        <v>1</v>
      </c>
      <c r="T64" s="8">
        <v>2</v>
      </c>
      <c r="U64" s="8">
        <v>2</v>
      </c>
      <c r="V64" s="8">
        <v>2</v>
      </c>
      <c r="W64" s="8">
        <v>3</v>
      </c>
      <c r="X64" s="8">
        <v>2</v>
      </c>
      <c r="Y64" s="8">
        <v>2</v>
      </c>
      <c r="Z64" s="8">
        <v>2</v>
      </c>
      <c r="AA64" s="8">
        <v>2</v>
      </c>
      <c r="AB64" s="8">
        <v>13000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1</v>
      </c>
      <c r="G65" s="1">
        <v>3</v>
      </c>
      <c r="H65" s="1">
        <v>1</v>
      </c>
      <c r="I65" s="1">
        <v>1</v>
      </c>
      <c r="J65" s="1">
        <v>3</v>
      </c>
      <c r="K65" s="1">
        <v>5</v>
      </c>
      <c r="L65" s="1">
        <f>konzisztencia_teszt_nyers_i!J65*1000+10000</f>
        <v>14000</v>
      </c>
      <c r="M65" s="1">
        <f t="shared" si="0"/>
        <v>14585.8</v>
      </c>
      <c r="N65" s="1">
        <f>konzisztencia_teszt_nyers_i!L65</f>
        <v>5</v>
      </c>
      <c r="O65">
        <f t="shared" si="1"/>
        <v>4.585799999999999</v>
      </c>
      <c r="P65" s="12">
        <f t="shared" si="2"/>
        <v>8.2840000000000205E-2</v>
      </c>
      <c r="Q65" s="12">
        <f t="shared" si="3"/>
        <v>8.2840000000000205E-2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4</v>
      </c>
      <c r="AA65" s="8">
        <v>4</v>
      </c>
      <c r="AB65" s="8">
        <v>15000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3</v>
      </c>
      <c r="F66" s="1">
        <v>4</v>
      </c>
      <c r="G66" s="1">
        <v>2</v>
      </c>
      <c r="H66" s="1">
        <v>4</v>
      </c>
      <c r="I66" s="1">
        <v>3</v>
      </c>
      <c r="J66" s="1">
        <v>1</v>
      </c>
      <c r="K66" s="1">
        <v>1</v>
      </c>
      <c r="L66" s="1">
        <f>konzisztencia_teszt_nyers_i!J66*1000+10000</f>
        <v>12000</v>
      </c>
      <c r="M66" s="1">
        <f t="shared" si="0"/>
        <v>10582.9</v>
      </c>
      <c r="N66" s="1">
        <f>konzisztencia_teszt_nyers_i!L66</f>
        <v>1</v>
      </c>
      <c r="O66">
        <f t="shared" si="1"/>
        <v>0.58289999999999964</v>
      </c>
      <c r="P66" s="12">
        <f t="shared" si="2"/>
        <v>0.41710000000000036</v>
      </c>
      <c r="Q66" s="12">
        <f t="shared" si="3"/>
        <v>0.41710000000000036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4</v>
      </c>
      <c r="AA66" s="8">
        <v>3</v>
      </c>
      <c r="AB66" s="8">
        <v>15000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1</v>
      </c>
      <c r="G67" s="1">
        <v>2</v>
      </c>
      <c r="H67" s="1">
        <v>1</v>
      </c>
      <c r="I67" s="1">
        <v>1</v>
      </c>
      <c r="J67" s="1">
        <v>1</v>
      </c>
      <c r="K67" s="1">
        <v>4</v>
      </c>
      <c r="L67" s="1">
        <f>konzisztencia_teszt_nyers_i!J67*1000+10000</f>
        <v>14000</v>
      </c>
      <c r="M67" s="1">
        <f t="shared" ref="M67:M130" si="4">AB226</f>
        <v>12776.1</v>
      </c>
      <c r="N67" s="1">
        <f>konzisztencia_teszt_nyers_i!L67</f>
        <v>4</v>
      </c>
      <c r="O67">
        <f t="shared" si="1"/>
        <v>2.7761000000000005</v>
      </c>
      <c r="P67" s="12">
        <f t="shared" si="2"/>
        <v>0.30597499999999989</v>
      </c>
      <c r="Q67" s="12">
        <f t="shared" si="3"/>
        <v>0.30597499999999989</v>
      </c>
      <c r="R67" s="7" t="s">
        <v>236</v>
      </c>
      <c r="S67" s="8">
        <v>3</v>
      </c>
      <c r="T67" s="8">
        <v>2</v>
      </c>
      <c r="U67" s="8">
        <v>2</v>
      </c>
      <c r="V67" s="8">
        <v>2</v>
      </c>
      <c r="W67" s="8">
        <v>3</v>
      </c>
      <c r="X67" s="8">
        <v>2</v>
      </c>
      <c r="Y67" s="8">
        <v>2</v>
      </c>
      <c r="Z67" s="8">
        <v>5</v>
      </c>
      <c r="AA67" s="8">
        <v>3</v>
      </c>
      <c r="AB67" s="8">
        <v>14000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1</v>
      </c>
      <c r="G68" s="1">
        <v>2</v>
      </c>
      <c r="H68" s="1">
        <v>1</v>
      </c>
      <c r="I68" s="1">
        <v>1</v>
      </c>
      <c r="J68" s="1">
        <v>1</v>
      </c>
      <c r="K68" s="1">
        <v>5</v>
      </c>
      <c r="L68" s="1">
        <f>konzisztencia_teszt_nyers_i!J68*1000+10000</f>
        <v>14000</v>
      </c>
      <c r="M68" s="1">
        <f t="shared" si="4"/>
        <v>13266.7</v>
      </c>
      <c r="N68" s="1">
        <f>konzisztencia_teszt_nyers_i!L68</f>
        <v>5</v>
      </c>
      <c r="O68">
        <f t="shared" ref="O68:O131" si="5">(M68-10000)/1000</f>
        <v>3.2667000000000006</v>
      </c>
      <c r="P68" s="12">
        <f t="shared" ref="P68:P131" si="6">ABS(N68-O68)/N68</f>
        <v>0.34665999999999986</v>
      </c>
      <c r="Q68" s="12">
        <f t="shared" ref="Q68:Q131" si="7">(N68-O68)/N68</f>
        <v>0.34665999999999986</v>
      </c>
      <c r="R68" s="7" t="s">
        <v>237</v>
      </c>
      <c r="S68" s="8">
        <v>1</v>
      </c>
      <c r="T68" s="8">
        <v>2</v>
      </c>
      <c r="U68" s="8">
        <v>2</v>
      </c>
      <c r="V68" s="8">
        <v>2</v>
      </c>
      <c r="W68" s="8">
        <v>3</v>
      </c>
      <c r="X68" s="8">
        <v>1</v>
      </c>
      <c r="Y68" s="8">
        <v>1</v>
      </c>
      <c r="Z68" s="8">
        <v>5</v>
      </c>
      <c r="AA68" s="8">
        <v>3</v>
      </c>
      <c r="AB68" s="8">
        <v>13000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3</v>
      </c>
      <c r="E69" s="1">
        <v>2</v>
      </c>
      <c r="F69" s="1">
        <v>4</v>
      </c>
      <c r="G69" s="1">
        <v>4</v>
      </c>
      <c r="H69" s="1">
        <v>3</v>
      </c>
      <c r="I69" s="1">
        <v>2</v>
      </c>
      <c r="J69" s="1">
        <v>4</v>
      </c>
      <c r="K69" s="1">
        <v>3</v>
      </c>
      <c r="L69" s="1">
        <f>konzisztencia_teszt_nyers_i!J69*1000+10000</f>
        <v>15000</v>
      </c>
      <c r="M69" s="1">
        <f t="shared" si="4"/>
        <v>14459.2</v>
      </c>
      <c r="N69" s="1">
        <f>konzisztencia_teszt_nyers_i!L69</f>
        <v>3</v>
      </c>
      <c r="O69">
        <f t="shared" si="5"/>
        <v>4.4592000000000009</v>
      </c>
      <c r="P69" s="12">
        <f t="shared" si="6"/>
        <v>0.48640000000000033</v>
      </c>
      <c r="Q69" s="12">
        <f t="shared" si="7"/>
        <v>-0.48640000000000033</v>
      </c>
      <c r="R69" s="7" t="s">
        <v>238</v>
      </c>
      <c r="S69" s="8">
        <v>3</v>
      </c>
      <c r="T69" s="8">
        <v>2</v>
      </c>
      <c r="U69" s="8">
        <v>2</v>
      </c>
      <c r="V69" s="8">
        <v>2</v>
      </c>
      <c r="W69" s="8">
        <v>3</v>
      </c>
      <c r="X69" s="8">
        <v>2</v>
      </c>
      <c r="Y69" s="8">
        <v>2</v>
      </c>
      <c r="Z69" s="8">
        <v>5</v>
      </c>
      <c r="AA69" s="8">
        <v>4</v>
      </c>
      <c r="AB69" s="8">
        <v>14000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5</v>
      </c>
      <c r="G70" s="1">
        <v>4</v>
      </c>
      <c r="H70" s="1">
        <v>5</v>
      </c>
      <c r="I70" s="1">
        <v>5</v>
      </c>
      <c r="J70" s="1">
        <v>4</v>
      </c>
      <c r="K70" s="1">
        <v>1</v>
      </c>
      <c r="L70" s="1">
        <f>konzisztencia_teszt_nyers_i!J70*1000+10000</f>
        <v>12000</v>
      </c>
      <c r="M70" s="1">
        <f t="shared" si="4"/>
        <v>11602.7</v>
      </c>
      <c r="N70" s="1">
        <f>konzisztencia_teszt_nyers_i!L70</f>
        <v>1</v>
      </c>
      <c r="O70">
        <f t="shared" si="5"/>
        <v>1.6027000000000007</v>
      </c>
      <c r="P70" s="12">
        <f t="shared" si="6"/>
        <v>0.60270000000000068</v>
      </c>
      <c r="Q70" s="12">
        <f t="shared" si="7"/>
        <v>-0.60270000000000068</v>
      </c>
      <c r="R70" s="7" t="s">
        <v>239</v>
      </c>
      <c r="S70" s="8">
        <v>1</v>
      </c>
      <c r="T70" s="8">
        <v>1</v>
      </c>
      <c r="U70" s="8">
        <v>1</v>
      </c>
      <c r="V70" s="8">
        <v>1</v>
      </c>
      <c r="W70" s="8">
        <v>3</v>
      </c>
      <c r="X70" s="8">
        <v>1</v>
      </c>
      <c r="Y70" s="8">
        <v>1</v>
      </c>
      <c r="Z70" s="8">
        <v>3</v>
      </c>
      <c r="AA70" s="8">
        <v>5</v>
      </c>
      <c r="AB70" s="8">
        <v>14000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3</v>
      </c>
      <c r="F71" s="1">
        <v>4</v>
      </c>
      <c r="G71" s="1">
        <v>4</v>
      </c>
      <c r="H71" s="1">
        <v>3</v>
      </c>
      <c r="I71" s="1">
        <v>3</v>
      </c>
      <c r="J71" s="1">
        <v>4</v>
      </c>
      <c r="K71" s="1">
        <v>3</v>
      </c>
      <c r="L71" s="1">
        <f>konzisztencia_teszt_nyers_i!J71*1000+10000</f>
        <v>14000</v>
      </c>
      <c r="M71" s="1">
        <f t="shared" si="4"/>
        <v>13949</v>
      </c>
      <c r="N71" s="1">
        <f>konzisztencia_teszt_nyers_i!L71</f>
        <v>3</v>
      </c>
      <c r="O71">
        <f t="shared" si="5"/>
        <v>3.9489999999999998</v>
      </c>
      <c r="P71" s="12">
        <f t="shared" si="6"/>
        <v>0.3163333333333333</v>
      </c>
      <c r="Q71" s="12">
        <f t="shared" si="7"/>
        <v>-0.3163333333333333</v>
      </c>
      <c r="R71" s="7" t="s">
        <v>240</v>
      </c>
      <c r="S71" s="8">
        <v>1</v>
      </c>
      <c r="T71" s="8">
        <v>3</v>
      </c>
      <c r="U71" s="8">
        <v>3</v>
      </c>
      <c r="V71" s="8">
        <v>4</v>
      </c>
      <c r="W71" s="8">
        <v>2</v>
      </c>
      <c r="X71" s="8">
        <v>4</v>
      </c>
      <c r="Y71" s="8">
        <v>3</v>
      </c>
      <c r="Z71" s="8">
        <v>1</v>
      </c>
      <c r="AA71" s="8">
        <v>1</v>
      </c>
      <c r="AB71" s="8">
        <v>12000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4</v>
      </c>
      <c r="E72" s="1">
        <v>3</v>
      </c>
      <c r="F72" s="1">
        <v>4</v>
      </c>
      <c r="G72" s="1">
        <v>5</v>
      </c>
      <c r="H72" s="1">
        <v>3</v>
      </c>
      <c r="I72" s="1">
        <v>4</v>
      </c>
      <c r="J72" s="1">
        <v>3</v>
      </c>
      <c r="K72" s="1">
        <v>3</v>
      </c>
      <c r="L72" s="1">
        <f>konzisztencia_teszt_nyers_i!J72*1000+10000</f>
        <v>14000</v>
      </c>
      <c r="M72" s="1">
        <f t="shared" si="4"/>
        <v>14125.7</v>
      </c>
      <c r="N72" s="1">
        <f>konzisztencia_teszt_nyers_i!L72</f>
        <v>3</v>
      </c>
      <c r="O72">
        <f t="shared" si="5"/>
        <v>4.125700000000001</v>
      </c>
      <c r="P72" s="12">
        <f t="shared" si="6"/>
        <v>0.3752333333333337</v>
      </c>
      <c r="Q72" s="12">
        <f t="shared" si="7"/>
        <v>-0.3752333333333337</v>
      </c>
      <c r="R72" s="7" t="s">
        <v>241</v>
      </c>
      <c r="S72" s="8">
        <v>1</v>
      </c>
      <c r="T72" s="8">
        <v>2</v>
      </c>
      <c r="U72" s="8">
        <v>1</v>
      </c>
      <c r="V72" s="8">
        <v>1</v>
      </c>
      <c r="W72" s="8">
        <v>2</v>
      </c>
      <c r="X72" s="8">
        <v>1</v>
      </c>
      <c r="Y72" s="8">
        <v>1</v>
      </c>
      <c r="Z72" s="8">
        <v>1</v>
      </c>
      <c r="AA72" s="8">
        <v>4</v>
      </c>
      <c r="AB72" s="8">
        <v>14000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3</v>
      </c>
      <c r="E73" s="1">
        <v>5</v>
      </c>
      <c r="F73" s="1">
        <v>4</v>
      </c>
      <c r="G73" s="1">
        <v>5</v>
      </c>
      <c r="H73" s="1">
        <v>4</v>
      </c>
      <c r="I73" s="1">
        <v>4</v>
      </c>
      <c r="J73" s="1">
        <v>3</v>
      </c>
      <c r="K73" s="1">
        <v>3</v>
      </c>
      <c r="L73" s="1">
        <f>konzisztencia_teszt_nyers_i!J73*1000+10000</f>
        <v>12000</v>
      </c>
      <c r="M73" s="1">
        <f t="shared" si="4"/>
        <v>10978.9</v>
      </c>
      <c r="N73" s="1">
        <f>konzisztencia_teszt_nyers_i!L73</f>
        <v>3</v>
      </c>
      <c r="O73">
        <f t="shared" si="5"/>
        <v>0.97889999999999966</v>
      </c>
      <c r="P73" s="12">
        <f t="shared" si="6"/>
        <v>0.67370000000000019</v>
      </c>
      <c r="Q73" s="12">
        <f t="shared" si="7"/>
        <v>0.67370000000000019</v>
      </c>
      <c r="R73" s="7" t="s">
        <v>242</v>
      </c>
      <c r="S73" s="8">
        <v>1</v>
      </c>
      <c r="T73" s="8">
        <v>2</v>
      </c>
      <c r="U73" s="8">
        <v>1</v>
      </c>
      <c r="V73" s="8">
        <v>1</v>
      </c>
      <c r="W73" s="8">
        <v>2</v>
      </c>
      <c r="X73" s="8">
        <v>1</v>
      </c>
      <c r="Y73" s="8">
        <v>1</v>
      </c>
      <c r="Z73" s="8">
        <v>1</v>
      </c>
      <c r="AA73" s="8">
        <v>5</v>
      </c>
      <c r="AB73" s="8">
        <v>14000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4</v>
      </c>
      <c r="E74" s="1">
        <v>2</v>
      </c>
      <c r="F74" s="1">
        <v>3</v>
      </c>
      <c r="G74" s="1">
        <v>2</v>
      </c>
      <c r="H74" s="1">
        <v>3</v>
      </c>
      <c r="I74" s="1">
        <v>3</v>
      </c>
      <c r="J74" s="1">
        <v>3</v>
      </c>
      <c r="K74" s="1">
        <v>4</v>
      </c>
      <c r="L74" s="1">
        <f>konzisztencia_teszt_nyers_i!J74*1000+10000</f>
        <v>15000</v>
      </c>
      <c r="M74" s="1">
        <f t="shared" si="4"/>
        <v>13484.5</v>
      </c>
      <c r="N74" s="1">
        <f>konzisztencia_teszt_nyers_i!L74</f>
        <v>4</v>
      </c>
      <c r="O74">
        <f t="shared" si="5"/>
        <v>3.4845000000000002</v>
      </c>
      <c r="P74" s="12">
        <f t="shared" si="6"/>
        <v>0.12887499999999996</v>
      </c>
      <c r="Q74" s="12">
        <f t="shared" si="7"/>
        <v>0.12887499999999996</v>
      </c>
      <c r="R74" s="7" t="s">
        <v>243</v>
      </c>
      <c r="S74" s="8">
        <v>4</v>
      </c>
      <c r="T74" s="8">
        <v>3</v>
      </c>
      <c r="U74" s="8">
        <v>2</v>
      </c>
      <c r="V74" s="8">
        <v>4</v>
      </c>
      <c r="W74" s="8">
        <v>4</v>
      </c>
      <c r="X74" s="8">
        <v>3</v>
      </c>
      <c r="Y74" s="8">
        <v>2</v>
      </c>
      <c r="Z74" s="8">
        <v>4</v>
      </c>
      <c r="AA74" s="8">
        <v>3</v>
      </c>
      <c r="AB74" s="8">
        <v>15000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4</v>
      </c>
      <c r="E75" s="1">
        <v>2</v>
      </c>
      <c r="F75" s="1">
        <v>3</v>
      </c>
      <c r="G75" s="1">
        <v>2</v>
      </c>
      <c r="H75" s="1">
        <v>3</v>
      </c>
      <c r="I75" s="1">
        <v>3</v>
      </c>
      <c r="J75" s="1">
        <v>3</v>
      </c>
      <c r="K75" s="1">
        <v>4</v>
      </c>
      <c r="L75" s="1">
        <f>konzisztencia_teszt_nyers_i!J75*1000+10000</f>
        <v>14000</v>
      </c>
      <c r="M75" s="1">
        <f t="shared" si="4"/>
        <v>13484.5</v>
      </c>
      <c r="N75" s="1">
        <f>konzisztencia_teszt_nyers_i!L75</f>
        <v>4</v>
      </c>
      <c r="O75">
        <f t="shared" si="5"/>
        <v>3.4845000000000002</v>
      </c>
      <c r="P75" s="12">
        <f t="shared" si="6"/>
        <v>0.12887499999999996</v>
      </c>
      <c r="Q75" s="12">
        <f t="shared" si="7"/>
        <v>0.12887499999999996</v>
      </c>
      <c r="R75" s="7" t="s">
        <v>244</v>
      </c>
      <c r="S75" s="8">
        <v>2</v>
      </c>
      <c r="T75" s="8">
        <v>3</v>
      </c>
      <c r="U75" s="8">
        <v>5</v>
      </c>
      <c r="V75" s="8">
        <v>5</v>
      </c>
      <c r="W75" s="8">
        <v>4</v>
      </c>
      <c r="X75" s="8">
        <v>5</v>
      </c>
      <c r="Y75" s="8">
        <v>5</v>
      </c>
      <c r="Z75" s="8">
        <v>4</v>
      </c>
      <c r="AA75" s="8">
        <v>1</v>
      </c>
      <c r="AB75" s="8">
        <v>12000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3</v>
      </c>
      <c r="E76" s="1">
        <v>4</v>
      </c>
      <c r="F76" s="1">
        <v>3</v>
      </c>
      <c r="G76" s="1">
        <v>2</v>
      </c>
      <c r="H76" s="1">
        <v>4</v>
      </c>
      <c r="I76" s="1">
        <v>2</v>
      </c>
      <c r="J76" s="1">
        <v>3</v>
      </c>
      <c r="K76" s="1">
        <v>2</v>
      </c>
      <c r="L76" s="1">
        <f>konzisztencia_teszt_nyers_i!J76*1000+10000</f>
        <v>13000</v>
      </c>
      <c r="M76" s="1">
        <f t="shared" si="4"/>
        <v>12941.3</v>
      </c>
      <c r="N76" s="1">
        <f>konzisztencia_teszt_nyers_i!L76</f>
        <v>2</v>
      </c>
      <c r="O76">
        <f t="shared" si="5"/>
        <v>2.9412999999999991</v>
      </c>
      <c r="P76" s="12">
        <f t="shared" si="6"/>
        <v>0.47064999999999957</v>
      </c>
      <c r="Q76" s="12">
        <f t="shared" si="7"/>
        <v>-0.47064999999999957</v>
      </c>
      <c r="R76" s="7" t="s">
        <v>245</v>
      </c>
      <c r="S76" s="8">
        <v>4</v>
      </c>
      <c r="T76" s="8">
        <v>3</v>
      </c>
      <c r="U76" s="8">
        <v>3</v>
      </c>
      <c r="V76" s="8">
        <v>4</v>
      </c>
      <c r="W76" s="8">
        <v>4</v>
      </c>
      <c r="X76" s="8">
        <v>3</v>
      </c>
      <c r="Y76" s="8">
        <v>3</v>
      </c>
      <c r="Z76" s="8">
        <v>4</v>
      </c>
      <c r="AA76" s="8">
        <v>3</v>
      </c>
      <c r="AB76" s="8">
        <v>14000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2</v>
      </c>
      <c r="G77" s="1">
        <v>4</v>
      </c>
      <c r="H77" s="1">
        <v>2</v>
      </c>
      <c r="I77" s="1">
        <v>2</v>
      </c>
      <c r="J77" s="1">
        <v>4</v>
      </c>
      <c r="K77" s="1">
        <v>4</v>
      </c>
      <c r="L77" s="1">
        <f>konzisztencia_teszt_nyers_i!J77*1000+10000</f>
        <v>15000</v>
      </c>
      <c r="M77" s="1">
        <f t="shared" si="4"/>
        <v>15092.9</v>
      </c>
      <c r="N77" s="1">
        <f>konzisztencia_teszt_nyers_i!L77</f>
        <v>4</v>
      </c>
      <c r="O77">
        <f t="shared" si="5"/>
        <v>5.0928999999999993</v>
      </c>
      <c r="P77" s="12">
        <f t="shared" si="6"/>
        <v>0.27322499999999983</v>
      </c>
      <c r="Q77" s="12">
        <f t="shared" si="7"/>
        <v>-0.27322499999999983</v>
      </c>
      <c r="R77" s="7" t="s">
        <v>246</v>
      </c>
      <c r="S77" s="8">
        <v>4</v>
      </c>
      <c r="T77" s="8">
        <v>4</v>
      </c>
      <c r="U77" s="8">
        <v>3</v>
      </c>
      <c r="V77" s="8">
        <v>4</v>
      </c>
      <c r="W77" s="8">
        <v>5</v>
      </c>
      <c r="X77" s="8">
        <v>3</v>
      </c>
      <c r="Y77" s="8">
        <v>4</v>
      </c>
      <c r="Z77" s="8">
        <v>3</v>
      </c>
      <c r="AA77" s="8">
        <v>3</v>
      </c>
      <c r="AB77" s="8">
        <v>14000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2</v>
      </c>
      <c r="G78" s="1">
        <v>4</v>
      </c>
      <c r="H78" s="1">
        <v>2</v>
      </c>
      <c r="I78" s="1">
        <v>2</v>
      </c>
      <c r="J78" s="1">
        <v>4</v>
      </c>
      <c r="K78" s="1">
        <v>4</v>
      </c>
      <c r="L78" s="1">
        <f>konzisztencia_teszt_nyers_i!J78*1000+10000</f>
        <v>15000</v>
      </c>
      <c r="M78" s="1">
        <f t="shared" si="4"/>
        <v>15092.9</v>
      </c>
      <c r="N78" s="1">
        <f>konzisztencia_teszt_nyers_i!L78</f>
        <v>4</v>
      </c>
      <c r="O78">
        <f t="shared" si="5"/>
        <v>5.0928999999999993</v>
      </c>
      <c r="P78" s="12">
        <f t="shared" si="6"/>
        <v>0.27322499999999983</v>
      </c>
      <c r="Q78" s="12">
        <f t="shared" si="7"/>
        <v>-0.27322499999999983</v>
      </c>
      <c r="R78" s="7" t="s">
        <v>247</v>
      </c>
      <c r="S78" s="8">
        <v>2</v>
      </c>
      <c r="T78" s="8">
        <v>3</v>
      </c>
      <c r="U78" s="8">
        <v>5</v>
      </c>
      <c r="V78" s="8">
        <v>4</v>
      </c>
      <c r="W78" s="8">
        <v>5</v>
      </c>
      <c r="X78" s="8">
        <v>4</v>
      </c>
      <c r="Y78" s="8">
        <v>4</v>
      </c>
      <c r="Z78" s="8">
        <v>3</v>
      </c>
      <c r="AA78" s="8">
        <v>3</v>
      </c>
      <c r="AB78" s="8">
        <v>12000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1</v>
      </c>
      <c r="E79" s="1">
        <v>5</v>
      </c>
      <c r="F79" s="1">
        <v>4</v>
      </c>
      <c r="G79" s="1">
        <v>4</v>
      </c>
      <c r="H79" s="1">
        <v>3</v>
      </c>
      <c r="I79" s="1">
        <v>3</v>
      </c>
      <c r="J79" s="1">
        <v>4</v>
      </c>
      <c r="K79" s="1">
        <v>1</v>
      </c>
      <c r="L79" s="1">
        <f>konzisztencia_teszt_nyers_i!J79*1000+10000</f>
        <v>13000</v>
      </c>
      <c r="M79" s="1">
        <f t="shared" si="4"/>
        <v>13058.4</v>
      </c>
      <c r="N79" s="1">
        <f>konzisztencia_teszt_nyers_i!L79</f>
        <v>1</v>
      </c>
      <c r="O79">
        <f t="shared" si="5"/>
        <v>3.0583999999999998</v>
      </c>
      <c r="P79" s="12">
        <f t="shared" si="6"/>
        <v>2.0583999999999998</v>
      </c>
      <c r="Q79" s="12">
        <f t="shared" si="7"/>
        <v>-2.0583999999999998</v>
      </c>
      <c r="R79" s="7" t="s">
        <v>248</v>
      </c>
      <c r="S79" s="8">
        <v>4</v>
      </c>
      <c r="T79" s="8">
        <v>4</v>
      </c>
      <c r="U79" s="8">
        <v>2</v>
      </c>
      <c r="V79" s="8">
        <v>3</v>
      </c>
      <c r="W79" s="8">
        <v>2</v>
      </c>
      <c r="X79" s="8">
        <v>3</v>
      </c>
      <c r="Y79" s="8">
        <v>3</v>
      </c>
      <c r="Z79" s="8">
        <v>3</v>
      </c>
      <c r="AA79" s="8">
        <v>4</v>
      </c>
      <c r="AB79" s="8">
        <v>15000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3</v>
      </c>
      <c r="E80" s="1">
        <v>1</v>
      </c>
      <c r="F80" s="1">
        <v>3</v>
      </c>
      <c r="G80" s="1">
        <v>5</v>
      </c>
      <c r="H80" s="1">
        <v>2</v>
      </c>
      <c r="I80" s="1">
        <v>3</v>
      </c>
      <c r="J80" s="1">
        <v>5</v>
      </c>
      <c r="K80" s="1">
        <v>4</v>
      </c>
      <c r="L80" s="1">
        <f>konzisztencia_teszt_nyers_i!J80*1000+10000</f>
        <v>15000</v>
      </c>
      <c r="M80" s="1">
        <f t="shared" si="4"/>
        <v>14152.8</v>
      </c>
      <c r="N80" s="1">
        <f>konzisztencia_teszt_nyers_i!L80</f>
        <v>4</v>
      </c>
      <c r="O80">
        <f t="shared" si="5"/>
        <v>4.1527999999999992</v>
      </c>
      <c r="P80" s="12">
        <f t="shared" si="6"/>
        <v>3.819999999999979E-2</v>
      </c>
      <c r="Q80" s="12">
        <f t="shared" si="7"/>
        <v>-3.819999999999979E-2</v>
      </c>
      <c r="R80" s="7" t="s">
        <v>249</v>
      </c>
      <c r="S80" s="8">
        <v>4</v>
      </c>
      <c r="T80" s="8">
        <v>4</v>
      </c>
      <c r="U80" s="8">
        <v>2</v>
      </c>
      <c r="V80" s="8">
        <v>3</v>
      </c>
      <c r="W80" s="8">
        <v>2</v>
      </c>
      <c r="X80" s="8">
        <v>3</v>
      </c>
      <c r="Y80" s="8">
        <v>3</v>
      </c>
      <c r="Z80" s="8">
        <v>3</v>
      </c>
      <c r="AA80" s="8">
        <v>4</v>
      </c>
      <c r="AB80" s="8">
        <v>14000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2</v>
      </c>
      <c r="E81" s="1">
        <v>3</v>
      </c>
      <c r="F81" s="1">
        <v>2</v>
      </c>
      <c r="G81" s="1">
        <v>5</v>
      </c>
      <c r="H81" s="1">
        <v>2</v>
      </c>
      <c r="I81" s="1">
        <v>2</v>
      </c>
      <c r="J81" s="1">
        <v>5</v>
      </c>
      <c r="K81" s="1">
        <v>3</v>
      </c>
      <c r="L81" s="1">
        <f>konzisztencia_teszt_nyers_i!J81*1000+10000</f>
        <v>14000</v>
      </c>
      <c r="M81" s="1">
        <f t="shared" si="4"/>
        <v>14339.5</v>
      </c>
      <c r="N81" s="1">
        <f>konzisztencia_teszt_nyers_i!L81</f>
        <v>3</v>
      </c>
      <c r="O81">
        <f t="shared" si="5"/>
        <v>4.3395000000000001</v>
      </c>
      <c r="P81" s="12">
        <f t="shared" si="6"/>
        <v>0.44650000000000006</v>
      </c>
      <c r="Q81" s="12">
        <f t="shared" si="7"/>
        <v>-0.44650000000000006</v>
      </c>
      <c r="R81" s="7" t="s">
        <v>250</v>
      </c>
      <c r="S81" s="8">
        <v>2</v>
      </c>
      <c r="T81" s="8">
        <v>3</v>
      </c>
      <c r="U81" s="8">
        <v>4</v>
      </c>
      <c r="V81" s="8">
        <v>3</v>
      </c>
      <c r="W81" s="8">
        <v>2</v>
      </c>
      <c r="X81" s="8">
        <v>4</v>
      </c>
      <c r="Y81" s="8">
        <v>2</v>
      </c>
      <c r="Z81" s="8">
        <v>3</v>
      </c>
      <c r="AA81" s="8">
        <v>2</v>
      </c>
      <c r="AB81" s="8">
        <v>13000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2</v>
      </c>
      <c r="G82" s="1">
        <v>5</v>
      </c>
      <c r="H82" s="1">
        <v>2</v>
      </c>
      <c r="I82" s="1">
        <v>3</v>
      </c>
      <c r="J82" s="1">
        <v>5</v>
      </c>
      <c r="K82" s="1">
        <v>4</v>
      </c>
      <c r="L82" s="1">
        <f>konzisztencia_teszt_nyers_i!J82*1000+10000</f>
        <v>14000</v>
      </c>
      <c r="M82" s="1">
        <f t="shared" si="4"/>
        <v>14339.5</v>
      </c>
      <c r="N82" s="1">
        <f>konzisztencia_teszt_nyers_i!L82</f>
        <v>4</v>
      </c>
      <c r="O82">
        <f t="shared" si="5"/>
        <v>4.3395000000000001</v>
      </c>
      <c r="P82" s="12">
        <f t="shared" si="6"/>
        <v>8.4875000000000034E-2</v>
      </c>
      <c r="Q82" s="12">
        <f t="shared" si="7"/>
        <v>-8.4875000000000034E-2</v>
      </c>
      <c r="R82" s="7" t="s">
        <v>251</v>
      </c>
      <c r="S82" s="8">
        <v>3</v>
      </c>
      <c r="T82" s="8">
        <v>2</v>
      </c>
      <c r="U82" s="8">
        <v>2</v>
      </c>
      <c r="V82" s="8">
        <v>2</v>
      </c>
      <c r="W82" s="8">
        <v>4</v>
      </c>
      <c r="X82" s="8">
        <v>2</v>
      </c>
      <c r="Y82" s="8">
        <v>2</v>
      </c>
      <c r="Z82" s="8">
        <v>4</v>
      </c>
      <c r="AA82" s="8">
        <v>4</v>
      </c>
      <c r="AB82" s="8">
        <v>15000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1</v>
      </c>
      <c r="J83" s="1">
        <v>3</v>
      </c>
      <c r="K83" s="1">
        <v>5</v>
      </c>
      <c r="L83" s="1">
        <f>konzisztencia_teszt_nyers_i!J83*1000+10000</f>
        <v>15000</v>
      </c>
      <c r="M83" s="1">
        <f t="shared" si="4"/>
        <v>14611.8</v>
      </c>
      <c r="N83" s="1">
        <f>konzisztencia_teszt_nyers_i!L83</f>
        <v>5</v>
      </c>
      <c r="O83">
        <f t="shared" si="5"/>
        <v>4.6117999999999997</v>
      </c>
      <c r="P83" s="12">
        <f t="shared" si="6"/>
        <v>7.764000000000007E-2</v>
      </c>
      <c r="Q83" s="12">
        <f t="shared" si="7"/>
        <v>7.764000000000007E-2</v>
      </c>
      <c r="R83" s="7" t="s">
        <v>252</v>
      </c>
      <c r="S83" s="8">
        <v>3</v>
      </c>
      <c r="T83" s="8">
        <v>2</v>
      </c>
      <c r="U83" s="8">
        <v>2</v>
      </c>
      <c r="V83" s="8">
        <v>2</v>
      </c>
      <c r="W83" s="8">
        <v>4</v>
      </c>
      <c r="X83" s="8">
        <v>2</v>
      </c>
      <c r="Y83" s="8">
        <v>2</v>
      </c>
      <c r="Z83" s="8">
        <v>4</v>
      </c>
      <c r="AA83" s="8">
        <v>4</v>
      </c>
      <c r="AB83" s="8">
        <v>15000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1</v>
      </c>
      <c r="G84" s="1">
        <v>3</v>
      </c>
      <c r="H84" s="1">
        <v>1</v>
      </c>
      <c r="I84" s="1">
        <v>1</v>
      </c>
      <c r="J84" s="1">
        <v>3</v>
      </c>
      <c r="K84" s="1">
        <v>5</v>
      </c>
      <c r="L84" s="1">
        <f>konzisztencia_teszt_nyers_i!J84*1000+10000</f>
        <v>15000</v>
      </c>
      <c r="M84" s="1">
        <f t="shared" si="4"/>
        <v>14267.9</v>
      </c>
      <c r="N84" s="1">
        <f>konzisztencia_teszt_nyers_i!L84</f>
        <v>5</v>
      </c>
      <c r="O84">
        <f t="shared" si="5"/>
        <v>4.2679</v>
      </c>
      <c r="P84" s="12">
        <f t="shared" si="6"/>
        <v>0.14641999999999999</v>
      </c>
      <c r="Q84" s="12">
        <f t="shared" si="7"/>
        <v>0.14641999999999999</v>
      </c>
      <c r="R84" s="7" t="s">
        <v>253</v>
      </c>
      <c r="S84" s="8">
        <v>1</v>
      </c>
      <c r="T84" s="8">
        <v>1</v>
      </c>
      <c r="U84" s="8">
        <v>5</v>
      </c>
      <c r="V84" s="8">
        <v>4</v>
      </c>
      <c r="W84" s="8">
        <v>4</v>
      </c>
      <c r="X84" s="8">
        <v>3</v>
      </c>
      <c r="Y84" s="8">
        <v>3</v>
      </c>
      <c r="Z84" s="8">
        <v>4</v>
      </c>
      <c r="AA84" s="8">
        <v>1</v>
      </c>
      <c r="AB84" s="8">
        <v>13000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4</v>
      </c>
      <c r="E85" s="1">
        <v>2</v>
      </c>
      <c r="F85" s="1">
        <v>4</v>
      </c>
      <c r="G85" s="1">
        <v>4</v>
      </c>
      <c r="H85" s="1">
        <v>4</v>
      </c>
      <c r="I85" s="1">
        <v>4</v>
      </c>
      <c r="J85" s="1">
        <v>2</v>
      </c>
      <c r="K85" s="1">
        <v>3</v>
      </c>
      <c r="L85" s="1">
        <f>konzisztencia_teszt_nyers_i!J85*1000+10000</f>
        <v>13000</v>
      </c>
      <c r="M85" s="1">
        <f t="shared" si="4"/>
        <v>13235.2</v>
      </c>
      <c r="N85" s="1">
        <f>konzisztencia_teszt_nyers_i!L85</f>
        <v>3</v>
      </c>
      <c r="O85">
        <f t="shared" si="5"/>
        <v>3.2352000000000007</v>
      </c>
      <c r="P85" s="12">
        <f t="shared" si="6"/>
        <v>7.8400000000000247E-2</v>
      </c>
      <c r="Q85" s="12">
        <f t="shared" si="7"/>
        <v>-7.8400000000000247E-2</v>
      </c>
      <c r="R85" s="7" t="s">
        <v>254</v>
      </c>
      <c r="S85" s="8">
        <v>3</v>
      </c>
      <c r="T85" s="8">
        <v>3</v>
      </c>
      <c r="U85" s="8">
        <v>1</v>
      </c>
      <c r="V85" s="8">
        <v>3</v>
      </c>
      <c r="W85" s="8">
        <v>5</v>
      </c>
      <c r="X85" s="8">
        <v>2</v>
      </c>
      <c r="Y85" s="8">
        <v>3</v>
      </c>
      <c r="Z85" s="8">
        <v>5</v>
      </c>
      <c r="AA85" s="8">
        <v>4</v>
      </c>
      <c r="AB85" s="8">
        <v>15000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4</v>
      </c>
      <c r="E86" s="1">
        <v>2</v>
      </c>
      <c r="F86" s="1">
        <v>5</v>
      </c>
      <c r="G86" s="1">
        <v>5</v>
      </c>
      <c r="H86" s="1">
        <v>4</v>
      </c>
      <c r="I86" s="1">
        <v>5</v>
      </c>
      <c r="J86" s="1">
        <v>3</v>
      </c>
      <c r="K86" s="1">
        <v>3</v>
      </c>
      <c r="L86" s="1">
        <f>konzisztencia_teszt_nyers_i!J86*1000+10000</f>
        <v>12000</v>
      </c>
      <c r="M86" s="1">
        <f t="shared" si="4"/>
        <v>11370.4</v>
      </c>
      <c r="N86" s="1">
        <f>konzisztencia_teszt_nyers_i!L86</f>
        <v>3</v>
      </c>
      <c r="O86">
        <f t="shared" si="5"/>
        <v>1.3703999999999996</v>
      </c>
      <c r="P86" s="12">
        <f t="shared" si="6"/>
        <v>0.54320000000000013</v>
      </c>
      <c r="Q86" s="12">
        <f t="shared" si="7"/>
        <v>0.54320000000000013</v>
      </c>
      <c r="R86" s="7" t="s">
        <v>255</v>
      </c>
      <c r="S86" s="8">
        <v>1</v>
      </c>
      <c r="T86" s="8">
        <v>2</v>
      </c>
      <c r="U86" s="8">
        <v>3</v>
      </c>
      <c r="V86" s="8">
        <v>2</v>
      </c>
      <c r="W86" s="8">
        <v>5</v>
      </c>
      <c r="X86" s="8">
        <v>2</v>
      </c>
      <c r="Y86" s="8">
        <v>2</v>
      </c>
      <c r="Z86" s="8">
        <v>5</v>
      </c>
      <c r="AA86" s="8">
        <v>3</v>
      </c>
      <c r="AB86" s="8">
        <v>14000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4</v>
      </c>
      <c r="E87" s="1">
        <v>2</v>
      </c>
      <c r="F87" s="1">
        <v>3</v>
      </c>
      <c r="G87" s="1">
        <v>4</v>
      </c>
      <c r="H87" s="1">
        <v>4</v>
      </c>
      <c r="I87" s="1">
        <v>3</v>
      </c>
      <c r="J87" s="1">
        <v>4</v>
      </c>
      <c r="K87" s="1">
        <v>4</v>
      </c>
      <c r="L87" s="1">
        <f>konzisztencia_teszt_nyers_i!J87*1000+10000</f>
        <v>14000</v>
      </c>
      <c r="M87" s="1">
        <f t="shared" si="4"/>
        <v>14289.4</v>
      </c>
      <c r="N87" s="1">
        <f>konzisztencia_teszt_nyers_i!L87</f>
        <v>4</v>
      </c>
      <c r="O87">
        <f t="shared" si="5"/>
        <v>4.2893999999999997</v>
      </c>
      <c r="P87" s="12">
        <f t="shared" si="6"/>
        <v>7.2349999999999914E-2</v>
      </c>
      <c r="Q87" s="12">
        <f t="shared" si="7"/>
        <v>-7.2349999999999914E-2</v>
      </c>
      <c r="R87" s="7" t="s">
        <v>256</v>
      </c>
      <c r="S87" s="8">
        <v>3</v>
      </c>
      <c r="T87" s="8">
        <v>3</v>
      </c>
      <c r="U87" s="8">
        <v>2</v>
      </c>
      <c r="V87" s="8">
        <v>2</v>
      </c>
      <c r="W87" s="8">
        <v>5</v>
      </c>
      <c r="X87" s="8">
        <v>2</v>
      </c>
      <c r="Y87" s="8">
        <v>3</v>
      </c>
      <c r="Z87" s="8">
        <v>5</v>
      </c>
      <c r="AA87" s="8">
        <v>4</v>
      </c>
      <c r="AB87" s="8">
        <v>14000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5</v>
      </c>
      <c r="J88" s="1">
        <v>2</v>
      </c>
      <c r="K88" s="1">
        <v>1</v>
      </c>
      <c r="L88" s="1">
        <f>konzisztencia_teszt_nyers_i!J88*1000+10000</f>
        <v>11000</v>
      </c>
      <c r="M88" s="1">
        <f t="shared" si="4"/>
        <v>10666</v>
      </c>
      <c r="N88" s="1">
        <f>konzisztencia_teszt_nyers_i!L88</f>
        <v>1</v>
      </c>
      <c r="O88">
        <f t="shared" si="5"/>
        <v>0.66600000000000004</v>
      </c>
      <c r="P88" s="12">
        <f t="shared" si="6"/>
        <v>0.33399999999999996</v>
      </c>
      <c r="Q88" s="12">
        <f t="shared" si="7"/>
        <v>0.33399999999999996</v>
      </c>
      <c r="R88" s="7" t="s">
        <v>257</v>
      </c>
      <c r="S88" s="8">
        <v>1</v>
      </c>
      <c r="T88" s="8">
        <v>1</v>
      </c>
      <c r="U88" s="8">
        <v>2</v>
      </c>
      <c r="V88" s="8">
        <v>1</v>
      </c>
      <c r="W88" s="8">
        <v>3</v>
      </c>
      <c r="X88" s="8">
        <v>1</v>
      </c>
      <c r="Y88" s="8">
        <v>1</v>
      </c>
      <c r="Z88" s="8">
        <v>3</v>
      </c>
      <c r="AA88" s="8">
        <v>5</v>
      </c>
      <c r="AB88" s="8">
        <v>15000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2</v>
      </c>
      <c r="E89" s="1">
        <v>1</v>
      </c>
      <c r="F89" s="1">
        <v>2</v>
      </c>
      <c r="G89" s="1">
        <v>3</v>
      </c>
      <c r="H89" s="1">
        <v>3</v>
      </c>
      <c r="I89" s="1">
        <v>2</v>
      </c>
      <c r="J89" s="1">
        <v>5</v>
      </c>
      <c r="K89" s="1">
        <v>4</v>
      </c>
      <c r="L89" s="1">
        <f>konzisztencia_teszt_nyers_i!J89*1000+10000</f>
        <v>15000</v>
      </c>
      <c r="M89" s="1">
        <f t="shared" si="4"/>
        <v>13695.2</v>
      </c>
      <c r="N89" s="1">
        <f>konzisztencia_teszt_nyers_i!L89</f>
        <v>4</v>
      </c>
      <c r="O89">
        <f t="shared" si="5"/>
        <v>3.6952000000000007</v>
      </c>
      <c r="P89" s="12">
        <f t="shared" si="6"/>
        <v>7.6199999999999823E-2</v>
      </c>
      <c r="Q89" s="12">
        <f t="shared" si="7"/>
        <v>7.6199999999999823E-2</v>
      </c>
      <c r="R89" s="7" t="s">
        <v>258</v>
      </c>
      <c r="S89" s="8">
        <v>1</v>
      </c>
      <c r="T89" s="8">
        <v>2</v>
      </c>
      <c r="U89" s="8">
        <v>1</v>
      </c>
      <c r="V89" s="8">
        <v>1</v>
      </c>
      <c r="W89" s="8">
        <v>3</v>
      </c>
      <c r="X89" s="8">
        <v>1</v>
      </c>
      <c r="Y89" s="8">
        <v>1</v>
      </c>
      <c r="Z89" s="8">
        <v>3</v>
      </c>
      <c r="AA89" s="8">
        <v>5</v>
      </c>
      <c r="AB89" s="8">
        <v>15000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2</v>
      </c>
      <c r="E90" s="1">
        <v>1</v>
      </c>
      <c r="F90" s="1">
        <v>2</v>
      </c>
      <c r="G90" s="1">
        <v>3</v>
      </c>
      <c r="H90" s="1">
        <v>2</v>
      </c>
      <c r="I90" s="1">
        <v>2</v>
      </c>
      <c r="J90" s="1">
        <v>5</v>
      </c>
      <c r="K90" s="1">
        <v>5</v>
      </c>
      <c r="L90" s="1">
        <f>konzisztencia_teszt_nyers_i!J90*1000+10000</f>
        <v>15000</v>
      </c>
      <c r="M90" s="1">
        <f t="shared" si="4"/>
        <v>14516.7</v>
      </c>
      <c r="N90" s="1">
        <f>konzisztencia_teszt_nyers_i!L90</f>
        <v>5</v>
      </c>
      <c r="O90">
        <f t="shared" si="5"/>
        <v>4.516700000000001</v>
      </c>
      <c r="P90" s="12">
        <f t="shared" si="6"/>
        <v>9.6659999999999788E-2</v>
      </c>
      <c r="Q90" s="12">
        <f t="shared" si="7"/>
        <v>9.6659999999999788E-2</v>
      </c>
      <c r="R90" s="7" t="s">
        <v>259</v>
      </c>
      <c r="S90" s="8">
        <v>4</v>
      </c>
      <c r="T90" s="8">
        <v>4</v>
      </c>
      <c r="U90" s="8">
        <v>2</v>
      </c>
      <c r="V90" s="8">
        <v>4</v>
      </c>
      <c r="W90" s="8">
        <v>4</v>
      </c>
      <c r="X90" s="8">
        <v>4</v>
      </c>
      <c r="Y90" s="8">
        <v>4</v>
      </c>
      <c r="Z90" s="8">
        <v>2</v>
      </c>
      <c r="AA90" s="8">
        <v>3</v>
      </c>
      <c r="AB90" s="8">
        <v>13000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1</v>
      </c>
      <c r="E91" s="1">
        <v>2</v>
      </c>
      <c r="F91" s="1">
        <v>3</v>
      </c>
      <c r="G91" s="1">
        <v>3</v>
      </c>
      <c r="H91" s="1">
        <v>2</v>
      </c>
      <c r="I91" s="1">
        <v>1</v>
      </c>
      <c r="J91" s="1">
        <v>3</v>
      </c>
      <c r="K91" s="1">
        <v>2</v>
      </c>
      <c r="L91" s="1">
        <f>konzisztencia_teszt_nyers_i!J91*1000+10000</f>
        <v>13000</v>
      </c>
      <c r="M91" s="1">
        <f t="shared" si="4"/>
        <v>13932.5</v>
      </c>
      <c r="N91" s="1">
        <f>konzisztencia_teszt_nyers_i!L91</f>
        <v>2</v>
      </c>
      <c r="O91">
        <f t="shared" si="5"/>
        <v>3.9325000000000001</v>
      </c>
      <c r="P91" s="12">
        <f t="shared" si="6"/>
        <v>0.96625000000000005</v>
      </c>
      <c r="Q91" s="12">
        <f t="shared" si="7"/>
        <v>-0.96625000000000005</v>
      </c>
      <c r="R91" s="7" t="s">
        <v>260</v>
      </c>
      <c r="S91" s="8">
        <v>5</v>
      </c>
      <c r="T91" s="8">
        <v>4</v>
      </c>
      <c r="U91" s="8">
        <v>2</v>
      </c>
      <c r="V91" s="8">
        <v>5</v>
      </c>
      <c r="W91" s="8">
        <v>5</v>
      </c>
      <c r="X91" s="8">
        <v>4</v>
      </c>
      <c r="Y91" s="8">
        <v>5</v>
      </c>
      <c r="Z91" s="8">
        <v>3</v>
      </c>
      <c r="AA91" s="8">
        <v>3</v>
      </c>
      <c r="AB91" s="8">
        <v>12000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2</v>
      </c>
      <c r="E92" s="1">
        <v>1</v>
      </c>
      <c r="F92" s="1">
        <v>3</v>
      </c>
      <c r="G92" s="1">
        <v>3</v>
      </c>
      <c r="H92" s="1">
        <v>3</v>
      </c>
      <c r="I92" s="1">
        <v>2</v>
      </c>
      <c r="J92" s="1">
        <v>3</v>
      </c>
      <c r="K92" s="1">
        <v>4</v>
      </c>
      <c r="L92" s="1">
        <f>konzisztencia_teszt_nyers_i!J92*1000+10000</f>
        <v>14000</v>
      </c>
      <c r="M92" s="1">
        <f t="shared" si="4"/>
        <v>13197.6</v>
      </c>
      <c r="N92" s="1">
        <f>konzisztencia_teszt_nyers_i!L92</f>
        <v>4</v>
      </c>
      <c r="O92">
        <f t="shared" si="5"/>
        <v>3.1976000000000004</v>
      </c>
      <c r="P92" s="12">
        <f t="shared" si="6"/>
        <v>0.20059999999999989</v>
      </c>
      <c r="Q92" s="12">
        <f t="shared" si="7"/>
        <v>0.20059999999999989</v>
      </c>
      <c r="R92" s="7" t="s">
        <v>261</v>
      </c>
      <c r="S92" s="8">
        <v>3</v>
      </c>
      <c r="T92" s="8">
        <v>4</v>
      </c>
      <c r="U92" s="8">
        <v>2</v>
      </c>
      <c r="V92" s="8">
        <v>3</v>
      </c>
      <c r="W92" s="8">
        <v>4</v>
      </c>
      <c r="X92" s="8">
        <v>4</v>
      </c>
      <c r="Y92" s="8">
        <v>3</v>
      </c>
      <c r="Z92" s="8">
        <v>4</v>
      </c>
      <c r="AA92" s="8">
        <v>4</v>
      </c>
      <c r="AB92" s="8">
        <v>14000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1</v>
      </c>
      <c r="E93" s="1">
        <v>2</v>
      </c>
      <c r="F93" s="1">
        <v>3</v>
      </c>
      <c r="G93" s="1">
        <v>3</v>
      </c>
      <c r="H93" s="1">
        <v>2</v>
      </c>
      <c r="I93" s="1">
        <v>2</v>
      </c>
      <c r="J93" s="1">
        <v>3</v>
      </c>
      <c r="K93" s="1">
        <v>3</v>
      </c>
      <c r="L93" s="1">
        <f>konzisztencia_teszt_nyers_i!J93*1000+10000</f>
        <v>14000</v>
      </c>
      <c r="M93" s="1">
        <f t="shared" si="4"/>
        <v>13579.6</v>
      </c>
      <c r="N93" s="1">
        <f>konzisztencia_teszt_nyers_i!L93</f>
        <v>3</v>
      </c>
      <c r="O93">
        <f t="shared" si="5"/>
        <v>3.5796000000000006</v>
      </c>
      <c r="P93" s="12">
        <f t="shared" si="6"/>
        <v>0.19320000000000018</v>
      </c>
      <c r="Q93" s="12">
        <f t="shared" si="7"/>
        <v>-0.19320000000000018</v>
      </c>
      <c r="R93" s="7" t="s">
        <v>262</v>
      </c>
      <c r="S93" s="8">
        <v>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5</v>
      </c>
      <c r="Z93" s="8">
        <v>2</v>
      </c>
      <c r="AA93" s="8">
        <v>1</v>
      </c>
      <c r="AB93" s="8">
        <v>11000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2</v>
      </c>
      <c r="F94" s="1">
        <v>3</v>
      </c>
      <c r="G94" s="1">
        <v>3</v>
      </c>
      <c r="H94" s="1">
        <v>3</v>
      </c>
      <c r="I94" s="1">
        <v>2</v>
      </c>
      <c r="J94" s="1">
        <v>3</v>
      </c>
      <c r="K94" s="1">
        <v>4</v>
      </c>
      <c r="L94" s="1">
        <f>konzisztencia_teszt_nyers_i!J94*1000+10000</f>
        <v>14000</v>
      </c>
      <c r="M94" s="1">
        <f t="shared" si="4"/>
        <v>13223.6</v>
      </c>
      <c r="N94" s="1">
        <f>konzisztencia_teszt_nyers_i!L94</f>
        <v>4</v>
      </c>
      <c r="O94">
        <f t="shared" si="5"/>
        <v>3.2236000000000002</v>
      </c>
      <c r="P94" s="12">
        <f t="shared" si="6"/>
        <v>0.19409999999999994</v>
      </c>
      <c r="Q94" s="12">
        <f t="shared" si="7"/>
        <v>0.19409999999999994</v>
      </c>
      <c r="R94" s="7" t="s">
        <v>263</v>
      </c>
      <c r="S94" s="8">
        <v>3</v>
      </c>
      <c r="T94" s="8">
        <v>2</v>
      </c>
      <c r="U94" s="8">
        <v>1</v>
      </c>
      <c r="V94" s="8">
        <v>2</v>
      </c>
      <c r="W94" s="8">
        <v>3</v>
      </c>
      <c r="X94" s="8">
        <v>3</v>
      </c>
      <c r="Y94" s="8">
        <v>2</v>
      </c>
      <c r="Z94" s="8">
        <v>5</v>
      </c>
      <c r="AA94" s="8">
        <v>4</v>
      </c>
      <c r="AB94" s="8">
        <v>15000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4</v>
      </c>
      <c r="E95" s="1">
        <v>2</v>
      </c>
      <c r="F95" s="1">
        <v>4</v>
      </c>
      <c r="G95" s="1">
        <v>4</v>
      </c>
      <c r="H95" s="1">
        <v>2</v>
      </c>
      <c r="I95" s="1">
        <v>4</v>
      </c>
      <c r="J95" s="1">
        <v>4</v>
      </c>
      <c r="K95" s="1">
        <v>4</v>
      </c>
      <c r="L95" s="1">
        <f>konzisztencia_teszt_nyers_i!J95*1000+10000</f>
        <v>15000</v>
      </c>
      <c r="M95" s="1">
        <f t="shared" si="4"/>
        <v>15010.3</v>
      </c>
      <c r="N95" s="1">
        <f>konzisztencia_teszt_nyers_i!L95</f>
        <v>4</v>
      </c>
      <c r="O95">
        <f t="shared" si="5"/>
        <v>5.0102999999999991</v>
      </c>
      <c r="P95" s="12">
        <f t="shared" si="6"/>
        <v>0.25257499999999977</v>
      </c>
      <c r="Q95" s="12">
        <f t="shared" si="7"/>
        <v>-0.25257499999999977</v>
      </c>
      <c r="R95" s="7" t="s">
        <v>264</v>
      </c>
      <c r="S95" s="8">
        <v>3</v>
      </c>
      <c r="T95" s="8">
        <v>2</v>
      </c>
      <c r="U95" s="8">
        <v>1</v>
      </c>
      <c r="V95" s="8">
        <v>2</v>
      </c>
      <c r="W95" s="8">
        <v>3</v>
      </c>
      <c r="X95" s="8">
        <v>2</v>
      </c>
      <c r="Y95" s="8">
        <v>2</v>
      </c>
      <c r="Z95" s="8">
        <v>5</v>
      </c>
      <c r="AA95" s="8">
        <v>5</v>
      </c>
      <c r="AB95" s="8">
        <v>15000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4</v>
      </c>
      <c r="I96" s="1">
        <v>3</v>
      </c>
      <c r="J96" s="1">
        <v>4</v>
      </c>
      <c r="K96" s="1">
        <v>2</v>
      </c>
      <c r="L96" s="1">
        <f>konzisztencia_teszt_nyers_i!J96*1000+10000</f>
        <v>15000</v>
      </c>
      <c r="M96" s="1">
        <f t="shared" si="4"/>
        <v>14098.7</v>
      </c>
      <c r="N96" s="1">
        <f>konzisztencia_teszt_nyers_i!L96</f>
        <v>2</v>
      </c>
      <c r="O96">
        <f t="shared" si="5"/>
        <v>4.0987000000000009</v>
      </c>
      <c r="P96" s="12">
        <f t="shared" si="6"/>
        <v>1.0493500000000004</v>
      </c>
      <c r="Q96" s="12">
        <f t="shared" si="7"/>
        <v>-1.0493500000000004</v>
      </c>
      <c r="R96" s="7" t="s">
        <v>265</v>
      </c>
      <c r="S96" s="8">
        <v>1</v>
      </c>
      <c r="T96" s="8">
        <v>1</v>
      </c>
      <c r="U96" s="8">
        <v>2</v>
      </c>
      <c r="V96" s="8">
        <v>3</v>
      </c>
      <c r="W96" s="8">
        <v>3</v>
      </c>
      <c r="X96" s="8">
        <v>2</v>
      </c>
      <c r="Y96" s="8">
        <v>1</v>
      </c>
      <c r="Z96" s="8">
        <v>3</v>
      </c>
      <c r="AA96" s="8">
        <v>2</v>
      </c>
      <c r="AB96" s="8">
        <v>13000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4</v>
      </c>
      <c r="E97" s="1">
        <v>3</v>
      </c>
      <c r="F97" s="1">
        <v>4</v>
      </c>
      <c r="G97" s="1">
        <v>4</v>
      </c>
      <c r="H97" s="1">
        <v>2</v>
      </c>
      <c r="I97" s="1">
        <v>4</v>
      </c>
      <c r="J97" s="1">
        <v>4</v>
      </c>
      <c r="K97" s="1">
        <v>4</v>
      </c>
      <c r="L97" s="1">
        <f>konzisztencia_teszt_nyers_i!J97*1000+10000</f>
        <v>15000</v>
      </c>
      <c r="M97" s="1">
        <f t="shared" si="4"/>
        <v>14812.1</v>
      </c>
      <c r="N97" s="1">
        <f>konzisztencia_teszt_nyers_i!L97</f>
        <v>4</v>
      </c>
      <c r="O97">
        <f t="shared" si="5"/>
        <v>4.8121</v>
      </c>
      <c r="P97" s="12">
        <f t="shared" si="6"/>
        <v>0.20302500000000001</v>
      </c>
      <c r="Q97" s="12">
        <f t="shared" si="7"/>
        <v>-0.20302500000000001</v>
      </c>
      <c r="R97" s="7" t="s">
        <v>266</v>
      </c>
      <c r="S97" s="8">
        <v>3</v>
      </c>
      <c r="T97" s="8">
        <v>2</v>
      </c>
      <c r="U97" s="8">
        <v>1</v>
      </c>
      <c r="V97" s="8">
        <v>3</v>
      </c>
      <c r="W97" s="8">
        <v>3</v>
      </c>
      <c r="X97" s="8">
        <v>3</v>
      </c>
      <c r="Y97" s="8">
        <v>2</v>
      </c>
      <c r="Z97" s="8">
        <v>3</v>
      </c>
      <c r="AA97" s="8">
        <v>4</v>
      </c>
      <c r="AB97" s="8">
        <v>14000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4</v>
      </c>
      <c r="E98" s="1">
        <v>2</v>
      </c>
      <c r="F98" s="1">
        <v>3</v>
      </c>
      <c r="G98" s="1">
        <v>3</v>
      </c>
      <c r="H98" s="1">
        <v>3</v>
      </c>
      <c r="I98" s="1">
        <v>3</v>
      </c>
      <c r="J98" s="1">
        <v>3</v>
      </c>
      <c r="K98" s="1">
        <v>4</v>
      </c>
      <c r="L98" s="1">
        <f>konzisztencia_teszt_nyers_i!J98*1000+10000</f>
        <v>15000</v>
      </c>
      <c r="M98" s="1">
        <f t="shared" si="4"/>
        <v>13420.4</v>
      </c>
      <c r="N98" s="1">
        <f>konzisztencia_teszt_nyers_i!L98</f>
        <v>4</v>
      </c>
      <c r="O98">
        <f t="shared" si="5"/>
        <v>3.4203999999999994</v>
      </c>
      <c r="P98" s="12">
        <f t="shared" si="6"/>
        <v>0.14490000000000014</v>
      </c>
      <c r="Q98" s="12">
        <f t="shared" si="7"/>
        <v>0.14490000000000014</v>
      </c>
      <c r="R98" s="7" t="s">
        <v>267</v>
      </c>
      <c r="S98" s="8">
        <v>1</v>
      </c>
      <c r="T98" s="8">
        <v>1</v>
      </c>
      <c r="U98" s="8">
        <v>2</v>
      </c>
      <c r="V98" s="8">
        <v>3</v>
      </c>
      <c r="W98" s="8">
        <v>3</v>
      </c>
      <c r="X98" s="8">
        <v>2</v>
      </c>
      <c r="Y98" s="8">
        <v>2</v>
      </c>
      <c r="Z98" s="8">
        <v>3</v>
      </c>
      <c r="AA98" s="8">
        <v>3</v>
      </c>
      <c r="AB98" s="8">
        <v>14000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3</v>
      </c>
      <c r="J99" s="1">
        <v>3</v>
      </c>
      <c r="K99" s="1">
        <v>4</v>
      </c>
      <c r="L99" s="1">
        <f>konzisztencia_teszt_nyers_i!J99*1000+10000</f>
        <v>15000</v>
      </c>
      <c r="M99" s="1">
        <f t="shared" si="4"/>
        <v>13222.1</v>
      </c>
      <c r="N99" s="1">
        <f>konzisztencia_teszt_nyers_i!L99</f>
        <v>4</v>
      </c>
      <c r="O99">
        <f t="shared" si="5"/>
        <v>3.2221000000000002</v>
      </c>
      <c r="P99" s="12">
        <f t="shared" si="6"/>
        <v>0.19447499999999995</v>
      </c>
      <c r="Q99" s="12">
        <f t="shared" si="7"/>
        <v>0.19447499999999995</v>
      </c>
      <c r="R99" s="7" t="s">
        <v>268</v>
      </c>
      <c r="S99" s="8">
        <v>3</v>
      </c>
      <c r="T99" s="8">
        <v>2</v>
      </c>
      <c r="U99" s="8">
        <v>2</v>
      </c>
      <c r="V99" s="8">
        <v>3</v>
      </c>
      <c r="W99" s="8">
        <v>3</v>
      </c>
      <c r="X99" s="8">
        <v>3</v>
      </c>
      <c r="Y99" s="8">
        <v>2</v>
      </c>
      <c r="Z99" s="8">
        <v>3</v>
      </c>
      <c r="AA99" s="8">
        <v>4</v>
      </c>
      <c r="AB99" s="8">
        <v>14000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3</v>
      </c>
      <c r="E100" s="1">
        <v>4</v>
      </c>
      <c r="F100" s="1">
        <v>3</v>
      </c>
      <c r="G100" s="1">
        <v>3</v>
      </c>
      <c r="H100" s="1">
        <v>4</v>
      </c>
      <c r="I100" s="1">
        <v>2</v>
      </c>
      <c r="J100" s="1">
        <v>2</v>
      </c>
      <c r="K100" s="1">
        <v>2</v>
      </c>
      <c r="L100" s="1">
        <f>konzisztencia_teszt_nyers_i!J100*1000+10000</f>
        <v>15000</v>
      </c>
      <c r="M100" s="1">
        <f t="shared" si="4"/>
        <v>12539.8</v>
      </c>
      <c r="N100" s="1">
        <f>konzisztencia_teszt_nyers_i!L100</f>
        <v>2</v>
      </c>
      <c r="O100">
        <f t="shared" si="5"/>
        <v>2.5397999999999992</v>
      </c>
      <c r="P100" s="12">
        <f t="shared" si="6"/>
        <v>0.26989999999999958</v>
      </c>
      <c r="Q100" s="12">
        <f t="shared" si="7"/>
        <v>-0.26989999999999958</v>
      </c>
      <c r="R100" s="7" t="s">
        <v>269</v>
      </c>
      <c r="S100" s="8">
        <v>4</v>
      </c>
      <c r="T100" s="8">
        <v>4</v>
      </c>
      <c r="U100" s="8">
        <v>2</v>
      </c>
      <c r="V100" s="8">
        <v>4</v>
      </c>
      <c r="W100" s="8">
        <v>4</v>
      </c>
      <c r="X100" s="8">
        <v>2</v>
      </c>
      <c r="Y100" s="8">
        <v>4</v>
      </c>
      <c r="Z100" s="8">
        <v>4</v>
      </c>
      <c r="AA100" s="8">
        <v>4</v>
      </c>
      <c r="AB100" s="8">
        <v>15000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2</v>
      </c>
      <c r="F101" s="1">
        <v>5</v>
      </c>
      <c r="G101" s="1">
        <v>5</v>
      </c>
      <c r="H101" s="1">
        <v>5</v>
      </c>
      <c r="I101" s="1">
        <v>5</v>
      </c>
      <c r="J101" s="1">
        <v>2</v>
      </c>
      <c r="K101" s="1">
        <v>3</v>
      </c>
      <c r="L101" s="1">
        <f>konzisztencia_teszt_nyers_i!J101*1000+10000</f>
        <v>11000</v>
      </c>
      <c r="M101" s="1">
        <f t="shared" si="4"/>
        <v>11013.4</v>
      </c>
      <c r="N101" s="1">
        <f>konzisztencia_teszt_nyers_i!L101</f>
        <v>3</v>
      </c>
      <c r="O101">
        <f t="shared" si="5"/>
        <v>1.0133999999999996</v>
      </c>
      <c r="P101" s="12">
        <f t="shared" si="6"/>
        <v>0.66220000000000012</v>
      </c>
      <c r="Q101" s="12">
        <f t="shared" si="7"/>
        <v>0.66220000000000012</v>
      </c>
      <c r="R101" s="7" t="s">
        <v>270</v>
      </c>
      <c r="S101" s="8">
        <v>2</v>
      </c>
      <c r="T101" s="8">
        <v>3</v>
      </c>
      <c r="U101" s="8">
        <v>4</v>
      </c>
      <c r="V101" s="8">
        <v>4</v>
      </c>
      <c r="W101" s="8">
        <v>4</v>
      </c>
      <c r="X101" s="8">
        <v>4</v>
      </c>
      <c r="Y101" s="8">
        <v>3</v>
      </c>
      <c r="Z101" s="8">
        <v>4</v>
      </c>
      <c r="AA101" s="8">
        <v>2</v>
      </c>
      <c r="AB101" s="8">
        <v>15000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5</v>
      </c>
      <c r="E102" s="1">
        <v>4</v>
      </c>
      <c r="F102" s="1">
        <v>5</v>
      </c>
      <c r="G102" s="1">
        <v>5</v>
      </c>
      <c r="H102" s="1">
        <v>5</v>
      </c>
      <c r="I102" s="1">
        <v>5</v>
      </c>
      <c r="J102" s="1">
        <v>2</v>
      </c>
      <c r="K102" s="1">
        <v>4</v>
      </c>
      <c r="L102" s="1">
        <f>konzisztencia_teszt_nyers_i!J102*1000+10000</f>
        <v>11000</v>
      </c>
      <c r="M102" s="1">
        <f t="shared" si="4"/>
        <v>11451</v>
      </c>
      <c r="N102" s="1">
        <f>konzisztencia_teszt_nyers_i!L102</f>
        <v>4</v>
      </c>
      <c r="O102">
        <f t="shared" si="5"/>
        <v>1.4510000000000001</v>
      </c>
      <c r="P102" s="12">
        <f t="shared" si="6"/>
        <v>0.63724999999999998</v>
      </c>
      <c r="Q102" s="12">
        <f t="shared" si="7"/>
        <v>0.63724999999999998</v>
      </c>
      <c r="R102" s="7" t="s">
        <v>271</v>
      </c>
      <c r="S102" s="8">
        <v>4</v>
      </c>
      <c r="T102" s="8">
        <v>4</v>
      </c>
      <c r="U102" s="8">
        <v>3</v>
      </c>
      <c r="V102" s="8">
        <v>4</v>
      </c>
      <c r="W102" s="8">
        <v>4</v>
      </c>
      <c r="X102" s="8">
        <v>2</v>
      </c>
      <c r="Y102" s="8">
        <v>4</v>
      </c>
      <c r="Z102" s="8">
        <v>4</v>
      </c>
      <c r="AA102" s="8">
        <v>4</v>
      </c>
      <c r="AB102" s="8">
        <v>15000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4</v>
      </c>
      <c r="E103" s="1">
        <v>5</v>
      </c>
      <c r="F103" s="1">
        <v>3</v>
      </c>
      <c r="G103" s="1">
        <v>5</v>
      </c>
      <c r="H103" s="1">
        <v>5</v>
      </c>
      <c r="I103" s="1">
        <v>2</v>
      </c>
      <c r="J103" s="1">
        <v>2</v>
      </c>
      <c r="K103" s="1">
        <v>3</v>
      </c>
      <c r="L103" s="1">
        <f>konzisztencia_teszt_nyers_i!J103*1000+10000</f>
        <v>12000</v>
      </c>
      <c r="M103" s="1">
        <f t="shared" si="4"/>
        <v>13553.5</v>
      </c>
      <c r="N103" s="1">
        <f>konzisztencia_teszt_nyers_i!L103</f>
        <v>3</v>
      </c>
      <c r="O103">
        <f t="shared" si="5"/>
        <v>3.5535000000000001</v>
      </c>
      <c r="P103" s="12">
        <f t="shared" si="6"/>
        <v>0.18450000000000003</v>
      </c>
      <c r="Q103" s="12">
        <f t="shared" si="7"/>
        <v>-0.18450000000000003</v>
      </c>
      <c r="R103" s="7" t="s">
        <v>272</v>
      </c>
      <c r="S103" s="8">
        <v>4</v>
      </c>
      <c r="T103" s="8">
        <v>4</v>
      </c>
      <c r="U103" s="8">
        <v>2</v>
      </c>
      <c r="V103" s="8">
        <v>3</v>
      </c>
      <c r="W103" s="8">
        <v>3</v>
      </c>
      <c r="X103" s="8">
        <v>3</v>
      </c>
      <c r="Y103" s="8">
        <v>3</v>
      </c>
      <c r="Z103" s="8">
        <v>3</v>
      </c>
      <c r="AA103" s="8">
        <v>4</v>
      </c>
      <c r="AB103" s="8">
        <v>15000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4</v>
      </c>
      <c r="G104" s="1">
        <v>3</v>
      </c>
      <c r="H104" s="1">
        <v>2</v>
      </c>
      <c r="I104" s="1">
        <v>4</v>
      </c>
      <c r="J104" s="1">
        <v>2</v>
      </c>
      <c r="K104" s="1">
        <v>4</v>
      </c>
      <c r="L104" s="1">
        <f>konzisztencia_teszt_nyers_i!J104*1000+10000</f>
        <v>12000</v>
      </c>
      <c r="M104" s="1">
        <f t="shared" si="4"/>
        <v>12926.3</v>
      </c>
      <c r="N104" s="1">
        <f>konzisztencia_teszt_nyers_i!L104</f>
        <v>4</v>
      </c>
      <c r="O104">
        <f t="shared" si="5"/>
        <v>2.9262999999999995</v>
      </c>
      <c r="P104" s="12">
        <f t="shared" si="6"/>
        <v>0.26842500000000014</v>
      </c>
      <c r="Q104" s="12">
        <f t="shared" si="7"/>
        <v>0.26842500000000014</v>
      </c>
      <c r="R104" s="7" t="s">
        <v>273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3</v>
      </c>
      <c r="Z104" s="8">
        <v>3</v>
      </c>
      <c r="AA104" s="8">
        <v>4</v>
      </c>
      <c r="AB104" s="8">
        <v>15000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4</v>
      </c>
      <c r="F105" s="1">
        <v>5</v>
      </c>
      <c r="G105" s="1">
        <v>3</v>
      </c>
      <c r="H105" s="1">
        <v>3</v>
      </c>
      <c r="I105" s="1">
        <v>5</v>
      </c>
      <c r="J105" s="1">
        <v>2</v>
      </c>
      <c r="K105" s="1">
        <v>4</v>
      </c>
      <c r="L105" s="1">
        <f>konzisztencia_teszt_nyers_i!J105*1000+10000</f>
        <v>12000</v>
      </c>
      <c r="M105" s="1">
        <f t="shared" si="4"/>
        <v>11563.1</v>
      </c>
      <c r="N105" s="1">
        <f>konzisztencia_teszt_nyers_i!L105</f>
        <v>4</v>
      </c>
      <c r="O105">
        <f t="shared" si="5"/>
        <v>1.5631000000000004</v>
      </c>
      <c r="P105" s="12">
        <f t="shared" si="6"/>
        <v>0.60922499999999991</v>
      </c>
      <c r="Q105" s="12">
        <f t="shared" si="7"/>
        <v>0.60922499999999991</v>
      </c>
      <c r="R105" s="7" t="s">
        <v>274</v>
      </c>
      <c r="S105" s="8">
        <v>2</v>
      </c>
      <c r="T105" s="8">
        <v>3</v>
      </c>
      <c r="U105" s="8">
        <v>4</v>
      </c>
      <c r="V105" s="8">
        <v>3</v>
      </c>
      <c r="W105" s="8">
        <v>3</v>
      </c>
      <c r="X105" s="8">
        <v>4</v>
      </c>
      <c r="Y105" s="8">
        <v>2</v>
      </c>
      <c r="Z105" s="8">
        <v>2</v>
      </c>
      <c r="AA105" s="8">
        <v>2</v>
      </c>
      <c r="AB105" s="8">
        <v>15000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1</v>
      </c>
      <c r="F106" s="1">
        <v>2</v>
      </c>
      <c r="G106" s="1">
        <v>2</v>
      </c>
      <c r="H106" s="1">
        <v>1</v>
      </c>
      <c r="I106" s="1">
        <v>2</v>
      </c>
      <c r="J106" s="1">
        <v>4</v>
      </c>
      <c r="K106" s="1">
        <v>5</v>
      </c>
      <c r="L106" s="1">
        <f>konzisztencia_teszt_nyers_i!J106*1000+10000</f>
        <v>14000</v>
      </c>
      <c r="M106" s="1">
        <f t="shared" si="4"/>
        <v>14670.4</v>
      </c>
      <c r="N106" s="1">
        <f>konzisztencia_teszt_nyers_i!L106</f>
        <v>5</v>
      </c>
      <c r="O106">
        <f t="shared" si="5"/>
        <v>4.6703999999999999</v>
      </c>
      <c r="P106" s="12">
        <f t="shared" si="6"/>
        <v>6.592000000000002E-2</v>
      </c>
      <c r="Q106" s="12">
        <f t="shared" si="7"/>
        <v>6.592000000000002E-2</v>
      </c>
      <c r="R106" s="7" t="s">
        <v>275</v>
      </c>
      <c r="S106" s="8">
        <v>5</v>
      </c>
      <c r="T106" s="8">
        <v>5</v>
      </c>
      <c r="U106" s="8">
        <v>2</v>
      </c>
      <c r="V106" s="8">
        <v>5</v>
      </c>
      <c r="W106" s="8">
        <v>5</v>
      </c>
      <c r="X106" s="8">
        <v>5</v>
      </c>
      <c r="Y106" s="8">
        <v>5</v>
      </c>
      <c r="Z106" s="8">
        <v>2</v>
      </c>
      <c r="AA106" s="8">
        <v>3</v>
      </c>
      <c r="AB106" s="8">
        <v>11000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1</v>
      </c>
      <c r="G107" s="1">
        <v>2</v>
      </c>
      <c r="H107" s="1">
        <v>1</v>
      </c>
      <c r="I107" s="1">
        <v>1</v>
      </c>
      <c r="J107" s="1">
        <v>4</v>
      </c>
      <c r="K107" s="1">
        <v>5</v>
      </c>
      <c r="L107" s="1">
        <f>konzisztencia_teszt_nyers_i!J107*1000+10000</f>
        <v>14000</v>
      </c>
      <c r="M107" s="1">
        <f t="shared" si="4"/>
        <v>14811.6</v>
      </c>
      <c r="N107" s="1">
        <f>konzisztencia_teszt_nyers_i!L107</f>
        <v>5</v>
      </c>
      <c r="O107">
        <f t="shared" si="5"/>
        <v>4.8116000000000003</v>
      </c>
      <c r="P107" s="12">
        <f t="shared" si="6"/>
        <v>3.7679999999999936E-2</v>
      </c>
      <c r="Q107" s="12">
        <f t="shared" si="7"/>
        <v>3.7679999999999936E-2</v>
      </c>
      <c r="R107" s="7" t="s">
        <v>276</v>
      </c>
      <c r="S107" s="8">
        <v>5</v>
      </c>
      <c r="T107" s="8">
        <v>5</v>
      </c>
      <c r="U107" s="8">
        <v>4</v>
      </c>
      <c r="V107" s="8">
        <v>5</v>
      </c>
      <c r="W107" s="8">
        <v>5</v>
      </c>
      <c r="X107" s="8">
        <v>5</v>
      </c>
      <c r="Y107" s="8">
        <v>5</v>
      </c>
      <c r="Z107" s="8">
        <v>2</v>
      </c>
      <c r="AA107" s="8">
        <v>4</v>
      </c>
      <c r="AB107" s="8">
        <v>11000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2</v>
      </c>
      <c r="E108" s="1">
        <v>5</v>
      </c>
      <c r="F108" s="1">
        <v>4</v>
      </c>
      <c r="G108" s="1">
        <v>4</v>
      </c>
      <c r="H108" s="1">
        <v>5</v>
      </c>
      <c r="I108" s="1">
        <v>4</v>
      </c>
      <c r="J108" s="1">
        <v>3</v>
      </c>
      <c r="K108" s="1">
        <v>1</v>
      </c>
      <c r="L108" s="1">
        <f>konzisztencia_teszt_nyers_i!J108*1000+10000</f>
        <v>12000</v>
      </c>
      <c r="M108" s="1">
        <f t="shared" si="4"/>
        <v>12546.8</v>
      </c>
      <c r="N108" s="1">
        <f>konzisztencia_teszt_nyers_i!L108</f>
        <v>1</v>
      </c>
      <c r="O108">
        <f t="shared" si="5"/>
        <v>2.5467999999999993</v>
      </c>
      <c r="P108" s="12">
        <f t="shared" si="6"/>
        <v>1.5467999999999993</v>
      </c>
      <c r="Q108" s="12">
        <f t="shared" si="7"/>
        <v>-1.5467999999999993</v>
      </c>
      <c r="R108" s="7" t="s">
        <v>277</v>
      </c>
      <c r="S108" s="8">
        <v>2</v>
      </c>
      <c r="T108" s="8">
        <v>4</v>
      </c>
      <c r="U108" s="8">
        <v>5</v>
      </c>
      <c r="V108" s="8">
        <v>3</v>
      </c>
      <c r="W108" s="8">
        <v>5</v>
      </c>
      <c r="X108" s="8">
        <v>5</v>
      </c>
      <c r="Y108" s="8">
        <v>2</v>
      </c>
      <c r="Z108" s="8">
        <v>2</v>
      </c>
      <c r="AA108" s="8">
        <v>3</v>
      </c>
      <c r="AB108" s="8">
        <v>12000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3</v>
      </c>
      <c r="E109" s="1">
        <v>2</v>
      </c>
      <c r="F109" s="1">
        <v>3</v>
      </c>
      <c r="G109" s="1">
        <v>3</v>
      </c>
      <c r="H109" s="1">
        <v>2</v>
      </c>
      <c r="I109" s="1">
        <v>3</v>
      </c>
      <c r="J109" s="1">
        <v>3</v>
      </c>
      <c r="K109" s="1">
        <v>4</v>
      </c>
      <c r="L109" s="1">
        <f>konzisztencia_teszt_nyers_i!J109*1000+10000</f>
        <v>14000</v>
      </c>
      <c r="M109" s="1">
        <f t="shared" si="4"/>
        <v>12701</v>
      </c>
      <c r="N109" s="1">
        <f>konzisztencia_teszt_nyers_i!L109</f>
        <v>4</v>
      </c>
      <c r="O109">
        <f t="shared" si="5"/>
        <v>2.7010000000000001</v>
      </c>
      <c r="P109" s="12">
        <f t="shared" si="6"/>
        <v>0.32474999999999998</v>
      </c>
      <c r="Q109" s="12">
        <f t="shared" si="7"/>
        <v>0.32474999999999998</v>
      </c>
      <c r="R109" s="7" t="s">
        <v>278</v>
      </c>
      <c r="S109" s="8">
        <v>4</v>
      </c>
      <c r="T109" s="8">
        <v>3</v>
      </c>
      <c r="U109" s="8">
        <v>4</v>
      </c>
      <c r="V109" s="8">
        <v>4</v>
      </c>
      <c r="W109" s="8">
        <v>3</v>
      </c>
      <c r="X109" s="8">
        <v>2</v>
      </c>
      <c r="Y109" s="8">
        <v>4</v>
      </c>
      <c r="Z109" s="8">
        <v>2</v>
      </c>
      <c r="AA109" s="8">
        <v>4</v>
      </c>
      <c r="AB109" s="8">
        <v>12000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2</v>
      </c>
      <c r="E110" s="1">
        <v>1</v>
      </c>
      <c r="F110" s="1">
        <v>2</v>
      </c>
      <c r="G110" s="1">
        <v>4</v>
      </c>
      <c r="H110" s="1">
        <v>2</v>
      </c>
      <c r="I110" s="1">
        <v>1</v>
      </c>
      <c r="J110" s="1">
        <v>5</v>
      </c>
      <c r="K110" s="1">
        <v>4</v>
      </c>
      <c r="L110" s="1">
        <f>konzisztencia_teszt_nyers_i!J110*1000+10000</f>
        <v>15000</v>
      </c>
      <c r="M110" s="1">
        <f t="shared" si="4"/>
        <v>14865.6</v>
      </c>
      <c r="N110" s="1">
        <f>konzisztencia_teszt_nyers_i!L110</f>
        <v>4</v>
      </c>
      <c r="O110">
        <f t="shared" si="5"/>
        <v>4.8656000000000006</v>
      </c>
      <c r="P110" s="12">
        <f t="shared" si="6"/>
        <v>0.21640000000000015</v>
      </c>
      <c r="Q110" s="12">
        <f t="shared" si="7"/>
        <v>-0.21640000000000015</v>
      </c>
      <c r="R110" s="7" t="s">
        <v>279</v>
      </c>
      <c r="S110" s="8">
        <v>5</v>
      </c>
      <c r="T110" s="8">
        <v>4</v>
      </c>
      <c r="U110" s="8">
        <v>4</v>
      </c>
      <c r="V110" s="8">
        <v>5</v>
      </c>
      <c r="W110" s="8">
        <v>3</v>
      </c>
      <c r="X110" s="8">
        <v>3</v>
      </c>
      <c r="Y110" s="8">
        <v>5</v>
      </c>
      <c r="Z110" s="8">
        <v>2</v>
      </c>
      <c r="AA110" s="8">
        <v>4</v>
      </c>
      <c r="AB110" s="8">
        <v>12000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2</v>
      </c>
      <c r="G111" s="1">
        <v>4</v>
      </c>
      <c r="H111" s="1">
        <v>2</v>
      </c>
      <c r="I111" s="1">
        <v>2</v>
      </c>
      <c r="J111" s="1">
        <v>5</v>
      </c>
      <c r="K111" s="1">
        <v>2</v>
      </c>
      <c r="L111" s="1">
        <f>konzisztencia_teszt_nyers_i!J111*1000+10000</f>
        <v>15000</v>
      </c>
      <c r="M111" s="1">
        <f t="shared" si="4"/>
        <v>14752.5</v>
      </c>
      <c r="N111" s="1">
        <f>konzisztencia_teszt_nyers_i!L111</f>
        <v>2</v>
      </c>
      <c r="O111">
        <f t="shared" si="5"/>
        <v>4.7525000000000004</v>
      </c>
      <c r="P111" s="12">
        <f t="shared" si="6"/>
        <v>1.3762500000000002</v>
      </c>
      <c r="Q111" s="12">
        <f t="shared" si="7"/>
        <v>-1.3762500000000002</v>
      </c>
      <c r="R111" s="7" t="s">
        <v>280</v>
      </c>
      <c r="S111" s="8">
        <v>3</v>
      </c>
      <c r="T111" s="8">
        <v>2</v>
      </c>
      <c r="U111" s="8">
        <v>1</v>
      </c>
      <c r="V111" s="8">
        <v>2</v>
      </c>
      <c r="W111" s="8">
        <v>2</v>
      </c>
      <c r="X111" s="8">
        <v>1</v>
      </c>
      <c r="Y111" s="8">
        <v>2</v>
      </c>
      <c r="Z111" s="8">
        <v>4</v>
      </c>
      <c r="AA111" s="8">
        <v>5</v>
      </c>
      <c r="AB111" s="8">
        <v>14000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2</v>
      </c>
      <c r="G112" s="1">
        <v>4</v>
      </c>
      <c r="H112" s="1">
        <v>2</v>
      </c>
      <c r="I112" s="1">
        <v>1</v>
      </c>
      <c r="J112" s="1">
        <v>5</v>
      </c>
      <c r="K112" s="1">
        <v>4</v>
      </c>
      <c r="L112" s="1">
        <f>konzisztencia_teszt_nyers_i!J112*1000+10000</f>
        <v>15000</v>
      </c>
      <c r="M112" s="1">
        <f t="shared" si="4"/>
        <v>14891.7</v>
      </c>
      <c r="N112" s="1">
        <f>konzisztencia_teszt_nyers_i!L112</f>
        <v>4</v>
      </c>
      <c r="O112">
        <f t="shared" si="5"/>
        <v>4.891700000000001</v>
      </c>
      <c r="P112" s="12">
        <f t="shared" si="6"/>
        <v>0.22292500000000026</v>
      </c>
      <c r="Q112" s="12">
        <f t="shared" si="7"/>
        <v>-0.22292500000000026</v>
      </c>
      <c r="R112" s="7" t="s">
        <v>281</v>
      </c>
      <c r="S112" s="8">
        <v>1</v>
      </c>
      <c r="T112" s="8">
        <v>2</v>
      </c>
      <c r="U112" s="8">
        <v>1</v>
      </c>
      <c r="V112" s="8">
        <v>1</v>
      </c>
      <c r="W112" s="8">
        <v>2</v>
      </c>
      <c r="X112" s="8">
        <v>1</v>
      </c>
      <c r="Y112" s="8">
        <v>1</v>
      </c>
      <c r="Z112" s="8">
        <v>4</v>
      </c>
      <c r="AA112" s="8">
        <v>5</v>
      </c>
      <c r="AB112" s="8">
        <v>14000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1</v>
      </c>
      <c r="G113" s="1">
        <v>2</v>
      </c>
      <c r="H113" s="1">
        <v>1</v>
      </c>
      <c r="I113" s="1">
        <v>1</v>
      </c>
      <c r="J113" s="1">
        <v>5</v>
      </c>
      <c r="K113" s="1">
        <v>5</v>
      </c>
      <c r="L113" s="1">
        <f>konzisztencia_teszt_nyers_i!J113*1000+10000</f>
        <v>15000</v>
      </c>
      <c r="M113" s="1">
        <f t="shared" si="4"/>
        <v>15205.6</v>
      </c>
      <c r="N113" s="1">
        <f>konzisztencia_teszt_nyers_i!L113</f>
        <v>5</v>
      </c>
      <c r="O113">
        <f t="shared" si="5"/>
        <v>5.2056000000000004</v>
      </c>
      <c r="P113" s="12">
        <f t="shared" si="6"/>
        <v>4.1120000000000087E-2</v>
      </c>
      <c r="Q113" s="12">
        <f t="shared" si="7"/>
        <v>-4.1120000000000087E-2</v>
      </c>
      <c r="R113" s="7" t="s">
        <v>282</v>
      </c>
      <c r="S113" s="8">
        <v>1</v>
      </c>
      <c r="T113" s="8">
        <v>2</v>
      </c>
      <c r="U113" s="8">
        <v>5</v>
      </c>
      <c r="V113" s="8">
        <v>4</v>
      </c>
      <c r="W113" s="8">
        <v>4</v>
      </c>
      <c r="X113" s="8">
        <v>5</v>
      </c>
      <c r="Y113" s="8">
        <v>4</v>
      </c>
      <c r="Z113" s="8">
        <v>3</v>
      </c>
      <c r="AA113" s="8">
        <v>1</v>
      </c>
      <c r="AB113" s="8">
        <v>12000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2</v>
      </c>
      <c r="E114" s="1">
        <v>3</v>
      </c>
      <c r="F114" s="1">
        <v>2</v>
      </c>
      <c r="G114" s="1">
        <v>4</v>
      </c>
      <c r="H114" s="1">
        <v>2</v>
      </c>
      <c r="I114" s="1">
        <v>2</v>
      </c>
      <c r="J114" s="1">
        <v>5</v>
      </c>
      <c r="K114" s="1">
        <v>4</v>
      </c>
      <c r="L114" s="1">
        <f>konzisztencia_teszt_nyers_i!J114*1000+10000</f>
        <v>15000</v>
      </c>
      <c r="M114" s="1">
        <f t="shared" si="4"/>
        <v>14752</v>
      </c>
      <c r="N114" s="1">
        <f>konzisztencia_teszt_nyers_i!L114</f>
        <v>4</v>
      </c>
      <c r="O114">
        <f t="shared" si="5"/>
        <v>4.7519999999999998</v>
      </c>
      <c r="P114" s="12">
        <f t="shared" si="6"/>
        <v>0.18799999999999994</v>
      </c>
      <c r="Q114" s="12">
        <f t="shared" si="7"/>
        <v>-0.18799999999999994</v>
      </c>
      <c r="R114" s="7" t="s">
        <v>283</v>
      </c>
      <c r="S114" s="8">
        <v>4</v>
      </c>
      <c r="T114" s="8">
        <v>3</v>
      </c>
      <c r="U114" s="8">
        <v>2</v>
      </c>
      <c r="V114" s="8">
        <v>3</v>
      </c>
      <c r="W114" s="8">
        <v>3</v>
      </c>
      <c r="X114" s="8">
        <v>2</v>
      </c>
      <c r="Y114" s="8">
        <v>3</v>
      </c>
      <c r="Z114" s="8">
        <v>3</v>
      </c>
      <c r="AA114" s="8">
        <v>4</v>
      </c>
      <c r="AB114" s="8">
        <v>14000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1</v>
      </c>
      <c r="E115" s="1">
        <v>2</v>
      </c>
      <c r="F115" s="1">
        <v>3</v>
      </c>
      <c r="G115" s="1">
        <v>3</v>
      </c>
      <c r="H115" s="1">
        <v>3</v>
      </c>
      <c r="I115" s="1">
        <v>2</v>
      </c>
      <c r="J115" s="1">
        <v>4</v>
      </c>
      <c r="K115" s="1">
        <v>3</v>
      </c>
      <c r="L115" s="1">
        <f>konzisztencia_teszt_nyers_i!J115*1000+10000</f>
        <v>14000</v>
      </c>
      <c r="M115" s="1">
        <f t="shared" si="4"/>
        <v>14264.9</v>
      </c>
      <c r="N115" s="1">
        <f>konzisztencia_teszt_nyers_i!L115</f>
        <v>3</v>
      </c>
      <c r="O115">
        <f t="shared" si="5"/>
        <v>4.2648999999999999</v>
      </c>
      <c r="P115" s="12">
        <f t="shared" si="6"/>
        <v>0.4216333333333333</v>
      </c>
      <c r="Q115" s="12">
        <f t="shared" si="7"/>
        <v>-0.4216333333333333</v>
      </c>
      <c r="R115" s="7" t="s">
        <v>284</v>
      </c>
      <c r="S115" s="8">
        <v>2</v>
      </c>
      <c r="T115" s="8">
        <v>2</v>
      </c>
      <c r="U115" s="8">
        <v>1</v>
      </c>
      <c r="V115" s="8">
        <v>2</v>
      </c>
      <c r="W115" s="8">
        <v>4</v>
      </c>
      <c r="X115" s="8">
        <v>2</v>
      </c>
      <c r="Y115" s="8">
        <v>1</v>
      </c>
      <c r="Z115" s="8">
        <v>5</v>
      </c>
      <c r="AA115" s="8">
        <v>4</v>
      </c>
      <c r="AB115" s="8">
        <v>15000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1</v>
      </c>
      <c r="F116" s="1">
        <v>2</v>
      </c>
      <c r="G116" s="1">
        <v>2</v>
      </c>
      <c r="H116" s="1">
        <v>1</v>
      </c>
      <c r="I116" s="1">
        <v>1</v>
      </c>
      <c r="J116" s="1">
        <v>3</v>
      </c>
      <c r="K116" s="1">
        <v>5</v>
      </c>
      <c r="L116" s="1">
        <f>konzisztencia_teszt_nyers_i!J116*1000+10000</f>
        <v>15000</v>
      </c>
      <c r="M116" s="1">
        <f t="shared" si="4"/>
        <v>14450.1</v>
      </c>
      <c r="N116" s="1">
        <f>konzisztencia_teszt_nyers_i!L116</f>
        <v>5</v>
      </c>
      <c r="O116">
        <f t="shared" si="5"/>
        <v>4.4500999999999999</v>
      </c>
      <c r="P116" s="12">
        <f t="shared" si="6"/>
        <v>0.10998000000000001</v>
      </c>
      <c r="Q116" s="12">
        <f t="shared" si="7"/>
        <v>0.10998000000000001</v>
      </c>
      <c r="R116" s="7" t="s">
        <v>285</v>
      </c>
      <c r="S116" s="8">
        <v>1</v>
      </c>
      <c r="T116" s="8">
        <v>2</v>
      </c>
      <c r="U116" s="8">
        <v>2</v>
      </c>
      <c r="V116" s="8">
        <v>2</v>
      </c>
      <c r="W116" s="8">
        <v>4</v>
      </c>
      <c r="X116" s="8">
        <v>2</v>
      </c>
      <c r="Y116" s="8">
        <v>2</v>
      </c>
      <c r="Z116" s="8">
        <v>5</v>
      </c>
      <c r="AA116" s="8">
        <v>2</v>
      </c>
      <c r="AB116" s="8">
        <v>15000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2</v>
      </c>
      <c r="H117" s="1">
        <v>1</v>
      </c>
      <c r="I117" s="1">
        <v>1</v>
      </c>
      <c r="J117" s="1">
        <v>3</v>
      </c>
      <c r="K117" s="1">
        <v>2</v>
      </c>
      <c r="L117" s="1">
        <f>konzisztencia_teszt_nyers_i!J117*1000+10000</f>
        <v>15000</v>
      </c>
      <c r="M117" s="1">
        <f t="shared" si="4"/>
        <v>14104.2</v>
      </c>
      <c r="N117" s="1">
        <f>konzisztencia_teszt_nyers_i!L117</f>
        <v>2</v>
      </c>
      <c r="O117">
        <f t="shared" si="5"/>
        <v>4.1042000000000005</v>
      </c>
      <c r="P117" s="12">
        <f t="shared" si="6"/>
        <v>1.0521000000000003</v>
      </c>
      <c r="Q117" s="12">
        <f t="shared" si="7"/>
        <v>-1.0521000000000003</v>
      </c>
      <c r="R117" s="7" t="s">
        <v>286</v>
      </c>
      <c r="S117" s="8">
        <v>2</v>
      </c>
      <c r="T117" s="8">
        <v>2</v>
      </c>
      <c r="U117" s="8">
        <v>2</v>
      </c>
      <c r="V117" s="8">
        <v>2</v>
      </c>
      <c r="W117" s="8">
        <v>4</v>
      </c>
      <c r="X117" s="8">
        <v>2</v>
      </c>
      <c r="Y117" s="8">
        <v>1</v>
      </c>
      <c r="Z117" s="8">
        <v>5</v>
      </c>
      <c r="AA117" s="8">
        <v>4</v>
      </c>
      <c r="AB117" s="8">
        <v>15000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1</v>
      </c>
      <c r="G118" s="1">
        <v>2</v>
      </c>
      <c r="H118" s="1">
        <v>1</v>
      </c>
      <c r="I118" s="1">
        <v>1</v>
      </c>
      <c r="J118" s="1">
        <v>2</v>
      </c>
      <c r="K118" s="1">
        <v>5</v>
      </c>
      <c r="L118" s="1">
        <f>konzisztencia_teszt_nyers_i!J118*1000+10000</f>
        <v>13000</v>
      </c>
      <c r="M118" s="1">
        <f t="shared" si="4"/>
        <v>13994.6</v>
      </c>
      <c r="N118" s="1">
        <f>konzisztencia_teszt_nyers_i!L118</f>
        <v>5</v>
      </c>
      <c r="O118">
        <f t="shared" si="5"/>
        <v>3.9946000000000002</v>
      </c>
      <c r="P118" s="12">
        <f t="shared" si="6"/>
        <v>0.20107999999999998</v>
      </c>
      <c r="Q118" s="12">
        <f t="shared" si="7"/>
        <v>0.20107999999999998</v>
      </c>
      <c r="R118" s="7" t="s">
        <v>287</v>
      </c>
      <c r="S118" s="8">
        <v>3</v>
      </c>
      <c r="T118" s="8">
        <v>2</v>
      </c>
      <c r="U118" s="8">
        <v>1</v>
      </c>
      <c r="V118" s="8">
        <v>1</v>
      </c>
      <c r="W118" s="8">
        <v>2</v>
      </c>
      <c r="X118" s="8">
        <v>1</v>
      </c>
      <c r="Y118" s="8">
        <v>1</v>
      </c>
      <c r="Z118" s="8">
        <v>5</v>
      </c>
      <c r="AA118" s="8">
        <v>5</v>
      </c>
      <c r="AB118" s="8">
        <v>15000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1</v>
      </c>
      <c r="G119" s="1">
        <v>2</v>
      </c>
      <c r="H119" s="1">
        <v>1</v>
      </c>
      <c r="I119" s="1">
        <v>1</v>
      </c>
      <c r="J119" s="1">
        <v>2</v>
      </c>
      <c r="K119" s="1">
        <v>5</v>
      </c>
      <c r="L119" s="1">
        <f>konzisztencia_teszt_nyers_i!J119*1000+10000</f>
        <v>13000</v>
      </c>
      <c r="M119" s="1">
        <f t="shared" si="4"/>
        <v>13994.6</v>
      </c>
      <c r="N119" s="1">
        <f>konzisztencia_teszt_nyers_i!L119</f>
        <v>5</v>
      </c>
      <c r="O119">
        <f t="shared" si="5"/>
        <v>3.9946000000000002</v>
      </c>
      <c r="P119" s="12">
        <f t="shared" si="6"/>
        <v>0.20107999999999998</v>
      </c>
      <c r="Q119" s="12">
        <f t="shared" si="7"/>
        <v>0.20107999999999998</v>
      </c>
      <c r="R119" s="7" t="s">
        <v>288</v>
      </c>
      <c r="S119" s="8">
        <v>3</v>
      </c>
      <c r="T119" s="8">
        <v>2</v>
      </c>
      <c r="U119" s="8">
        <v>3</v>
      </c>
      <c r="V119" s="8">
        <v>2</v>
      </c>
      <c r="W119" s="8">
        <v>4</v>
      </c>
      <c r="X119" s="8">
        <v>2</v>
      </c>
      <c r="Y119" s="8">
        <v>2</v>
      </c>
      <c r="Z119" s="8">
        <v>5</v>
      </c>
      <c r="AA119" s="8">
        <v>4</v>
      </c>
      <c r="AB119" s="8">
        <v>15000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2</v>
      </c>
      <c r="G120" s="1">
        <v>3</v>
      </c>
      <c r="H120" s="1">
        <v>1</v>
      </c>
      <c r="I120" s="1">
        <v>2</v>
      </c>
      <c r="J120" s="1">
        <v>3</v>
      </c>
      <c r="K120" s="1">
        <v>4</v>
      </c>
      <c r="L120" s="1">
        <f>konzisztencia_teszt_nyers_i!J120*1000+10000</f>
        <v>12000</v>
      </c>
      <c r="M120" s="1">
        <f t="shared" si="4"/>
        <v>13120.5</v>
      </c>
      <c r="N120" s="1">
        <f>konzisztencia_teszt_nyers_i!L120</f>
        <v>4</v>
      </c>
      <c r="O120">
        <f t="shared" si="5"/>
        <v>3.1204999999999998</v>
      </c>
      <c r="P120" s="12">
        <f t="shared" si="6"/>
        <v>0.21987500000000004</v>
      </c>
      <c r="Q120" s="12">
        <f t="shared" si="7"/>
        <v>0.21987500000000004</v>
      </c>
      <c r="R120" s="7" t="s">
        <v>289</v>
      </c>
      <c r="S120" s="8">
        <v>3</v>
      </c>
      <c r="T120" s="8">
        <v>1</v>
      </c>
      <c r="U120" s="8">
        <v>2</v>
      </c>
      <c r="V120" s="8">
        <v>3</v>
      </c>
      <c r="W120" s="8">
        <v>3</v>
      </c>
      <c r="X120" s="8">
        <v>3</v>
      </c>
      <c r="Y120" s="8">
        <v>2</v>
      </c>
      <c r="Z120" s="8">
        <v>4</v>
      </c>
      <c r="AA120" s="8">
        <v>3</v>
      </c>
      <c r="AB120" s="8">
        <v>14000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3</v>
      </c>
      <c r="E121" s="1">
        <v>4</v>
      </c>
      <c r="F121" s="1">
        <v>3</v>
      </c>
      <c r="G121" s="1">
        <v>3</v>
      </c>
      <c r="H121" s="1">
        <v>3</v>
      </c>
      <c r="I121" s="1">
        <v>3</v>
      </c>
      <c r="J121" s="1">
        <v>3</v>
      </c>
      <c r="K121" s="1">
        <v>2</v>
      </c>
      <c r="L121" s="1">
        <f>konzisztencia_teszt_nyers_i!J121*1000+10000</f>
        <v>12000</v>
      </c>
      <c r="M121" s="1">
        <f t="shared" si="4"/>
        <v>13436.4</v>
      </c>
      <c r="N121" s="1">
        <f>konzisztencia_teszt_nyers_i!L121</f>
        <v>2</v>
      </c>
      <c r="O121">
        <f t="shared" si="5"/>
        <v>3.4363999999999995</v>
      </c>
      <c r="P121" s="12">
        <f t="shared" si="6"/>
        <v>0.71819999999999973</v>
      </c>
      <c r="Q121" s="12">
        <f t="shared" si="7"/>
        <v>-0.71819999999999973</v>
      </c>
      <c r="R121" s="7" t="s">
        <v>290</v>
      </c>
      <c r="S121" s="8">
        <v>2</v>
      </c>
      <c r="T121" s="8">
        <v>1</v>
      </c>
      <c r="U121" s="8">
        <v>1</v>
      </c>
      <c r="V121" s="8">
        <v>2</v>
      </c>
      <c r="W121" s="8">
        <v>2</v>
      </c>
      <c r="X121" s="8">
        <v>1</v>
      </c>
      <c r="Y121" s="8">
        <v>1</v>
      </c>
      <c r="Z121" s="8">
        <v>3</v>
      </c>
      <c r="AA121" s="8">
        <v>5</v>
      </c>
      <c r="AB121" s="8">
        <v>15000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4</v>
      </c>
      <c r="E122" s="1">
        <v>2</v>
      </c>
      <c r="F122" s="1">
        <v>4</v>
      </c>
      <c r="G122" s="1">
        <v>4</v>
      </c>
      <c r="H122" s="1">
        <v>4</v>
      </c>
      <c r="I122" s="1">
        <v>3</v>
      </c>
      <c r="J122" s="1">
        <v>4</v>
      </c>
      <c r="K122" s="1">
        <v>4</v>
      </c>
      <c r="L122" s="1">
        <f>konzisztencia_teszt_nyers_i!J122*1000+10000</f>
        <v>12000</v>
      </c>
      <c r="M122" s="1">
        <f t="shared" si="4"/>
        <v>14082.7</v>
      </c>
      <c r="N122" s="1">
        <f>konzisztencia_teszt_nyers_i!L122</f>
        <v>4</v>
      </c>
      <c r="O122">
        <f t="shared" si="5"/>
        <v>4.0827000000000009</v>
      </c>
      <c r="P122" s="12">
        <f t="shared" si="6"/>
        <v>2.0675000000000221E-2</v>
      </c>
      <c r="Q122" s="12">
        <f t="shared" si="7"/>
        <v>-2.0675000000000221E-2</v>
      </c>
      <c r="R122" s="7" t="s">
        <v>291</v>
      </c>
      <c r="S122" s="8">
        <v>1</v>
      </c>
      <c r="T122" s="8">
        <v>1</v>
      </c>
      <c r="U122" s="8">
        <v>2</v>
      </c>
      <c r="V122" s="8">
        <v>2</v>
      </c>
      <c r="W122" s="8">
        <v>2</v>
      </c>
      <c r="X122" s="8">
        <v>1</v>
      </c>
      <c r="Y122" s="8">
        <v>1</v>
      </c>
      <c r="Z122" s="8">
        <v>3</v>
      </c>
      <c r="AA122" s="8">
        <v>2</v>
      </c>
      <c r="AB122" s="8">
        <v>15000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4</v>
      </c>
      <c r="I123" s="1">
        <v>3</v>
      </c>
      <c r="J123" s="1">
        <v>4</v>
      </c>
      <c r="K123" s="1">
        <v>4</v>
      </c>
      <c r="L123" s="1">
        <f>konzisztencia_teszt_nyers_i!J123*1000+10000</f>
        <v>12000</v>
      </c>
      <c r="M123" s="1">
        <f t="shared" si="4"/>
        <v>13759.8</v>
      </c>
      <c r="N123" s="1">
        <f>konzisztencia_teszt_nyers_i!L123</f>
        <v>4</v>
      </c>
      <c r="O123">
        <f t="shared" si="5"/>
        <v>3.7597999999999994</v>
      </c>
      <c r="P123" s="12">
        <f t="shared" si="6"/>
        <v>6.0050000000000159E-2</v>
      </c>
      <c r="Q123" s="12">
        <f t="shared" si="7"/>
        <v>6.0050000000000159E-2</v>
      </c>
      <c r="R123" s="7" t="s">
        <v>292</v>
      </c>
      <c r="S123" s="8">
        <v>1</v>
      </c>
      <c r="T123" s="8">
        <v>2</v>
      </c>
      <c r="U123" s="8">
        <v>1</v>
      </c>
      <c r="V123" s="8">
        <v>1</v>
      </c>
      <c r="W123" s="8">
        <v>2</v>
      </c>
      <c r="X123" s="8">
        <v>1</v>
      </c>
      <c r="Y123" s="8">
        <v>1</v>
      </c>
      <c r="Z123" s="8">
        <v>2</v>
      </c>
      <c r="AA123" s="8">
        <v>5</v>
      </c>
      <c r="AB123" s="8">
        <v>13000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4</v>
      </c>
      <c r="E124" s="1">
        <v>3</v>
      </c>
      <c r="F124" s="1">
        <v>4</v>
      </c>
      <c r="G124" s="1">
        <v>2</v>
      </c>
      <c r="H124" s="1">
        <v>2</v>
      </c>
      <c r="I124" s="1">
        <v>2</v>
      </c>
      <c r="J124" s="1">
        <v>4</v>
      </c>
      <c r="K124" s="1">
        <v>4</v>
      </c>
      <c r="L124" s="1">
        <f>konzisztencia_teszt_nyers_i!J124*1000+10000</f>
        <v>14000</v>
      </c>
      <c r="M124" s="1">
        <f t="shared" si="4"/>
        <v>14564.3</v>
      </c>
      <c r="N124" s="1">
        <f>konzisztencia_teszt_nyers_i!L124</f>
        <v>4</v>
      </c>
      <c r="O124">
        <f t="shared" si="5"/>
        <v>4.5642999999999994</v>
      </c>
      <c r="P124" s="12">
        <f t="shared" si="6"/>
        <v>0.14107499999999984</v>
      </c>
      <c r="Q124" s="12">
        <f t="shared" si="7"/>
        <v>-0.14107499999999984</v>
      </c>
      <c r="R124" s="7" t="s">
        <v>293</v>
      </c>
      <c r="S124" s="8">
        <v>1</v>
      </c>
      <c r="T124" s="8">
        <v>2</v>
      </c>
      <c r="U124" s="8">
        <v>1</v>
      </c>
      <c r="V124" s="8">
        <v>1</v>
      </c>
      <c r="W124" s="8">
        <v>2</v>
      </c>
      <c r="X124" s="8">
        <v>1</v>
      </c>
      <c r="Y124" s="8">
        <v>1</v>
      </c>
      <c r="Z124" s="8">
        <v>2</v>
      </c>
      <c r="AA124" s="8">
        <v>5</v>
      </c>
      <c r="AB124" s="8">
        <v>13000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2</v>
      </c>
      <c r="F125" s="1">
        <v>3</v>
      </c>
      <c r="G125" s="1">
        <v>1</v>
      </c>
      <c r="H125" s="1">
        <v>2</v>
      </c>
      <c r="I125" s="1">
        <v>1</v>
      </c>
      <c r="J125" s="1">
        <v>5</v>
      </c>
      <c r="K125" s="1">
        <v>2</v>
      </c>
      <c r="L125" s="1">
        <f>konzisztencia_teszt_nyers_i!J125*1000+10000</f>
        <v>14000</v>
      </c>
      <c r="M125" s="1">
        <f t="shared" si="4"/>
        <v>14232.9</v>
      </c>
      <c r="N125" s="1">
        <f>konzisztencia_teszt_nyers_i!L125</f>
        <v>2</v>
      </c>
      <c r="O125">
        <f t="shared" si="5"/>
        <v>4.2328999999999999</v>
      </c>
      <c r="P125" s="12">
        <f t="shared" si="6"/>
        <v>1.1164499999999999</v>
      </c>
      <c r="Q125" s="12">
        <f t="shared" si="7"/>
        <v>-1.1164499999999999</v>
      </c>
      <c r="R125" s="7" t="s">
        <v>294</v>
      </c>
      <c r="S125" s="8">
        <v>4</v>
      </c>
      <c r="T125" s="8">
        <v>3</v>
      </c>
      <c r="U125" s="8">
        <v>2</v>
      </c>
      <c r="V125" s="8">
        <v>2</v>
      </c>
      <c r="W125" s="8">
        <v>3</v>
      </c>
      <c r="X125" s="8">
        <v>1</v>
      </c>
      <c r="Y125" s="8">
        <v>2</v>
      </c>
      <c r="Z125" s="8">
        <v>3</v>
      </c>
      <c r="AA125" s="8">
        <v>4</v>
      </c>
      <c r="AB125" s="8">
        <v>12000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2</v>
      </c>
      <c r="F126" s="1">
        <v>3</v>
      </c>
      <c r="G126" s="1">
        <v>1</v>
      </c>
      <c r="H126" s="1">
        <v>2</v>
      </c>
      <c r="I126" s="1">
        <v>2</v>
      </c>
      <c r="J126" s="1">
        <v>5</v>
      </c>
      <c r="K126" s="1">
        <v>2</v>
      </c>
      <c r="L126" s="1">
        <f>konzisztencia_teszt_nyers_i!J126*1000+10000</f>
        <v>14000</v>
      </c>
      <c r="M126" s="1">
        <f t="shared" si="4"/>
        <v>13975.1</v>
      </c>
      <c r="N126" s="1">
        <f>konzisztencia_teszt_nyers_i!L126</f>
        <v>2</v>
      </c>
      <c r="O126">
        <f t="shared" si="5"/>
        <v>3.9751000000000003</v>
      </c>
      <c r="P126" s="12">
        <f t="shared" si="6"/>
        <v>0.98755000000000015</v>
      </c>
      <c r="Q126" s="12">
        <f t="shared" si="7"/>
        <v>-0.98755000000000015</v>
      </c>
      <c r="R126" s="7" t="s">
        <v>295</v>
      </c>
      <c r="S126" s="8">
        <v>2</v>
      </c>
      <c r="T126" s="8">
        <v>3</v>
      </c>
      <c r="U126" s="8">
        <v>4</v>
      </c>
      <c r="V126" s="8">
        <v>3</v>
      </c>
      <c r="W126" s="8">
        <v>3</v>
      </c>
      <c r="X126" s="8">
        <v>3</v>
      </c>
      <c r="Y126" s="8">
        <v>3</v>
      </c>
      <c r="Z126" s="8">
        <v>3</v>
      </c>
      <c r="AA126" s="8">
        <v>2</v>
      </c>
      <c r="AB126" s="8">
        <v>12000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2</v>
      </c>
      <c r="E127" s="1">
        <v>1</v>
      </c>
      <c r="F127" s="1">
        <v>3</v>
      </c>
      <c r="G127" s="1">
        <v>2</v>
      </c>
      <c r="H127" s="1">
        <v>3</v>
      </c>
      <c r="I127" s="1">
        <v>2</v>
      </c>
      <c r="J127" s="1">
        <v>3</v>
      </c>
      <c r="K127" s="1">
        <v>4</v>
      </c>
      <c r="L127" s="1">
        <f>konzisztencia_teszt_nyers_i!J127*1000+10000</f>
        <v>12000</v>
      </c>
      <c r="M127" s="1">
        <f t="shared" si="4"/>
        <v>13261.7</v>
      </c>
      <c r="N127" s="1">
        <f>konzisztencia_teszt_nyers_i!L127</f>
        <v>4</v>
      </c>
      <c r="O127">
        <f t="shared" si="5"/>
        <v>3.2617000000000007</v>
      </c>
      <c r="P127" s="12">
        <f t="shared" si="6"/>
        <v>0.18457499999999982</v>
      </c>
      <c r="Q127" s="12">
        <f t="shared" si="7"/>
        <v>0.18457499999999982</v>
      </c>
      <c r="R127" s="7" t="s">
        <v>296</v>
      </c>
      <c r="S127" s="8">
        <v>4</v>
      </c>
      <c r="T127" s="8">
        <v>4</v>
      </c>
      <c r="U127" s="8">
        <v>2</v>
      </c>
      <c r="V127" s="8">
        <v>4</v>
      </c>
      <c r="W127" s="8">
        <v>4</v>
      </c>
      <c r="X127" s="8">
        <v>4</v>
      </c>
      <c r="Y127" s="8">
        <v>3</v>
      </c>
      <c r="Z127" s="8">
        <v>4</v>
      </c>
      <c r="AA127" s="8">
        <v>4</v>
      </c>
      <c r="AB127" s="8">
        <v>12000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3</v>
      </c>
      <c r="G128" s="1">
        <v>2</v>
      </c>
      <c r="H128" s="1">
        <v>3</v>
      </c>
      <c r="I128" s="1">
        <v>2</v>
      </c>
      <c r="J128" s="1">
        <v>3</v>
      </c>
      <c r="K128" s="1">
        <v>4</v>
      </c>
      <c r="L128" s="1">
        <f>konzisztencia_teszt_nyers_i!J128*1000+10000</f>
        <v>12000</v>
      </c>
      <c r="M128" s="1">
        <f t="shared" si="4"/>
        <v>12773.1</v>
      </c>
      <c r="N128" s="1">
        <f>konzisztencia_teszt_nyers_i!L128</f>
        <v>4</v>
      </c>
      <c r="O128">
        <f t="shared" si="5"/>
        <v>2.7731000000000003</v>
      </c>
      <c r="P128" s="12">
        <f t="shared" si="6"/>
        <v>0.30672499999999991</v>
      </c>
      <c r="Q128" s="12">
        <f t="shared" si="7"/>
        <v>0.30672499999999991</v>
      </c>
      <c r="R128" s="7" t="s">
        <v>297</v>
      </c>
      <c r="S128" s="8">
        <v>2</v>
      </c>
      <c r="T128" s="8">
        <v>3</v>
      </c>
      <c r="U128" s="8">
        <v>4</v>
      </c>
      <c r="V128" s="8">
        <v>4</v>
      </c>
      <c r="W128" s="8">
        <v>4</v>
      </c>
      <c r="X128" s="8">
        <v>4</v>
      </c>
      <c r="Y128" s="8">
        <v>3</v>
      </c>
      <c r="Z128" s="8">
        <v>4</v>
      </c>
      <c r="AA128" s="8">
        <v>4</v>
      </c>
      <c r="AB128" s="8">
        <v>12000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3</v>
      </c>
      <c r="E129" s="1">
        <v>1</v>
      </c>
      <c r="F129" s="1">
        <v>3</v>
      </c>
      <c r="G129" s="1">
        <v>1</v>
      </c>
      <c r="H129" s="1">
        <v>2</v>
      </c>
      <c r="I129" s="1">
        <v>1</v>
      </c>
      <c r="J129" s="1">
        <v>4</v>
      </c>
      <c r="K129" s="1">
        <v>4</v>
      </c>
      <c r="L129" s="1">
        <f>konzisztencia_teszt_nyers_i!J129*1000+10000</f>
        <v>13000</v>
      </c>
      <c r="M129" s="1">
        <f t="shared" si="4"/>
        <v>14193.8</v>
      </c>
      <c r="N129" s="1">
        <f>konzisztencia_teszt_nyers_i!L129</f>
        <v>4</v>
      </c>
      <c r="O129">
        <f t="shared" si="5"/>
        <v>4.1937999999999995</v>
      </c>
      <c r="P129" s="12">
        <f t="shared" si="6"/>
        <v>4.8449999999999882E-2</v>
      </c>
      <c r="Q129" s="12">
        <f t="shared" si="7"/>
        <v>-4.8449999999999882E-2</v>
      </c>
      <c r="R129" s="7" t="s">
        <v>298</v>
      </c>
      <c r="S129" s="8">
        <v>4</v>
      </c>
      <c r="T129" s="8">
        <v>4</v>
      </c>
      <c r="U129" s="8">
        <v>3</v>
      </c>
      <c r="V129" s="8">
        <v>4</v>
      </c>
      <c r="W129" s="8">
        <v>2</v>
      </c>
      <c r="X129" s="8">
        <v>2</v>
      </c>
      <c r="Y129" s="8">
        <v>2</v>
      </c>
      <c r="Z129" s="8">
        <v>4</v>
      </c>
      <c r="AA129" s="8">
        <v>4</v>
      </c>
      <c r="AB129" s="8">
        <v>14000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2</v>
      </c>
      <c r="E130" s="1">
        <v>1</v>
      </c>
      <c r="F130" s="1">
        <v>4</v>
      </c>
      <c r="G130" s="1">
        <v>3</v>
      </c>
      <c r="H130" s="1">
        <v>2</v>
      </c>
      <c r="I130" s="1">
        <v>4</v>
      </c>
      <c r="J130" s="1">
        <v>3</v>
      </c>
      <c r="K130" s="1">
        <v>4</v>
      </c>
      <c r="L130" s="1">
        <f>konzisztencia_teszt_nyers_i!J130*1000+10000</f>
        <v>13000</v>
      </c>
      <c r="M130" s="1">
        <f t="shared" si="4"/>
        <v>12735.5</v>
      </c>
      <c r="N130" s="1">
        <f>konzisztencia_teszt_nyers_i!L130</f>
        <v>4</v>
      </c>
      <c r="O130">
        <f t="shared" si="5"/>
        <v>2.7355</v>
      </c>
      <c r="P130" s="12">
        <f t="shared" si="6"/>
        <v>0.31612499999999999</v>
      </c>
      <c r="Q130" s="12">
        <f t="shared" si="7"/>
        <v>0.31612499999999999</v>
      </c>
      <c r="R130" s="7" t="s">
        <v>299</v>
      </c>
      <c r="S130" s="8">
        <v>4</v>
      </c>
      <c r="T130" s="8">
        <v>2</v>
      </c>
      <c r="U130" s="8">
        <v>2</v>
      </c>
      <c r="V130" s="8">
        <v>3</v>
      </c>
      <c r="W130" s="8">
        <v>1</v>
      </c>
      <c r="X130" s="8">
        <v>2</v>
      </c>
      <c r="Y130" s="8">
        <v>1</v>
      </c>
      <c r="Z130" s="8">
        <v>5</v>
      </c>
      <c r="AA130" s="8">
        <v>2</v>
      </c>
      <c r="AB130" s="8">
        <v>14000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2</v>
      </c>
      <c r="E131" s="1">
        <v>3</v>
      </c>
      <c r="F131" s="1">
        <v>4</v>
      </c>
      <c r="G131" s="1">
        <v>3</v>
      </c>
      <c r="H131" s="1">
        <v>2</v>
      </c>
      <c r="I131" s="1">
        <v>3</v>
      </c>
      <c r="J131" s="1">
        <v>3</v>
      </c>
      <c r="K131" s="1">
        <v>4</v>
      </c>
      <c r="L131" s="1">
        <f>konzisztencia_teszt_nyers_i!J131*1000+10000</f>
        <v>13000</v>
      </c>
      <c r="M131" s="1">
        <f t="shared" ref="M131:M140" si="8">AB290</f>
        <v>12883.7</v>
      </c>
      <c r="N131" s="1">
        <f>konzisztencia_teszt_nyers_i!L131</f>
        <v>4</v>
      </c>
      <c r="O131">
        <f t="shared" si="5"/>
        <v>2.8837000000000006</v>
      </c>
      <c r="P131" s="12">
        <f t="shared" si="6"/>
        <v>0.27907499999999985</v>
      </c>
      <c r="Q131" s="12">
        <f t="shared" si="7"/>
        <v>0.27907499999999985</v>
      </c>
      <c r="R131" s="7" t="s">
        <v>300</v>
      </c>
      <c r="S131" s="8">
        <v>4</v>
      </c>
      <c r="T131" s="8">
        <v>2</v>
      </c>
      <c r="U131" s="8">
        <v>2</v>
      </c>
      <c r="V131" s="8">
        <v>3</v>
      </c>
      <c r="W131" s="8">
        <v>1</v>
      </c>
      <c r="X131" s="8">
        <v>2</v>
      </c>
      <c r="Y131" s="8">
        <v>2</v>
      </c>
      <c r="Z131" s="8">
        <v>5</v>
      </c>
      <c r="AA131" s="8">
        <v>2</v>
      </c>
      <c r="AB131" s="8">
        <v>14000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2</v>
      </c>
      <c r="F132" s="1">
        <v>4</v>
      </c>
      <c r="G132" s="1">
        <v>3</v>
      </c>
      <c r="H132" s="1">
        <v>2</v>
      </c>
      <c r="I132" s="1">
        <v>4</v>
      </c>
      <c r="J132" s="1">
        <v>3</v>
      </c>
      <c r="K132" s="1">
        <v>4</v>
      </c>
      <c r="L132" s="1">
        <f>konzisztencia_teszt_nyers_i!J132*1000+10000</f>
        <v>13000</v>
      </c>
      <c r="M132" s="1">
        <f t="shared" si="8"/>
        <v>12761.6</v>
      </c>
      <c r="N132" s="1">
        <f>konzisztencia_teszt_nyers_i!L132</f>
        <v>4</v>
      </c>
      <c r="O132">
        <f t="shared" ref="O132:O140" si="9">(M132-10000)/1000</f>
        <v>2.7616000000000005</v>
      </c>
      <c r="P132" s="12">
        <f t="shared" ref="P132:P140" si="10">ABS(N132-O132)/N132</f>
        <v>0.30959999999999988</v>
      </c>
      <c r="Q132" s="12">
        <f t="shared" ref="Q132:Q140" si="11">(N132-O132)/N132</f>
        <v>0.30959999999999988</v>
      </c>
      <c r="R132" s="7" t="s">
        <v>301</v>
      </c>
      <c r="S132" s="8">
        <v>3</v>
      </c>
      <c r="T132" s="8">
        <v>2</v>
      </c>
      <c r="U132" s="8">
        <v>1</v>
      </c>
      <c r="V132" s="8">
        <v>3</v>
      </c>
      <c r="W132" s="8">
        <v>2</v>
      </c>
      <c r="X132" s="8">
        <v>3</v>
      </c>
      <c r="Y132" s="8">
        <v>2</v>
      </c>
      <c r="Z132" s="8">
        <v>3</v>
      </c>
      <c r="AA132" s="8">
        <v>4</v>
      </c>
      <c r="AB132" s="8">
        <v>12000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3</v>
      </c>
      <c r="E133" s="1">
        <v>1</v>
      </c>
      <c r="F133" s="1">
        <v>3</v>
      </c>
      <c r="G133" s="1">
        <v>4</v>
      </c>
      <c r="H133" s="1">
        <v>2</v>
      </c>
      <c r="I133" s="1">
        <v>3</v>
      </c>
      <c r="J133" s="1">
        <v>3</v>
      </c>
      <c r="K133" s="1">
        <v>5</v>
      </c>
      <c r="L133" s="1">
        <f>konzisztencia_teszt_nyers_i!J133*1000+10000</f>
        <v>14000</v>
      </c>
      <c r="M133" s="1">
        <f t="shared" si="8"/>
        <v>14426.1</v>
      </c>
      <c r="N133" s="1">
        <f>konzisztencia_teszt_nyers_i!L133</f>
        <v>5</v>
      </c>
      <c r="O133">
        <f t="shared" si="9"/>
        <v>4.4260999999999999</v>
      </c>
      <c r="P133" s="12">
        <f t="shared" si="10"/>
        <v>0.11478000000000002</v>
      </c>
      <c r="Q133" s="12">
        <f t="shared" si="11"/>
        <v>0.11478000000000002</v>
      </c>
      <c r="R133" s="7" t="s">
        <v>302</v>
      </c>
      <c r="S133" s="8">
        <v>2</v>
      </c>
      <c r="T133" s="8">
        <v>2</v>
      </c>
      <c r="U133" s="8">
        <v>3</v>
      </c>
      <c r="V133" s="8">
        <v>3</v>
      </c>
      <c r="W133" s="8">
        <v>2</v>
      </c>
      <c r="X133" s="8">
        <v>3</v>
      </c>
      <c r="Y133" s="8">
        <v>2</v>
      </c>
      <c r="Z133" s="8">
        <v>3</v>
      </c>
      <c r="AA133" s="8">
        <v>4</v>
      </c>
      <c r="AB133" s="8">
        <v>12000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3</v>
      </c>
      <c r="G134" s="1">
        <v>4</v>
      </c>
      <c r="H134" s="1">
        <v>2</v>
      </c>
      <c r="I134" s="1">
        <v>3</v>
      </c>
      <c r="J134" s="1">
        <v>3</v>
      </c>
      <c r="K134" s="1">
        <v>5</v>
      </c>
      <c r="L134" s="1">
        <f>konzisztencia_teszt_nyers_i!J134*1000+10000</f>
        <v>14000</v>
      </c>
      <c r="M134" s="1">
        <f t="shared" si="8"/>
        <v>14116.7</v>
      </c>
      <c r="N134" s="1">
        <f>konzisztencia_teszt_nyers_i!L134</f>
        <v>5</v>
      </c>
      <c r="O134">
        <f t="shared" si="9"/>
        <v>4.1167000000000007</v>
      </c>
      <c r="P134" s="12">
        <f t="shared" si="10"/>
        <v>0.17665999999999987</v>
      </c>
      <c r="Q134" s="12">
        <f t="shared" si="11"/>
        <v>0.17665999999999987</v>
      </c>
      <c r="R134" s="7" t="s">
        <v>303</v>
      </c>
      <c r="S134" s="8">
        <v>3</v>
      </c>
      <c r="T134" s="8">
        <v>3</v>
      </c>
      <c r="U134" s="8">
        <v>1</v>
      </c>
      <c r="V134" s="8">
        <v>3</v>
      </c>
      <c r="W134" s="8">
        <v>1</v>
      </c>
      <c r="X134" s="8">
        <v>2</v>
      </c>
      <c r="Y134" s="8">
        <v>1</v>
      </c>
      <c r="Z134" s="8">
        <v>4</v>
      </c>
      <c r="AA134" s="8">
        <v>4</v>
      </c>
      <c r="AB134" s="8">
        <v>13000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3</v>
      </c>
      <c r="E135" s="1">
        <v>1</v>
      </c>
      <c r="F135" s="1">
        <v>3</v>
      </c>
      <c r="G135" s="1">
        <v>1</v>
      </c>
      <c r="H135" s="1">
        <v>3</v>
      </c>
      <c r="I135" s="1">
        <v>2</v>
      </c>
      <c r="J135" s="1">
        <v>4</v>
      </c>
      <c r="K135" s="1">
        <v>4</v>
      </c>
      <c r="L135" s="1">
        <f>konzisztencia_teszt_nyers_i!J135*1000+10000</f>
        <v>14000</v>
      </c>
      <c r="M135" s="1">
        <f t="shared" si="8"/>
        <v>13288.7</v>
      </c>
      <c r="N135" s="1">
        <f>konzisztencia_teszt_nyers_i!L135</f>
        <v>4</v>
      </c>
      <c r="O135">
        <f t="shared" si="9"/>
        <v>3.2887000000000008</v>
      </c>
      <c r="P135" s="12">
        <f t="shared" si="10"/>
        <v>0.17782499999999979</v>
      </c>
      <c r="Q135" s="12">
        <f t="shared" si="11"/>
        <v>0.17782499999999979</v>
      </c>
      <c r="R135" s="7" t="s">
        <v>304</v>
      </c>
      <c r="S135" s="8">
        <v>4</v>
      </c>
      <c r="T135" s="8">
        <v>2</v>
      </c>
      <c r="U135" s="8">
        <v>1</v>
      </c>
      <c r="V135" s="8">
        <v>4</v>
      </c>
      <c r="W135" s="8">
        <v>3</v>
      </c>
      <c r="X135" s="8">
        <v>2</v>
      </c>
      <c r="Y135" s="8">
        <v>4</v>
      </c>
      <c r="Z135" s="8">
        <v>3</v>
      </c>
      <c r="AA135" s="8">
        <v>4</v>
      </c>
      <c r="AB135" s="8">
        <v>13000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3</v>
      </c>
      <c r="G136" s="1">
        <v>1</v>
      </c>
      <c r="H136" s="1">
        <v>2</v>
      </c>
      <c r="I136" s="1">
        <v>1</v>
      </c>
      <c r="J136" s="1">
        <v>4</v>
      </c>
      <c r="K136" s="1">
        <v>3</v>
      </c>
      <c r="L136" s="1">
        <f>konzisztencia_teszt_nyers_i!J136*1000+10000</f>
        <v>14000</v>
      </c>
      <c r="M136" s="1">
        <f t="shared" si="8"/>
        <v>13908</v>
      </c>
      <c r="N136" s="1">
        <f>konzisztencia_teszt_nyers_i!L136</f>
        <v>3</v>
      </c>
      <c r="O136">
        <f t="shared" si="9"/>
        <v>3.9079999999999999</v>
      </c>
      <c r="P136" s="12">
        <f t="shared" si="10"/>
        <v>0.30266666666666664</v>
      </c>
      <c r="Q136" s="12">
        <f t="shared" si="11"/>
        <v>-0.30266666666666664</v>
      </c>
      <c r="R136" s="7" t="s">
        <v>305</v>
      </c>
      <c r="S136" s="8">
        <v>2</v>
      </c>
      <c r="T136" s="8">
        <v>2</v>
      </c>
      <c r="U136" s="8">
        <v>3</v>
      </c>
      <c r="V136" s="8">
        <v>4</v>
      </c>
      <c r="W136" s="8">
        <v>3</v>
      </c>
      <c r="X136" s="8">
        <v>2</v>
      </c>
      <c r="Y136" s="8">
        <v>3</v>
      </c>
      <c r="Z136" s="8">
        <v>3</v>
      </c>
      <c r="AA136" s="8">
        <v>4</v>
      </c>
      <c r="AB136" s="8">
        <v>13000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3</v>
      </c>
      <c r="E137" s="1">
        <v>2</v>
      </c>
      <c r="F137" s="1">
        <v>3</v>
      </c>
      <c r="G137" s="1">
        <v>1</v>
      </c>
      <c r="H137" s="1">
        <v>3</v>
      </c>
      <c r="I137" s="1">
        <v>2</v>
      </c>
      <c r="J137" s="1">
        <v>4</v>
      </c>
      <c r="K137" s="1">
        <v>4</v>
      </c>
      <c r="L137" s="1">
        <f>konzisztencia_teszt_nyers_i!J137*1000+10000</f>
        <v>14000</v>
      </c>
      <c r="M137" s="1">
        <f t="shared" si="8"/>
        <v>13314.8</v>
      </c>
      <c r="N137" s="1">
        <f>konzisztencia_teszt_nyers_i!L137</f>
        <v>4</v>
      </c>
      <c r="O137">
        <f t="shared" si="9"/>
        <v>3.3147999999999991</v>
      </c>
      <c r="P137" s="12">
        <f t="shared" si="10"/>
        <v>0.17130000000000023</v>
      </c>
      <c r="Q137" s="12">
        <f t="shared" si="11"/>
        <v>0.17130000000000023</v>
      </c>
      <c r="R137" s="7" t="s">
        <v>306</v>
      </c>
      <c r="S137" s="8">
        <v>4</v>
      </c>
      <c r="T137" s="8">
        <v>2</v>
      </c>
      <c r="U137" s="8">
        <v>2</v>
      </c>
      <c r="V137" s="8">
        <v>4</v>
      </c>
      <c r="W137" s="8">
        <v>3</v>
      </c>
      <c r="X137" s="8">
        <v>2</v>
      </c>
      <c r="Y137" s="8">
        <v>4</v>
      </c>
      <c r="Z137" s="8">
        <v>3</v>
      </c>
      <c r="AA137" s="8">
        <v>4</v>
      </c>
      <c r="AB137" s="8">
        <v>13000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2</v>
      </c>
      <c r="E138" s="1">
        <v>1</v>
      </c>
      <c r="F138" s="1">
        <v>3</v>
      </c>
      <c r="G138" s="1">
        <v>1</v>
      </c>
      <c r="H138" s="1">
        <v>1</v>
      </c>
      <c r="I138" s="1">
        <v>2</v>
      </c>
      <c r="J138" s="1">
        <v>4</v>
      </c>
      <c r="K138" s="1">
        <v>4</v>
      </c>
      <c r="L138" s="1">
        <f>konzisztencia_teszt_nyers_i!J138*1000+10000</f>
        <v>13000</v>
      </c>
      <c r="M138" s="1">
        <f t="shared" si="8"/>
        <v>14062.2</v>
      </c>
      <c r="N138" s="1">
        <f>konzisztencia_teszt_nyers_i!L138</f>
        <v>4</v>
      </c>
      <c r="O138">
        <f t="shared" si="9"/>
        <v>4.0622000000000007</v>
      </c>
      <c r="P138" s="12">
        <f t="shared" si="10"/>
        <v>1.5550000000000175E-2</v>
      </c>
      <c r="Q138" s="12">
        <f t="shared" si="11"/>
        <v>-1.5550000000000175E-2</v>
      </c>
      <c r="R138" s="7" t="s">
        <v>307</v>
      </c>
      <c r="S138" s="8">
        <v>3</v>
      </c>
      <c r="T138" s="8">
        <v>3</v>
      </c>
      <c r="U138" s="8">
        <v>1</v>
      </c>
      <c r="V138" s="8">
        <v>3</v>
      </c>
      <c r="W138" s="8">
        <v>4</v>
      </c>
      <c r="X138" s="8">
        <v>2</v>
      </c>
      <c r="Y138" s="8">
        <v>3</v>
      </c>
      <c r="Z138" s="8">
        <v>3</v>
      </c>
      <c r="AA138" s="8">
        <v>5</v>
      </c>
      <c r="AB138" s="8">
        <v>14000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1</v>
      </c>
      <c r="E139" s="1">
        <v>4</v>
      </c>
      <c r="F139" s="1">
        <v>3</v>
      </c>
      <c r="G139" s="1">
        <v>1</v>
      </c>
      <c r="H139" s="1">
        <v>1</v>
      </c>
      <c r="I139" s="1">
        <v>1</v>
      </c>
      <c r="J139" s="1">
        <v>3</v>
      </c>
      <c r="K139" s="1">
        <v>4</v>
      </c>
      <c r="L139" s="1">
        <f>konzisztencia_teszt_nyers_i!J139*1000+10000</f>
        <v>13000</v>
      </c>
      <c r="M139" s="1">
        <f t="shared" si="8"/>
        <v>14329</v>
      </c>
      <c r="N139" s="1">
        <f>konzisztencia_teszt_nyers_i!L139</f>
        <v>4</v>
      </c>
      <c r="O139">
        <f t="shared" si="9"/>
        <v>4.3289999999999997</v>
      </c>
      <c r="P139" s="12">
        <f t="shared" si="10"/>
        <v>8.2249999999999934E-2</v>
      </c>
      <c r="Q139" s="12">
        <f t="shared" si="11"/>
        <v>-8.2249999999999934E-2</v>
      </c>
      <c r="R139" s="7" t="s">
        <v>308</v>
      </c>
      <c r="S139" s="8">
        <v>2</v>
      </c>
      <c r="T139" s="8">
        <v>2</v>
      </c>
      <c r="U139" s="8">
        <v>3</v>
      </c>
      <c r="V139" s="8">
        <v>3</v>
      </c>
      <c r="W139" s="8">
        <v>4</v>
      </c>
      <c r="X139" s="8">
        <v>2</v>
      </c>
      <c r="Y139" s="8">
        <v>3</v>
      </c>
      <c r="Z139" s="8">
        <v>3</v>
      </c>
      <c r="AA139" s="8">
        <v>5</v>
      </c>
      <c r="AB139" s="8">
        <v>14000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2</v>
      </c>
      <c r="E140" s="1">
        <v>5</v>
      </c>
      <c r="F140" s="1">
        <v>4</v>
      </c>
      <c r="G140" s="1">
        <v>1</v>
      </c>
      <c r="H140" s="1">
        <v>5</v>
      </c>
      <c r="I140" s="1">
        <v>4</v>
      </c>
      <c r="J140" s="1">
        <v>1</v>
      </c>
      <c r="K140" s="1">
        <v>1</v>
      </c>
      <c r="L140" s="1">
        <f>konzisztencia_teszt_nyers_i!J140*1000+10000</f>
        <v>12000</v>
      </c>
      <c r="M140" s="1">
        <f t="shared" si="8"/>
        <v>10690.6</v>
      </c>
      <c r="N140" s="1">
        <f>konzisztencia_teszt_nyers_i!L140</f>
        <v>1</v>
      </c>
      <c r="O140">
        <f t="shared" si="9"/>
        <v>0.69060000000000032</v>
      </c>
      <c r="P140" s="12">
        <f t="shared" si="10"/>
        <v>0.30939999999999968</v>
      </c>
      <c r="Q140" s="12">
        <f t="shared" si="11"/>
        <v>0.30939999999999968</v>
      </c>
      <c r="R140" s="7" t="s">
        <v>309</v>
      </c>
      <c r="S140" s="8">
        <v>2</v>
      </c>
      <c r="T140" s="8">
        <v>3</v>
      </c>
      <c r="U140" s="8">
        <v>1</v>
      </c>
      <c r="V140" s="8">
        <v>3</v>
      </c>
      <c r="W140" s="8">
        <v>1</v>
      </c>
      <c r="X140" s="8">
        <v>3</v>
      </c>
      <c r="Y140" s="8">
        <v>2</v>
      </c>
      <c r="Z140" s="8">
        <v>4</v>
      </c>
      <c r="AA140" s="8">
        <v>4</v>
      </c>
      <c r="AB140" s="8">
        <v>14000</v>
      </c>
    </row>
    <row r="141" spans="1:28" ht="15" thickBot="1" x14ac:dyDescent="0.35">
      <c r="R141" s="7" t="s">
        <v>310</v>
      </c>
      <c r="S141" s="8">
        <v>1</v>
      </c>
      <c r="T141" s="8">
        <v>2</v>
      </c>
      <c r="U141" s="8">
        <v>3</v>
      </c>
      <c r="V141" s="8">
        <v>3</v>
      </c>
      <c r="W141" s="8">
        <v>1</v>
      </c>
      <c r="X141" s="8">
        <v>2</v>
      </c>
      <c r="Y141" s="8">
        <v>1</v>
      </c>
      <c r="Z141" s="8">
        <v>4</v>
      </c>
      <c r="AA141" s="8">
        <v>3</v>
      </c>
      <c r="AB141" s="8">
        <v>14000</v>
      </c>
    </row>
    <row r="142" spans="1:28" ht="15" thickBot="1" x14ac:dyDescent="0.35">
      <c r="R142" s="7" t="s">
        <v>311</v>
      </c>
      <c r="S142" s="8">
        <v>2</v>
      </c>
      <c r="T142" s="8">
        <v>3</v>
      </c>
      <c r="U142" s="8">
        <v>2</v>
      </c>
      <c r="V142" s="8">
        <v>3</v>
      </c>
      <c r="W142" s="8">
        <v>1</v>
      </c>
      <c r="X142" s="8">
        <v>3</v>
      </c>
      <c r="Y142" s="8">
        <v>2</v>
      </c>
      <c r="Z142" s="8">
        <v>4</v>
      </c>
      <c r="AA142" s="8">
        <v>4</v>
      </c>
      <c r="AB142" s="8">
        <v>14000</v>
      </c>
    </row>
    <row r="143" spans="1:28" ht="15" thickBot="1" x14ac:dyDescent="0.35">
      <c r="R143" s="7" t="s">
        <v>312</v>
      </c>
      <c r="S143" s="8">
        <v>3</v>
      </c>
      <c r="T143" s="8">
        <v>2</v>
      </c>
      <c r="U143" s="8">
        <v>1</v>
      </c>
      <c r="V143" s="8">
        <v>3</v>
      </c>
      <c r="W143" s="8">
        <v>1</v>
      </c>
      <c r="X143" s="8">
        <v>1</v>
      </c>
      <c r="Y143" s="8">
        <v>2</v>
      </c>
      <c r="Z143" s="8">
        <v>4</v>
      </c>
      <c r="AA143" s="8">
        <v>4</v>
      </c>
      <c r="AB143" s="8">
        <v>13000</v>
      </c>
    </row>
    <row r="144" spans="1:28" ht="15" thickBot="1" x14ac:dyDescent="0.35">
      <c r="R144" s="7" t="s">
        <v>313</v>
      </c>
      <c r="S144" s="8">
        <v>1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1</v>
      </c>
      <c r="Z144" s="8">
        <v>3</v>
      </c>
      <c r="AA144" s="8">
        <v>4</v>
      </c>
      <c r="AB144" s="8">
        <v>13000</v>
      </c>
    </row>
    <row r="145" spans="18:28" ht="15" thickBot="1" x14ac:dyDescent="0.35">
      <c r="R145" s="7" t="s">
        <v>314</v>
      </c>
      <c r="S145" s="8">
        <v>1</v>
      </c>
      <c r="T145" s="8">
        <v>2</v>
      </c>
      <c r="U145" s="8">
        <v>5</v>
      </c>
      <c r="V145" s="8">
        <v>4</v>
      </c>
      <c r="W145" s="8">
        <v>1</v>
      </c>
      <c r="X145" s="8">
        <v>5</v>
      </c>
      <c r="Y145" s="8">
        <v>4</v>
      </c>
      <c r="Z145" s="8">
        <v>1</v>
      </c>
      <c r="AA145" s="8">
        <v>1</v>
      </c>
      <c r="AB145" s="8">
        <v>12000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540</v>
      </c>
      <c r="T148" s="8" t="s">
        <v>541</v>
      </c>
      <c r="U148" s="8" t="s">
        <v>542</v>
      </c>
      <c r="V148" s="8" t="s">
        <v>543</v>
      </c>
      <c r="W148" s="8" t="s">
        <v>544</v>
      </c>
      <c r="X148" s="8" t="s">
        <v>545</v>
      </c>
      <c r="Y148" s="8" t="s">
        <v>546</v>
      </c>
      <c r="Z148" s="8" t="s">
        <v>317</v>
      </c>
      <c r="AA148" s="8" t="s">
        <v>547</v>
      </c>
    </row>
    <row r="149" spans="18:28" ht="15" thickBot="1" x14ac:dyDescent="0.35">
      <c r="R149" s="7" t="s">
        <v>318</v>
      </c>
      <c r="S149" s="8" t="s">
        <v>548</v>
      </c>
      <c r="T149" s="8" t="s">
        <v>549</v>
      </c>
      <c r="U149" s="8" t="s">
        <v>550</v>
      </c>
      <c r="V149" s="8" t="s">
        <v>551</v>
      </c>
      <c r="W149" s="8" t="s">
        <v>552</v>
      </c>
      <c r="X149" s="8" t="s">
        <v>553</v>
      </c>
      <c r="Y149" s="8" t="s">
        <v>554</v>
      </c>
      <c r="Z149" s="8" t="s">
        <v>555</v>
      </c>
      <c r="AA149" s="8" t="s">
        <v>556</v>
      </c>
    </row>
    <row r="150" spans="18:28" ht="15" thickBot="1" x14ac:dyDescent="0.35">
      <c r="R150" s="7" t="s">
        <v>319</v>
      </c>
      <c r="S150" s="8" t="s">
        <v>557</v>
      </c>
      <c r="T150" s="8" t="s">
        <v>558</v>
      </c>
      <c r="U150" s="8" t="s">
        <v>559</v>
      </c>
      <c r="V150" s="8" t="s">
        <v>560</v>
      </c>
      <c r="W150" s="8" t="s">
        <v>561</v>
      </c>
      <c r="X150" s="8" t="s">
        <v>562</v>
      </c>
      <c r="Y150" s="8" t="s">
        <v>563</v>
      </c>
      <c r="Z150" s="8" t="s">
        <v>564</v>
      </c>
      <c r="AA150" s="8" t="s">
        <v>565</v>
      </c>
    </row>
    <row r="151" spans="18:28" ht="15" thickBot="1" x14ac:dyDescent="0.35">
      <c r="R151" s="7" t="s">
        <v>320</v>
      </c>
      <c r="S151" s="8" t="s">
        <v>566</v>
      </c>
      <c r="T151" s="8" t="s">
        <v>567</v>
      </c>
      <c r="U151" s="8" t="s">
        <v>568</v>
      </c>
      <c r="V151" s="8" t="s">
        <v>569</v>
      </c>
      <c r="W151" s="8" t="s">
        <v>570</v>
      </c>
      <c r="X151" s="8" t="s">
        <v>571</v>
      </c>
      <c r="Y151" s="8" t="s">
        <v>572</v>
      </c>
      <c r="Z151" s="8" t="s">
        <v>573</v>
      </c>
      <c r="AA151" s="8" t="s">
        <v>574</v>
      </c>
    </row>
    <row r="152" spans="18:28" ht="15" thickBot="1" x14ac:dyDescent="0.35">
      <c r="R152" s="7" t="s">
        <v>321</v>
      </c>
      <c r="S152" s="8" t="s">
        <v>575</v>
      </c>
      <c r="T152" s="8" t="s">
        <v>576</v>
      </c>
      <c r="U152" s="8" t="s">
        <v>317</v>
      </c>
      <c r="V152" s="8" t="s">
        <v>317</v>
      </c>
      <c r="W152" s="8" t="s">
        <v>577</v>
      </c>
      <c r="X152" s="8" t="s">
        <v>578</v>
      </c>
      <c r="Y152" s="8" t="s">
        <v>579</v>
      </c>
      <c r="Z152" s="8" t="s">
        <v>580</v>
      </c>
      <c r="AA152" s="8" t="s">
        <v>581</v>
      </c>
    </row>
    <row r="153" spans="18:28" ht="18.600000000000001" thickBot="1" x14ac:dyDescent="0.35">
      <c r="R153" s="3"/>
    </row>
    <row r="154" spans="18:28" ht="15" thickBot="1" x14ac:dyDescent="0.35">
      <c r="R154" s="7" t="s">
        <v>323</v>
      </c>
      <c r="S154" s="7" t="s">
        <v>167</v>
      </c>
      <c r="T154" s="7" t="s">
        <v>168</v>
      </c>
      <c r="U154" s="7" t="s">
        <v>169</v>
      </c>
      <c r="V154" s="7" t="s">
        <v>170</v>
      </c>
      <c r="W154" s="7" t="s">
        <v>171</v>
      </c>
      <c r="X154" s="7" t="s">
        <v>172</v>
      </c>
      <c r="Y154" s="7" t="s">
        <v>173</v>
      </c>
      <c r="Z154" s="7" t="s">
        <v>174</v>
      </c>
      <c r="AA154" s="7" t="s">
        <v>175</v>
      </c>
    </row>
    <row r="155" spans="18:28" ht="15" thickBot="1" x14ac:dyDescent="0.35">
      <c r="R155" s="7" t="s">
        <v>316</v>
      </c>
      <c r="S155" s="8">
        <v>3615.9</v>
      </c>
      <c r="T155" s="8">
        <v>1421.2</v>
      </c>
      <c r="U155" s="8">
        <v>1443.8</v>
      </c>
      <c r="V155" s="8">
        <v>3397.1</v>
      </c>
      <c r="W155" s="8">
        <v>116.6</v>
      </c>
      <c r="X155" s="8">
        <v>1393.7</v>
      </c>
      <c r="Y155" s="8">
        <v>1510.8</v>
      </c>
      <c r="Z155" s="8">
        <v>0</v>
      </c>
      <c r="AA155" s="8">
        <v>539.70000000000005</v>
      </c>
    </row>
    <row r="156" spans="18:28" ht="15" thickBot="1" x14ac:dyDescent="0.35">
      <c r="R156" s="7" t="s">
        <v>318</v>
      </c>
      <c r="S156" s="8">
        <v>3836.2</v>
      </c>
      <c r="T156" s="8">
        <v>1103.3</v>
      </c>
      <c r="U156" s="8">
        <v>1469.8</v>
      </c>
      <c r="V156" s="8">
        <v>2977.1</v>
      </c>
      <c r="W156" s="8">
        <v>73.599999999999994</v>
      </c>
      <c r="X156" s="8">
        <v>1446.8</v>
      </c>
      <c r="Y156" s="8">
        <v>1253</v>
      </c>
      <c r="Z156" s="8">
        <v>727.9</v>
      </c>
      <c r="AA156" s="8">
        <v>576.70000000000005</v>
      </c>
    </row>
    <row r="157" spans="18:28" ht="15" thickBot="1" x14ac:dyDescent="0.35">
      <c r="R157" s="7" t="s">
        <v>319</v>
      </c>
      <c r="S157" s="8">
        <v>4152.6000000000004</v>
      </c>
      <c r="T157" s="8">
        <v>924.1</v>
      </c>
      <c r="U157" s="8">
        <v>1271.5999999999999</v>
      </c>
      <c r="V157" s="8">
        <v>2816.4</v>
      </c>
      <c r="W157" s="8">
        <v>9.5</v>
      </c>
      <c r="X157" s="8">
        <v>1115.9000000000001</v>
      </c>
      <c r="Y157" s="8">
        <v>941.1</v>
      </c>
      <c r="Z157" s="8">
        <v>1065.3</v>
      </c>
      <c r="AA157" s="8">
        <v>481.6</v>
      </c>
    </row>
    <row r="158" spans="18:28" ht="15" thickBot="1" x14ac:dyDescent="0.35">
      <c r="R158" s="7" t="s">
        <v>320</v>
      </c>
      <c r="S158" s="8">
        <v>3790.1</v>
      </c>
      <c r="T158" s="8">
        <v>1974.4</v>
      </c>
      <c r="U158" s="8">
        <v>2151.1</v>
      </c>
      <c r="V158" s="8">
        <v>2972.1</v>
      </c>
      <c r="W158" s="8">
        <v>907.6</v>
      </c>
      <c r="X158" s="8">
        <v>244.8</v>
      </c>
      <c r="Y158" s="8">
        <v>666.8</v>
      </c>
      <c r="Z158" s="8">
        <v>1544.9</v>
      </c>
      <c r="AA158" s="8">
        <v>237.8</v>
      </c>
    </row>
    <row r="159" spans="18:28" ht="15" thickBot="1" x14ac:dyDescent="0.35">
      <c r="R159" s="7" t="s">
        <v>321</v>
      </c>
      <c r="S159" s="8">
        <v>3172.4</v>
      </c>
      <c r="T159" s="8">
        <v>523.6</v>
      </c>
      <c r="U159" s="8">
        <v>0</v>
      </c>
      <c r="V159" s="8">
        <v>0</v>
      </c>
      <c r="W159" s="8">
        <v>788</v>
      </c>
      <c r="X159" s="8">
        <v>1676</v>
      </c>
      <c r="Y159" s="8">
        <v>2174.1999999999998</v>
      </c>
      <c r="Z159" s="8">
        <v>1402.2</v>
      </c>
      <c r="AA159" s="8">
        <v>728.4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4152.6000000000004</v>
      </c>
      <c r="T162" s="8">
        <v>1103.3</v>
      </c>
      <c r="U162" s="8">
        <v>1443.8</v>
      </c>
      <c r="V162" s="8">
        <v>2977.1</v>
      </c>
      <c r="W162" s="8">
        <v>73.599999999999994</v>
      </c>
      <c r="X162" s="8">
        <v>1446.8</v>
      </c>
      <c r="Y162" s="8">
        <v>941.1</v>
      </c>
      <c r="Z162" s="8">
        <v>1402.2</v>
      </c>
      <c r="AA162" s="8">
        <v>481.6</v>
      </c>
      <c r="AB162" s="8">
        <v>14022.1</v>
      </c>
      <c r="AC162" s="8">
        <v>14000</v>
      </c>
      <c r="AD162" s="8">
        <v>-22.1</v>
      </c>
      <c r="AE162" s="8">
        <v>-0.16</v>
      </c>
    </row>
    <row r="163" spans="18:31" ht="15" thickBot="1" x14ac:dyDescent="0.35">
      <c r="R163" s="7" t="s">
        <v>178</v>
      </c>
      <c r="S163" s="8">
        <v>3836.2</v>
      </c>
      <c r="T163" s="8">
        <v>1103.3</v>
      </c>
      <c r="U163" s="8">
        <v>1443.8</v>
      </c>
      <c r="V163" s="8">
        <v>2977.1</v>
      </c>
      <c r="W163" s="8">
        <v>73.599999999999994</v>
      </c>
      <c r="X163" s="8">
        <v>1446.8</v>
      </c>
      <c r="Y163" s="8">
        <v>941.1</v>
      </c>
      <c r="Z163" s="8">
        <v>1402.2</v>
      </c>
      <c r="AA163" s="8">
        <v>481.6</v>
      </c>
      <c r="AB163" s="8">
        <v>13705.7</v>
      </c>
      <c r="AC163" s="8">
        <v>13000</v>
      </c>
      <c r="AD163" s="8">
        <v>-705.7</v>
      </c>
      <c r="AE163" s="8">
        <v>-5.43</v>
      </c>
    </row>
    <row r="164" spans="18:31" ht="15" thickBot="1" x14ac:dyDescent="0.35">
      <c r="R164" s="7" t="s">
        <v>179</v>
      </c>
      <c r="S164" s="8">
        <v>3615.9</v>
      </c>
      <c r="T164" s="8">
        <v>1103.3</v>
      </c>
      <c r="U164" s="8">
        <v>1271.5999999999999</v>
      </c>
      <c r="V164" s="8">
        <v>2977.1</v>
      </c>
      <c r="W164" s="8">
        <v>73.599999999999994</v>
      </c>
      <c r="X164" s="8">
        <v>1115.9000000000001</v>
      </c>
      <c r="Y164" s="8">
        <v>1253</v>
      </c>
      <c r="Z164" s="8">
        <v>1544.9</v>
      </c>
      <c r="AA164" s="8">
        <v>539.70000000000005</v>
      </c>
      <c r="AB164" s="8">
        <v>13495</v>
      </c>
      <c r="AC164" s="8">
        <v>13000</v>
      </c>
      <c r="AD164" s="8">
        <v>-495</v>
      </c>
      <c r="AE164" s="8">
        <v>-3.81</v>
      </c>
    </row>
    <row r="165" spans="18:31" ht="15" thickBot="1" x14ac:dyDescent="0.35">
      <c r="R165" s="7" t="s">
        <v>180</v>
      </c>
      <c r="S165" s="8">
        <v>3836.2</v>
      </c>
      <c r="T165" s="8">
        <v>1421.2</v>
      </c>
      <c r="U165" s="8">
        <v>1443.8</v>
      </c>
      <c r="V165" s="8">
        <v>2977.1</v>
      </c>
      <c r="W165" s="8">
        <v>116.6</v>
      </c>
      <c r="X165" s="8">
        <v>1393.7</v>
      </c>
      <c r="Y165" s="8">
        <v>1510.8</v>
      </c>
      <c r="Z165" s="8">
        <v>0</v>
      </c>
      <c r="AA165" s="8">
        <v>237.8</v>
      </c>
      <c r="AB165" s="8">
        <v>12937.3</v>
      </c>
      <c r="AC165" s="8">
        <v>12000</v>
      </c>
      <c r="AD165" s="8">
        <v>-937.3</v>
      </c>
      <c r="AE165" s="8">
        <v>-7.81</v>
      </c>
    </row>
    <row r="166" spans="18:31" ht="15" thickBot="1" x14ac:dyDescent="0.35">
      <c r="R166" s="7" t="s">
        <v>181</v>
      </c>
      <c r="S166" s="8">
        <v>3615.9</v>
      </c>
      <c r="T166" s="8">
        <v>1421.2</v>
      </c>
      <c r="U166" s="8">
        <v>1443.8</v>
      </c>
      <c r="V166" s="8">
        <v>3397.1</v>
      </c>
      <c r="W166" s="8">
        <v>116.6</v>
      </c>
      <c r="X166" s="8">
        <v>1393.7</v>
      </c>
      <c r="Y166" s="8">
        <v>1510.8</v>
      </c>
      <c r="Z166" s="8">
        <v>0</v>
      </c>
      <c r="AA166" s="8">
        <v>237.8</v>
      </c>
      <c r="AB166" s="8">
        <v>13137</v>
      </c>
      <c r="AC166" s="8">
        <v>12000</v>
      </c>
      <c r="AD166" s="8">
        <v>-1137</v>
      </c>
      <c r="AE166" s="8">
        <v>-9.48</v>
      </c>
    </row>
    <row r="167" spans="18:31" ht="15" thickBot="1" x14ac:dyDescent="0.35">
      <c r="R167" s="7" t="s">
        <v>182</v>
      </c>
      <c r="S167" s="8">
        <v>4152.6000000000004</v>
      </c>
      <c r="T167" s="8">
        <v>1103.3</v>
      </c>
      <c r="U167" s="8">
        <v>1443.8</v>
      </c>
      <c r="V167" s="8">
        <v>2816.4</v>
      </c>
      <c r="W167" s="8">
        <v>9.5</v>
      </c>
      <c r="X167" s="8">
        <v>1115.9000000000001</v>
      </c>
      <c r="Y167" s="8">
        <v>941.1</v>
      </c>
      <c r="Z167" s="8">
        <v>1402.2</v>
      </c>
      <c r="AA167" s="8">
        <v>481.6</v>
      </c>
      <c r="AB167" s="8">
        <v>13466.4</v>
      </c>
      <c r="AC167" s="8">
        <v>15000</v>
      </c>
      <c r="AD167" s="8">
        <v>1533.6</v>
      </c>
      <c r="AE167" s="8">
        <v>10.220000000000001</v>
      </c>
    </row>
    <row r="168" spans="18:31" ht="15" thickBot="1" x14ac:dyDescent="0.35">
      <c r="R168" s="7" t="s">
        <v>183</v>
      </c>
      <c r="S168" s="8">
        <v>4152.6000000000004</v>
      </c>
      <c r="T168" s="8">
        <v>924.1</v>
      </c>
      <c r="U168" s="8">
        <v>1469.8</v>
      </c>
      <c r="V168" s="8">
        <v>2816.4</v>
      </c>
      <c r="W168" s="8">
        <v>9.5</v>
      </c>
      <c r="X168" s="8">
        <v>1115.9000000000001</v>
      </c>
      <c r="Y168" s="8">
        <v>941.1</v>
      </c>
      <c r="Z168" s="8">
        <v>1544.9</v>
      </c>
      <c r="AA168" s="8">
        <v>481.6</v>
      </c>
      <c r="AB168" s="8">
        <v>13455.9</v>
      </c>
      <c r="AC168" s="8">
        <v>14000</v>
      </c>
      <c r="AD168" s="8">
        <v>544.1</v>
      </c>
      <c r="AE168" s="8">
        <v>3.89</v>
      </c>
    </row>
    <row r="169" spans="18:31" ht="15" thickBot="1" x14ac:dyDescent="0.35">
      <c r="R169" s="7" t="s">
        <v>184</v>
      </c>
      <c r="S169" s="8">
        <v>3615.9</v>
      </c>
      <c r="T169" s="8">
        <v>1421.2</v>
      </c>
      <c r="U169" s="8">
        <v>1271.5999999999999</v>
      </c>
      <c r="V169" s="8">
        <v>2816.4</v>
      </c>
      <c r="W169" s="8">
        <v>73.599999999999994</v>
      </c>
      <c r="X169" s="8">
        <v>1393.7</v>
      </c>
      <c r="Y169" s="8">
        <v>1510.8</v>
      </c>
      <c r="Z169" s="8">
        <v>1544.9</v>
      </c>
      <c r="AA169" s="8">
        <v>237.8</v>
      </c>
      <c r="AB169" s="8">
        <v>13886</v>
      </c>
      <c r="AC169" s="8">
        <v>14000</v>
      </c>
      <c r="AD169" s="8">
        <v>114</v>
      </c>
      <c r="AE169" s="8">
        <v>0.81</v>
      </c>
    </row>
    <row r="170" spans="18:31" ht="15" thickBot="1" x14ac:dyDescent="0.35">
      <c r="R170" s="7" t="s">
        <v>185</v>
      </c>
      <c r="S170" s="8">
        <v>3615.9</v>
      </c>
      <c r="T170" s="8">
        <v>1421.2</v>
      </c>
      <c r="U170" s="8">
        <v>1469.8</v>
      </c>
      <c r="V170" s="8">
        <v>2977.1</v>
      </c>
      <c r="W170" s="8">
        <v>73.599999999999994</v>
      </c>
      <c r="X170" s="8">
        <v>1393.7</v>
      </c>
      <c r="Y170" s="8">
        <v>1510.8</v>
      </c>
      <c r="Z170" s="8">
        <v>1544.9</v>
      </c>
      <c r="AA170" s="8">
        <v>728.4</v>
      </c>
      <c r="AB170" s="8">
        <v>14735.5</v>
      </c>
      <c r="AC170" s="8">
        <v>14000</v>
      </c>
      <c r="AD170" s="8">
        <v>-735.5</v>
      </c>
      <c r="AE170" s="8">
        <v>-5.25</v>
      </c>
    </row>
    <row r="171" spans="18:31" ht="15" thickBot="1" x14ac:dyDescent="0.35">
      <c r="R171" s="7" t="s">
        <v>186</v>
      </c>
      <c r="S171" s="8">
        <v>3836.2</v>
      </c>
      <c r="T171" s="8">
        <v>1103.3</v>
      </c>
      <c r="U171" s="8">
        <v>0</v>
      </c>
      <c r="V171" s="8">
        <v>0</v>
      </c>
      <c r="W171" s="8">
        <v>907.6</v>
      </c>
      <c r="X171" s="8">
        <v>1676</v>
      </c>
      <c r="Y171" s="8">
        <v>2174.1999999999998</v>
      </c>
      <c r="Z171" s="8">
        <v>1065.3</v>
      </c>
      <c r="AA171" s="8">
        <v>539.70000000000005</v>
      </c>
      <c r="AB171" s="8">
        <v>11302.3</v>
      </c>
      <c r="AC171" s="8">
        <v>11000</v>
      </c>
      <c r="AD171" s="8">
        <v>-302.3</v>
      </c>
      <c r="AE171" s="8">
        <v>-2.75</v>
      </c>
    </row>
    <row r="172" spans="18:31" ht="15" thickBot="1" x14ac:dyDescent="0.35">
      <c r="R172" s="7" t="s">
        <v>187</v>
      </c>
      <c r="S172" s="8">
        <v>4152.6000000000004</v>
      </c>
      <c r="T172" s="8">
        <v>924.1</v>
      </c>
      <c r="U172" s="8">
        <v>1469.8</v>
      </c>
      <c r="V172" s="8">
        <v>2972.1</v>
      </c>
      <c r="W172" s="8">
        <v>9.5</v>
      </c>
      <c r="X172" s="8">
        <v>1115.9000000000001</v>
      </c>
      <c r="Y172" s="8">
        <v>666.8</v>
      </c>
      <c r="Z172" s="8">
        <v>1065.3</v>
      </c>
      <c r="AA172" s="8">
        <v>481.6</v>
      </c>
      <c r="AB172" s="8">
        <v>12857.7</v>
      </c>
      <c r="AC172" s="8">
        <v>13000</v>
      </c>
      <c r="AD172" s="8">
        <v>142.30000000000001</v>
      </c>
      <c r="AE172" s="8">
        <v>1.0900000000000001</v>
      </c>
    </row>
    <row r="173" spans="18:31" ht="15" thickBot="1" x14ac:dyDescent="0.35">
      <c r="R173" s="7" t="s">
        <v>188</v>
      </c>
      <c r="S173" s="8">
        <v>4152.6000000000004</v>
      </c>
      <c r="T173" s="8">
        <v>924.1</v>
      </c>
      <c r="U173" s="8">
        <v>1469.8</v>
      </c>
      <c r="V173" s="8">
        <v>2816.4</v>
      </c>
      <c r="W173" s="8">
        <v>9.5</v>
      </c>
      <c r="X173" s="8">
        <v>1115.9000000000001</v>
      </c>
      <c r="Y173" s="8">
        <v>666.8</v>
      </c>
      <c r="Z173" s="8">
        <v>727.9</v>
      </c>
      <c r="AA173" s="8">
        <v>481.6</v>
      </c>
      <c r="AB173" s="8">
        <v>12364.6</v>
      </c>
      <c r="AC173" s="8">
        <v>13000</v>
      </c>
      <c r="AD173" s="8">
        <v>635.4</v>
      </c>
      <c r="AE173" s="8">
        <v>4.8899999999999997</v>
      </c>
    </row>
    <row r="174" spans="18:31" ht="15" thickBot="1" x14ac:dyDescent="0.35">
      <c r="R174" s="7" t="s">
        <v>189</v>
      </c>
      <c r="S174" s="8">
        <v>4152.6000000000004</v>
      </c>
      <c r="T174" s="8">
        <v>924.1</v>
      </c>
      <c r="U174" s="8">
        <v>1469.8</v>
      </c>
      <c r="V174" s="8">
        <v>2816.4</v>
      </c>
      <c r="W174" s="8">
        <v>9.5</v>
      </c>
      <c r="X174" s="8">
        <v>1115.9000000000001</v>
      </c>
      <c r="Y174" s="8">
        <v>666.8</v>
      </c>
      <c r="Z174" s="8">
        <v>1065.3</v>
      </c>
      <c r="AA174" s="8">
        <v>481.6</v>
      </c>
      <c r="AB174" s="8">
        <v>12702</v>
      </c>
      <c r="AC174" s="8">
        <v>12000</v>
      </c>
      <c r="AD174" s="8">
        <v>-702</v>
      </c>
      <c r="AE174" s="8">
        <v>-5.85</v>
      </c>
    </row>
    <row r="175" spans="18:31" ht="15" thickBot="1" x14ac:dyDescent="0.35">
      <c r="R175" s="7" t="s">
        <v>190</v>
      </c>
      <c r="S175" s="8">
        <v>4152.6000000000004</v>
      </c>
      <c r="T175" s="8">
        <v>1103.3</v>
      </c>
      <c r="U175" s="8">
        <v>1271.5999999999999</v>
      </c>
      <c r="V175" s="8">
        <v>2816.4</v>
      </c>
      <c r="W175" s="8">
        <v>9.5</v>
      </c>
      <c r="X175" s="8">
        <v>1446.8</v>
      </c>
      <c r="Y175" s="8">
        <v>941.1</v>
      </c>
      <c r="Z175" s="8">
        <v>1065.3</v>
      </c>
      <c r="AA175" s="8">
        <v>481.6</v>
      </c>
      <c r="AB175" s="8">
        <v>13288.2</v>
      </c>
      <c r="AC175" s="8">
        <v>14000</v>
      </c>
      <c r="AD175" s="8">
        <v>711.8</v>
      </c>
      <c r="AE175" s="8">
        <v>5.08</v>
      </c>
    </row>
    <row r="176" spans="18:31" ht="15" thickBot="1" x14ac:dyDescent="0.35">
      <c r="R176" s="7" t="s">
        <v>191</v>
      </c>
      <c r="S176" s="8">
        <v>3836.2</v>
      </c>
      <c r="T176" s="8">
        <v>1103.3</v>
      </c>
      <c r="U176" s="8">
        <v>1271.5999999999999</v>
      </c>
      <c r="V176" s="8">
        <v>2972.1</v>
      </c>
      <c r="W176" s="8">
        <v>9.5</v>
      </c>
      <c r="X176" s="8">
        <v>1446.8</v>
      </c>
      <c r="Y176" s="8">
        <v>941.1</v>
      </c>
      <c r="Z176" s="8">
        <v>1065.3</v>
      </c>
      <c r="AA176" s="8">
        <v>576.70000000000005</v>
      </c>
      <c r="AB176" s="8">
        <v>13222.6</v>
      </c>
      <c r="AC176" s="8">
        <v>13000</v>
      </c>
      <c r="AD176" s="8">
        <v>-222.6</v>
      </c>
      <c r="AE176" s="8">
        <v>-1.71</v>
      </c>
    </row>
    <row r="177" spans="18:31" ht="15" thickBot="1" x14ac:dyDescent="0.35">
      <c r="R177" s="7" t="s">
        <v>192</v>
      </c>
      <c r="S177" s="8">
        <v>4152.6000000000004</v>
      </c>
      <c r="T177" s="8">
        <v>1103.3</v>
      </c>
      <c r="U177" s="8">
        <v>1271.5999999999999</v>
      </c>
      <c r="V177" s="8">
        <v>2816.4</v>
      </c>
      <c r="W177" s="8">
        <v>9.5</v>
      </c>
      <c r="X177" s="8">
        <v>1446.8</v>
      </c>
      <c r="Y177" s="8">
        <v>941.1</v>
      </c>
      <c r="Z177" s="8">
        <v>1065.3</v>
      </c>
      <c r="AA177" s="8">
        <v>481.6</v>
      </c>
      <c r="AB177" s="8">
        <v>13288.2</v>
      </c>
      <c r="AC177" s="8">
        <v>13000</v>
      </c>
      <c r="AD177" s="8">
        <v>-288.2</v>
      </c>
      <c r="AE177" s="8">
        <v>-2.2200000000000002</v>
      </c>
    </row>
    <row r="178" spans="18:31" ht="15" thickBot="1" x14ac:dyDescent="0.35">
      <c r="R178" s="7" t="s">
        <v>193</v>
      </c>
      <c r="S178" s="8">
        <v>3836.2</v>
      </c>
      <c r="T178" s="8">
        <v>924.1</v>
      </c>
      <c r="U178" s="8">
        <v>1469.8</v>
      </c>
      <c r="V178" s="8">
        <v>2977.1</v>
      </c>
      <c r="W178" s="8">
        <v>116.6</v>
      </c>
      <c r="X178" s="8">
        <v>1393.7</v>
      </c>
      <c r="Y178" s="8">
        <v>1510.8</v>
      </c>
      <c r="Z178" s="8">
        <v>727.9</v>
      </c>
      <c r="AA178" s="8">
        <v>481.6</v>
      </c>
      <c r="AB178" s="8">
        <v>13437.9</v>
      </c>
      <c r="AC178" s="8">
        <v>13000</v>
      </c>
      <c r="AD178" s="8">
        <v>-437.9</v>
      </c>
      <c r="AE178" s="8">
        <v>-3.37</v>
      </c>
    </row>
    <row r="179" spans="18:31" ht="15" thickBot="1" x14ac:dyDescent="0.35">
      <c r="R179" s="7" t="s">
        <v>194</v>
      </c>
      <c r="S179" s="8">
        <v>3615.9</v>
      </c>
      <c r="T179" s="8">
        <v>1103.3</v>
      </c>
      <c r="U179" s="8">
        <v>2151.1</v>
      </c>
      <c r="V179" s="8">
        <v>2816.4</v>
      </c>
      <c r="W179" s="8">
        <v>116.6</v>
      </c>
      <c r="X179" s="8">
        <v>1446.8</v>
      </c>
      <c r="Y179" s="8">
        <v>1510.8</v>
      </c>
      <c r="Z179" s="8">
        <v>727.9</v>
      </c>
      <c r="AA179" s="8">
        <v>576.70000000000005</v>
      </c>
      <c r="AB179" s="8">
        <v>14065.7</v>
      </c>
      <c r="AC179" s="8">
        <v>13000</v>
      </c>
      <c r="AD179" s="8">
        <v>-1065.7</v>
      </c>
      <c r="AE179" s="8">
        <v>-8.1999999999999993</v>
      </c>
    </row>
    <row r="180" spans="18:31" ht="15" thickBot="1" x14ac:dyDescent="0.35">
      <c r="R180" s="7" t="s">
        <v>195</v>
      </c>
      <c r="S180" s="8">
        <v>3836.2</v>
      </c>
      <c r="T180" s="8">
        <v>924.1</v>
      </c>
      <c r="U180" s="8">
        <v>1271.5999999999999</v>
      </c>
      <c r="V180" s="8">
        <v>2816.4</v>
      </c>
      <c r="W180" s="8">
        <v>116.6</v>
      </c>
      <c r="X180" s="8">
        <v>1393.7</v>
      </c>
      <c r="Y180" s="8">
        <v>1510.8</v>
      </c>
      <c r="Z180" s="8">
        <v>727.9</v>
      </c>
      <c r="AA180" s="8">
        <v>237.8</v>
      </c>
      <c r="AB180" s="8">
        <v>12835.2</v>
      </c>
      <c r="AC180" s="8">
        <v>13000</v>
      </c>
      <c r="AD180" s="8">
        <v>164.8</v>
      </c>
      <c r="AE180" s="8">
        <v>1.27</v>
      </c>
    </row>
    <row r="181" spans="18:31" ht="15" thickBot="1" x14ac:dyDescent="0.35">
      <c r="R181" s="7" t="s">
        <v>196</v>
      </c>
      <c r="S181" s="8">
        <v>3615.9</v>
      </c>
      <c r="T181" s="8">
        <v>924.1</v>
      </c>
      <c r="U181" s="8">
        <v>0</v>
      </c>
      <c r="V181" s="8">
        <v>2972.1</v>
      </c>
      <c r="W181" s="8">
        <v>73.599999999999994</v>
      </c>
      <c r="X181" s="8">
        <v>244.8</v>
      </c>
      <c r="Y181" s="8">
        <v>1253</v>
      </c>
      <c r="Z181" s="8">
        <v>1065.3</v>
      </c>
      <c r="AA181" s="8">
        <v>539.70000000000005</v>
      </c>
      <c r="AB181" s="8">
        <v>10688.5</v>
      </c>
      <c r="AC181" s="8">
        <v>12000</v>
      </c>
      <c r="AD181" s="8">
        <v>1311.5</v>
      </c>
      <c r="AE181" s="8">
        <v>10.93</v>
      </c>
    </row>
    <row r="182" spans="18:31" ht="15" thickBot="1" x14ac:dyDescent="0.35">
      <c r="R182" s="7" t="s">
        <v>197</v>
      </c>
      <c r="S182" s="8">
        <v>3836.2</v>
      </c>
      <c r="T182" s="8">
        <v>1103.3</v>
      </c>
      <c r="U182" s="8">
        <v>1271.5999999999999</v>
      </c>
      <c r="V182" s="8">
        <v>2816.4</v>
      </c>
      <c r="W182" s="8">
        <v>73.599999999999994</v>
      </c>
      <c r="X182" s="8">
        <v>1446.8</v>
      </c>
      <c r="Y182" s="8">
        <v>1510.8</v>
      </c>
      <c r="Z182" s="8">
        <v>1065.3</v>
      </c>
      <c r="AA182" s="8">
        <v>481.6</v>
      </c>
      <c r="AB182" s="8">
        <v>13605.6</v>
      </c>
      <c r="AC182" s="8">
        <v>14000</v>
      </c>
      <c r="AD182" s="8">
        <v>394.4</v>
      </c>
      <c r="AE182" s="8">
        <v>2.82</v>
      </c>
    </row>
    <row r="183" spans="18:31" ht="15" thickBot="1" x14ac:dyDescent="0.35">
      <c r="R183" s="7" t="s">
        <v>198</v>
      </c>
      <c r="S183" s="8">
        <v>3836.2</v>
      </c>
      <c r="T183" s="8">
        <v>924.1</v>
      </c>
      <c r="U183" s="8">
        <v>1271.5999999999999</v>
      </c>
      <c r="V183" s="8">
        <v>2977.1</v>
      </c>
      <c r="W183" s="8">
        <v>73.599999999999994</v>
      </c>
      <c r="X183" s="8">
        <v>1393.7</v>
      </c>
      <c r="Y183" s="8">
        <v>1510.8</v>
      </c>
      <c r="Z183" s="8">
        <v>1544.9</v>
      </c>
      <c r="AA183" s="8">
        <v>237.8</v>
      </c>
      <c r="AB183" s="8">
        <v>13769.8</v>
      </c>
      <c r="AC183" s="8">
        <v>13000</v>
      </c>
      <c r="AD183" s="8">
        <v>-769.8</v>
      </c>
      <c r="AE183" s="8">
        <v>-5.92</v>
      </c>
    </row>
    <row r="184" spans="18:31" ht="15" thickBot="1" x14ac:dyDescent="0.35">
      <c r="R184" s="7" t="s">
        <v>199</v>
      </c>
      <c r="S184" s="8">
        <v>3615.9</v>
      </c>
      <c r="T184" s="8">
        <v>1103.3</v>
      </c>
      <c r="U184" s="8">
        <v>2151.1</v>
      </c>
      <c r="V184" s="8">
        <v>2816.4</v>
      </c>
      <c r="W184" s="8">
        <v>73.599999999999994</v>
      </c>
      <c r="X184" s="8">
        <v>1446.8</v>
      </c>
      <c r="Y184" s="8">
        <v>1510.8</v>
      </c>
      <c r="Z184" s="8">
        <v>1065.3</v>
      </c>
      <c r="AA184" s="8">
        <v>576.70000000000005</v>
      </c>
      <c r="AB184" s="8">
        <v>14360</v>
      </c>
      <c r="AC184" s="8">
        <v>13000</v>
      </c>
      <c r="AD184" s="8">
        <v>-1360</v>
      </c>
      <c r="AE184" s="8">
        <v>-10.46</v>
      </c>
    </row>
    <row r="185" spans="18:31" ht="15" thickBot="1" x14ac:dyDescent="0.35">
      <c r="R185" s="7" t="s">
        <v>200</v>
      </c>
      <c r="S185" s="8">
        <v>3615.9</v>
      </c>
      <c r="T185" s="8">
        <v>1421.2</v>
      </c>
      <c r="U185" s="8">
        <v>1271.5999999999999</v>
      </c>
      <c r="V185" s="8">
        <v>2816.4</v>
      </c>
      <c r="W185" s="8">
        <v>9.5</v>
      </c>
      <c r="X185" s="8">
        <v>1446.8</v>
      </c>
      <c r="Y185" s="8">
        <v>1253</v>
      </c>
      <c r="Z185" s="8">
        <v>1544.9</v>
      </c>
      <c r="AA185" s="8">
        <v>576.70000000000005</v>
      </c>
      <c r="AB185" s="8">
        <v>13956</v>
      </c>
      <c r="AC185" s="8">
        <v>13000</v>
      </c>
      <c r="AD185" s="8">
        <v>-956</v>
      </c>
      <c r="AE185" s="8">
        <v>-7.35</v>
      </c>
    </row>
    <row r="186" spans="18:31" ht="15" thickBot="1" x14ac:dyDescent="0.35">
      <c r="R186" s="7" t="s">
        <v>201</v>
      </c>
      <c r="S186" s="8">
        <v>4152.6000000000004</v>
      </c>
      <c r="T186" s="8">
        <v>924.1</v>
      </c>
      <c r="U186" s="8">
        <v>1469.8</v>
      </c>
      <c r="V186" s="8">
        <v>2977.1</v>
      </c>
      <c r="W186" s="8">
        <v>9.5</v>
      </c>
      <c r="X186" s="8">
        <v>1446.8</v>
      </c>
      <c r="Y186" s="8">
        <v>1253</v>
      </c>
      <c r="Z186" s="8">
        <v>1402.2</v>
      </c>
      <c r="AA186" s="8">
        <v>237.8</v>
      </c>
      <c r="AB186" s="8">
        <v>13872.9</v>
      </c>
      <c r="AC186" s="8">
        <v>14000</v>
      </c>
      <c r="AD186" s="8">
        <v>127.1</v>
      </c>
      <c r="AE186" s="8">
        <v>0.91</v>
      </c>
    </row>
    <row r="187" spans="18:31" ht="15" thickBot="1" x14ac:dyDescent="0.35">
      <c r="R187" s="7" t="s">
        <v>202</v>
      </c>
      <c r="S187" s="8">
        <v>3790.1</v>
      </c>
      <c r="T187" s="8">
        <v>1103.3</v>
      </c>
      <c r="U187" s="8">
        <v>1443.8</v>
      </c>
      <c r="V187" s="8">
        <v>2972.1</v>
      </c>
      <c r="W187" s="8">
        <v>9.5</v>
      </c>
      <c r="X187" s="8">
        <v>244.8</v>
      </c>
      <c r="Y187" s="8">
        <v>666.8</v>
      </c>
      <c r="Z187" s="8">
        <v>1065.3</v>
      </c>
      <c r="AA187" s="8">
        <v>481.6</v>
      </c>
      <c r="AB187" s="8">
        <v>11777.4</v>
      </c>
      <c r="AC187" s="8">
        <v>12000</v>
      </c>
      <c r="AD187" s="8">
        <v>222.6</v>
      </c>
      <c r="AE187" s="8">
        <v>1.86</v>
      </c>
    </row>
    <row r="188" spans="18:31" ht="15" thickBot="1" x14ac:dyDescent="0.35">
      <c r="R188" s="7" t="s">
        <v>203</v>
      </c>
      <c r="S188" s="8">
        <v>3790.1</v>
      </c>
      <c r="T188" s="8">
        <v>1974.4</v>
      </c>
      <c r="U188" s="8">
        <v>1469.8</v>
      </c>
      <c r="V188" s="8">
        <v>2972.1</v>
      </c>
      <c r="W188" s="8">
        <v>907.6</v>
      </c>
      <c r="X188" s="8">
        <v>244.8</v>
      </c>
      <c r="Y188" s="8">
        <v>666.8</v>
      </c>
      <c r="Z188" s="8">
        <v>727.9</v>
      </c>
      <c r="AA188" s="8">
        <v>481.6</v>
      </c>
      <c r="AB188" s="8">
        <v>13235.2</v>
      </c>
      <c r="AC188" s="8">
        <v>12000</v>
      </c>
      <c r="AD188" s="8">
        <v>-1235.2</v>
      </c>
      <c r="AE188" s="8">
        <v>-10.29</v>
      </c>
    </row>
    <row r="189" spans="18:31" ht="15" thickBot="1" x14ac:dyDescent="0.35">
      <c r="R189" s="7" t="s">
        <v>204</v>
      </c>
      <c r="S189" s="8">
        <v>4152.6000000000004</v>
      </c>
      <c r="T189" s="8">
        <v>924.1</v>
      </c>
      <c r="U189" s="8">
        <v>1271.5999999999999</v>
      </c>
      <c r="V189" s="8">
        <v>2816.4</v>
      </c>
      <c r="W189" s="8">
        <v>907.6</v>
      </c>
      <c r="X189" s="8">
        <v>1446.8</v>
      </c>
      <c r="Y189" s="8">
        <v>1253</v>
      </c>
      <c r="Z189" s="8">
        <v>1402.2</v>
      </c>
      <c r="AA189" s="8">
        <v>237.8</v>
      </c>
      <c r="AB189" s="8">
        <v>14412.1</v>
      </c>
      <c r="AC189" s="8">
        <v>14000</v>
      </c>
      <c r="AD189" s="8">
        <v>-412.1</v>
      </c>
      <c r="AE189" s="8">
        <v>-2.94</v>
      </c>
    </row>
    <row r="190" spans="18:31" ht="15" thickBot="1" x14ac:dyDescent="0.35">
      <c r="R190" s="7" t="s">
        <v>205</v>
      </c>
      <c r="S190" s="8">
        <v>4152.6000000000004</v>
      </c>
      <c r="T190" s="8">
        <v>1103.3</v>
      </c>
      <c r="U190" s="8">
        <v>1469.8</v>
      </c>
      <c r="V190" s="8">
        <v>2977.1</v>
      </c>
      <c r="W190" s="8">
        <v>116.6</v>
      </c>
      <c r="X190" s="8">
        <v>1393.7</v>
      </c>
      <c r="Y190" s="8">
        <v>1510.8</v>
      </c>
      <c r="Z190" s="8">
        <v>1065.3</v>
      </c>
      <c r="AA190" s="8">
        <v>481.6</v>
      </c>
      <c r="AB190" s="8">
        <v>14270.9</v>
      </c>
      <c r="AC190" s="8">
        <v>14000</v>
      </c>
      <c r="AD190" s="8">
        <v>-270.89999999999998</v>
      </c>
      <c r="AE190" s="8">
        <v>-1.94</v>
      </c>
    </row>
    <row r="191" spans="18:31" ht="15" thickBot="1" x14ac:dyDescent="0.35">
      <c r="R191" s="7" t="s">
        <v>206</v>
      </c>
      <c r="S191" s="8">
        <v>4152.6000000000004</v>
      </c>
      <c r="T191" s="8">
        <v>1103.3</v>
      </c>
      <c r="U191" s="8">
        <v>1271.5999999999999</v>
      </c>
      <c r="V191" s="8">
        <v>2977.1</v>
      </c>
      <c r="W191" s="8">
        <v>116.6</v>
      </c>
      <c r="X191" s="8">
        <v>1393.7</v>
      </c>
      <c r="Y191" s="8">
        <v>1253</v>
      </c>
      <c r="Z191" s="8">
        <v>1065.3</v>
      </c>
      <c r="AA191" s="8">
        <v>237.8</v>
      </c>
      <c r="AB191" s="8">
        <v>13571.1</v>
      </c>
      <c r="AC191" s="8">
        <v>14000</v>
      </c>
      <c r="AD191" s="8">
        <v>428.9</v>
      </c>
      <c r="AE191" s="8">
        <v>3.06</v>
      </c>
    </row>
    <row r="192" spans="18:31" ht="15" thickBot="1" x14ac:dyDescent="0.35">
      <c r="R192" s="7" t="s">
        <v>207</v>
      </c>
      <c r="S192" s="8">
        <v>3615.9</v>
      </c>
      <c r="T192" s="8">
        <v>924.1</v>
      </c>
      <c r="U192" s="8">
        <v>2151.1</v>
      </c>
      <c r="V192" s="8">
        <v>2977.1</v>
      </c>
      <c r="W192" s="8">
        <v>116.6</v>
      </c>
      <c r="X192" s="8">
        <v>1393.7</v>
      </c>
      <c r="Y192" s="8">
        <v>1510.8</v>
      </c>
      <c r="Z192" s="8">
        <v>1065.3</v>
      </c>
      <c r="AA192" s="8">
        <v>576.70000000000005</v>
      </c>
      <c r="AB192" s="8">
        <v>14331.5</v>
      </c>
      <c r="AC192" s="8">
        <v>13000</v>
      </c>
      <c r="AD192" s="8">
        <v>-1331.5</v>
      </c>
      <c r="AE192" s="8">
        <v>-10.24</v>
      </c>
    </row>
    <row r="193" spans="18:31" ht="15" thickBot="1" x14ac:dyDescent="0.35">
      <c r="R193" s="7" t="s">
        <v>208</v>
      </c>
      <c r="S193" s="8">
        <v>4152.6000000000004</v>
      </c>
      <c r="T193" s="8">
        <v>924.1</v>
      </c>
      <c r="U193" s="8">
        <v>1271.5999999999999</v>
      </c>
      <c r="V193" s="8">
        <v>2816.4</v>
      </c>
      <c r="W193" s="8">
        <v>9.5</v>
      </c>
      <c r="X193" s="8">
        <v>1446.8</v>
      </c>
      <c r="Y193" s="8">
        <v>1253</v>
      </c>
      <c r="Z193" s="8">
        <v>1544.9</v>
      </c>
      <c r="AA193" s="8">
        <v>237.8</v>
      </c>
      <c r="AB193" s="8">
        <v>13656.7</v>
      </c>
      <c r="AC193" s="8">
        <v>14000</v>
      </c>
      <c r="AD193" s="8">
        <v>343.3</v>
      </c>
      <c r="AE193" s="8">
        <v>2.4500000000000002</v>
      </c>
    </row>
    <row r="194" spans="18:31" ht="15" thickBot="1" x14ac:dyDescent="0.35">
      <c r="R194" s="7" t="s">
        <v>209</v>
      </c>
      <c r="S194" s="8">
        <v>4152.6000000000004</v>
      </c>
      <c r="T194" s="8">
        <v>1103.3</v>
      </c>
      <c r="U194" s="8">
        <v>1469.8</v>
      </c>
      <c r="V194" s="8">
        <v>2977.1</v>
      </c>
      <c r="W194" s="8">
        <v>73.599999999999994</v>
      </c>
      <c r="X194" s="8">
        <v>1393.7</v>
      </c>
      <c r="Y194" s="8">
        <v>1510.8</v>
      </c>
      <c r="Z194" s="8">
        <v>1544.9</v>
      </c>
      <c r="AA194" s="8">
        <v>237.8</v>
      </c>
      <c r="AB194" s="8">
        <v>14463.7</v>
      </c>
      <c r="AC194" s="8">
        <v>15000</v>
      </c>
      <c r="AD194" s="8">
        <v>536.29999999999995</v>
      </c>
      <c r="AE194" s="8">
        <v>3.58</v>
      </c>
    </row>
    <row r="195" spans="18:31" ht="15" thickBot="1" x14ac:dyDescent="0.35">
      <c r="R195" s="7" t="s">
        <v>210</v>
      </c>
      <c r="S195" s="8">
        <v>4152.6000000000004</v>
      </c>
      <c r="T195" s="8">
        <v>1103.3</v>
      </c>
      <c r="U195" s="8">
        <v>1469.8</v>
      </c>
      <c r="V195" s="8">
        <v>2977.1</v>
      </c>
      <c r="W195" s="8">
        <v>73.599999999999994</v>
      </c>
      <c r="X195" s="8">
        <v>1393.7</v>
      </c>
      <c r="Y195" s="8">
        <v>1253</v>
      </c>
      <c r="Z195" s="8">
        <v>1065.3</v>
      </c>
      <c r="AA195" s="8">
        <v>728.4</v>
      </c>
      <c r="AB195" s="8">
        <v>14216.9</v>
      </c>
      <c r="AC195" s="8">
        <v>14000</v>
      </c>
      <c r="AD195" s="8">
        <v>-216.9</v>
      </c>
      <c r="AE195" s="8">
        <v>-1.55</v>
      </c>
    </row>
    <row r="196" spans="18:31" ht="15" thickBot="1" x14ac:dyDescent="0.35">
      <c r="R196" s="7" t="s">
        <v>211</v>
      </c>
      <c r="S196" s="8">
        <v>3615.9</v>
      </c>
      <c r="T196" s="8">
        <v>1421.2</v>
      </c>
      <c r="U196" s="8">
        <v>1271.5999999999999</v>
      </c>
      <c r="V196" s="8">
        <v>2977.1</v>
      </c>
      <c r="W196" s="8">
        <v>73.599999999999994</v>
      </c>
      <c r="X196" s="8">
        <v>1393.7</v>
      </c>
      <c r="Y196" s="8">
        <v>1510.8</v>
      </c>
      <c r="Z196" s="8">
        <v>1065.3</v>
      </c>
      <c r="AA196" s="8">
        <v>576.70000000000005</v>
      </c>
      <c r="AB196" s="8">
        <v>13906</v>
      </c>
      <c r="AC196" s="8">
        <v>13000</v>
      </c>
      <c r="AD196" s="8">
        <v>-906</v>
      </c>
      <c r="AE196" s="8">
        <v>-6.97</v>
      </c>
    </row>
    <row r="197" spans="18:31" ht="15" thickBot="1" x14ac:dyDescent="0.35">
      <c r="R197" s="7" t="s">
        <v>212</v>
      </c>
      <c r="S197" s="8">
        <v>3836.2</v>
      </c>
      <c r="T197" s="8">
        <v>1421.2</v>
      </c>
      <c r="U197" s="8">
        <v>1443.8</v>
      </c>
      <c r="V197" s="8">
        <v>2977.1</v>
      </c>
      <c r="W197" s="8">
        <v>116.6</v>
      </c>
      <c r="X197" s="8">
        <v>1393.7</v>
      </c>
      <c r="Y197" s="8">
        <v>1253</v>
      </c>
      <c r="Z197" s="8">
        <v>727.9</v>
      </c>
      <c r="AA197" s="8">
        <v>237.8</v>
      </c>
      <c r="AB197" s="8">
        <v>13407.4</v>
      </c>
      <c r="AC197" s="8">
        <v>14000</v>
      </c>
      <c r="AD197" s="8">
        <v>592.6</v>
      </c>
      <c r="AE197" s="8">
        <v>4.2300000000000004</v>
      </c>
    </row>
    <row r="198" spans="18:31" ht="15" thickBot="1" x14ac:dyDescent="0.35">
      <c r="R198" s="7" t="s">
        <v>213</v>
      </c>
      <c r="S198" s="8">
        <v>3615.9</v>
      </c>
      <c r="T198" s="8">
        <v>1421.2</v>
      </c>
      <c r="U198" s="8">
        <v>1469.8</v>
      </c>
      <c r="V198" s="8">
        <v>3397.1</v>
      </c>
      <c r="W198" s="8">
        <v>116.6</v>
      </c>
      <c r="X198" s="8">
        <v>1393.7</v>
      </c>
      <c r="Y198" s="8">
        <v>1510.8</v>
      </c>
      <c r="Z198" s="8">
        <v>727.9</v>
      </c>
      <c r="AA198" s="8">
        <v>576.70000000000005</v>
      </c>
      <c r="AB198" s="8">
        <v>14229.9</v>
      </c>
      <c r="AC198" s="8">
        <v>14000</v>
      </c>
      <c r="AD198" s="8">
        <v>-229.9</v>
      </c>
      <c r="AE198" s="8">
        <v>-1.64</v>
      </c>
    </row>
    <row r="199" spans="18:31" ht="15" thickBot="1" x14ac:dyDescent="0.35">
      <c r="R199" s="7" t="s">
        <v>214</v>
      </c>
      <c r="S199" s="8">
        <v>4152.6000000000004</v>
      </c>
      <c r="T199" s="8">
        <v>1103.3</v>
      </c>
      <c r="U199" s="8">
        <v>1469.8</v>
      </c>
      <c r="V199" s="8">
        <v>3397.1</v>
      </c>
      <c r="W199" s="8">
        <v>116.6</v>
      </c>
      <c r="X199" s="8">
        <v>1393.7</v>
      </c>
      <c r="Y199" s="8">
        <v>1253</v>
      </c>
      <c r="Z199" s="8">
        <v>1402.2</v>
      </c>
      <c r="AA199" s="8">
        <v>728.4</v>
      </c>
      <c r="AB199" s="8">
        <v>15016.8</v>
      </c>
      <c r="AC199" s="8">
        <v>15000</v>
      </c>
      <c r="AD199" s="8">
        <v>-16.8</v>
      </c>
      <c r="AE199" s="8">
        <v>-0.11</v>
      </c>
    </row>
    <row r="200" spans="18:31" ht="15" thickBot="1" x14ac:dyDescent="0.35">
      <c r="R200" s="7" t="s">
        <v>215</v>
      </c>
      <c r="S200" s="8">
        <v>3615.9</v>
      </c>
      <c r="T200" s="8">
        <v>1103.3</v>
      </c>
      <c r="U200" s="8">
        <v>1271.5999999999999</v>
      </c>
      <c r="V200" s="8">
        <v>2977.1</v>
      </c>
      <c r="W200" s="8">
        <v>116.6</v>
      </c>
      <c r="X200" s="8">
        <v>1115.9000000000001</v>
      </c>
      <c r="Y200" s="8">
        <v>1253</v>
      </c>
      <c r="Z200" s="8">
        <v>1544.9</v>
      </c>
      <c r="AA200" s="8">
        <v>539.70000000000005</v>
      </c>
      <c r="AB200" s="8">
        <v>13538</v>
      </c>
      <c r="AC200" s="8">
        <v>14000</v>
      </c>
      <c r="AD200" s="8">
        <v>462</v>
      </c>
      <c r="AE200" s="8">
        <v>3.3</v>
      </c>
    </row>
    <row r="201" spans="18:31" ht="15" thickBot="1" x14ac:dyDescent="0.35">
      <c r="R201" s="7" t="s">
        <v>216</v>
      </c>
      <c r="S201" s="8">
        <v>4152.6000000000004</v>
      </c>
      <c r="T201" s="8">
        <v>1103.3</v>
      </c>
      <c r="U201" s="8">
        <v>1469.8</v>
      </c>
      <c r="V201" s="8">
        <v>2977.1</v>
      </c>
      <c r="W201" s="8">
        <v>116.6</v>
      </c>
      <c r="X201" s="8">
        <v>1393.7</v>
      </c>
      <c r="Y201" s="8">
        <v>1253</v>
      </c>
      <c r="Z201" s="8">
        <v>1402.2</v>
      </c>
      <c r="AA201" s="8">
        <v>237.8</v>
      </c>
      <c r="AB201" s="8">
        <v>14106.2</v>
      </c>
      <c r="AC201" s="8">
        <v>14000</v>
      </c>
      <c r="AD201" s="8">
        <v>-106.2</v>
      </c>
      <c r="AE201" s="8">
        <v>-0.76</v>
      </c>
    </row>
    <row r="202" spans="18:31" ht="15" thickBot="1" x14ac:dyDescent="0.35">
      <c r="R202" s="7" t="s">
        <v>217</v>
      </c>
      <c r="S202" s="8">
        <v>3790.1</v>
      </c>
      <c r="T202" s="8">
        <v>1103.3</v>
      </c>
      <c r="U202" s="8">
        <v>1469.8</v>
      </c>
      <c r="V202" s="8">
        <v>2816.4</v>
      </c>
      <c r="W202" s="8">
        <v>9.5</v>
      </c>
      <c r="X202" s="8">
        <v>1676</v>
      </c>
      <c r="Y202" s="8">
        <v>2174.1999999999998</v>
      </c>
      <c r="Z202" s="8">
        <v>1402.2</v>
      </c>
      <c r="AA202" s="8">
        <v>576.70000000000005</v>
      </c>
      <c r="AB202" s="8">
        <v>15018.3</v>
      </c>
      <c r="AC202" s="8">
        <v>15000</v>
      </c>
      <c r="AD202" s="8">
        <v>-18.3</v>
      </c>
      <c r="AE202" s="8">
        <v>-0.12</v>
      </c>
    </row>
    <row r="203" spans="18:31" ht="15" thickBot="1" x14ac:dyDescent="0.35">
      <c r="R203" s="7" t="s">
        <v>218</v>
      </c>
      <c r="S203" s="8">
        <v>3836.2</v>
      </c>
      <c r="T203" s="8">
        <v>1103.3</v>
      </c>
      <c r="U203" s="8">
        <v>1443.8</v>
      </c>
      <c r="V203" s="8">
        <v>2977.1</v>
      </c>
      <c r="W203" s="8">
        <v>73.599999999999994</v>
      </c>
      <c r="X203" s="8">
        <v>1393.7</v>
      </c>
      <c r="Y203" s="8">
        <v>1253</v>
      </c>
      <c r="Z203" s="8">
        <v>1065.3</v>
      </c>
      <c r="AA203" s="8">
        <v>237.8</v>
      </c>
      <c r="AB203" s="8">
        <v>13383.8</v>
      </c>
      <c r="AC203" s="8">
        <v>14000</v>
      </c>
      <c r="AD203" s="8">
        <v>616.20000000000005</v>
      </c>
      <c r="AE203" s="8">
        <v>4.4000000000000004</v>
      </c>
    </row>
    <row r="204" spans="18:31" ht="15" thickBot="1" x14ac:dyDescent="0.35">
      <c r="R204" s="7" t="s">
        <v>219</v>
      </c>
      <c r="S204" s="8">
        <v>3836.2</v>
      </c>
      <c r="T204" s="8">
        <v>1103.3</v>
      </c>
      <c r="U204" s="8">
        <v>1443.8</v>
      </c>
      <c r="V204" s="8">
        <v>2977.1</v>
      </c>
      <c r="W204" s="8">
        <v>73.599999999999994</v>
      </c>
      <c r="X204" s="8">
        <v>1393.7</v>
      </c>
      <c r="Y204" s="8">
        <v>1253</v>
      </c>
      <c r="Z204" s="8">
        <v>1065.3</v>
      </c>
      <c r="AA204" s="8">
        <v>481.6</v>
      </c>
      <c r="AB204" s="8">
        <v>13627.6</v>
      </c>
      <c r="AC204" s="8">
        <v>14000</v>
      </c>
      <c r="AD204" s="8">
        <v>372.4</v>
      </c>
      <c r="AE204" s="8">
        <v>2.66</v>
      </c>
    </row>
    <row r="205" spans="18:31" ht="15" thickBot="1" x14ac:dyDescent="0.35">
      <c r="R205" s="7" t="s">
        <v>220</v>
      </c>
      <c r="S205" s="8">
        <v>3615.9</v>
      </c>
      <c r="T205" s="8">
        <v>1421.2</v>
      </c>
      <c r="U205" s="8">
        <v>1469.8</v>
      </c>
      <c r="V205" s="8">
        <v>2977.1</v>
      </c>
      <c r="W205" s="8">
        <v>73.599999999999994</v>
      </c>
      <c r="X205" s="8">
        <v>1446.8</v>
      </c>
      <c r="Y205" s="8">
        <v>1510.8</v>
      </c>
      <c r="Z205" s="8">
        <v>1065.3</v>
      </c>
      <c r="AA205" s="8">
        <v>481.6</v>
      </c>
      <c r="AB205" s="8">
        <v>14062.2</v>
      </c>
      <c r="AC205" s="8">
        <v>14000</v>
      </c>
      <c r="AD205" s="8">
        <v>-62.2</v>
      </c>
      <c r="AE205" s="8">
        <v>-0.44</v>
      </c>
    </row>
    <row r="206" spans="18:31" ht="15" thickBot="1" x14ac:dyDescent="0.35">
      <c r="R206" s="7" t="s">
        <v>221</v>
      </c>
      <c r="S206" s="8">
        <v>3615.9</v>
      </c>
      <c r="T206" s="8">
        <v>924.1</v>
      </c>
      <c r="U206" s="8">
        <v>0</v>
      </c>
      <c r="V206" s="8">
        <v>0</v>
      </c>
      <c r="W206" s="8">
        <v>907.6</v>
      </c>
      <c r="X206" s="8">
        <v>1676</v>
      </c>
      <c r="Y206" s="8">
        <v>2174.1999999999998</v>
      </c>
      <c r="Z206" s="8">
        <v>1544.9</v>
      </c>
      <c r="AA206" s="8">
        <v>539.70000000000005</v>
      </c>
      <c r="AB206" s="8">
        <v>11382.4</v>
      </c>
      <c r="AC206" s="8">
        <v>12000</v>
      </c>
      <c r="AD206" s="8">
        <v>617.6</v>
      </c>
      <c r="AE206" s="8">
        <v>5.15</v>
      </c>
    </row>
    <row r="207" spans="18:31" ht="15" thickBot="1" x14ac:dyDescent="0.35">
      <c r="R207" s="7" t="s">
        <v>222</v>
      </c>
      <c r="S207" s="8">
        <v>4152.6000000000004</v>
      </c>
      <c r="T207" s="8">
        <v>1103.3</v>
      </c>
      <c r="U207" s="8">
        <v>1443.8</v>
      </c>
      <c r="V207" s="8">
        <v>2977.1</v>
      </c>
      <c r="W207" s="8">
        <v>73.599999999999994</v>
      </c>
      <c r="X207" s="8">
        <v>1446.8</v>
      </c>
      <c r="Y207" s="8">
        <v>1253</v>
      </c>
      <c r="Z207" s="8">
        <v>1544.9</v>
      </c>
      <c r="AA207" s="8">
        <v>237.8</v>
      </c>
      <c r="AB207" s="8">
        <v>14232.9</v>
      </c>
      <c r="AC207" s="8">
        <v>15000</v>
      </c>
      <c r="AD207" s="8">
        <v>767.1</v>
      </c>
      <c r="AE207" s="8">
        <v>5.1100000000000003</v>
      </c>
    </row>
    <row r="208" spans="18:31" ht="15" thickBot="1" x14ac:dyDescent="0.35">
      <c r="R208" s="7" t="s">
        <v>223</v>
      </c>
      <c r="S208" s="8">
        <v>3172.4</v>
      </c>
      <c r="T208" s="8">
        <v>1974.4</v>
      </c>
      <c r="U208" s="8">
        <v>1469.8</v>
      </c>
      <c r="V208" s="8">
        <v>2972.1</v>
      </c>
      <c r="W208" s="8">
        <v>73.599999999999994</v>
      </c>
      <c r="X208" s="8">
        <v>244.8</v>
      </c>
      <c r="Y208" s="8">
        <v>666.8</v>
      </c>
      <c r="Z208" s="8">
        <v>1544.9</v>
      </c>
      <c r="AA208" s="8">
        <v>237.8</v>
      </c>
      <c r="AB208" s="8">
        <v>12356.6</v>
      </c>
      <c r="AC208" s="8">
        <v>11000</v>
      </c>
      <c r="AD208" s="8">
        <v>-1356.6</v>
      </c>
      <c r="AE208" s="8">
        <v>-12.33</v>
      </c>
    </row>
    <row r="209" spans="18:31" ht="15" thickBot="1" x14ac:dyDescent="0.35">
      <c r="R209" s="7" t="s">
        <v>224</v>
      </c>
      <c r="S209" s="8">
        <v>3615.9</v>
      </c>
      <c r="T209" s="8">
        <v>1103.3</v>
      </c>
      <c r="U209" s="8">
        <v>1469.8</v>
      </c>
      <c r="V209" s="8">
        <v>2977.1</v>
      </c>
      <c r="W209" s="8">
        <v>116.6</v>
      </c>
      <c r="X209" s="8">
        <v>1393.7</v>
      </c>
      <c r="Y209" s="8">
        <v>1510.8</v>
      </c>
      <c r="Z209" s="8">
        <v>1544.9</v>
      </c>
      <c r="AA209" s="8">
        <v>237.8</v>
      </c>
      <c r="AB209" s="8">
        <v>13970.1</v>
      </c>
      <c r="AC209" s="8">
        <v>15000</v>
      </c>
      <c r="AD209" s="8">
        <v>1029.9000000000001</v>
      </c>
      <c r="AE209" s="8">
        <v>6.87</v>
      </c>
    </row>
    <row r="210" spans="18:31" ht="15" thickBot="1" x14ac:dyDescent="0.35">
      <c r="R210" s="7" t="s">
        <v>225</v>
      </c>
      <c r="S210" s="8">
        <v>3615.9</v>
      </c>
      <c r="T210" s="8">
        <v>1421.2</v>
      </c>
      <c r="U210" s="8">
        <v>1443.8</v>
      </c>
      <c r="V210" s="8">
        <v>3397.1</v>
      </c>
      <c r="W210" s="8">
        <v>116.6</v>
      </c>
      <c r="X210" s="8">
        <v>1393.7</v>
      </c>
      <c r="Y210" s="8">
        <v>1510.8</v>
      </c>
      <c r="Z210" s="8">
        <v>727.9</v>
      </c>
      <c r="AA210" s="8">
        <v>728.4</v>
      </c>
      <c r="AB210" s="8">
        <v>14355.5</v>
      </c>
      <c r="AC210" s="8">
        <v>15000</v>
      </c>
      <c r="AD210" s="8">
        <v>644.5</v>
      </c>
      <c r="AE210" s="8">
        <v>4.3</v>
      </c>
    </row>
    <row r="211" spans="18:31" ht="15" thickBot="1" x14ac:dyDescent="0.35">
      <c r="R211" s="7" t="s">
        <v>226</v>
      </c>
      <c r="S211" s="8">
        <v>4152.6000000000004</v>
      </c>
      <c r="T211" s="8">
        <v>924.1</v>
      </c>
      <c r="U211" s="8">
        <v>1469.8</v>
      </c>
      <c r="V211" s="8">
        <v>2816.4</v>
      </c>
      <c r="W211" s="8">
        <v>9.5</v>
      </c>
      <c r="X211" s="8">
        <v>1446.8</v>
      </c>
      <c r="Y211" s="8">
        <v>941.1</v>
      </c>
      <c r="Z211" s="8">
        <v>727.9</v>
      </c>
      <c r="AA211" s="8">
        <v>481.6</v>
      </c>
      <c r="AB211" s="8">
        <v>12969.8</v>
      </c>
      <c r="AC211" s="8">
        <v>13000</v>
      </c>
      <c r="AD211" s="8">
        <v>30.2</v>
      </c>
      <c r="AE211" s="8">
        <v>0.23</v>
      </c>
    </row>
    <row r="212" spans="18:31" ht="15" thickBot="1" x14ac:dyDescent="0.35">
      <c r="R212" s="7" t="s">
        <v>227</v>
      </c>
      <c r="S212" s="8">
        <v>4152.6000000000004</v>
      </c>
      <c r="T212" s="8">
        <v>924.1</v>
      </c>
      <c r="U212" s="8">
        <v>1469.8</v>
      </c>
      <c r="V212" s="8">
        <v>2816.4</v>
      </c>
      <c r="W212" s="8">
        <v>9.5</v>
      </c>
      <c r="X212" s="8">
        <v>1446.8</v>
      </c>
      <c r="Y212" s="8">
        <v>941.1</v>
      </c>
      <c r="Z212" s="8">
        <v>727.9</v>
      </c>
      <c r="AA212" s="8">
        <v>237.8</v>
      </c>
      <c r="AB212" s="8">
        <v>12726</v>
      </c>
      <c r="AC212" s="8">
        <v>13000</v>
      </c>
      <c r="AD212" s="8">
        <v>274</v>
      </c>
      <c r="AE212" s="8">
        <v>2.11</v>
      </c>
    </row>
    <row r="213" spans="18:31" ht="15" thickBot="1" x14ac:dyDescent="0.35">
      <c r="R213" s="7" t="s">
        <v>228</v>
      </c>
      <c r="S213" s="8">
        <v>3615.9</v>
      </c>
      <c r="T213" s="8">
        <v>1103.3</v>
      </c>
      <c r="U213" s="8">
        <v>1271.5999999999999</v>
      </c>
      <c r="V213" s="8">
        <v>2977.1</v>
      </c>
      <c r="W213" s="8">
        <v>9.5</v>
      </c>
      <c r="X213" s="8">
        <v>1446.8</v>
      </c>
      <c r="Y213" s="8">
        <v>1510.8</v>
      </c>
      <c r="Z213" s="8">
        <v>727.9</v>
      </c>
      <c r="AA213" s="8">
        <v>576.70000000000005</v>
      </c>
      <c r="AB213" s="8">
        <v>13239.7</v>
      </c>
      <c r="AC213" s="8">
        <v>12000</v>
      </c>
      <c r="AD213" s="8">
        <v>-1239.7</v>
      </c>
      <c r="AE213" s="8">
        <v>-10.33</v>
      </c>
    </row>
    <row r="214" spans="18:31" ht="15" thickBot="1" x14ac:dyDescent="0.35">
      <c r="R214" s="7" t="s">
        <v>229</v>
      </c>
      <c r="S214" s="8">
        <v>3615.9</v>
      </c>
      <c r="T214" s="8">
        <v>1103.3</v>
      </c>
      <c r="U214" s="8">
        <v>1443.8</v>
      </c>
      <c r="V214" s="8">
        <v>3397.1</v>
      </c>
      <c r="W214" s="8">
        <v>116.6</v>
      </c>
      <c r="X214" s="8">
        <v>1393.7</v>
      </c>
      <c r="Y214" s="8">
        <v>1510.8</v>
      </c>
      <c r="Z214" s="8">
        <v>727.9</v>
      </c>
      <c r="AA214" s="8">
        <v>728.4</v>
      </c>
      <c r="AB214" s="8">
        <v>14037.6</v>
      </c>
      <c r="AC214" s="8">
        <v>15000</v>
      </c>
      <c r="AD214" s="8">
        <v>962.4</v>
      </c>
      <c r="AE214" s="8">
        <v>6.42</v>
      </c>
    </row>
    <row r="215" spans="18:31" ht="15" thickBot="1" x14ac:dyDescent="0.35">
      <c r="R215" s="7" t="s">
        <v>230</v>
      </c>
      <c r="S215" s="8">
        <v>3615.9</v>
      </c>
      <c r="T215" s="8">
        <v>1103.3</v>
      </c>
      <c r="U215" s="8">
        <v>1271.5999999999999</v>
      </c>
      <c r="V215" s="8">
        <v>2977.1</v>
      </c>
      <c r="W215" s="8">
        <v>73.599999999999994</v>
      </c>
      <c r="X215" s="8">
        <v>1393.7</v>
      </c>
      <c r="Y215" s="8">
        <v>1510.8</v>
      </c>
      <c r="Z215" s="8">
        <v>1065.3</v>
      </c>
      <c r="AA215" s="8">
        <v>728.4</v>
      </c>
      <c r="AB215" s="8">
        <v>13739.8</v>
      </c>
      <c r="AC215" s="8">
        <v>14000</v>
      </c>
      <c r="AD215" s="8">
        <v>260.2</v>
      </c>
      <c r="AE215" s="8">
        <v>1.86</v>
      </c>
    </row>
    <row r="216" spans="18:31" ht="15" thickBot="1" x14ac:dyDescent="0.35">
      <c r="R216" s="7" t="s">
        <v>231</v>
      </c>
      <c r="S216" s="8">
        <v>3836.2</v>
      </c>
      <c r="T216" s="8">
        <v>924.1</v>
      </c>
      <c r="U216" s="8">
        <v>1271.5999999999999</v>
      </c>
      <c r="V216" s="8">
        <v>2816.4</v>
      </c>
      <c r="W216" s="8">
        <v>73.599999999999994</v>
      </c>
      <c r="X216" s="8">
        <v>1446.8</v>
      </c>
      <c r="Y216" s="8">
        <v>1253</v>
      </c>
      <c r="Z216" s="8">
        <v>727.9</v>
      </c>
      <c r="AA216" s="8">
        <v>237.8</v>
      </c>
      <c r="AB216" s="8">
        <v>12587.4</v>
      </c>
      <c r="AC216" s="8">
        <v>13000</v>
      </c>
      <c r="AD216" s="8">
        <v>412.6</v>
      </c>
      <c r="AE216" s="8">
        <v>3.17</v>
      </c>
    </row>
    <row r="217" spans="18:31" ht="15" thickBot="1" x14ac:dyDescent="0.35">
      <c r="R217" s="7" t="s">
        <v>232</v>
      </c>
      <c r="S217" s="8">
        <v>4152.6000000000004</v>
      </c>
      <c r="T217" s="8">
        <v>1103.3</v>
      </c>
      <c r="U217" s="8">
        <v>1271.5999999999999</v>
      </c>
      <c r="V217" s="8">
        <v>2977.1</v>
      </c>
      <c r="W217" s="8">
        <v>9.5</v>
      </c>
      <c r="X217" s="8">
        <v>1446.8</v>
      </c>
      <c r="Y217" s="8">
        <v>1253</v>
      </c>
      <c r="Z217" s="8">
        <v>727.9</v>
      </c>
      <c r="AA217" s="8">
        <v>237.8</v>
      </c>
      <c r="AB217" s="8">
        <v>13179.6</v>
      </c>
      <c r="AC217" s="8">
        <v>13000</v>
      </c>
      <c r="AD217" s="8">
        <v>-179.6</v>
      </c>
      <c r="AE217" s="8">
        <v>-1.38</v>
      </c>
    </row>
    <row r="218" spans="18:31" ht="15" thickBot="1" x14ac:dyDescent="0.35">
      <c r="R218" s="7" t="s">
        <v>233</v>
      </c>
      <c r="S218" s="8">
        <v>3615.9</v>
      </c>
      <c r="T218" s="8">
        <v>1103.3</v>
      </c>
      <c r="U218" s="8">
        <v>1469.8</v>
      </c>
      <c r="V218" s="8">
        <v>2977.1</v>
      </c>
      <c r="W218" s="8">
        <v>9.5</v>
      </c>
      <c r="X218" s="8">
        <v>1446.8</v>
      </c>
      <c r="Y218" s="8">
        <v>1253</v>
      </c>
      <c r="Z218" s="8">
        <v>727.9</v>
      </c>
      <c r="AA218" s="8">
        <v>576.70000000000005</v>
      </c>
      <c r="AB218" s="8">
        <v>13180.1</v>
      </c>
      <c r="AC218" s="8">
        <v>13000</v>
      </c>
      <c r="AD218" s="8">
        <v>-180.1</v>
      </c>
      <c r="AE218" s="8">
        <v>-1.39</v>
      </c>
    </row>
    <row r="219" spans="18:31" ht="15" thickBot="1" x14ac:dyDescent="0.35">
      <c r="R219" s="7" t="s">
        <v>234</v>
      </c>
      <c r="S219" s="8">
        <v>3615.9</v>
      </c>
      <c r="T219" s="8">
        <v>1421.2</v>
      </c>
      <c r="U219" s="8">
        <v>1443.8</v>
      </c>
      <c r="V219" s="8">
        <v>3397.1</v>
      </c>
      <c r="W219" s="8">
        <v>116.6</v>
      </c>
      <c r="X219" s="8">
        <v>1393.7</v>
      </c>
      <c r="Y219" s="8">
        <v>1510.8</v>
      </c>
      <c r="Z219" s="8">
        <v>1544.9</v>
      </c>
      <c r="AA219" s="8">
        <v>237.8</v>
      </c>
      <c r="AB219" s="8">
        <v>14681.9</v>
      </c>
      <c r="AC219" s="8">
        <v>15000</v>
      </c>
      <c r="AD219" s="8">
        <v>318.10000000000002</v>
      </c>
      <c r="AE219" s="8">
        <v>2.12</v>
      </c>
    </row>
    <row r="220" spans="18:31" ht="15" thickBot="1" x14ac:dyDescent="0.35">
      <c r="R220" s="7" t="s">
        <v>235</v>
      </c>
      <c r="S220" s="8">
        <v>3615.9</v>
      </c>
      <c r="T220" s="8">
        <v>1421.2</v>
      </c>
      <c r="U220" s="8">
        <v>1443.8</v>
      </c>
      <c r="V220" s="8">
        <v>3397.1</v>
      </c>
      <c r="W220" s="8">
        <v>116.6</v>
      </c>
      <c r="X220" s="8">
        <v>1393.7</v>
      </c>
      <c r="Y220" s="8">
        <v>1510.8</v>
      </c>
      <c r="Z220" s="8">
        <v>1544.9</v>
      </c>
      <c r="AA220" s="8">
        <v>481.6</v>
      </c>
      <c r="AB220" s="8">
        <v>14925.7</v>
      </c>
      <c r="AC220" s="8">
        <v>15000</v>
      </c>
      <c r="AD220" s="8">
        <v>74.3</v>
      </c>
      <c r="AE220" s="8">
        <v>0.5</v>
      </c>
    </row>
    <row r="221" spans="18:31" ht="15" thickBot="1" x14ac:dyDescent="0.35">
      <c r="R221" s="7" t="s">
        <v>236</v>
      </c>
      <c r="S221" s="8">
        <v>4152.6000000000004</v>
      </c>
      <c r="T221" s="8">
        <v>1103.3</v>
      </c>
      <c r="U221" s="8">
        <v>1469.8</v>
      </c>
      <c r="V221" s="8">
        <v>2977.1</v>
      </c>
      <c r="W221" s="8">
        <v>9.5</v>
      </c>
      <c r="X221" s="8">
        <v>1446.8</v>
      </c>
      <c r="Y221" s="8">
        <v>1253</v>
      </c>
      <c r="Z221" s="8">
        <v>1402.2</v>
      </c>
      <c r="AA221" s="8">
        <v>481.6</v>
      </c>
      <c r="AB221" s="8">
        <v>14296</v>
      </c>
      <c r="AC221" s="8">
        <v>14000</v>
      </c>
      <c r="AD221" s="8">
        <v>-296</v>
      </c>
      <c r="AE221" s="8">
        <v>-2.11</v>
      </c>
    </row>
    <row r="222" spans="18:31" ht="15" thickBot="1" x14ac:dyDescent="0.35">
      <c r="R222" s="7" t="s">
        <v>237</v>
      </c>
      <c r="S222" s="8">
        <v>3615.9</v>
      </c>
      <c r="T222" s="8">
        <v>1103.3</v>
      </c>
      <c r="U222" s="8">
        <v>1469.8</v>
      </c>
      <c r="V222" s="8">
        <v>2977.1</v>
      </c>
      <c r="W222" s="8">
        <v>9.5</v>
      </c>
      <c r="X222" s="8">
        <v>1393.7</v>
      </c>
      <c r="Y222" s="8">
        <v>1510.8</v>
      </c>
      <c r="Z222" s="8">
        <v>1402.2</v>
      </c>
      <c r="AA222" s="8">
        <v>481.6</v>
      </c>
      <c r="AB222" s="8">
        <v>13964</v>
      </c>
      <c r="AC222" s="8">
        <v>13000</v>
      </c>
      <c r="AD222" s="8">
        <v>-964</v>
      </c>
      <c r="AE222" s="8">
        <v>-7.42</v>
      </c>
    </row>
    <row r="223" spans="18:31" ht="15" thickBot="1" x14ac:dyDescent="0.35">
      <c r="R223" s="7" t="s">
        <v>238</v>
      </c>
      <c r="S223" s="8">
        <v>4152.6000000000004</v>
      </c>
      <c r="T223" s="8">
        <v>1103.3</v>
      </c>
      <c r="U223" s="8">
        <v>1469.8</v>
      </c>
      <c r="V223" s="8">
        <v>2977.1</v>
      </c>
      <c r="W223" s="8">
        <v>9.5</v>
      </c>
      <c r="X223" s="8">
        <v>1446.8</v>
      </c>
      <c r="Y223" s="8">
        <v>1253</v>
      </c>
      <c r="Z223" s="8">
        <v>1402.2</v>
      </c>
      <c r="AA223" s="8">
        <v>237.8</v>
      </c>
      <c r="AB223" s="8">
        <v>14052.2</v>
      </c>
      <c r="AC223" s="8">
        <v>14000</v>
      </c>
      <c r="AD223" s="8">
        <v>-52.2</v>
      </c>
      <c r="AE223" s="8">
        <v>-0.37</v>
      </c>
    </row>
    <row r="224" spans="18:31" ht="15" thickBot="1" x14ac:dyDescent="0.35">
      <c r="R224" s="7" t="s">
        <v>239</v>
      </c>
      <c r="S224" s="8">
        <v>3615.9</v>
      </c>
      <c r="T224" s="8">
        <v>1421.2</v>
      </c>
      <c r="U224" s="8">
        <v>1443.8</v>
      </c>
      <c r="V224" s="8">
        <v>3397.1</v>
      </c>
      <c r="W224" s="8">
        <v>9.5</v>
      </c>
      <c r="X224" s="8">
        <v>1393.7</v>
      </c>
      <c r="Y224" s="8">
        <v>1510.8</v>
      </c>
      <c r="Z224" s="8">
        <v>1065.3</v>
      </c>
      <c r="AA224" s="8">
        <v>728.4</v>
      </c>
      <c r="AB224" s="8">
        <v>14585.8</v>
      </c>
      <c r="AC224" s="8">
        <v>14000</v>
      </c>
      <c r="AD224" s="8">
        <v>-585.79999999999995</v>
      </c>
      <c r="AE224" s="8">
        <v>-4.18</v>
      </c>
    </row>
    <row r="225" spans="18:31" ht="15" thickBot="1" x14ac:dyDescent="0.35">
      <c r="R225" s="7" t="s">
        <v>240</v>
      </c>
      <c r="S225" s="8">
        <v>3615.9</v>
      </c>
      <c r="T225" s="8">
        <v>924.1</v>
      </c>
      <c r="U225" s="8">
        <v>1271.5999999999999</v>
      </c>
      <c r="V225" s="8">
        <v>2972.1</v>
      </c>
      <c r="W225" s="8">
        <v>73.599999999999994</v>
      </c>
      <c r="X225" s="8">
        <v>244.8</v>
      </c>
      <c r="Y225" s="8">
        <v>941.1</v>
      </c>
      <c r="Z225" s="8">
        <v>0</v>
      </c>
      <c r="AA225" s="8">
        <v>539.70000000000005</v>
      </c>
      <c r="AB225" s="8">
        <v>10582.9</v>
      </c>
      <c r="AC225" s="8">
        <v>12000</v>
      </c>
      <c r="AD225" s="8">
        <v>1417.1</v>
      </c>
      <c r="AE225" s="8">
        <v>11.81</v>
      </c>
    </row>
    <row r="226" spans="18:31" ht="15" thickBot="1" x14ac:dyDescent="0.35">
      <c r="R226" s="7" t="s">
        <v>241</v>
      </c>
      <c r="S226" s="8">
        <v>3615.9</v>
      </c>
      <c r="T226" s="8">
        <v>1103.3</v>
      </c>
      <c r="U226" s="8">
        <v>1443.8</v>
      </c>
      <c r="V226" s="8">
        <v>3397.1</v>
      </c>
      <c r="W226" s="8">
        <v>73.599999999999994</v>
      </c>
      <c r="X226" s="8">
        <v>1393.7</v>
      </c>
      <c r="Y226" s="8">
        <v>1510.8</v>
      </c>
      <c r="Z226" s="8">
        <v>0</v>
      </c>
      <c r="AA226" s="8">
        <v>237.8</v>
      </c>
      <c r="AB226" s="8">
        <v>12776.1</v>
      </c>
      <c r="AC226" s="8">
        <v>14000</v>
      </c>
      <c r="AD226" s="8">
        <v>1223.9000000000001</v>
      </c>
      <c r="AE226" s="8">
        <v>8.74</v>
      </c>
    </row>
    <row r="227" spans="18:31" ht="15" thickBot="1" x14ac:dyDescent="0.35">
      <c r="R227" s="7" t="s">
        <v>242</v>
      </c>
      <c r="S227" s="8">
        <v>3615.9</v>
      </c>
      <c r="T227" s="8">
        <v>1103.3</v>
      </c>
      <c r="U227" s="8">
        <v>1443.8</v>
      </c>
      <c r="V227" s="8">
        <v>3397.1</v>
      </c>
      <c r="W227" s="8">
        <v>73.599999999999994</v>
      </c>
      <c r="X227" s="8">
        <v>1393.7</v>
      </c>
      <c r="Y227" s="8">
        <v>1510.8</v>
      </c>
      <c r="Z227" s="8">
        <v>0</v>
      </c>
      <c r="AA227" s="8">
        <v>728.4</v>
      </c>
      <c r="AB227" s="8">
        <v>13266.7</v>
      </c>
      <c r="AC227" s="8">
        <v>14000</v>
      </c>
      <c r="AD227" s="8">
        <v>733.3</v>
      </c>
      <c r="AE227" s="8">
        <v>5.24</v>
      </c>
    </row>
    <row r="228" spans="18:31" ht="15" thickBot="1" x14ac:dyDescent="0.35">
      <c r="R228" s="7" t="s">
        <v>243</v>
      </c>
      <c r="S228" s="8">
        <v>3790.1</v>
      </c>
      <c r="T228" s="8">
        <v>924.1</v>
      </c>
      <c r="U228" s="8">
        <v>1469.8</v>
      </c>
      <c r="V228" s="8">
        <v>2972.1</v>
      </c>
      <c r="W228" s="8">
        <v>907.6</v>
      </c>
      <c r="X228" s="8">
        <v>1115.9000000000001</v>
      </c>
      <c r="Y228" s="8">
        <v>1253</v>
      </c>
      <c r="Z228" s="8">
        <v>1544.9</v>
      </c>
      <c r="AA228" s="8">
        <v>481.6</v>
      </c>
      <c r="AB228" s="8">
        <v>14459.2</v>
      </c>
      <c r="AC228" s="8">
        <v>15000</v>
      </c>
      <c r="AD228" s="8">
        <v>540.79999999999995</v>
      </c>
      <c r="AE228" s="8">
        <v>3.61</v>
      </c>
    </row>
    <row r="229" spans="18:31" ht="15" thickBot="1" x14ac:dyDescent="0.35">
      <c r="R229" s="7" t="s">
        <v>244</v>
      </c>
      <c r="S229" s="8">
        <v>3836.2</v>
      </c>
      <c r="T229" s="8">
        <v>924.1</v>
      </c>
      <c r="U229" s="8">
        <v>0</v>
      </c>
      <c r="V229" s="8">
        <v>0</v>
      </c>
      <c r="W229" s="8">
        <v>907.6</v>
      </c>
      <c r="X229" s="8">
        <v>1676</v>
      </c>
      <c r="Y229" s="8">
        <v>2174.1999999999998</v>
      </c>
      <c r="Z229" s="8">
        <v>1544.9</v>
      </c>
      <c r="AA229" s="8">
        <v>539.70000000000005</v>
      </c>
      <c r="AB229" s="8">
        <v>11602.7</v>
      </c>
      <c r="AC229" s="8">
        <v>12000</v>
      </c>
      <c r="AD229" s="8">
        <v>397.3</v>
      </c>
      <c r="AE229" s="8">
        <v>3.31</v>
      </c>
    </row>
    <row r="230" spans="18:31" ht="15" thickBot="1" x14ac:dyDescent="0.35">
      <c r="R230" s="7" t="s">
        <v>245</v>
      </c>
      <c r="S230" s="8">
        <v>3790.1</v>
      </c>
      <c r="T230" s="8">
        <v>924.1</v>
      </c>
      <c r="U230" s="8">
        <v>1271.5999999999999</v>
      </c>
      <c r="V230" s="8">
        <v>2972.1</v>
      </c>
      <c r="W230" s="8">
        <v>907.6</v>
      </c>
      <c r="X230" s="8">
        <v>1115.9000000000001</v>
      </c>
      <c r="Y230" s="8">
        <v>941.1</v>
      </c>
      <c r="Z230" s="8">
        <v>1544.9</v>
      </c>
      <c r="AA230" s="8">
        <v>481.6</v>
      </c>
      <c r="AB230" s="8">
        <v>13949</v>
      </c>
      <c r="AC230" s="8">
        <v>14000</v>
      </c>
      <c r="AD230" s="8">
        <v>51</v>
      </c>
      <c r="AE230" s="8">
        <v>0.36</v>
      </c>
    </row>
    <row r="231" spans="18:31" ht="15" thickBot="1" x14ac:dyDescent="0.35">
      <c r="R231" s="7" t="s">
        <v>246</v>
      </c>
      <c r="S231" s="8">
        <v>3790.1</v>
      </c>
      <c r="T231" s="8">
        <v>1974.4</v>
      </c>
      <c r="U231" s="8">
        <v>1271.5999999999999</v>
      </c>
      <c r="V231" s="8">
        <v>2972.1</v>
      </c>
      <c r="W231" s="8">
        <v>788</v>
      </c>
      <c r="X231" s="8">
        <v>1115.9000000000001</v>
      </c>
      <c r="Y231" s="8">
        <v>666.8</v>
      </c>
      <c r="Z231" s="8">
        <v>1065.3</v>
      </c>
      <c r="AA231" s="8">
        <v>481.6</v>
      </c>
      <c r="AB231" s="8">
        <v>14125.7</v>
      </c>
      <c r="AC231" s="8">
        <v>14000</v>
      </c>
      <c r="AD231" s="8">
        <v>-125.7</v>
      </c>
      <c r="AE231" s="8">
        <v>-0.9</v>
      </c>
    </row>
    <row r="232" spans="18:31" ht="15" thickBot="1" x14ac:dyDescent="0.35">
      <c r="R232" s="7" t="s">
        <v>247</v>
      </c>
      <c r="S232" s="8">
        <v>3836.2</v>
      </c>
      <c r="T232" s="8">
        <v>924.1</v>
      </c>
      <c r="U232" s="8">
        <v>0</v>
      </c>
      <c r="V232" s="8">
        <v>2972.1</v>
      </c>
      <c r="W232" s="8">
        <v>788</v>
      </c>
      <c r="X232" s="8">
        <v>244.8</v>
      </c>
      <c r="Y232" s="8">
        <v>666.8</v>
      </c>
      <c r="Z232" s="8">
        <v>1065.3</v>
      </c>
      <c r="AA232" s="8">
        <v>481.6</v>
      </c>
      <c r="AB232" s="8">
        <v>10978.9</v>
      </c>
      <c r="AC232" s="8">
        <v>12000</v>
      </c>
      <c r="AD232" s="8">
        <v>1021.1</v>
      </c>
      <c r="AE232" s="8">
        <v>8.51</v>
      </c>
    </row>
    <row r="233" spans="18:31" ht="15" thickBot="1" x14ac:dyDescent="0.35">
      <c r="R233" s="7" t="s">
        <v>248</v>
      </c>
      <c r="S233" s="8">
        <v>3790.1</v>
      </c>
      <c r="T233" s="8">
        <v>1974.4</v>
      </c>
      <c r="U233" s="8">
        <v>1469.8</v>
      </c>
      <c r="V233" s="8">
        <v>2816.4</v>
      </c>
      <c r="W233" s="8">
        <v>73.599999999999994</v>
      </c>
      <c r="X233" s="8">
        <v>1115.9000000000001</v>
      </c>
      <c r="Y233" s="8">
        <v>941.1</v>
      </c>
      <c r="Z233" s="8">
        <v>1065.3</v>
      </c>
      <c r="AA233" s="8">
        <v>237.8</v>
      </c>
      <c r="AB233" s="8">
        <v>13484.5</v>
      </c>
      <c r="AC233" s="8">
        <v>15000</v>
      </c>
      <c r="AD233" s="8">
        <v>1515.5</v>
      </c>
      <c r="AE233" s="8">
        <v>10.1</v>
      </c>
    </row>
    <row r="234" spans="18:31" ht="15" thickBot="1" x14ac:dyDescent="0.35">
      <c r="R234" s="7" t="s">
        <v>249</v>
      </c>
      <c r="S234" s="8">
        <v>3790.1</v>
      </c>
      <c r="T234" s="8">
        <v>1974.4</v>
      </c>
      <c r="U234" s="8">
        <v>1469.8</v>
      </c>
      <c r="V234" s="8">
        <v>2816.4</v>
      </c>
      <c r="W234" s="8">
        <v>73.599999999999994</v>
      </c>
      <c r="X234" s="8">
        <v>1115.9000000000001</v>
      </c>
      <c r="Y234" s="8">
        <v>941.1</v>
      </c>
      <c r="Z234" s="8">
        <v>1065.3</v>
      </c>
      <c r="AA234" s="8">
        <v>237.8</v>
      </c>
      <c r="AB234" s="8">
        <v>13484.5</v>
      </c>
      <c r="AC234" s="8">
        <v>14000</v>
      </c>
      <c r="AD234" s="8">
        <v>515.5</v>
      </c>
      <c r="AE234" s="8">
        <v>3.68</v>
      </c>
    </row>
    <row r="235" spans="18:31" ht="15" thickBot="1" x14ac:dyDescent="0.35">
      <c r="R235" s="7" t="s">
        <v>250</v>
      </c>
      <c r="S235" s="8">
        <v>3836.2</v>
      </c>
      <c r="T235" s="8">
        <v>924.1</v>
      </c>
      <c r="U235" s="8">
        <v>2151.1</v>
      </c>
      <c r="V235" s="8">
        <v>2816.4</v>
      </c>
      <c r="W235" s="8">
        <v>73.599999999999994</v>
      </c>
      <c r="X235" s="8">
        <v>244.8</v>
      </c>
      <c r="Y235" s="8">
        <v>1253</v>
      </c>
      <c r="Z235" s="8">
        <v>1065.3</v>
      </c>
      <c r="AA235" s="8">
        <v>576.70000000000005</v>
      </c>
      <c r="AB235" s="8">
        <v>12941.3</v>
      </c>
      <c r="AC235" s="8">
        <v>13000</v>
      </c>
      <c r="AD235" s="8">
        <v>58.7</v>
      </c>
      <c r="AE235" s="8">
        <v>0.45</v>
      </c>
    </row>
    <row r="236" spans="18:31" ht="15" thickBot="1" x14ac:dyDescent="0.35">
      <c r="R236" s="7" t="s">
        <v>251</v>
      </c>
      <c r="S236" s="8">
        <v>4152.6000000000004</v>
      </c>
      <c r="T236" s="8">
        <v>1103.3</v>
      </c>
      <c r="U236" s="8">
        <v>1469.8</v>
      </c>
      <c r="V236" s="8">
        <v>2977.1</v>
      </c>
      <c r="W236" s="8">
        <v>907.6</v>
      </c>
      <c r="X236" s="8">
        <v>1446.8</v>
      </c>
      <c r="Y236" s="8">
        <v>1253</v>
      </c>
      <c r="Z236" s="8">
        <v>1544.9</v>
      </c>
      <c r="AA236" s="8">
        <v>237.8</v>
      </c>
      <c r="AB236" s="8">
        <v>15092.9</v>
      </c>
      <c r="AC236" s="8">
        <v>15000</v>
      </c>
      <c r="AD236" s="8">
        <v>-92.9</v>
      </c>
      <c r="AE236" s="8">
        <v>-0.62</v>
      </c>
    </row>
    <row r="237" spans="18:31" ht="15" thickBot="1" x14ac:dyDescent="0.35">
      <c r="R237" s="7" t="s">
        <v>252</v>
      </c>
      <c r="S237" s="8">
        <v>4152.6000000000004</v>
      </c>
      <c r="T237" s="8">
        <v>1103.3</v>
      </c>
      <c r="U237" s="8">
        <v>1469.8</v>
      </c>
      <c r="V237" s="8">
        <v>2977.1</v>
      </c>
      <c r="W237" s="8">
        <v>907.6</v>
      </c>
      <c r="X237" s="8">
        <v>1446.8</v>
      </c>
      <c r="Y237" s="8">
        <v>1253</v>
      </c>
      <c r="Z237" s="8">
        <v>1544.9</v>
      </c>
      <c r="AA237" s="8">
        <v>237.8</v>
      </c>
      <c r="AB237" s="8">
        <v>15092.9</v>
      </c>
      <c r="AC237" s="8">
        <v>15000</v>
      </c>
      <c r="AD237" s="8">
        <v>-92.9</v>
      </c>
      <c r="AE237" s="8">
        <v>-0.62</v>
      </c>
    </row>
    <row r="238" spans="18:31" ht="15" thickBot="1" x14ac:dyDescent="0.35">
      <c r="R238" s="7" t="s">
        <v>253</v>
      </c>
      <c r="S238" s="8">
        <v>3615.9</v>
      </c>
      <c r="T238" s="8">
        <v>1421.2</v>
      </c>
      <c r="U238" s="8">
        <v>0</v>
      </c>
      <c r="V238" s="8">
        <v>2972.1</v>
      </c>
      <c r="W238" s="8">
        <v>907.6</v>
      </c>
      <c r="X238" s="8">
        <v>1115.9000000000001</v>
      </c>
      <c r="Y238" s="8">
        <v>941.1</v>
      </c>
      <c r="Z238" s="8">
        <v>1544.9</v>
      </c>
      <c r="AA238" s="8">
        <v>539.70000000000005</v>
      </c>
      <c r="AB238" s="8">
        <v>13058.4</v>
      </c>
      <c r="AC238" s="8">
        <v>13000</v>
      </c>
      <c r="AD238" s="8">
        <v>-58.4</v>
      </c>
      <c r="AE238" s="8">
        <v>-0.45</v>
      </c>
    </row>
    <row r="239" spans="18:31" ht="15" thickBot="1" x14ac:dyDescent="0.35">
      <c r="R239" s="7" t="s">
        <v>254</v>
      </c>
      <c r="S239" s="8">
        <v>4152.6000000000004</v>
      </c>
      <c r="T239" s="8">
        <v>924.1</v>
      </c>
      <c r="U239" s="8">
        <v>1443.8</v>
      </c>
      <c r="V239" s="8">
        <v>2816.4</v>
      </c>
      <c r="W239" s="8">
        <v>788</v>
      </c>
      <c r="X239" s="8">
        <v>1446.8</v>
      </c>
      <c r="Y239" s="8">
        <v>941.1</v>
      </c>
      <c r="Z239" s="8">
        <v>1402.2</v>
      </c>
      <c r="AA239" s="8">
        <v>237.8</v>
      </c>
      <c r="AB239" s="8">
        <v>14152.8</v>
      </c>
      <c r="AC239" s="8">
        <v>15000</v>
      </c>
      <c r="AD239" s="8">
        <v>847.2</v>
      </c>
      <c r="AE239" s="8">
        <v>5.65</v>
      </c>
    </row>
    <row r="240" spans="18:31" ht="15" thickBot="1" x14ac:dyDescent="0.35">
      <c r="R240" s="7" t="s">
        <v>255</v>
      </c>
      <c r="S240" s="8">
        <v>3615.9</v>
      </c>
      <c r="T240" s="8">
        <v>1103.3</v>
      </c>
      <c r="U240" s="8">
        <v>1271.5999999999999</v>
      </c>
      <c r="V240" s="8">
        <v>2977.1</v>
      </c>
      <c r="W240" s="8">
        <v>788</v>
      </c>
      <c r="X240" s="8">
        <v>1446.8</v>
      </c>
      <c r="Y240" s="8">
        <v>1253</v>
      </c>
      <c r="Z240" s="8">
        <v>1402.2</v>
      </c>
      <c r="AA240" s="8">
        <v>481.6</v>
      </c>
      <c r="AB240" s="8">
        <v>14339.5</v>
      </c>
      <c r="AC240" s="8">
        <v>14000</v>
      </c>
      <c r="AD240" s="8">
        <v>-339.5</v>
      </c>
      <c r="AE240" s="8">
        <v>-2.4300000000000002</v>
      </c>
    </row>
    <row r="241" spans="18:31" ht="15" thickBot="1" x14ac:dyDescent="0.35">
      <c r="R241" s="7" t="s">
        <v>256</v>
      </c>
      <c r="S241" s="8">
        <v>4152.6000000000004</v>
      </c>
      <c r="T241" s="8">
        <v>924.1</v>
      </c>
      <c r="U241" s="8">
        <v>1469.8</v>
      </c>
      <c r="V241" s="8">
        <v>2977.1</v>
      </c>
      <c r="W241" s="8">
        <v>788</v>
      </c>
      <c r="X241" s="8">
        <v>1446.8</v>
      </c>
      <c r="Y241" s="8">
        <v>941.1</v>
      </c>
      <c r="Z241" s="8">
        <v>1402.2</v>
      </c>
      <c r="AA241" s="8">
        <v>237.8</v>
      </c>
      <c r="AB241" s="8">
        <v>14339.5</v>
      </c>
      <c r="AC241" s="8">
        <v>14000</v>
      </c>
      <c r="AD241" s="8">
        <v>-339.5</v>
      </c>
      <c r="AE241" s="8">
        <v>-2.4300000000000002</v>
      </c>
    </row>
    <row r="242" spans="18:31" ht="15" thickBot="1" x14ac:dyDescent="0.35">
      <c r="R242" s="7" t="s">
        <v>257</v>
      </c>
      <c r="S242" s="8">
        <v>3615.9</v>
      </c>
      <c r="T242" s="8">
        <v>1421.2</v>
      </c>
      <c r="U242" s="8">
        <v>1469.8</v>
      </c>
      <c r="V242" s="8">
        <v>3397.1</v>
      </c>
      <c r="W242" s="8">
        <v>9.5</v>
      </c>
      <c r="X242" s="8">
        <v>1393.7</v>
      </c>
      <c r="Y242" s="8">
        <v>1510.8</v>
      </c>
      <c r="Z242" s="8">
        <v>1065.3</v>
      </c>
      <c r="AA242" s="8">
        <v>728.4</v>
      </c>
      <c r="AB242" s="8">
        <v>14611.8</v>
      </c>
      <c r="AC242" s="8">
        <v>15000</v>
      </c>
      <c r="AD242" s="8">
        <v>388.2</v>
      </c>
      <c r="AE242" s="8">
        <v>2.59</v>
      </c>
    </row>
    <row r="243" spans="18:31" ht="15" thickBot="1" x14ac:dyDescent="0.35">
      <c r="R243" s="7" t="s">
        <v>258</v>
      </c>
      <c r="S243" s="8">
        <v>3615.9</v>
      </c>
      <c r="T243" s="8">
        <v>1103.3</v>
      </c>
      <c r="U243" s="8">
        <v>1443.8</v>
      </c>
      <c r="V243" s="8">
        <v>3397.1</v>
      </c>
      <c r="W243" s="8">
        <v>9.5</v>
      </c>
      <c r="X243" s="8">
        <v>1393.7</v>
      </c>
      <c r="Y243" s="8">
        <v>1510.8</v>
      </c>
      <c r="Z243" s="8">
        <v>1065.3</v>
      </c>
      <c r="AA243" s="8">
        <v>728.4</v>
      </c>
      <c r="AB243" s="8">
        <v>14267.9</v>
      </c>
      <c r="AC243" s="8">
        <v>15000</v>
      </c>
      <c r="AD243" s="8">
        <v>732.1</v>
      </c>
      <c r="AE243" s="8">
        <v>4.88</v>
      </c>
    </row>
    <row r="244" spans="18:31" ht="15" thickBot="1" x14ac:dyDescent="0.35">
      <c r="R244" s="7" t="s">
        <v>259</v>
      </c>
      <c r="S244" s="8">
        <v>3790.1</v>
      </c>
      <c r="T244" s="8">
        <v>1974.4</v>
      </c>
      <c r="U244" s="8">
        <v>1469.8</v>
      </c>
      <c r="V244" s="8">
        <v>2972.1</v>
      </c>
      <c r="W244" s="8">
        <v>907.6</v>
      </c>
      <c r="X244" s="8">
        <v>244.8</v>
      </c>
      <c r="Y244" s="8">
        <v>666.8</v>
      </c>
      <c r="Z244" s="8">
        <v>727.9</v>
      </c>
      <c r="AA244" s="8">
        <v>481.6</v>
      </c>
      <c r="AB244" s="8">
        <v>13235.2</v>
      </c>
      <c r="AC244" s="8">
        <v>13000</v>
      </c>
      <c r="AD244" s="8">
        <v>-235.2</v>
      </c>
      <c r="AE244" s="8">
        <v>-1.81</v>
      </c>
    </row>
    <row r="245" spans="18:31" ht="15" thickBot="1" x14ac:dyDescent="0.35">
      <c r="R245" s="7" t="s">
        <v>260</v>
      </c>
      <c r="S245" s="8">
        <v>3172.4</v>
      </c>
      <c r="T245" s="8">
        <v>1974.4</v>
      </c>
      <c r="U245" s="8">
        <v>1469.8</v>
      </c>
      <c r="V245" s="8">
        <v>0</v>
      </c>
      <c r="W245" s="8">
        <v>788</v>
      </c>
      <c r="X245" s="8">
        <v>244.8</v>
      </c>
      <c r="Y245" s="8">
        <v>2174.1999999999998</v>
      </c>
      <c r="Z245" s="8">
        <v>1065.3</v>
      </c>
      <c r="AA245" s="8">
        <v>481.6</v>
      </c>
      <c r="AB245" s="8">
        <v>11370.4</v>
      </c>
      <c r="AC245" s="8">
        <v>12000</v>
      </c>
      <c r="AD245" s="8">
        <v>629.6</v>
      </c>
      <c r="AE245" s="8">
        <v>5.25</v>
      </c>
    </row>
    <row r="246" spans="18:31" ht="15" thickBot="1" x14ac:dyDescent="0.35">
      <c r="R246" s="7" t="s">
        <v>261</v>
      </c>
      <c r="S246" s="8">
        <v>4152.6000000000004</v>
      </c>
      <c r="T246" s="8">
        <v>1974.4</v>
      </c>
      <c r="U246" s="8">
        <v>1469.8</v>
      </c>
      <c r="V246" s="8">
        <v>2816.4</v>
      </c>
      <c r="W246" s="8">
        <v>907.6</v>
      </c>
      <c r="X246" s="8">
        <v>244.8</v>
      </c>
      <c r="Y246" s="8">
        <v>941.1</v>
      </c>
      <c r="Z246" s="8">
        <v>1544.9</v>
      </c>
      <c r="AA246" s="8">
        <v>237.8</v>
      </c>
      <c r="AB246" s="8">
        <v>14289.4</v>
      </c>
      <c r="AC246" s="8">
        <v>14000</v>
      </c>
      <c r="AD246" s="8">
        <v>-289.39999999999998</v>
      </c>
      <c r="AE246" s="8">
        <v>-2.0699999999999998</v>
      </c>
    </row>
    <row r="247" spans="18:31" ht="15" thickBot="1" x14ac:dyDescent="0.35">
      <c r="R247" s="7" t="s">
        <v>262</v>
      </c>
      <c r="S247" s="8">
        <v>3836.2</v>
      </c>
      <c r="T247" s="8">
        <v>924.1</v>
      </c>
      <c r="U247" s="8">
        <v>0</v>
      </c>
      <c r="V247" s="8">
        <v>0</v>
      </c>
      <c r="W247" s="8">
        <v>788</v>
      </c>
      <c r="X247" s="8">
        <v>1676</v>
      </c>
      <c r="Y247" s="8">
        <v>2174.1999999999998</v>
      </c>
      <c r="Z247" s="8">
        <v>727.9</v>
      </c>
      <c r="AA247" s="8">
        <v>539.70000000000005</v>
      </c>
      <c r="AB247" s="8">
        <v>10666</v>
      </c>
      <c r="AC247" s="8">
        <v>11000</v>
      </c>
      <c r="AD247" s="8">
        <v>334</v>
      </c>
      <c r="AE247" s="8">
        <v>3.04</v>
      </c>
    </row>
    <row r="248" spans="18:31" ht="15" thickBot="1" x14ac:dyDescent="0.35">
      <c r="R248" s="7" t="s">
        <v>263</v>
      </c>
      <c r="S248" s="8">
        <v>4152.6000000000004</v>
      </c>
      <c r="T248" s="8">
        <v>1103.3</v>
      </c>
      <c r="U248" s="8">
        <v>1443.8</v>
      </c>
      <c r="V248" s="8">
        <v>2977.1</v>
      </c>
      <c r="W248" s="8">
        <v>9.5</v>
      </c>
      <c r="X248" s="8">
        <v>1115.9000000000001</v>
      </c>
      <c r="Y248" s="8">
        <v>1253</v>
      </c>
      <c r="Z248" s="8">
        <v>1402.2</v>
      </c>
      <c r="AA248" s="8">
        <v>237.8</v>
      </c>
      <c r="AB248" s="8">
        <v>13695.2</v>
      </c>
      <c r="AC248" s="8">
        <v>15000</v>
      </c>
      <c r="AD248" s="8">
        <v>1304.8</v>
      </c>
      <c r="AE248" s="8">
        <v>8.6999999999999993</v>
      </c>
    </row>
    <row r="249" spans="18:31" ht="15" thickBot="1" x14ac:dyDescent="0.35">
      <c r="R249" s="7" t="s">
        <v>264</v>
      </c>
      <c r="S249" s="8">
        <v>4152.6000000000004</v>
      </c>
      <c r="T249" s="8">
        <v>1103.3</v>
      </c>
      <c r="U249" s="8">
        <v>1443.8</v>
      </c>
      <c r="V249" s="8">
        <v>2977.1</v>
      </c>
      <c r="W249" s="8">
        <v>9.5</v>
      </c>
      <c r="X249" s="8">
        <v>1446.8</v>
      </c>
      <c r="Y249" s="8">
        <v>1253</v>
      </c>
      <c r="Z249" s="8">
        <v>1402.2</v>
      </c>
      <c r="AA249" s="8">
        <v>728.4</v>
      </c>
      <c r="AB249" s="8">
        <v>14516.7</v>
      </c>
      <c r="AC249" s="8">
        <v>15000</v>
      </c>
      <c r="AD249" s="8">
        <v>483.3</v>
      </c>
      <c r="AE249" s="8">
        <v>3.22</v>
      </c>
    </row>
    <row r="250" spans="18:31" ht="15" thickBot="1" x14ac:dyDescent="0.35">
      <c r="R250" s="7" t="s">
        <v>265</v>
      </c>
      <c r="S250" s="8">
        <v>3615.9</v>
      </c>
      <c r="T250" s="8">
        <v>1421.2</v>
      </c>
      <c r="U250" s="8">
        <v>1469.8</v>
      </c>
      <c r="V250" s="8">
        <v>2816.4</v>
      </c>
      <c r="W250" s="8">
        <v>9.5</v>
      </c>
      <c r="X250" s="8">
        <v>1446.8</v>
      </c>
      <c r="Y250" s="8">
        <v>1510.8</v>
      </c>
      <c r="Z250" s="8">
        <v>1065.3</v>
      </c>
      <c r="AA250" s="8">
        <v>576.70000000000005</v>
      </c>
      <c r="AB250" s="8">
        <v>13932.5</v>
      </c>
      <c r="AC250" s="8">
        <v>13000</v>
      </c>
      <c r="AD250" s="8">
        <v>-932.5</v>
      </c>
      <c r="AE250" s="8">
        <v>-7.17</v>
      </c>
    </row>
    <row r="251" spans="18:31" ht="15" thickBot="1" x14ac:dyDescent="0.35">
      <c r="R251" s="7" t="s">
        <v>266</v>
      </c>
      <c r="S251" s="8">
        <v>4152.6000000000004</v>
      </c>
      <c r="T251" s="8">
        <v>1103.3</v>
      </c>
      <c r="U251" s="8">
        <v>1443.8</v>
      </c>
      <c r="V251" s="8">
        <v>2816.4</v>
      </c>
      <c r="W251" s="8">
        <v>9.5</v>
      </c>
      <c r="X251" s="8">
        <v>1115.9000000000001</v>
      </c>
      <c r="Y251" s="8">
        <v>1253</v>
      </c>
      <c r="Z251" s="8">
        <v>1065.3</v>
      </c>
      <c r="AA251" s="8">
        <v>237.8</v>
      </c>
      <c r="AB251" s="8">
        <v>13197.6</v>
      </c>
      <c r="AC251" s="8">
        <v>14000</v>
      </c>
      <c r="AD251" s="8">
        <v>802.4</v>
      </c>
      <c r="AE251" s="8">
        <v>5.73</v>
      </c>
    </row>
    <row r="252" spans="18:31" ht="15" thickBot="1" x14ac:dyDescent="0.35">
      <c r="R252" s="7" t="s">
        <v>267</v>
      </c>
      <c r="S252" s="8">
        <v>3615.9</v>
      </c>
      <c r="T252" s="8">
        <v>1421.2</v>
      </c>
      <c r="U252" s="8">
        <v>1469.8</v>
      </c>
      <c r="V252" s="8">
        <v>2816.4</v>
      </c>
      <c r="W252" s="8">
        <v>9.5</v>
      </c>
      <c r="X252" s="8">
        <v>1446.8</v>
      </c>
      <c r="Y252" s="8">
        <v>1253</v>
      </c>
      <c r="Z252" s="8">
        <v>1065.3</v>
      </c>
      <c r="AA252" s="8">
        <v>481.6</v>
      </c>
      <c r="AB252" s="8">
        <v>13579.6</v>
      </c>
      <c r="AC252" s="8">
        <v>14000</v>
      </c>
      <c r="AD252" s="8">
        <v>420.4</v>
      </c>
      <c r="AE252" s="8">
        <v>3</v>
      </c>
    </row>
    <row r="253" spans="18:31" ht="15" thickBot="1" x14ac:dyDescent="0.35">
      <c r="R253" s="7" t="s">
        <v>268</v>
      </c>
      <c r="S253" s="8">
        <v>4152.6000000000004</v>
      </c>
      <c r="T253" s="8">
        <v>1103.3</v>
      </c>
      <c r="U253" s="8">
        <v>1469.8</v>
      </c>
      <c r="V253" s="8">
        <v>2816.4</v>
      </c>
      <c r="W253" s="8">
        <v>9.5</v>
      </c>
      <c r="X253" s="8">
        <v>1115.9000000000001</v>
      </c>
      <c r="Y253" s="8">
        <v>1253</v>
      </c>
      <c r="Z253" s="8">
        <v>1065.3</v>
      </c>
      <c r="AA253" s="8">
        <v>237.8</v>
      </c>
      <c r="AB253" s="8">
        <v>13223.6</v>
      </c>
      <c r="AC253" s="8">
        <v>14000</v>
      </c>
      <c r="AD253" s="8">
        <v>776.4</v>
      </c>
      <c r="AE253" s="8">
        <v>5.55</v>
      </c>
    </row>
    <row r="254" spans="18:31" ht="15" thickBot="1" x14ac:dyDescent="0.35">
      <c r="R254" s="7" t="s">
        <v>269</v>
      </c>
      <c r="S254" s="8">
        <v>3790.1</v>
      </c>
      <c r="T254" s="8">
        <v>1974.4</v>
      </c>
      <c r="U254" s="8">
        <v>1469.8</v>
      </c>
      <c r="V254" s="8">
        <v>2972.1</v>
      </c>
      <c r="W254" s="8">
        <v>907.6</v>
      </c>
      <c r="X254" s="8">
        <v>1446.8</v>
      </c>
      <c r="Y254" s="8">
        <v>666.8</v>
      </c>
      <c r="Z254" s="8">
        <v>1544.9</v>
      </c>
      <c r="AA254" s="8">
        <v>237.8</v>
      </c>
      <c r="AB254" s="8">
        <v>15010.3</v>
      </c>
      <c r="AC254" s="8">
        <v>15000</v>
      </c>
      <c r="AD254" s="8">
        <v>-10.3</v>
      </c>
      <c r="AE254" s="8">
        <v>-7.0000000000000007E-2</v>
      </c>
    </row>
    <row r="255" spans="18:31" ht="15" thickBot="1" x14ac:dyDescent="0.35">
      <c r="R255" s="7" t="s">
        <v>270</v>
      </c>
      <c r="S255" s="8">
        <v>3836.2</v>
      </c>
      <c r="T255" s="8">
        <v>924.1</v>
      </c>
      <c r="U255" s="8">
        <v>2151.1</v>
      </c>
      <c r="V255" s="8">
        <v>2972.1</v>
      </c>
      <c r="W255" s="8">
        <v>907.6</v>
      </c>
      <c r="X255" s="8">
        <v>244.8</v>
      </c>
      <c r="Y255" s="8">
        <v>941.1</v>
      </c>
      <c r="Z255" s="8">
        <v>1544.9</v>
      </c>
      <c r="AA255" s="8">
        <v>576.70000000000005</v>
      </c>
      <c r="AB255" s="8">
        <v>14098.7</v>
      </c>
      <c r="AC255" s="8">
        <v>15000</v>
      </c>
      <c r="AD255" s="8">
        <v>901.3</v>
      </c>
      <c r="AE255" s="8">
        <v>6.01</v>
      </c>
    </row>
    <row r="256" spans="18:31" ht="15" thickBot="1" x14ac:dyDescent="0.35">
      <c r="R256" s="7" t="s">
        <v>271</v>
      </c>
      <c r="S256" s="8">
        <v>3790.1</v>
      </c>
      <c r="T256" s="8">
        <v>1974.4</v>
      </c>
      <c r="U256" s="8">
        <v>1271.5999999999999</v>
      </c>
      <c r="V256" s="8">
        <v>2972.1</v>
      </c>
      <c r="W256" s="8">
        <v>907.6</v>
      </c>
      <c r="X256" s="8">
        <v>1446.8</v>
      </c>
      <c r="Y256" s="8">
        <v>666.8</v>
      </c>
      <c r="Z256" s="8">
        <v>1544.9</v>
      </c>
      <c r="AA256" s="8">
        <v>237.8</v>
      </c>
      <c r="AB256" s="8">
        <v>14812.1</v>
      </c>
      <c r="AC256" s="8">
        <v>15000</v>
      </c>
      <c r="AD256" s="8">
        <v>187.9</v>
      </c>
      <c r="AE256" s="8">
        <v>1.25</v>
      </c>
    </row>
    <row r="257" spans="18:31" ht="15" thickBot="1" x14ac:dyDescent="0.35">
      <c r="R257" s="7" t="s">
        <v>272</v>
      </c>
      <c r="S257" s="8">
        <v>3790.1</v>
      </c>
      <c r="T257" s="8">
        <v>1974.4</v>
      </c>
      <c r="U257" s="8">
        <v>1469.8</v>
      </c>
      <c r="V257" s="8">
        <v>2816.4</v>
      </c>
      <c r="W257" s="8">
        <v>9.5</v>
      </c>
      <c r="X257" s="8">
        <v>1115.9000000000001</v>
      </c>
      <c r="Y257" s="8">
        <v>941.1</v>
      </c>
      <c r="Z257" s="8">
        <v>1065.3</v>
      </c>
      <c r="AA257" s="8">
        <v>237.8</v>
      </c>
      <c r="AB257" s="8">
        <v>13420.4</v>
      </c>
      <c r="AC257" s="8">
        <v>15000</v>
      </c>
      <c r="AD257" s="8">
        <v>1579.6</v>
      </c>
      <c r="AE257" s="8">
        <v>10.53</v>
      </c>
    </row>
    <row r="258" spans="18:31" ht="15" thickBot="1" x14ac:dyDescent="0.35">
      <c r="R258" s="7" t="s">
        <v>273</v>
      </c>
      <c r="S258" s="8">
        <v>3790.1</v>
      </c>
      <c r="T258" s="8">
        <v>1974.4</v>
      </c>
      <c r="U258" s="8">
        <v>1271.5999999999999</v>
      </c>
      <c r="V258" s="8">
        <v>2816.4</v>
      </c>
      <c r="W258" s="8">
        <v>9.5</v>
      </c>
      <c r="X258" s="8">
        <v>1115.9000000000001</v>
      </c>
      <c r="Y258" s="8">
        <v>941.1</v>
      </c>
      <c r="Z258" s="8">
        <v>1065.3</v>
      </c>
      <c r="AA258" s="8">
        <v>237.8</v>
      </c>
      <c r="AB258" s="8">
        <v>13222.1</v>
      </c>
      <c r="AC258" s="8">
        <v>15000</v>
      </c>
      <c r="AD258" s="8">
        <v>1777.9</v>
      </c>
      <c r="AE258" s="8">
        <v>11.85</v>
      </c>
    </row>
    <row r="259" spans="18:31" ht="15" thickBot="1" x14ac:dyDescent="0.35">
      <c r="R259" s="7" t="s">
        <v>274</v>
      </c>
      <c r="S259" s="8">
        <v>3836.2</v>
      </c>
      <c r="T259" s="8">
        <v>924.1</v>
      </c>
      <c r="U259" s="8">
        <v>2151.1</v>
      </c>
      <c r="V259" s="8">
        <v>2816.4</v>
      </c>
      <c r="W259" s="8">
        <v>9.5</v>
      </c>
      <c r="X259" s="8">
        <v>244.8</v>
      </c>
      <c r="Y259" s="8">
        <v>1253</v>
      </c>
      <c r="Z259" s="8">
        <v>727.9</v>
      </c>
      <c r="AA259" s="8">
        <v>576.70000000000005</v>
      </c>
      <c r="AB259" s="8">
        <v>12539.8</v>
      </c>
      <c r="AC259" s="8">
        <v>15000</v>
      </c>
      <c r="AD259" s="8">
        <v>2460.1999999999998</v>
      </c>
      <c r="AE259" s="8">
        <v>16.399999999999999</v>
      </c>
    </row>
    <row r="260" spans="18:31" ht="15" thickBot="1" x14ac:dyDescent="0.35">
      <c r="R260" s="7" t="s">
        <v>275</v>
      </c>
      <c r="S260" s="8">
        <v>3172.4</v>
      </c>
      <c r="T260" s="8">
        <v>523.6</v>
      </c>
      <c r="U260" s="8">
        <v>1469.8</v>
      </c>
      <c r="V260" s="8">
        <v>0</v>
      </c>
      <c r="W260" s="8">
        <v>788</v>
      </c>
      <c r="X260" s="8">
        <v>1676</v>
      </c>
      <c r="Y260" s="8">
        <v>2174.1999999999998</v>
      </c>
      <c r="Z260" s="8">
        <v>727.9</v>
      </c>
      <c r="AA260" s="8">
        <v>481.6</v>
      </c>
      <c r="AB260" s="8">
        <v>11013.4</v>
      </c>
      <c r="AC260" s="8">
        <v>11000</v>
      </c>
      <c r="AD260" s="8">
        <v>-13.4</v>
      </c>
      <c r="AE260" s="8">
        <v>-0.12</v>
      </c>
    </row>
    <row r="261" spans="18:31" ht="15" thickBot="1" x14ac:dyDescent="0.35">
      <c r="R261" s="7" t="s">
        <v>276</v>
      </c>
      <c r="S261" s="8">
        <v>3172.4</v>
      </c>
      <c r="T261" s="8">
        <v>523.6</v>
      </c>
      <c r="U261" s="8">
        <v>2151.1</v>
      </c>
      <c r="V261" s="8">
        <v>0</v>
      </c>
      <c r="W261" s="8">
        <v>788</v>
      </c>
      <c r="X261" s="8">
        <v>1676</v>
      </c>
      <c r="Y261" s="8">
        <v>2174.1999999999998</v>
      </c>
      <c r="Z261" s="8">
        <v>727.9</v>
      </c>
      <c r="AA261" s="8">
        <v>237.8</v>
      </c>
      <c r="AB261" s="8">
        <v>11451</v>
      </c>
      <c r="AC261" s="8">
        <v>11000</v>
      </c>
      <c r="AD261" s="8">
        <v>-451</v>
      </c>
      <c r="AE261" s="8">
        <v>-4.0999999999999996</v>
      </c>
    </row>
    <row r="262" spans="18:31" ht="15" thickBot="1" x14ac:dyDescent="0.35">
      <c r="R262" s="7" t="s">
        <v>277</v>
      </c>
      <c r="S262" s="8">
        <v>3836.2</v>
      </c>
      <c r="T262" s="8">
        <v>1974.4</v>
      </c>
      <c r="U262" s="8">
        <v>0</v>
      </c>
      <c r="V262" s="8">
        <v>2816.4</v>
      </c>
      <c r="W262" s="8">
        <v>788</v>
      </c>
      <c r="X262" s="8">
        <v>1676</v>
      </c>
      <c r="Y262" s="8">
        <v>1253</v>
      </c>
      <c r="Z262" s="8">
        <v>727.9</v>
      </c>
      <c r="AA262" s="8">
        <v>481.6</v>
      </c>
      <c r="AB262" s="8">
        <v>13553.5</v>
      </c>
      <c r="AC262" s="8">
        <v>12000</v>
      </c>
      <c r="AD262" s="8">
        <v>-1553.5</v>
      </c>
      <c r="AE262" s="8">
        <v>-12.95</v>
      </c>
    </row>
    <row r="263" spans="18:31" ht="15" thickBot="1" x14ac:dyDescent="0.35">
      <c r="R263" s="7" t="s">
        <v>278</v>
      </c>
      <c r="S263" s="8">
        <v>3790.1</v>
      </c>
      <c r="T263" s="8">
        <v>924.1</v>
      </c>
      <c r="U263" s="8">
        <v>2151.1</v>
      </c>
      <c r="V263" s="8">
        <v>2972.1</v>
      </c>
      <c r="W263" s="8">
        <v>9.5</v>
      </c>
      <c r="X263" s="8">
        <v>1446.8</v>
      </c>
      <c r="Y263" s="8">
        <v>666.8</v>
      </c>
      <c r="Z263" s="8">
        <v>727.9</v>
      </c>
      <c r="AA263" s="8">
        <v>237.8</v>
      </c>
      <c r="AB263" s="8">
        <v>12926.3</v>
      </c>
      <c r="AC263" s="8">
        <v>12000</v>
      </c>
      <c r="AD263" s="8">
        <v>-926.3</v>
      </c>
      <c r="AE263" s="8">
        <v>-7.72</v>
      </c>
    </row>
    <row r="264" spans="18:31" ht="15" thickBot="1" x14ac:dyDescent="0.35">
      <c r="R264" s="7" t="s">
        <v>279</v>
      </c>
      <c r="S264" s="8">
        <v>3172.4</v>
      </c>
      <c r="T264" s="8">
        <v>1974.4</v>
      </c>
      <c r="U264" s="8">
        <v>2151.1</v>
      </c>
      <c r="V264" s="8">
        <v>0</v>
      </c>
      <c r="W264" s="8">
        <v>9.5</v>
      </c>
      <c r="X264" s="8">
        <v>1115.9000000000001</v>
      </c>
      <c r="Y264" s="8">
        <v>2174.1999999999998</v>
      </c>
      <c r="Z264" s="8">
        <v>727.9</v>
      </c>
      <c r="AA264" s="8">
        <v>237.8</v>
      </c>
      <c r="AB264" s="8">
        <v>11563.1</v>
      </c>
      <c r="AC264" s="8">
        <v>12000</v>
      </c>
      <c r="AD264" s="8">
        <v>436.9</v>
      </c>
      <c r="AE264" s="8">
        <v>3.64</v>
      </c>
    </row>
    <row r="265" spans="18:31" ht="15" thickBot="1" x14ac:dyDescent="0.35">
      <c r="R265" s="7" t="s">
        <v>280</v>
      </c>
      <c r="S265" s="8">
        <v>4152.6000000000004</v>
      </c>
      <c r="T265" s="8">
        <v>1103.3</v>
      </c>
      <c r="U265" s="8">
        <v>1443.8</v>
      </c>
      <c r="V265" s="8">
        <v>2977.1</v>
      </c>
      <c r="W265" s="8">
        <v>73.599999999999994</v>
      </c>
      <c r="X265" s="8">
        <v>1393.7</v>
      </c>
      <c r="Y265" s="8">
        <v>1253</v>
      </c>
      <c r="Z265" s="8">
        <v>1544.9</v>
      </c>
      <c r="AA265" s="8">
        <v>728.4</v>
      </c>
      <c r="AB265" s="8">
        <v>14670.4</v>
      </c>
      <c r="AC265" s="8">
        <v>14000</v>
      </c>
      <c r="AD265" s="8">
        <v>-670.4</v>
      </c>
      <c r="AE265" s="8">
        <v>-4.79</v>
      </c>
    </row>
    <row r="266" spans="18:31" ht="15" thickBot="1" x14ac:dyDescent="0.35">
      <c r="R266" s="7" t="s">
        <v>281</v>
      </c>
      <c r="S266" s="8">
        <v>3615.9</v>
      </c>
      <c r="T266" s="8">
        <v>1103.3</v>
      </c>
      <c r="U266" s="8">
        <v>1443.8</v>
      </c>
      <c r="V266" s="8">
        <v>3397.1</v>
      </c>
      <c r="W266" s="8">
        <v>73.599999999999994</v>
      </c>
      <c r="X266" s="8">
        <v>1393.7</v>
      </c>
      <c r="Y266" s="8">
        <v>1510.8</v>
      </c>
      <c r="Z266" s="8">
        <v>1544.9</v>
      </c>
      <c r="AA266" s="8">
        <v>728.4</v>
      </c>
      <c r="AB266" s="8">
        <v>14811.6</v>
      </c>
      <c r="AC266" s="8">
        <v>14000</v>
      </c>
      <c r="AD266" s="8">
        <v>-811.6</v>
      </c>
      <c r="AE266" s="8">
        <v>-5.8</v>
      </c>
    </row>
    <row r="267" spans="18:31" ht="15" thickBot="1" x14ac:dyDescent="0.35">
      <c r="R267" s="7" t="s">
        <v>282</v>
      </c>
      <c r="S267" s="8">
        <v>3615.9</v>
      </c>
      <c r="T267" s="8">
        <v>1103.3</v>
      </c>
      <c r="U267" s="8">
        <v>0</v>
      </c>
      <c r="V267" s="8">
        <v>2972.1</v>
      </c>
      <c r="W267" s="8">
        <v>907.6</v>
      </c>
      <c r="X267" s="8">
        <v>1676</v>
      </c>
      <c r="Y267" s="8">
        <v>666.8</v>
      </c>
      <c r="Z267" s="8">
        <v>1065.3</v>
      </c>
      <c r="AA267" s="8">
        <v>539.70000000000005</v>
      </c>
      <c r="AB267" s="8">
        <v>12546.8</v>
      </c>
      <c r="AC267" s="8">
        <v>12000</v>
      </c>
      <c r="AD267" s="8">
        <v>-546.79999999999995</v>
      </c>
      <c r="AE267" s="8">
        <v>-4.5599999999999996</v>
      </c>
    </row>
    <row r="268" spans="18:31" ht="15" thickBot="1" x14ac:dyDescent="0.35">
      <c r="R268" s="7" t="s">
        <v>283</v>
      </c>
      <c r="S268" s="8">
        <v>3790.1</v>
      </c>
      <c r="T268" s="8">
        <v>924.1</v>
      </c>
      <c r="U268" s="8">
        <v>1469.8</v>
      </c>
      <c r="V268" s="8">
        <v>2816.4</v>
      </c>
      <c r="W268" s="8">
        <v>9.5</v>
      </c>
      <c r="X268" s="8">
        <v>1446.8</v>
      </c>
      <c r="Y268" s="8">
        <v>941.1</v>
      </c>
      <c r="Z268" s="8">
        <v>1065.3</v>
      </c>
      <c r="AA268" s="8">
        <v>237.8</v>
      </c>
      <c r="AB268" s="8">
        <v>12701</v>
      </c>
      <c r="AC268" s="8">
        <v>14000</v>
      </c>
      <c r="AD268" s="8">
        <v>1299</v>
      </c>
      <c r="AE268" s="8">
        <v>9.2799999999999994</v>
      </c>
    </row>
    <row r="269" spans="18:31" ht="15" thickBot="1" x14ac:dyDescent="0.35">
      <c r="R269" s="7" t="s">
        <v>284</v>
      </c>
      <c r="S269" s="8">
        <v>3836.2</v>
      </c>
      <c r="T269" s="8">
        <v>1103.3</v>
      </c>
      <c r="U269" s="8">
        <v>1443.8</v>
      </c>
      <c r="V269" s="8">
        <v>2977.1</v>
      </c>
      <c r="W269" s="8">
        <v>907.6</v>
      </c>
      <c r="X269" s="8">
        <v>1446.8</v>
      </c>
      <c r="Y269" s="8">
        <v>1510.8</v>
      </c>
      <c r="Z269" s="8">
        <v>1402.2</v>
      </c>
      <c r="AA269" s="8">
        <v>237.8</v>
      </c>
      <c r="AB269" s="8">
        <v>14865.6</v>
      </c>
      <c r="AC269" s="8">
        <v>15000</v>
      </c>
      <c r="AD269" s="8">
        <v>134.4</v>
      </c>
      <c r="AE269" s="8">
        <v>0.9</v>
      </c>
    </row>
    <row r="270" spans="18:31" ht="15" thickBot="1" x14ac:dyDescent="0.35">
      <c r="R270" s="7" t="s">
        <v>285</v>
      </c>
      <c r="S270" s="8">
        <v>3615.9</v>
      </c>
      <c r="T270" s="8">
        <v>1103.3</v>
      </c>
      <c r="U270" s="8">
        <v>1469.8</v>
      </c>
      <c r="V270" s="8">
        <v>2977.1</v>
      </c>
      <c r="W270" s="8">
        <v>907.6</v>
      </c>
      <c r="X270" s="8">
        <v>1446.8</v>
      </c>
      <c r="Y270" s="8">
        <v>1253</v>
      </c>
      <c r="Z270" s="8">
        <v>1402.2</v>
      </c>
      <c r="AA270" s="8">
        <v>576.70000000000005</v>
      </c>
      <c r="AB270" s="8">
        <v>14752.5</v>
      </c>
      <c r="AC270" s="8">
        <v>15000</v>
      </c>
      <c r="AD270" s="8">
        <v>247.5</v>
      </c>
      <c r="AE270" s="8">
        <v>1.65</v>
      </c>
    </row>
    <row r="271" spans="18:31" ht="15" thickBot="1" x14ac:dyDescent="0.35">
      <c r="R271" s="7" t="s">
        <v>286</v>
      </c>
      <c r="S271" s="8">
        <v>3836.2</v>
      </c>
      <c r="T271" s="8">
        <v>1103.3</v>
      </c>
      <c r="U271" s="8">
        <v>1469.8</v>
      </c>
      <c r="V271" s="8">
        <v>2977.1</v>
      </c>
      <c r="W271" s="8">
        <v>907.6</v>
      </c>
      <c r="X271" s="8">
        <v>1446.8</v>
      </c>
      <c r="Y271" s="8">
        <v>1510.8</v>
      </c>
      <c r="Z271" s="8">
        <v>1402.2</v>
      </c>
      <c r="AA271" s="8">
        <v>237.8</v>
      </c>
      <c r="AB271" s="8">
        <v>14891.7</v>
      </c>
      <c r="AC271" s="8">
        <v>15000</v>
      </c>
      <c r="AD271" s="8">
        <v>108.3</v>
      </c>
      <c r="AE271" s="8">
        <v>0.72</v>
      </c>
    </row>
    <row r="272" spans="18:31" ht="15" thickBot="1" x14ac:dyDescent="0.35">
      <c r="R272" s="7" t="s">
        <v>287</v>
      </c>
      <c r="S272" s="8">
        <v>4152.6000000000004</v>
      </c>
      <c r="T272" s="8">
        <v>1103.3</v>
      </c>
      <c r="U272" s="8">
        <v>1443.8</v>
      </c>
      <c r="V272" s="8">
        <v>3397.1</v>
      </c>
      <c r="W272" s="8">
        <v>73.599999999999994</v>
      </c>
      <c r="X272" s="8">
        <v>1393.7</v>
      </c>
      <c r="Y272" s="8">
        <v>1510.8</v>
      </c>
      <c r="Z272" s="8">
        <v>1402.2</v>
      </c>
      <c r="AA272" s="8">
        <v>728.4</v>
      </c>
      <c r="AB272" s="8">
        <v>15205.6</v>
      </c>
      <c r="AC272" s="8">
        <v>15000</v>
      </c>
      <c r="AD272" s="8">
        <v>-205.6</v>
      </c>
      <c r="AE272" s="8">
        <v>-1.37</v>
      </c>
    </row>
    <row r="273" spans="18:31" ht="15" thickBot="1" x14ac:dyDescent="0.35">
      <c r="R273" s="7" t="s">
        <v>288</v>
      </c>
      <c r="S273" s="8">
        <v>4152.6000000000004</v>
      </c>
      <c r="T273" s="8">
        <v>1103.3</v>
      </c>
      <c r="U273" s="8">
        <v>1271.5999999999999</v>
      </c>
      <c r="V273" s="8">
        <v>2977.1</v>
      </c>
      <c r="W273" s="8">
        <v>907.6</v>
      </c>
      <c r="X273" s="8">
        <v>1446.8</v>
      </c>
      <c r="Y273" s="8">
        <v>1253</v>
      </c>
      <c r="Z273" s="8">
        <v>1402.2</v>
      </c>
      <c r="AA273" s="8">
        <v>237.8</v>
      </c>
      <c r="AB273" s="8">
        <v>14752</v>
      </c>
      <c r="AC273" s="8">
        <v>15000</v>
      </c>
      <c r="AD273" s="8">
        <v>248</v>
      </c>
      <c r="AE273" s="8">
        <v>1.65</v>
      </c>
    </row>
    <row r="274" spans="18:31" ht="15" thickBot="1" x14ac:dyDescent="0.35">
      <c r="R274" s="7" t="s">
        <v>289</v>
      </c>
      <c r="S274" s="8">
        <v>4152.6000000000004</v>
      </c>
      <c r="T274" s="8">
        <v>1421.2</v>
      </c>
      <c r="U274" s="8">
        <v>1469.8</v>
      </c>
      <c r="V274" s="8">
        <v>2816.4</v>
      </c>
      <c r="W274" s="8">
        <v>9.5</v>
      </c>
      <c r="X274" s="8">
        <v>1115.9000000000001</v>
      </c>
      <c r="Y274" s="8">
        <v>1253</v>
      </c>
      <c r="Z274" s="8">
        <v>1544.9</v>
      </c>
      <c r="AA274" s="8">
        <v>481.6</v>
      </c>
      <c r="AB274" s="8">
        <v>14264.9</v>
      </c>
      <c r="AC274" s="8">
        <v>14000</v>
      </c>
      <c r="AD274" s="8">
        <v>-264.89999999999998</v>
      </c>
      <c r="AE274" s="8">
        <v>-1.89</v>
      </c>
    </row>
    <row r="275" spans="18:31" ht="15" thickBot="1" x14ac:dyDescent="0.35">
      <c r="R275" s="7" t="s">
        <v>290</v>
      </c>
      <c r="S275" s="8">
        <v>3836.2</v>
      </c>
      <c r="T275" s="8">
        <v>1421.2</v>
      </c>
      <c r="U275" s="8">
        <v>1443.8</v>
      </c>
      <c r="V275" s="8">
        <v>2977.1</v>
      </c>
      <c r="W275" s="8">
        <v>73.599999999999994</v>
      </c>
      <c r="X275" s="8">
        <v>1393.7</v>
      </c>
      <c r="Y275" s="8">
        <v>1510.8</v>
      </c>
      <c r="Z275" s="8">
        <v>1065.3</v>
      </c>
      <c r="AA275" s="8">
        <v>728.4</v>
      </c>
      <c r="AB275" s="8">
        <v>14450.1</v>
      </c>
      <c r="AC275" s="8">
        <v>15000</v>
      </c>
      <c r="AD275" s="8">
        <v>549.9</v>
      </c>
      <c r="AE275" s="8">
        <v>3.67</v>
      </c>
    </row>
    <row r="276" spans="18:31" ht="15" thickBot="1" x14ac:dyDescent="0.35">
      <c r="R276" s="7" t="s">
        <v>291</v>
      </c>
      <c r="S276" s="8">
        <v>3615.9</v>
      </c>
      <c r="T276" s="8">
        <v>1421.2</v>
      </c>
      <c r="U276" s="8">
        <v>1469.8</v>
      </c>
      <c r="V276" s="8">
        <v>2977.1</v>
      </c>
      <c r="W276" s="8">
        <v>73.599999999999994</v>
      </c>
      <c r="X276" s="8">
        <v>1393.7</v>
      </c>
      <c r="Y276" s="8">
        <v>1510.8</v>
      </c>
      <c r="Z276" s="8">
        <v>1065.3</v>
      </c>
      <c r="AA276" s="8">
        <v>576.70000000000005</v>
      </c>
      <c r="AB276" s="8">
        <v>14104.2</v>
      </c>
      <c r="AC276" s="8">
        <v>15000</v>
      </c>
      <c r="AD276" s="8">
        <v>895.8</v>
      </c>
      <c r="AE276" s="8">
        <v>5.97</v>
      </c>
    </row>
    <row r="277" spans="18:31" ht="15" thickBot="1" x14ac:dyDescent="0.35">
      <c r="R277" s="7" t="s">
        <v>292</v>
      </c>
      <c r="S277" s="8">
        <v>3615.9</v>
      </c>
      <c r="T277" s="8">
        <v>1103.3</v>
      </c>
      <c r="U277" s="8">
        <v>1443.8</v>
      </c>
      <c r="V277" s="8">
        <v>3397.1</v>
      </c>
      <c r="W277" s="8">
        <v>73.599999999999994</v>
      </c>
      <c r="X277" s="8">
        <v>1393.7</v>
      </c>
      <c r="Y277" s="8">
        <v>1510.8</v>
      </c>
      <c r="Z277" s="8">
        <v>727.9</v>
      </c>
      <c r="AA277" s="8">
        <v>728.4</v>
      </c>
      <c r="AB277" s="8">
        <v>13994.6</v>
      </c>
      <c r="AC277" s="8">
        <v>13000</v>
      </c>
      <c r="AD277" s="8">
        <v>-994.6</v>
      </c>
      <c r="AE277" s="8">
        <v>-7.65</v>
      </c>
    </row>
    <row r="278" spans="18:31" ht="15" thickBot="1" x14ac:dyDescent="0.35">
      <c r="R278" s="7" t="s">
        <v>293</v>
      </c>
      <c r="S278" s="8">
        <v>3615.9</v>
      </c>
      <c r="T278" s="8">
        <v>1103.3</v>
      </c>
      <c r="U278" s="8">
        <v>1443.8</v>
      </c>
      <c r="V278" s="8">
        <v>3397.1</v>
      </c>
      <c r="W278" s="8">
        <v>73.599999999999994</v>
      </c>
      <c r="X278" s="8">
        <v>1393.7</v>
      </c>
      <c r="Y278" s="8">
        <v>1510.8</v>
      </c>
      <c r="Z278" s="8">
        <v>727.9</v>
      </c>
      <c r="AA278" s="8">
        <v>728.4</v>
      </c>
      <c r="AB278" s="8">
        <v>13994.6</v>
      </c>
      <c r="AC278" s="8">
        <v>13000</v>
      </c>
      <c r="AD278" s="8">
        <v>-994.6</v>
      </c>
      <c r="AE278" s="8">
        <v>-7.65</v>
      </c>
    </row>
    <row r="279" spans="18:31" ht="15" thickBot="1" x14ac:dyDescent="0.35">
      <c r="R279" s="7" t="s">
        <v>294</v>
      </c>
      <c r="S279" s="8">
        <v>3790.1</v>
      </c>
      <c r="T279" s="8">
        <v>924.1</v>
      </c>
      <c r="U279" s="8">
        <v>1469.8</v>
      </c>
      <c r="V279" s="8">
        <v>2977.1</v>
      </c>
      <c r="W279" s="8">
        <v>9.5</v>
      </c>
      <c r="X279" s="8">
        <v>1393.7</v>
      </c>
      <c r="Y279" s="8">
        <v>1253</v>
      </c>
      <c r="Z279" s="8">
        <v>1065.3</v>
      </c>
      <c r="AA279" s="8">
        <v>237.8</v>
      </c>
      <c r="AB279" s="8">
        <v>13120.5</v>
      </c>
      <c r="AC279" s="8">
        <v>12000</v>
      </c>
      <c r="AD279" s="8">
        <v>-1120.5</v>
      </c>
      <c r="AE279" s="8">
        <v>-9.34</v>
      </c>
    </row>
    <row r="280" spans="18:31" ht="15" thickBot="1" x14ac:dyDescent="0.35">
      <c r="R280" s="7" t="s">
        <v>295</v>
      </c>
      <c r="S280" s="8">
        <v>3836.2</v>
      </c>
      <c r="T280" s="8">
        <v>924.1</v>
      </c>
      <c r="U280" s="8">
        <v>2151.1</v>
      </c>
      <c r="V280" s="8">
        <v>2816.4</v>
      </c>
      <c r="W280" s="8">
        <v>9.5</v>
      </c>
      <c r="X280" s="8">
        <v>1115.9000000000001</v>
      </c>
      <c r="Y280" s="8">
        <v>941.1</v>
      </c>
      <c r="Z280" s="8">
        <v>1065.3</v>
      </c>
      <c r="AA280" s="8">
        <v>576.70000000000005</v>
      </c>
      <c r="AB280" s="8">
        <v>13436.4</v>
      </c>
      <c r="AC280" s="8">
        <v>12000</v>
      </c>
      <c r="AD280" s="8">
        <v>-1436.4</v>
      </c>
      <c r="AE280" s="8">
        <v>-11.97</v>
      </c>
    </row>
    <row r="281" spans="18:31" ht="15" thickBot="1" x14ac:dyDescent="0.35">
      <c r="R281" s="7" t="s">
        <v>296</v>
      </c>
      <c r="S281" s="8">
        <v>3790.1</v>
      </c>
      <c r="T281" s="8">
        <v>1974.4</v>
      </c>
      <c r="U281" s="8">
        <v>1469.8</v>
      </c>
      <c r="V281" s="8">
        <v>2972.1</v>
      </c>
      <c r="W281" s="8">
        <v>907.6</v>
      </c>
      <c r="X281" s="8">
        <v>244.8</v>
      </c>
      <c r="Y281" s="8">
        <v>941.1</v>
      </c>
      <c r="Z281" s="8">
        <v>1544.9</v>
      </c>
      <c r="AA281" s="8">
        <v>237.8</v>
      </c>
      <c r="AB281" s="8">
        <v>14082.7</v>
      </c>
      <c r="AC281" s="8">
        <v>12000</v>
      </c>
      <c r="AD281" s="8">
        <v>-2082.6999999999998</v>
      </c>
      <c r="AE281" s="8">
        <v>-17.36</v>
      </c>
    </row>
    <row r="282" spans="18:31" ht="15" thickBot="1" x14ac:dyDescent="0.35">
      <c r="R282" s="7" t="s">
        <v>297</v>
      </c>
      <c r="S282" s="8">
        <v>3836.2</v>
      </c>
      <c r="T282" s="8">
        <v>924.1</v>
      </c>
      <c r="U282" s="8">
        <v>2151.1</v>
      </c>
      <c r="V282" s="8">
        <v>2972.1</v>
      </c>
      <c r="W282" s="8">
        <v>907.6</v>
      </c>
      <c r="X282" s="8">
        <v>244.8</v>
      </c>
      <c r="Y282" s="8">
        <v>941.1</v>
      </c>
      <c r="Z282" s="8">
        <v>1544.9</v>
      </c>
      <c r="AA282" s="8">
        <v>237.8</v>
      </c>
      <c r="AB282" s="8">
        <v>13759.8</v>
      </c>
      <c r="AC282" s="8">
        <v>12000</v>
      </c>
      <c r="AD282" s="8">
        <v>-1759.8</v>
      </c>
      <c r="AE282" s="8">
        <v>-14.67</v>
      </c>
    </row>
    <row r="283" spans="18:31" ht="15" thickBot="1" x14ac:dyDescent="0.35">
      <c r="R283" s="7" t="s">
        <v>298</v>
      </c>
      <c r="S283" s="8">
        <v>3790.1</v>
      </c>
      <c r="T283" s="8">
        <v>1974.4</v>
      </c>
      <c r="U283" s="8">
        <v>1271.5999999999999</v>
      </c>
      <c r="V283" s="8">
        <v>2972.1</v>
      </c>
      <c r="W283" s="8">
        <v>73.599999999999994</v>
      </c>
      <c r="X283" s="8">
        <v>1446.8</v>
      </c>
      <c r="Y283" s="8">
        <v>1253</v>
      </c>
      <c r="Z283" s="8">
        <v>1544.9</v>
      </c>
      <c r="AA283" s="8">
        <v>237.8</v>
      </c>
      <c r="AB283" s="8">
        <v>14564.3</v>
      </c>
      <c r="AC283" s="8">
        <v>14000</v>
      </c>
      <c r="AD283" s="8">
        <v>-564.29999999999995</v>
      </c>
      <c r="AE283" s="8">
        <v>-4.03</v>
      </c>
    </row>
    <row r="284" spans="18:31" ht="15" thickBot="1" x14ac:dyDescent="0.35">
      <c r="R284" s="7" t="s">
        <v>299</v>
      </c>
      <c r="S284" s="8">
        <v>3790.1</v>
      </c>
      <c r="T284" s="8">
        <v>1103.3</v>
      </c>
      <c r="U284" s="8">
        <v>1469.8</v>
      </c>
      <c r="V284" s="8">
        <v>2816.4</v>
      </c>
      <c r="W284" s="8">
        <v>116.6</v>
      </c>
      <c r="X284" s="8">
        <v>1446.8</v>
      </c>
      <c r="Y284" s="8">
        <v>1510.8</v>
      </c>
      <c r="Z284" s="8">
        <v>1402.2</v>
      </c>
      <c r="AA284" s="8">
        <v>576.70000000000005</v>
      </c>
      <c r="AB284" s="8">
        <v>14232.9</v>
      </c>
      <c r="AC284" s="8">
        <v>14000</v>
      </c>
      <c r="AD284" s="8">
        <v>-232.9</v>
      </c>
      <c r="AE284" s="8">
        <v>-1.66</v>
      </c>
    </row>
    <row r="285" spans="18:31" ht="15" thickBot="1" x14ac:dyDescent="0.35">
      <c r="R285" s="7" t="s">
        <v>300</v>
      </c>
      <c r="S285" s="8">
        <v>3790.1</v>
      </c>
      <c r="T285" s="8">
        <v>1103.3</v>
      </c>
      <c r="U285" s="8">
        <v>1469.8</v>
      </c>
      <c r="V285" s="8">
        <v>2816.4</v>
      </c>
      <c r="W285" s="8">
        <v>116.6</v>
      </c>
      <c r="X285" s="8">
        <v>1446.8</v>
      </c>
      <c r="Y285" s="8">
        <v>1253</v>
      </c>
      <c r="Z285" s="8">
        <v>1402.2</v>
      </c>
      <c r="AA285" s="8">
        <v>576.70000000000005</v>
      </c>
      <c r="AB285" s="8">
        <v>13975.1</v>
      </c>
      <c r="AC285" s="8">
        <v>14000</v>
      </c>
      <c r="AD285" s="8">
        <v>24.9</v>
      </c>
      <c r="AE285" s="8">
        <v>0.18</v>
      </c>
    </row>
    <row r="286" spans="18:31" ht="15" thickBot="1" x14ac:dyDescent="0.35">
      <c r="R286" s="7" t="s">
        <v>301</v>
      </c>
      <c r="S286" s="8">
        <v>4152.6000000000004</v>
      </c>
      <c r="T286" s="8">
        <v>1103.3</v>
      </c>
      <c r="U286" s="8">
        <v>1443.8</v>
      </c>
      <c r="V286" s="8">
        <v>2816.4</v>
      </c>
      <c r="W286" s="8">
        <v>73.599999999999994</v>
      </c>
      <c r="X286" s="8">
        <v>1115.9000000000001</v>
      </c>
      <c r="Y286" s="8">
        <v>1253</v>
      </c>
      <c r="Z286" s="8">
        <v>1065.3</v>
      </c>
      <c r="AA286" s="8">
        <v>237.8</v>
      </c>
      <c r="AB286" s="8">
        <v>13261.7</v>
      </c>
      <c r="AC286" s="8">
        <v>12000</v>
      </c>
      <c r="AD286" s="8">
        <v>-1261.7</v>
      </c>
      <c r="AE286" s="8">
        <v>-10.51</v>
      </c>
    </row>
    <row r="287" spans="18:31" ht="15" thickBot="1" x14ac:dyDescent="0.35">
      <c r="R287" s="7" t="s">
        <v>302</v>
      </c>
      <c r="S287" s="8">
        <v>3836.2</v>
      </c>
      <c r="T287" s="8">
        <v>1103.3</v>
      </c>
      <c r="U287" s="8">
        <v>1271.5999999999999</v>
      </c>
      <c r="V287" s="8">
        <v>2816.4</v>
      </c>
      <c r="W287" s="8">
        <v>73.599999999999994</v>
      </c>
      <c r="X287" s="8">
        <v>1115.9000000000001</v>
      </c>
      <c r="Y287" s="8">
        <v>1253</v>
      </c>
      <c r="Z287" s="8">
        <v>1065.3</v>
      </c>
      <c r="AA287" s="8">
        <v>237.8</v>
      </c>
      <c r="AB287" s="8">
        <v>12773.1</v>
      </c>
      <c r="AC287" s="8">
        <v>12000</v>
      </c>
      <c r="AD287" s="8">
        <v>-773.1</v>
      </c>
      <c r="AE287" s="8">
        <v>-6.44</v>
      </c>
    </row>
    <row r="288" spans="18:31" ht="15" thickBot="1" x14ac:dyDescent="0.35">
      <c r="R288" s="7" t="s">
        <v>303</v>
      </c>
      <c r="S288" s="8">
        <v>4152.6000000000004</v>
      </c>
      <c r="T288" s="8">
        <v>924.1</v>
      </c>
      <c r="U288" s="8">
        <v>1443.8</v>
      </c>
      <c r="V288" s="8">
        <v>2816.4</v>
      </c>
      <c r="W288" s="8">
        <v>116.6</v>
      </c>
      <c r="X288" s="8">
        <v>1446.8</v>
      </c>
      <c r="Y288" s="8">
        <v>1510.8</v>
      </c>
      <c r="Z288" s="8">
        <v>1544.9</v>
      </c>
      <c r="AA288" s="8">
        <v>237.8</v>
      </c>
      <c r="AB288" s="8">
        <v>14193.8</v>
      </c>
      <c r="AC288" s="8">
        <v>13000</v>
      </c>
      <c r="AD288" s="8">
        <v>-1193.8</v>
      </c>
      <c r="AE288" s="8">
        <v>-9.18</v>
      </c>
    </row>
    <row r="289" spans="18:31" ht="15" thickBot="1" x14ac:dyDescent="0.35">
      <c r="R289" s="7" t="s">
        <v>304</v>
      </c>
      <c r="S289" s="8">
        <v>3790.1</v>
      </c>
      <c r="T289" s="8">
        <v>1103.3</v>
      </c>
      <c r="U289" s="8">
        <v>1443.8</v>
      </c>
      <c r="V289" s="8">
        <v>2972.1</v>
      </c>
      <c r="W289" s="8">
        <v>9.5</v>
      </c>
      <c r="X289" s="8">
        <v>1446.8</v>
      </c>
      <c r="Y289" s="8">
        <v>666.8</v>
      </c>
      <c r="Z289" s="8">
        <v>1065.3</v>
      </c>
      <c r="AA289" s="8">
        <v>237.8</v>
      </c>
      <c r="AB289" s="8">
        <v>12735.5</v>
      </c>
      <c r="AC289" s="8">
        <v>13000</v>
      </c>
      <c r="AD289" s="8">
        <v>264.5</v>
      </c>
      <c r="AE289" s="8">
        <v>2.0299999999999998</v>
      </c>
    </row>
    <row r="290" spans="18:31" ht="15" thickBot="1" x14ac:dyDescent="0.35">
      <c r="R290" s="7" t="s">
        <v>305</v>
      </c>
      <c r="S290" s="8">
        <v>3836.2</v>
      </c>
      <c r="T290" s="8">
        <v>1103.3</v>
      </c>
      <c r="U290" s="8">
        <v>1271.5999999999999</v>
      </c>
      <c r="V290" s="8">
        <v>2972.1</v>
      </c>
      <c r="W290" s="8">
        <v>9.5</v>
      </c>
      <c r="X290" s="8">
        <v>1446.8</v>
      </c>
      <c r="Y290" s="8">
        <v>941.1</v>
      </c>
      <c r="Z290" s="8">
        <v>1065.3</v>
      </c>
      <c r="AA290" s="8">
        <v>237.8</v>
      </c>
      <c r="AB290" s="8">
        <v>12883.7</v>
      </c>
      <c r="AC290" s="8">
        <v>13000</v>
      </c>
      <c r="AD290" s="8">
        <v>116.3</v>
      </c>
      <c r="AE290" s="8">
        <v>0.89</v>
      </c>
    </row>
    <row r="291" spans="18:31" ht="15" thickBot="1" x14ac:dyDescent="0.35">
      <c r="R291" s="7" t="s">
        <v>306</v>
      </c>
      <c r="S291" s="8">
        <v>3790.1</v>
      </c>
      <c r="T291" s="8">
        <v>1103.3</v>
      </c>
      <c r="U291" s="8">
        <v>1469.8</v>
      </c>
      <c r="V291" s="8">
        <v>2972.1</v>
      </c>
      <c r="W291" s="8">
        <v>9.5</v>
      </c>
      <c r="X291" s="8">
        <v>1446.8</v>
      </c>
      <c r="Y291" s="8">
        <v>666.8</v>
      </c>
      <c r="Z291" s="8">
        <v>1065.3</v>
      </c>
      <c r="AA291" s="8">
        <v>237.8</v>
      </c>
      <c r="AB291" s="8">
        <v>12761.6</v>
      </c>
      <c r="AC291" s="8">
        <v>13000</v>
      </c>
      <c r="AD291" s="8">
        <v>238.4</v>
      </c>
      <c r="AE291" s="8">
        <v>1.83</v>
      </c>
    </row>
    <row r="292" spans="18:31" ht="15" thickBot="1" x14ac:dyDescent="0.35">
      <c r="R292" s="7" t="s">
        <v>307</v>
      </c>
      <c r="S292" s="8">
        <v>4152.6000000000004</v>
      </c>
      <c r="T292" s="8">
        <v>924.1</v>
      </c>
      <c r="U292" s="8">
        <v>1443.8</v>
      </c>
      <c r="V292" s="8">
        <v>2816.4</v>
      </c>
      <c r="W292" s="8">
        <v>907.6</v>
      </c>
      <c r="X292" s="8">
        <v>1446.8</v>
      </c>
      <c r="Y292" s="8">
        <v>941.1</v>
      </c>
      <c r="Z292" s="8">
        <v>1065.3</v>
      </c>
      <c r="AA292" s="8">
        <v>728.4</v>
      </c>
      <c r="AB292" s="8">
        <v>14426.1</v>
      </c>
      <c r="AC292" s="8">
        <v>14000</v>
      </c>
      <c r="AD292" s="8">
        <v>-426.1</v>
      </c>
      <c r="AE292" s="8">
        <v>-3.04</v>
      </c>
    </row>
    <row r="293" spans="18:31" ht="15" thickBot="1" x14ac:dyDescent="0.35">
      <c r="R293" s="7" t="s">
        <v>308</v>
      </c>
      <c r="S293" s="8">
        <v>3836.2</v>
      </c>
      <c r="T293" s="8">
        <v>1103.3</v>
      </c>
      <c r="U293" s="8">
        <v>1271.5999999999999</v>
      </c>
      <c r="V293" s="8">
        <v>2816.4</v>
      </c>
      <c r="W293" s="8">
        <v>907.6</v>
      </c>
      <c r="X293" s="8">
        <v>1446.8</v>
      </c>
      <c r="Y293" s="8">
        <v>941.1</v>
      </c>
      <c r="Z293" s="8">
        <v>1065.3</v>
      </c>
      <c r="AA293" s="8">
        <v>728.4</v>
      </c>
      <c r="AB293" s="8">
        <v>14116.7</v>
      </c>
      <c r="AC293" s="8">
        <v>14000</v>
      </c>
      <c r="AD293" s="8">
        <v>-116.7</v>
      </c>
      <c r="AE293" s="8">
        <v>-0.83</v>
      </c>
    </row>
    <row r="294" spans="18:31" ht="15" thickBot="1" x14ac:dyDescent="0.35">
      <c r="R294" s="7" t="s">
        <v>309</v>
      </c>
      <c r="S294" s="8">
        <v>3836.2</v>
      </c>
      <c r="T294" s="8">
        <v>924.1</v>
      </c>
      <c r="U294" s="8">
        <v>1443.8</v>
      </c>
      <c r="V294" s="8">
        <v>2816.4</v>
      </c>
      <c r="W294" s="8">
        <v>116.6</v>
      </c>
      <c r="X294" s="8">
        <v>1115.9000000000001</v>
      </c>
      <c r="Y294" s="8">
        <v>1253</v>
      </c>
      <c r="Z294" s="8">
        <v>1544.9</v>
      </c>
      <c r="AA294" s="8">
        <v>237.8</v>
      </c>
      <c r="AB294" s="8">
        <v>13288.7</v>
      </c>
      <c r="AC294" s="8">
        <v>14000</v>
      </c>
      <c r="AD294" s="8">
        <v>711.3</v>
      </c>
      <c r="AE294" s="8">
        <v>5.08</v>
      </c>
    </row>
    <row r="295" spans="18:31" ht="15" thickBot="1" x14ac:dyDescent="0.35">
      <c r="R295" s="7" t="s">
        <v>310</v>
      </c>
      <c r="S295" s="8">
        <v>3615.9</v>
      </c>
      <c r="T295" s="8">
        <v>1103.3</v>
      </c>
      <c r="U295" s="8">
        <v>1271.5999999999999</v>
      </c>
      <c r="V295" s="8">
        <v>2816.4</v>
      </c>
      <c r="W295" s="8">
        <v>116.6</v>
      </c>
      <c r="X295" s="8">
        <v>1446.8</v>
      </c>
      <c r="Y295" s="8">
        <v>1510.8</v>
      </c>
      <c r="Z295" s="8">
        <v>1544.9</v>
      </c>
      <c r="AA295" s="8">
        <v>481.6</v>
      </c>
      <c r="AB295" s="8">
        <v>13908</v>
      </c>
      <c r="AC295" s="8">
        <v>14000</v>
      </c>
      <c r="AD295" s="8">
        <v>92</v>
      </c>
      <c r="AE295" s="8">
        <v>0.66</v>
      </c>
    </row>
    <row r="296" spans="18:31" ht="15" thickBot="1" x14ac:dyDescent="0.35">
      <c r="R296" s="7" t="s">
        <v>311</v>
      </c>
      <c r="S296" s="8">
        <v>3836.2</v>
      </c>
      <c r="T296" s="8">
        <v>924.1</v>
      </c>
      <c r="U296" s="8">
        <v>1469.8</v>
      </c>
      <c r="V296" s="8">
        <v>2816.4</v>
      </c>
      <c r="W296" s="8">
        <v>116.6</v>
      </c>
      <c r="X296" s="8">
        <v>1115.9000000000001</v>
      </c>
      <c r="Y296" s="8">
        <v>1253</v>
      </c>
      <c r="Z296" s="8">
        <v>1544.9</v>
      </c>
      <c r="AA296" s="8">
        <v>237.8</v>
      </c>
      <c r="AB296" s="8">
        <v>13314.8</v>
      </c>
      <c r="AC296" s="8">
        <v>14000</v>
      </c>
      <c r="AD296" s="8">
        <v>685.2</v>
      </c>
      <c r="AE296" s="8">
        <v>4.8899999999999997</v>
      </c>
    </row>
    <row r="297" spans="18:31" ht="15" thickBot="1" x14ac:dyDescent="0.35">
      <c r="R297" s="7" t="s">
        <v>312</v>
      </c>
      <c r="S297" s="8">
        <v>4152.6000000000004</v>
      </c>
      <c r="T297" s="8">
        <v>1103.3</v>
      </c>
      <c r="U297" s="8">
        <v>1443.8</v>
      </c>
      <c r="V297" s="8">
        <v>2816.4</v>
      </c>
      <c r="W297" s="8">
        <v>116.6</v>
      </c>
      <c r="X297" s="8">
        <v>1393.7</v>
      </c>
      <c r="Y297" s="8">
        <v>1253</v>
      </c>
      <c r="Z297" s="8">
        <v>1544.9</v>
      </c>
      <c r="AA297" s="8">
        <v>237.8</v>
      </c>
      <c r="AB297" s="8">
        <v>14062.2</v>
      </c>
      <c r="AC297" s="8">
        <v>13000</v>
      </c>
      <c r="AD297" s="8">
        <v>-1062.2</v>
      </c>
      <c r="AE297" s="8">
        <v>-8.17</v>
      </c>
    </row>
    <row r="298" spans="18:31" ht="15" thickBot="1" x14ac:dyDescent="0.35">
      <c r="R298" s="7" t="s">
        <v>313</v>
      </c>
      <c r="S298" s="8">
        <v>3615.9</v>
      </c>
      <c r="T298" s="8">
        <v>1421.2</v>
      </c>
      <c r="U298" s="8">
        <v>2151.1</v>
      </c>
      <c r="V298" s="8">
        <v>2816.4</v>
      </c>
      <c r="W298" s="8">
        <v>116.6</v>
      </c>
      <c r="X298" s="8">
        <v>1393.7</v>
      </c>
      <c r="Y298" s="8">
        <v>1510.8</v>
      </c>
      <c r="Z298" s="8">
        <v>1065.3</v>
      </c>
      <c r="AA298" s="8">
        <v>237.8</v>
      </c>
      <c r="AB298" s="8">
        <v>14329</v>
      </c>
      <c r="AC298" s="8">
        <v>13000</v>
      </c>
      <c r="AD298" s="8">
        <v>-1329</v>
      </c>
      <c r="AE298" s="8">
        <v>-10.220000000000001</v>
      </c>
    </row>
    <row r="299" spans="18:31" ht="15" thickBot="1" x14ac:dyDescent="0.35">
      <c r="R299" s="7" t="s">
        <v>314</v>
      </c>
      <c r="S299" s="8">
        <v>3615.9</v>
      </c>
      <c r="T299" s="8">
        <v>1103.3</v>
      </c>
      <c r="U299" s="8">
        <v>0</v>
      </c>
      <c r="V299" s="8">
        <v>2972.1</v>
      </c>
      <c r="W299" s="8">
        <v>116.6</v>
      </c>
      <c r="X299" s="8">
        <v>1676</v>
      </c>
      <c r="Y299" s="8">
        <v>666.8</v>
      </c>
      <c r="Z299" s="8">
        <v>0</v>
      </c>
      <c r="AA299" s="8">
        <v>539.70000000000005</v>
      </c>
      <c r="AB299" s="8">
        <v>10690.6</v>
      </c>
      <c r="AC299" s="8">
        <v>12000</v>
      </c>
      <c r="AD299" s="8">
        <v>1309.4000000000001</v>
      </c>
      <c r="AE299" s="8">
        <v>10.91</v>
      </c>
    </row>
    <row r="300" spans="18:31" ht="15" thickBot="1" x14ac:dyDescent="0.35"/>
    <row r="301" spans="18:31" ht="15" thickBot="1" x14ac:dyDescent="0.35">
      <c r="R301" s="9" t="s">
        <v>329</v>
      </c>
      <c r="S301" s="10">
        <v>13438.8</v>
      </c>
    </row>
    <row r="302" spans="18:31" ht="15" thickBot="1" x14ac:dyDescent="0.35">
      <c r="R302" s="9" t="s">
        <v>338</v>
      </c>
      <c r="S302" s="10">
        <v>10464.799999999999</v>
      </c>
    </row>
    <row r="303" spans="18:31" ht="15" thickBot="1" x14ac:dyDescent="0.35">
      <c r="R303" s="9" t="s">
        <v>331</v>
      </c>
      <c r="S303" s="10">
        <v>1870999.8</v>
      </c>
    </row>
    <row r="304" spans="18:31" ht="15" thickBot="1" x14ac:dyDescent="0.35">
      <c r="R304" s="9" t="s">
        <v>332</v>
      </c>
      <c r="S304" s="10">
        <v>1871000</v>
      </c>
    </row>
    <row r="305" spans="18:19" ht="15" thickBot="1" x14ac:dyDescent="0.35">
      <c r="R305" s="9" t="s">
        <v>333</v>
      </c>
      <c r="S305" s="10">
        <v>-0.2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582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1098-9307-4846-A712-24221AAA09C4}">
  <dimension ref="A1:AE312"/>
  <sheetViews>
    <sheetView zoomScale="70" zoomScaleNormal="70" workbookViewId="0"/>
  </sheetViews>
  <sheetFormatPr defaultRowHeight="14.4" x14ac:dyDescent="0.3"/>
  <sheetData>
    <row r="1" spans="1:31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3">
        <f>CORREL(L3:L140,M3:M140)</f>
        <v>0.8962214136576252</v>
      </c>
      <c r="R1" s="3"/>
    </row>
    <row r="2" spans="1:31" s="18" customFormat="1" ht="86.4" x14ac:dyDescent="0.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10</v>
      </c>
      <c r="J2" s="19" t="s">
        <v>11</v>
      </c>
      <c r="K2" s="19" t="s">
        <v>12</v>
      </c>
      <c r="L2" s="19" t="s">
        <v>9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3">
      <c r="A3" s="1" t="s">
        <v>156</v>
      </c>
      <c r="B3" s="1" t="s">
        <v>14</v>
      </c>
      <c r="C3" s="1">
        <v>3</v>
      </c>
      <c r="D3" s="1">
        <v>2</v>
      </c>
      <c r="E3" s="1">
        <v>1</v>
      </c>
      <c r="F3" s="1">
        <v>2</v>
      </c>
      <c r="G3" s="1">
        <v>2</v>
      </c>
      <c r="H3" s="1">
        <v>2</v>
      </c>
      <c r="I3" s="1">
        <v>4</v>
      </c>
      <c r="J3" s="1">
        <v>5</v>
      </c>
      <c r="K3" s="1">
        <v>3</v>
      </c>
      <c r="L3" s="1">
        <f>konzisztencia_teszt_nyers_i!I3*1000+10000</f>
        <v>13000</v>
      </c>
      <c r="M3" s="1">
        <f t="shared" ref="M3:M66" si="0">AB162</f>
        <v>12241.1</v>
      </c>
      <c r="N3" s="1">
        <f>konzisztencia_teszt_nyers_i!L3</f>
        <v>3</v>
      </c>
      <c r="O3">
        <f>(M3-10000)/1000</f>
        <v>2.2411000000000003</v>
      </c>
      <c r="P3" s="12">
        <f>ABS(N3-O3)/N3</f>
        <v>0.25296666666666656</v>
      </c>
      <c r="Q3" s="12">
        <f>(N3-O3)/N3</f>
        <v>0.25296666666666656</v>
      </c>
    </row>
    <row r="4" spans="1:31" x14ac:dyDescent="0.3">
      <c r="A4" s="1" t="s">
        <v>153</v>
      </c>
      <c r="B4" s="1" t="s">
        <v>15</v>
      </c>
      <c r="C4" s="1">
        <v>2</v>
      </c>
      <c r="D4" s="1">
        <v>2</v>
      </c>
      <c r="E4" s="1">
        <v>1</v>
      </c>
      <c r="F4" s="1">
        <v>2</v>
      </c>
      <c r="G4" s="1">
        <v>2</v>
      </c>
      <c r="H4" s="1">
        <v>2</v>
      </c>
      <c r="I4" s="1">
        <v>3</v>
      </c>
      <c r="J4" s="1">
        <v>5</v>
      </c>
      <c r="K4" s="1">
        <v>3</v>
      </c>
      <c r="L4" s="1">
        <f>konzisztencia_teszt_nyers_i!I4*1000+10000</f>
        <v>13000</v>
      </c>
      <c r="M4" s="1">
        <f t="shared" si="0"/>
        <v>12091</v>
      </c>
      <c r="N4" s="1">
        <f>konzisztencia_teszt_nyers_i!L4</f>
        <v>3</v>
      </c>
      <c r="O4">
        <f t="shared" ref="O4:O67" si="1">(M4-10000)/1000</f>
        <v>2.0910000000000002</v>
      </c>
      <c r="P4" s="12">
        <f t="shared" ref="P4:P67" si="2">ABS(N4-O4)/N4</f>
        <v>0.30299999999999994</v>
      </c>
      <c r="Q4" s="12">
        <f t="shared" ref="Q4:Q67" si="3">(N4-O4)/N4</f>
        <v>0.30299999999999994</v>
      </c>
    </row>
    <row r="5" spans="1:31" ht="18" x14ac:dyDescent="0.3">
      <c r="A5" s="1" t="s">
        <v>152</v>
      </c>
      <c r="B5" s="1" t="s">
        <v>16</v>
      </c>
      <c r="C5" s="1">
        <v>1</v>
      </c>
      <c r="D5" s="1">
        <v>2</v>
      </c>
      <c r="E5" s="1">
        <v>3</v>
      </c>
      <c r="F5" s="1">
        <v>2</v>
      </c>
      <c r="G5" s="1">
        <v>2</v>
      </c>
      <c r="H5" s="1">
        <v>3</v>
      </c>
      <c r="I5" s="1">
        <v>3</v>
      </c>
      <c r="J5" s="1">
        <v>4</v>
      </c>
      <c r="K5" s="1">
        <v>1</v>
      </c>
      <c r="L5" s="1">
        <f>konzisztencia_teszt_nyers_i!I5*1000+10000</f>
        <v>12000</v>
      </c>
      <c r="M5" s="1">
        <f t="shared" si="0"/>
        <v>12112.1</v>
      </c>
      <c r="N5" s="1">
        <f>konzisztencia_teszt_nyers_i!L5</f>
        <v>1</v>
      </c>
      <c r="O5">
        <f t="shared" si="1"/>
        <v>2.1121000000000003</v>
      </c>
      <c r="P5" s="12">
        <f t="shared" si="2"/>
        <v>1.1121000000000003</v>
      </c>
      <c r="Q5" s="12">
        <f t="shared" si="3"/>
        <v>-1.1121000000000003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31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1</v>
      </c>
      <c r="F6" s="1">
        <v>2</v>
      </c>
      <c r="G6" s="1">
        <v>1</v>
      </c>
      <c r="H6" s="1">
        <v>1</v>
      </c>
      <c r="I6" s="1">
        <v>2</v>
      </c>
      <c r="J6" s="1">
        <v>1</v>
      </c>
      <c r="K6" s="1">
        <v>4</v>
      </c>
      <c r="L6" s="1">
        <f>konzisztencia_teszt_nyers_i!I6*1000+10000</f>
        <v>11000</v>
      </c>
      <c r="M6" s="1">
        <f t="shared" si="0"/>
        <v>11555.2</v>
      </c>
      <c r="N6" s="1">
        <f>konzisztencia_teszt_nyers_i!L6</f>
        <v>4</v>
      </c>
      <c r="O6">
        <f t="shared" si="1"/>
        <v>1.5552000000000008</v>
      </c>
      <c r="P6" s="12">
        <f t="shared" si="2"/>
        <v>0.61119999999999974</v>
      </c>
      <c r="Q6" s="12">
        <f t="shared" si="3"/>
        <v>0.61119999999999974</v>
      </c>
      <c r="R6" s="3"/>
    </row>
    <row r="7" spans="1:31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1</v>
      </c>
      <c r="K7" s="1">
        <v>4</v>
      </c>
      <c r="L7" s="1">
        <f>konzisztencia_teszt_nyers_i!I7*1000+10000</f>
        <v>11000</v>
      </c>
      <c r="M7" s="1">
        <f t="shared" si="0"/>
        <v>10957.1</v>
      </c>
      <c r="N7" s="1">
        <f>konzisztencia_teszt_nyers_i!L7</f>
        <v>4</v>
      </c>
      <c r="O7">
        <f t="shared" si="1"/>
        <v>0.95710000000000039</v>
      </c>
      <c r="P7" s="12">
        <f t="shared" si="2"/>
        <v>0.76072499999999987</v>
      </c>
      <c r="Q7" s="12">
        <f t="shared" si="3"/>
        <v>0.76072499999999987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31" ht="15" thickBot="1" x14ac:dyDescent="0.35">
      <c r="A8" s="1" t="s">
        <v>155</v>
      </c>
      <c r="B8" s="1" t="s">
        <v>19</v>
      </c>
      <c r="C8" s="1">
        <v>3</v>
      </c>
      <c r="D8" s="1">
        <v>2</v>
      </c>
      <c r="E8" s="1">
        <v>1</v>
      </c>
      <c r="F8" s="1">
        <v>3</v>
      </c>
      <c r="G8" s="1">
        <v>3</v>
      </c>
      <c r="H8" s="1">
        <v>3</v>
      </c>
      <c r="I8" s="1">
        <v>5</v>
      </c>
      <c r="J8" s="1">
        <v>5</v>
      </c>
      <c r="K8" s="1">
        <v>3</v>
      </c>
      <c r="L8" s="1">
        <f>konzisztencia_teszt_nyers_i!I8*1000+10000</f>
        <v>13000</v>
      </c>
      <c r="M8" s="1">
        <f t="shared" si="0"/>
        <v>12746.3</v>
      </c>
      <c r="N8" s="1">
        <f>konzisztencia_teszt_nyers_i!L8</f>
        <v>3</v>
      </c>
      <c r="O8">
        <f t="shared" si="1"/>
        <v>2.7462999999999993</v>
      </c>
      <c r="P8" s="12">
        <f t="shared" si="2"/>
        <v>8.4566666666666901E-2</v>
      </c>
      <c r="Q8" s="12">
        <f t="shared" si="3"/>
        <v>8.4566666666666901E-2</v>
      </c>
      <c r="R8" s="7" t="s">
        <v>177</v>
      </c>
      <c r="S8" s="8">
        <v>3</v>
      </c>
      <c r="T8" s="8">
        <v>2</v>
      </c>
      <c r="U8" s="8">
        <v>1</v>
      </c>
      <c r="V8" s="8">
        <v>2</v>
      </c>
      <c r="W8" s="8">
        <v>2</v>
      </c>
      <c r="X8" s="8">
        <v>2</v>
      </c>
      <c r="Y8" s="8">
        <v>4</v>
      </c>
      <c r="Z8" s="8">
        <v>5</v>
      </c>
      <c r="AA8" s="8">
        <v>3</v>
      </c>
      <c r="AB8" s="8">
        <v>13000</v>
      </c>
    </row>
    <row r="9" spans="1:31" ht="15" thickBot="1" x14ac:dyDescent="0.35">
      <c r="A9" s="1" t="s">
        <v>153</v>
      </c>
      <c r="B9" s="1" t="s">
        <v>20</v>
      </c>
      <c r="C9" s="1">
        <v>3</v>
      </c>
      <c r="D9" s="1">
        <v>3</v>
      </c>
      <c r="E9" s="1">
        <v>2</v>
      </c>
      <c r="F9" s="1">
        <v>3</v>
      </c>
      <c r="G9" s="1">
        <v>3</v>
      </c>
      <c r="H9" s="1">
        <v>3</v>
      </c>
      <c r="I9" s="1">
        <v>4</v>
      </c>
      <c r="J9" s="1">
        <v>4</v>
      </c>
      <c r="K9" s="1">
        <v>3</v>
      </c>
      <c r="L9" s="1">
        <f>konzisztencia_teszt_nyers_i!I9*1000+10000</f>
        <v>13000</v>
      </c>
      <c r="M9" s="1">
        <f t="shared" si="0"/>
        <v>12807.1</v>
      </c>
      <c r="N9" s="1">
        <f>konzisztencia_teszt_nyers_i!L9</f>
        <v>3</v>
      </c>
      <c r="O9">
        <f t="shared" si="1"/>
        <v>2.8071000000000002</v>
      </c>
      <c r="P9" s="12">
        <f t="shared" si="2"/>
        <v>6.4299999999999954E-2</v>
      </c>
      <c r="Q9" s="12">
        <f t="shared" si="3"/>
        <v>6.4299999999999954E-2</v>
      </c>
      <c r="R9" s="7" t="s">
        <v>178</v>
      </c>
      <c r="S9" s="8">
        <v>2</v>
      </c>
      <c r="T9" s="8">
        <v>2</v>
      </c>
      <c r="U9" s="8">
        <v>1</v>
      </c>
      <c r="V9" s="8">
        <v>2</v>
      </c>
      <c r="W9" s="8">
        <v>2</v>
      </c>
      <c r="X9" s="8">
        <v>2</v>
      </c>
      <c r="Y9" s="8">
        <v>3</v>
      </c>
      <c r="Z9" s="8">
        <v>5</v>
      </c>
      <c r="AA9" s="8">
        <v>3</v>
      </c>
      <c r="AB9" s="8">
        <v>13000</v>
      </c>
    </row>
    <row r="10" spans="1:31" ht="15" thickBot="1" x14ac:dyDescent="0.35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3</v>
      </c>
      <c r="G10" s="1">
        <v>2</v>
      </c>
      <c r="H10" s="1">
        <v>1</v>
      </c>
      <c r="I10" s="1">
        <v>4</v>
      </c>
      <c r="J10" s="1">
        <v>4</v>
      </c>
      <c r="K10" s="1">
        <v>4</v>
      </c>
      <c r="L10" s="1">
        <f>konzisztencia_teszt_nyers_i!I10*1000+10000</f>
        <v>11000</v>
      </c>
      <c r="M10" s="1">
        <f t="shared" si="0"/>
        <v>11127.3</v>
      </c>
      <c r="N10" s="1">
        <f>konzisztencia_teszt_nyers_i!L10</f>
        <v>4</v>
      </c>
      <c r="O10">
        <f t="shared" si="1"/>
        <v>1.1272999999999993</v>
      </c>
      <c r="P10" s="12">
        <f t="shared" si="2"/>
        <v>0.71817500000000023</v>
      </c>
      <c r="Q10" s="12">
        <f t="shared" si="3"/>
        <v>0.71817500000000023</v>
      </c>
      <c r="R10" s="7" t="s">
        <v>179</v>
      </c>
      <c r="S10" s="8">
        <v>1</v>
      </c>
      <c r="T10" s="8">
        <v>2</v>
      </c>
      <c r="U10" s="8">
        <v>3</v>
      </c>
      <c r="V10" s="8">
        <v>2</v>
      </c>
      <c r="W10" s="8">
        <v>2</v>
      </c>
      <c r="X10" s="8">
        <v>3</v>
      </c>
      <c r="Y10" s="8">
        <v>3</v>
      </c>
      <c r="Z10" s="8">
        <v>4</v>
      </c>
      <c r="AA10" s="8">
        <v>1</v>
      </c>
      <c r="AB10" s="8">
        <v>12000</v>
      </c>
    </row>
    <row r="11" spans="1:31" ht="15" thickBot="1" x14ac:dyDescent="0.35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2</v>
      </c>
      <c r="H11" s="1">
        <v>1</v>
      </c>
      <c r="I11" s="1">
        <v>4</v>
      </c>
      <c r="J11" s="1">
        <v>4</v>
      </c>
      <c r="K11" s="1">
        <v>5</v>
      </c>
      <c r="L11" s="1">
        <f>konzisztencia_teszt_nyers_i!I11*1000+10000</f>
        <v>11000</v>
      </c>
      <c r="M11" s="1">
        <f t="shared" si="0"/>
        <v>11024.9</v>
      </c>
      <c r="N11" s="1">
        <f>konzisztencia_teszt_nyers_i!L11</f>
        <v>5</v>
      </c>
      <c r="O11">
        <f t="shared" si="1"/>
        <v>1.0248999999999997</v>
      </c>
      <c r="P11" s="12">
        <f t="shared" si="2"/>
        <v>0.79502000000000006</v>
      </c>
      <c r="Q11" s="12">
        <f t="shared" si="3"/>
        <v>0.79502000000000006</v>
      </c>
      <c r="R11" s="7" t="s">
        <v>180</v>
      </c>
      <c r="S11" s="8">
        <v>2</v>
      </c>
      <c r="T11" s="8">
        <v>1</v>
      </c>
      <c r="U11" s="8">
        <v>1</v>
      </c>
      <c r="V11" s="8">
        <v>2</v>
      </c>
      <c r="W11" s="8">
        <v>1</v>
      </c>
      <c r="X11" s="8">
        <v>1</v>
      </c>
      <c r="Y11" s="8">
        <v>2</v>
      </c>
      <c r="Z11" s="8">
        <v>1</v>
      </c>
      <c r="AA11" s="8">
        <v>4</v>
      </c>
      <c r="AB11" s="8">
        <v>11000</v>
      </c>
    </row>
    <row r="12" spans="1:31" ht="15" thickBot="1" x14ac:dyDescent="0.35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5</v>
      </c>
      <c r="G12" s="1">
        <v>4</v>
      </c>
      <c r="H12" s="1">
        <v>5</v>
      </c>
      <c r="I12" s="1">
        <v>1</v>
      </c>
      <c r="J12" s="1">
        <v>3</v>
      </c>
      <c r="K12" s="1">
        <v>1</v>
      </c>
      <c r="L12" s="1">
        <f>konzisztencia_teszt_nyers_i!I12*1000+10000</f>
        <v>15000</v>
      </c>
      <c r="M12" s="1">
        <f t="shared" si="0"/>
        <v>15064.9</v>
      </c>
      <c r="N12" s="1">
        <f>konzisztencia_teszt_nyers_i!L12</f>
        <v>1</v>
      </c>
      <c r="O12">
        <f t="shared" si="1"/>
        <v>5.0648999999999997</v>
      </c>
      <c r="P12" s="12">
        <f t="shared" si="2"/>
        <v>4.0648999999999997</v>
      </c>
      <c r="Q12" s="12">
        <f t="shared" si="3"/>
        <v>-4.0648999999999997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1</v>
      </c>
      <c r="AA12" s="8">
        <v>4</v>
      </c>
      <c r="AB12" s="8">
        <v>11000</v>
      </c>
    </row>
    <row r="13" spans="1:31" ht="15" thickBot="1" x14ac:dyDescent="0.35">
      <c r="A13" s="1" t="s">
        <v>155</v>
      </c>
      <c r="B13" s="1" t="s">
        <v>24</v>
      </c>
      <c r="C13" s="1">
        <v>3</v>
      </c>
      <c r="D13" s="1">
        <v>3</v>
      </c>
      <c r="E13" s="1">
        <v>2</v>
      </c>
      <c r="F13" s="1">
        <v>4</v>
      </c>
      <c r="G13" s="1">
        <v>3</v>
      </c>
      <c r="H13" s="1">
        <v>3</v>
      </c>
      <c r="I13" s="1">
        <v>3</v>
      </c>
      <c r="J13" s="1">
        <v>3</v>
      </c>
      <c r="K13" s="1">
        <v>3</v>
      </c>
      <c r="L13" s="1">
        <f>konzisztencia_teszt_nyers_i!I13*1000+10000</f>
        <v>14000</v>
      </c>
      <c r="M13" s="1">
        <f t="shared" si="0"/>
        <v>13734.1</v>
      </c>
      <c r="N13" s="1">
        <f>konzisztencia_teszt_nyers_i!L13</f>
        <v>3</v>
      </c>
      <c r="O13">
        <f t="shared" si="1"/>
        <v>3.7341000000000002</v>
      </c>
      <c r="P13" s="12">
        <f t="shared" si="2"/>
        <v>0.24470000000000006</v>
      </c>
      <c r="Q13" s="12">
        <f t="shared" si="3"/>
        <v>-0.24470000000000006</v>
      </c>
      <c r="R13" s="7" t="s">
        <v>182</v>
      </c>
      <c r="S13" s="8">
        <v>3</v>
      </c>
      <c r="T13" s="8">
        <v>2</v>
      </c>
      <c r="U13" s="8">
        <v>1</v>
      </c>
      <c r="V13" s="8">
        <v>3</v>
      </c>
      <c r="W13" s="8">
        <v>3</v>
      </c>
      <c r="X13" s="8">
        <v>3</v>
      </c>
      <c r="Y13" s="8">
        <v>5</v>
      </c>
      <c r="Z13" s="8">
        <v>5</v>
      </c>
      <c r="AA13" s="8">
        <v>3</v>
      </c>
      <c r="AB13" s="8">
        <v>13000</v>
      </c>
    </row>
    <row r="14" spans="1:31" ht="15" thickBot="1" x14ac:dyDescent="0.35">
      <c r="A14" s="1" t="s">
        <v>152</v>
      </c>
      <c r="B14" s="1" t="s">
        <v>25</v>
      </c>
      <c r="C14" s="1">
        <v>3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3</v>
      </c>
      <c r="J14" s="1">
        <v>2</v>
      </c>
      <c r="K14" s="1">
        <v>3</v>
      </c>
      <c r="L14" s="1">
        <f>konzisztencia_teszt_nyers_i!I14*1000+10000</f>
        <v>14000</v>
      </c>
      <c r="M14" s="1">
        <f t="shared" si="0"/>
        <v>13104.9</v>
      </c>
      <c r="N14" s="1">
        <f>konzisztencia_teszt_nyers_i!L14</f>
        <v>3</v>
      </c>
      <c r="O14">
        <f t="shared" si="1"/>
        <v>3.1048999999999998</v>
      </c>
      <c r="P14" s="12">
        <f t="shared" si="2"/>
        <v>3.496666666666659E-2</v>
      </c>
      <c r="Q14" s="12">
        <f t="shared" si="3"/>
        <v>-3.496666666666659E-2</v>
      </c>
      <c r="R14" s="7" t="s">
        <v>183</v>
      </c>
      <c r="S14" s="8">
        <v>3</v>
      </c>
      <c r="T14" s="8">
        <v>3</v>
      </c>
      <c r="U14" s="8">
        <v>2</v>
      </c>
      <c r="V14" s="8">
        <v>3</v>
      </c>
      <c r="W14" s="8">
        <v>3</v>
      </c>
      <c r="X14" s="8">
        <v>3</v>
      </c>
      <c r="Y14" s="8">
        <v>4</v>
      </c>
      <c r="Z14" s="8">
        <v>4</v>
      </c>
      <c r="AA14" s="8">
        <v>3</v>
      </c>
      <c r="AB14" s="8">
        <v>13000</v>
      </c>
    </row>
    <row r="15" spans="1:31" ht="15" thickBot="1" x14ac:dyDescent="0.35">
      <c r="A15" s="1" t="s">
        <v>154</v>
      </c>
      <c r="B15" s="1" t="s">
        <v>26</v>
      </c>
      <c r="C15" s="1">
        <v>3</v>
      </c>
      <c r="D15" s="1">
        <v>3</v>
      </c>
      <c r="E15" s="1">
        <v>2</v>
      </c>
      <c r="F15" s="1">
        <v>3</v>
      </c>
      <c r="G15" s="1">
        <v>3</v>
      </c>
      <c r="H15" s="1">
        <v>3</v>
      </c>
      <c r="I15" s="1">
        <v>2</v>
      </c>
      <c r="J15" s="1">
        <v>3</v>
      </c>
      <c r="K15" s="1">
        <v>3</v>
      </c>
      <c r="L15" s="1">
        <f>konzisztencia_teszt_nyers_i!I15*1000+10000</f>
        <v>14000</v>
      </c>
      <c r="M15" s="1">
        <f t="shared" si="0"/>
        <v>12879.9</v>
      </c>
      <c r="N15" s="1">
        <f>konzisztencia_teszt_nyers_i!L15</f>
        <v>3</v>
      </c>
      <c r="O15">
        <f t="shared" si="1"/>
        <v>2.8798999999999997</v>
      </c>
      <c r="P15" s="12">
        <f t="shared" si="2"/>
        <v>4.0033333333333442E-2</v>
      </c>
      <c r="Q15" s="12">
        <f t="shared" si="3"/>
        <v>4.0033333333333442E-2</v>
      </c>
      <c r="R15" s="7" t="s">
        <v>184</v>
      </c>
      <c r="S15" s="8">
        <v>1</v>
      </c>
      <c r="T15" s="8">
        <v>1</v>
      </c>
      <c r="U15" s="8">
        <v>3</v>
      </c>
      <c r="V15" s="8">
        <v>3</v>
      </c>
      <c r="W15" s="8">
        <v>2</v>
      </c>
      <c r="X15" s="8">
        <v>1</v>
      </c>
      <c r="Y15" s="8">
        <v>4</v>
      </c>
      <c r="Z15" s="8">
        <v>4</v>
      </c>
      <c r="AA15" s="8">
        <v>4</v>
      </c>
      <c r="AB15" s="8">
        <v>11000</v>
      </c>
    </row>
    <row r="16" spans="1:31" ht="15" thickBot="1" x14ac:dyDescent="0.35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4</v>
      </c>
      <c r="J16" s="1">
        <v>3</v>
      </c>
      <c r="K16" s="1">
        <v>3</v>
      </c>
      <c r="L16" s="1">
        <f>konzisztencia_teszt_nyers_i!I16*1000+10000</f>
        <v>13000</v>
      </c>
      <c r="M16" s="1">
        <f t="shared" si="0"/>
        <v>12464.1</v>
      </c>
      <c r="N16" s="1">
        <f>konzisztencia_teszt_nyers_i!L16</f>
        <v>3</v>
      </c>
      <c r="O16">
        <f t="shared" si="1"/>
        <v>2.4641000000000002</v>
      </c>
      <c r="P16" s="12">
        <f t="shared" si="2"/>
        <v>0.17863333333333328</v>
      </c>
      <c r="Q16" s="12">
        <f t="shared" si="3"/>
        <v>0.17863333333333328</v>
      </c>
      <c r="R16" s="7" t="s">
        <v>185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4</v>
      </c>
      <c r="Z16" s="8">
        <v>4</v>
      </c>
      <c r="AA16" s="8">
        <v>5</v>
      </c>
      <c r="AB16" s="8">
        <v>11000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2</v>
      </c>
      <c r="E17" s="1">
        <v>3</v>
      </c>
      <c r="F17" s="1">
        <v>4</v>
      </c>
      <c r="G17" s="1">
        <v>3</v>
      </c>
      <c r="H17" s="1">
        <v>2</v>
      </c>
      <c r="I17" s="1">
        <v>3</v>
      </c>
      <c r="J17" s="1">
        <v>3</v>
      </c>
      <c r="K17" s="1">
        <v>2</v>
      </c>
      <c r="L17" s="1">
        <f>konzisztencia_teszt_nyers_i!I17*1000+10000</f>
        <v>13000</v>
      </c>
      <c r="M17" s="1">
        <f t="shared" si="0"/>
        <v>12832.2</v>
      </c>
      <c r="N17" s="1">
        <f>konzisztencia_teszt_nyers_i!L17</f>
        <v>2</v>
      </c>
      <c r="O17">
        <f t="shared" si="1"/>
        <v>2.8322000000000007</v>
      </c>
      <c r="P17" s="12">
        <f t="shared" si="2"/>
        <v>0.41610000000000036</v>
      </c>
      <c r="Q17" s="12">
        <f t="shared" si="3"/>
        <v>-0.41610000000000036</v>
      </c>
      <c r="R17" s="7" t="s">
        <v>186</v>
      </c>
      <c r="S17" s="8">
        <v>2</v>
      </c>
      <c r="T17" s="8">
        <v>2</v>
      </c>
      <c r="U17" s="8">
        <v>5</v>
      </c>
      <c r="V17" s="8">
        <v>5</v>
      </c>
      <c r="W17" s="8">
        <v>4</v>
      </c>
      <c r="X17" s="8">
        <v>5</v>
      </c>
      <c r="Y17" s="8">
        <v>1</v>
      </c>
      <c r="Z17" s="8">
        <v>3</v>
      </c>
      <c r="AA17" s="8">
        <v>1</v>
      </c>
      <c r="AB17" s="8">
        <v>15000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1">
        <v>3</v>
      </c>
      <c r="K18" s="1">
        <v>3</v>
      </c>
      <c r="L18" s="1">
        <f>konzisztencia_teszt_nyers_i!I18*1000+10000</f>
        <v>13000</v>
      </c>
      <c r="M18" s="1">
        <f t="shared" si="0"/>
        <v>12549</v>
      </c>
      <c r="N18" s="1">
        <f>konzisztencia_teszt_nyers_i!L18</f>
        <v>3</v>
      </c>
      <c r="O18">
        <f t="shared" si="1"/>
        <v>2.5489999999999999</v>
      </c>
      <c r="P18" s="12">
        <f t="shared" si="2"/>
        <v>0.15033333333333335</v>
      </c>
      <c r="Q18" s="12">
        <f t="shared" si="3"/>
        <v>0.15033333333333335</v>
      </c>
      <c r="R18" s="7" t="s">
        <v>187</v>
      </c>
      <c r="S18" s="8">
        <v>3</v>
      </c>
      <c r="T18" s="8">
        <v>3</v>
      </c>
      <c r="U18" s="8">
        <v>2</v>
      </c>
      <c r="V18" s="8">
        <v>4</v>
      </c>
      <c r="W18" s="8">
        <v>3</v>
      </c>
      <c r="X18" s="8">
        <v>3</v>
      </c>
      <c r="Y18" s="8">
        <v>3</v>
      </c>
      <c r="Z18" s="8">
        <v>3</v>
      </c>
      <c r="AA18" s="8">
        <v>3</v>
      </c>
      <c r="AB18" s="8">
        <v>14000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2</v>
      </c>
      <c r="G19" s="1">
        <v>1</v>
      </c>
      <c r="H19" s="1">
        <v>1</v>
      </c>
      <c r="I19" s="1">
        <v>3</v>
      </c>
      <c r="J19" s="1">
        <v>2</v>
      </c>
      <c r="K19" s="1">
        <v>3</v>
      </c>
      <c r="L19" s="1">
        <f>konzisztencia_teszt_nyers_i!I19*1000+10000</f>
        <v>11000</v>
      </c>
      <c r="M19" s="1">
        <f t="shared" si="0"/>
        <v>11754</v>
      </c>
      <c r="N19" s="1">
        <f>konzisztencia_teszt_nyers_i!L19</f>
        <v>3</v>
      </c>
      <c r="O19">
        <f t="shared" si="1"/>
        <v>1.754</v>
      </c>
      <c r="P19" s="12">
        <f t="shared" si="2"/>
        <v>0.41533333333333333</v>
      </c>
      <c r="Q19" s="12">
        <f t="shared" si="3"/>
        <v>0.41533333333333333</v>
      </c>
      <c r="R19" s="7" t="s">
        <v>188</v>
      </c>
      <c r="S19" s="8">
        <v>3</v>
      </c>
      <c r="T19" s="8">
        <v>3</v>
      </c>
      <c r="U19" s="8">
        <v>2</v>
      </c>
      <c r="V19" s="8">
        <v>3</v>
      </c>
      <c r="W19" s="8">
        <v>3</v>
      </c>
      <c r="X19" s="8">
        <v>3</v>
      </c>
      <c r="Y19" s="8">
        <v>3</v>
      </c>
      <c r="Z19" s="8">
        <v>2</v>
      </c>
      <c r="AA19" s="8">
        <v>3</v>
      </c>
      <c r="AB19" s="8">
        <v>14000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2</v>
      </c>
      <c r="E20" s="1">
        <v>4</v>
      </c>
      <c r="F20" s="1">
        <v>3</v>
      </c>
      <c r="G20" s="1">
        <v>1</v>
      </c>
      <c r="H20" s="1">
        <v>2</v>
      </c>
      <c r="I20" s="1">
        <v>3</v>
      </c>
      <c r="J20" s="1">
        <v>2</v>
      </c>
      <c r="K20" s="1">
        <v>2</v>
      </c>
      <c r="L20" s="1">
        <f>konzisztencia_teszt_nyers_i!I20*1000+10000</f>
        <v>11000</v>
      </c>
      <c r="M20" s="1">
        <f t="shared" si="0"/>
        <v>11286</v>
      </c>
      <c r="N20" s="1">
        <f>konzisztencia_teszt_nyers_i!L20</f>
        <v>2</v>
      </c>
      <c r="O20">
        <f t="shared" si="1"/>
        <v>1.286</v>
      </c>
      <c r="P20" s="12">
        <f t="shared" si="2"/>
        <v>0.35699999999999998</v>
      </c>
      <c r="Q20" s="12">
        <f t="shared" si="3"/>
        <v>0.35699999999999998</v>
      </c>
      <c r="R20" s="7" t="s">
        <v>189</v>
      </c>
      <c r="S20" s="8">
        <v>3</v>
      </c>
      <c r="T20" s="8">
        <v>3</v>
      </c>
      <c r="U20" s="8">
        <v>2</v>
      </c>
      <c r="V20" s="8">
        <v>3</v>
      </c>
      <c r="W20" s="8">
        <v>3</v>
      </c>
      <c r="X20" s="8">
        <v>3</v>
      </c>
      <c r="Y20" s="8">
        <v>2</v>
      </c>
      <c r="Z20" s="8">
        <v>3</v>
      </c>
      <c r="AA20" s="8">
        <v>3</v>
      </c>
      <c r="AB20" s="8">
        <v>14000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3</v>
      </c>
      <c r="G21" s="1">
        <v>1</v>
      </c>
      <c r="H21" s="1">
        <v>1</v>
      </c>
      <c r="I21" s="1">
        <v>3</v>
      </c>
      <c r="J21" s="1">
        <v>2</v>
      </c>
      <c r="K21" s="1">
        <v>4</v>
      </c>
      <c r="L21" s="1">
        <f>konzisztencia_teszt_nyers_i!I21*1000+10000</f>
        <v>11000</v>
      </c>
      <c r="M21" s="1">
        <f t="shared" si="0"/>
        <v>11732.9</v>
      </c>
      <c r="N21" s="1">
        <f>konzisztencia_teszt_nyers_i!L21</f>
        <v>4</v>
      </c>
      <c r="O21">
        <f t="shared" si="1"/>
        <v>1.7328999999999997</v>
      </c>
      <c r="P21" s="12">
        <f t="shared" si="2"/>
        <v>0.56677500000000003</v>
      </c>
      <c r="Q21" s="12">
        <f t="shared" si="3"/>
        <v>0.56677500000000003</v>
      </c>
      <c r="R21" s="7" t="s">
        <v>190</v>
      </c>
      <c r="S21" s="8">
        <v>3</v>
      </c>
      <c r="T21" s="8">
        <v>2</v>
      </c>
      <c r="U21" s="8">
        <v>3</v>
      </c>
      <c r="V21" s="8">
        <v>3</v>
      </c>
      <c r="W21" s="8">
        <v>3</v>
      </c>
      <c r="X21" s="8">
        <v>2</v>
      </c>
      <c r="Y21" s="8">
        <v>4</v>
      </c>
      <c r="Z21" s="8">
        <v>3</v>
      </c>
      <c r="AA21" s="8">
        <v>3</v>
      </c>
      <c r="AB21" s="8">
        <v>13000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3</v>
      </c>
      <c r="E22" s="1">
        <v>5</v>
      </c>
      <c r="F22" s="1">
        <v>4</v>
      </c>
      <c r="G22" s="1">
        <v>2</v>
      </c>
      <c r="H22" s="1">
        <v>4</v>
      </c>
      <c r="I22" s="1">
        <v>2</v>
      </c>
      <c r="J22" s="1">
        <v>3</v>
      </c>
      <c r="K22" s="1">
        <v>1</v>
      </c>
      <c r="L22" s="1">
        <f>konzisztencia_teszt_nyers_i!I22*1000+10000</f>
        <v>12000</v>
      </c>
      <c r="M22" s="1">
        <f t="shared" si="0"/>
        <v>12385.8</v>
      </c>
      <c r="N22" s="1">
        <f>konzisztencia_teszt_nyers_i!L22</f>
        <v>1</v>
      </c>
      <c r="O22">
        <f t="shared" si="1"/>
        <v>2.3857999999999993</v>
      </c>
      <c r="P22" s="12">
        <f t="shared" si="2"/>
        <v>1.3857999999999993</v>
      </c>
      <c r="Q22" s="12">
        <f t="shared" si="3"/>
        <v>-1.3857999999999993</v>
      </c>
      <c r="R22" s="7" t="s">
        <v>191</v>
      </c>
      <c r="S22" s="8">
        <v>2</v>
      </c>
      <c r="T22" s="8">
        <v>2</v>
      </c>
      <c r="U22" s="8">
        <v>3</v>
      </c>
      <c r="V22" s="8">
        <v>4</v>
      </c>
      <c r="W22" s="8">
        <v>3</v>
      </c>
      <c r="X22" s="8">
        <v>2</v>
      </c>
      <c r="Y22" s="8">
        <v>3</v>
      </c>
      <c r="Z22" s="8">
        <v>3</v>
      </c>
      <c r="AA22" s="8">
        <v>2</v>
      </c>
      <c r="AB22" s="8">
        <v>13000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3</v>
      </c>
      <c r="G23" s="1">
        <v>2</v>
      </c>
      <c r="H23" s="1">
        <v>2</v>
      </c>
      <c r="I23" s="1">
        <v>4</v>
      </c>
      <c r="J23" s="1">
        <v>3</v>
      </c>
      <c r="K23" s="1">
        <v>3</v>
      </c>
      <c r="L23" s="1">
        <f>konzisztencia_teszt_nyers_i!I23*1000+10000</f>
        <v>11000</v>
      </c>
      <c r="M23" s="1">
        <f t="shared" si="0"/>
        <v>12062.9</v>
      </c>
      <c r="N23" s="1">
        <f>konzisztencia_teszt_nyers_i!L23</f>
        <v>3</v>
      </c>
      <c r="O23">
        <f t="shared" si="1"/>
        <v>2.0628999999999995</v>
      </c>
      <c r="P23" s="12">
        <f t="shared" si="2"/>
        <v>0.31236666666666685</v>
      </c>
      <c r="Q23" s="12">
        <f t="shared" si="3"/>
        <v>0.31236666666666685</v>
      </c>
      <c r="R23" s="7" t="s">
        <v>192</v>
      </c>
      <c r="S23" s="8">
        <v>3</v>
      </c>
      <c r="T23" s="8">
        <v>2</v>
      </c>
      <c r="U23" s="8">
        <v>3</v>
      </c>
      <c r="V23" s="8">
        <v>3</v>
      </c>
      <c r="W23" s="8">
        <v>3</v>
      </c>
      <c r="X23" s="8">
        <v>2</v>
      </c>
      <c r="Y23" s="8">
        <v>3</v>
      </c>
      <c r="Z23" s="8">
        <v>3</v>
      </c>
      <c r="AA23" s="8">
        <v>3</v>
      </c>
      <c r="AB23" s="8">
        <v>13000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3</v>
      </c>
      <c r="F24" s="1">
        <v>2</v>
      </c>
      <c r="G24" s="1">
        <v>2</v>
      </c>
      <c r="H24" s="1">
        <v>1</v>
      </c>
      <c r="I24" s="1">
        <v>3</v>
      </c>
      <c r="J24" s="1">
        <v>4</v>
      </c>
      <c r="K24" s="1">
        <v>4</v>
      </c>
      <c r="L24" s="1">
        <f>konzisztencia_teszt_nyers_i!I24*1000+10000</f>
        <v>11000</v>
      </c>
      <c r="M24" s="1">
        <f t="shared" si="0"/>
        <v>11620.9</v>
      </c>
      <c r="N24" s="1">
        <f>konzisztencia_teszt_nyers_i!L24</f>
        <v>4</v>
      </c>
      <c r="O24">
        <f t="shared" si="1"/>
        <v>1.6208999999999996</v>
      </c>
      <c r="P24" s="12">
        <f t="shared" si="2"/>
        <v>0.59477500000000005</v>
      </c>
      <c r="Q24" s="12">
        <f t="shared" si="3"/>
        <v>0.59477500000000005</v>
      </c>
      <c r="R24" s="7" t="s">
        <v>193</v>
      </c>
      <c r="S24" s="8">
        <v>2</v>
      </c>
      <c r="T24" s="8">
        <v>3</v>
      </c>
      <c r="U24" s="8">
        <v>2</v>
      </c>
      <c r="V24" s="8">
        <v>2</v>
      </c>
      <c r="W24" s="8">
        <v>1</v>
      </c>
      <c r="X24" s="8">
        <v>1</v>
      </c>
      <c r="Y24" s="8">
        <v>3</v>
      </c>
      <c r="Z24" s="8">
        <v>2</v>
      </c>
      <c r="AA24" s="8">
        <v>3</v>
      </c>
      <c r="AB24" s="8">
        <v>11000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2</v>
      </c>
      <c r="E25" s="1">
        <v>4</v>
      </c>
      <c r="F25" s="1">
        <v>3</v>
      </c>
      <c r="G25" s="1">
        <v>2</v>
      </c>
      <c r="H25" s="1">
        <v>2</v>
      </c>
      <c r="I25" s="1">
        <v>3</v>
      </c>
      <c r="J25" s="1">
        <v>3</v>
      </c>
      <c r="K25" s="1">
        <v>2</v>
      </c>
      <c r="L25" s="1">
        <f>konzisztencia_teszt_nyers_i!I25*1000+10000</f>
        <v>11000</v>
      </c>
      <c r="M25" s="1">
        <f t="shared" si="0"/>
        <v>11289.5</v>
      </c>
      <c r="N25" s="1">
        <f>konzisztencia_teszt_nyers_i!L25</f>
        <v>2</v>
      </c>
      <c r="O25">
        <f t="shared" si="1"/>
        <v>1.2895000000000001</v>
      </c>
      <c r="P25" s="12">
        <f t="shared" si="2"/>
        <v>0.35524999999999995</v>
      </c>
      <c r="Q25" s="12">
        <f t="shared" si="3"/>
        <v>0.35524999999999995</v>
      </c>
      <c r="R25" s="7" t="s">
        <v>194</v>
      </c>
      <c r="S25" s="8">
        <v>1</v>
      </c>
      <c r="T25" s="8">
        <v>2</v>
      </c>
      <c r="U25" s="8">
        <v>4</v>
      </c>
      <c r="V25" s="8">
        <v>3</v>
      </c>
      <c r="W25" s="8">
        <v>1</v>
      </c>
      <c r="X25" s="8">
        <v>2</v>
      </c>
      <c r="Y25" s="8">
        <v>3</v>
      </c>
      <c r="Z25" s="8">
        <v>2</v>
      </c>
      <c r="AA25" s="8">
        <v>2</v>
      </c>
      <c r="AB25" s="8">
        <v>11000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3</v>
      </c>
      <c r="H26" s="1">
        <v>2</v>
      </c>
      <c r="I26" s="1">
        <v>3</v>
      </c>
      <c r="J26" s="1">
        <v>4</v>
      </c>
      <c r="K26" s="1">
        <v>2</v>
      </c>
      <c r="L26" s="1">
        <f>konzisztencia_teszt_nyers_i!I26*1000+10000</f>
        <v>12000</v>
      </c>
      <c r="M26" s="1">
        <f t="shared" si="0"/>
        <v>11561.7</v>
      </c>
      <c r="N26" s="1">
        <f>konzisztencia_teszt_nyers_i!L26</f>
        <v>2</v>
      </c>
      <c r="O26">
        <f t="shared" si="1"/>
        <v>1.5617000000000008</v>
      </c>
      <c r="P26" s="12">
        <f t="shared" si="2"/>
        <v>0.21914999999999962</v>
      </c>
      <c r="Q26" s="12">
        <f t="shared" si="3"/>
        <v>0.21914999999999962</v>
      </c>
      <c r="R26" s="7" t="s">
        <v>195</v>
      </c>
      <c r="S26" s="8">
        <v>2</v>
      </c>
      <c r="T26" s="8">
        <v>3</v>
      </c>
      <c r="U26" s="8">
        <v>3</v>
      </c>
      <c r="V26" s="8">
        <v>3</v>
      </c>
      <c r="W26" s="8">
        <v>1</v>
      </c>
      <c r="X26" s="8">
        <v>1</v>
      </c>
      <c r="Y26" s="8">
        <v>3</v>
      </c>
      <c r="Z26" s="8">
        <v>2</v>
      </c>
      <c r="AA26" s="8">
        <v>4</v>
      </c>
      <c r="AB26" s="8">
        <v>11000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2</v>
      </c>
      <c r="G27" s="1">
        <v>3</v>
      </c>
      <c r="H27" s="1">
        <v>2</v>
      </c>
      <c r="I27" s="1">
        <v>4</v>
      </c>
      <c r="J27" s="1">
        <v>5</v>
      </c>
      <c r="K27" s="1">
        <v>4</v>
      </c>
      <c r="L27" s="1">
        <f>konzisztencia_teszt_nyers_i!I27*1000+10000</f>
        <v>12000</v>
      </c>
      <c r="M27" s="1">
        <f t="shared" si="0"/>
        <v>12321</v>
      </c>
      <c r="N27" s="1">
        <f>konzisztencia_teszt_nyers_i!L27</f>
        <v>4</v>
      </c>
      <c r="O27">
        <f t="shared" si="1"/>
        <v>2.3210000000000002</v>
      </c>
      <c r="P27" s="12">
        <f t="shared" si="2"/>
        <v>0.41974999999999996</v>
      </c>
      <c r="Q27" s="12">
        <f t="shared" si="3"/>
        <v>0.41974999999999996</v>
      </c>
      <c r="R27" s="7" t="s">
        <v>196</v>
      </c>
      <c r="S27" s="8">
        <v>1</v>
      </c>
      <c r="T27" s="8">
        <v>3</v>
      </c>
      <c r="U27" s="8">
        <v>5</v>
      </c>
      <c r="V27" s="8">
        <v>4</v>
      </c>
      <c r="W27" s="8">
        <v>2</v>
      </c>
      <c r="X27" s="8">
        <v>4</v>
      </c>
      <c r="Y27" s="8">
        <v>2</v>
      </c>
      <c r="Z27" s="8">
        <v>3</v>
      </c>
      <c r="AA27" s="8">
        <v>1</v>
      </c>
      <c r="AB27" s="8">
        <v>12000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2</v>
      </c>
      <c r="E28" s="1">
        <v>1</v>
      </c>
      <c r="F28" s="1">
        <v>4</v>
      </c>
      <c r="G28" s="1">
        <v>3</v>
      </c>
      <c r="H28" s="1">
        <v>4</v>
      </c>
      <c r="I28" s="1">
        <v>2</v>
      </c>
      <c r="J28" s="1">
        <v>3</v>
      </c>
      <c r="K28" s="1">
        <v>3</v>
      </c>
      <c r="L28" s="1">
        <f>konzisztencia_teszt_nyers_i!I28*1000+10000</f>
        <v>14000</v>
      </c>
      <c r="M28" s="1">
        <f t="shared" si="0"/>
        <v>13627.7</v>
      </c>
      <c r="N28" s="1">
        <f>konzisztencia_teszt_nyers_i!L28</f>
        <v>3</v>
      </c>
      <c r="O28">
        <f t="shared" si="1"/>
        <v>3.6277000000000008</v>
      </c>
      <c r="P28" s="12">
        <f t="shared" si="2"/>
        <v>0.2092333333333336</v>
      </c>
      <c r="Q28" s="12">
        <f t="shared" si="3"/>
        <v>-0.2092333333333336</v>
      </c>
      <c r="R28" s="7" t="s">
        <v>197</v>
      </c>
      <c r="S28" s="8">
        <v>2</v>
      </c>
      <c r="T28" s="8">
        <v>2</v>
      </c>
      <c r="U28" s="8">
        <v>3</v>
      </c>
      <c r="V28" s="8">
        <v>3</v>
      </c>
      <c r="W28" s="8">
        <v>2</v>
      </c>
      <c r="X28" s="8">
        <v>2</v>
      </c>
      <c r="Y28" s="8">
        <v>4</v>
      </c>
      <c r="Z28" s="8">
        <v>3</v>
      </c>
      <c r="AA28" s="8">
        <v>3</v>
      </c>
      <c r="AB28" s="8">
        <v>11000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4</v>
      </c>
      <c r="E29" s="1">
        <v>2</v>
      </c>
      <c r="F29" s="1">
        <v>4</v>
      </c>
      <c r="G29" s="1">
        <v>4</v>
      </c>
      <c r="H29" s="1">
        <v>4</v>
      </c>
      <c r="I29" s="1">
        <v>2</v>
      </c>
      <c r="J29" s="1">
        <v>2</v>
      </c>
      <c r="K29" s="1">
        <v>3</v>
      </c>
      <c r="L29" s="1">
        <f>konzisztencia_teszt_nyers_i!I29*1000+10000</f>
        <v>14000</v>
      </c>
      <c r="M29" s="1">
        <f t="shared" si="0"/>
        <v>13905.4</v>
      </c>
      <c r="N29" s="1">
        <f>konzisztencia_teszt_nyers_i!L29</f>
        <v>3</v>
      </c>
      <c r="O29">
        <f t="shared" si="1"/>
        <v>3.9053999999999998</v>
      </c>
      <c r="P29" s="12">
        <f t="shared" si="2"/>
        <v>0.3017999999999999</v>
      </c>
      <c r="Q29" s="12">
        <f t="shared" si="3"/>
        <v>-0.3017999999999999</v>
      </c>
      <c r="R29" s="7" t="s">
        <v>198</v>
      </c>
      <c r="S29" s="8">
        <v>2</v>
      </c>
      <c r="T29" s="8">
        <v>3</v>
      </c>
      <c r="U29" s="8">
        <v>3</v>
      </c>
      <c r="V29" s="8">
        <v>2</v>
      </c>
      <c r="W29" s="8">
        <v>2</v>
      </c>
      <c r="X29" s="8">
        <v>1</v>
      </c>
      <c r="Y29" s="8">
        <v>3</v>
      </c>
      <c r="Z29" s="8">
        <v>4</v>
      </c>
      <c r="AA29" s="8">
        <v>4</v>
      </c>
      <c r="AB29" s="8">
        <v>11000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3</v>
      </c>
      <c r="G30" s="1">
        <v>4</v>
      </c>
      <c r="H30" s="1">
        <v>2</v>
      </c>
      <c r="I30" s="1">
        <v>4</v>
      </c>
      <c r="J30" s="1">
        <v>5</v>
      </c>
      <c r="K30" s="1">
        <v>4</v>
      </c>
      <c r="L30" s="1">
        <f>konzisztencia_teszt_nyers_i!I30*1000+10000</f>
        <v>12000</v>
      </c>
      <c r="M30" s="1">
        <f t="shared" si="0"/>
        <v>12503.8</v>
      </c>
      <c r="N30" s="1">
        <f>konzisztencia_teszt_nyers_i!L30</f>
        <v>4</v>
      </c>
      <c r="O30">
        <f t="shared" si="1"/>
        <v>2.5037999999999991</v>
      </c>
      <c r="P30" s="12">
        <f t="shared" si="2"/>
        <v>0.37405000000000022</v>
      </c>
      <c r="Q30" s="12">
        <f t="shared" si="3"/>
        <v>0.37405000000000022</v>
      </c>
      <c r="R30" s="7" t="s">
        <v>199</v>
      </c>
      <c r="S30" s="8">
        <v>1</v>
      </c>
      <c r="T30" s="8">
        <v>2</v>
      </c>
      <c r="U30" s="8">
        <v>4</v>
      </c>
      <c r="V30" s="8">
        <v>3</v>
      </c>
      <c r="W30" s="8">
        <v>2</v>
      </c>
      <c r="X30" s="8">
        <v>2</v>
      </c>
      <c r="Y30" s="8">
        <v>3</v>
      </c>
      <c r="Z30" s="8">
        <v>3</v>
      </c>
      <c r="AA30" s="8">
        <v>2</v>
      </c>
      <c r="AB30" s="8">
        <v>11000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2</v>
      </c>
      <c r="G31" s="1">
        <v>1</v>
      </c>
      <c r="H31" s="1">
        <v>1</v>
      </c>
      <c r="I31" s="1">
        <v>4</v>
      </c>
      <c r="J31" s="1">
        <v>3</v>
      </c>
      <c r="K31" s="1">
        <v>3</v>
      </c>
      <c r="L31" s="1">
        <f>konzisztencia_teszt_nyers_i!I31*1000+10000</f>
        <v>11000</v>
      </c>
      <c r="M31" s="1">
        <f t="shared" si="0"/>
        <v>11738</v>
      </c>
      <c r="N31" s="1">
        <f>konzisztencia_teszt_nyers_i!L31</f>
        <v>3</v>
      </c>
      <c r="O31">
        <f t="shared" si="1"/>
        <v>1.738</v>
      </c>
      <c r="P31" s="12">
        <f t="shared" si="2"/>
        <v>0.42066666666666669</v>
      </c>
      <c r="Q31" s="12">
        <f t="shared" si="3"/>
        <v>0.42066666666666669</v>
      </c>
      <c r="R31" s="7" t="s">
        <v>200</v>
      </c>
      <c r="S31" s="8">
        <v>1</v>
      </c>
      <c r="T31" s="8">
        <v>1</v>
      </c>
      <c r="U31" s="8">
        <v>3</v>
      </c>
      <c r="V31" s="8">
        <v>3</v>
      </c>
      <c r="W31" s="8">
        <v>3</v>
      </c>
      <c r="X31" s="8">
        <v>2</v>
      </c>
      <c r="Y31" s="8">
        <v>3</v>
      </c>
      <c r="Z31" s="8">
        <v>4</v>
      </c>
      <c r="AA31" s="8">
        <v>2</v>
      </c>
      <c r="AB31" s="8">
        <v>12000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2</v>
      </c>
      <c r="E32" s="1">
        <v>3</v>
      </c>
      <c r="F32" s="1">
        <v>2</v>
      </c>
      <c r="G32" s="1">
        <v>1</v>
      </c>
      <c r="H32" s="1">
        <v>1</v>
      </c>
      <c r="I32" s="1">
        <v>4</v>
      </c>
      <c r="J32" s="1">
        <v>3</v>
      </c>
      <c r="K32" s="1">
        <v>4</v>
      </c>
      <c r="L32" s="1">
        <f>konzisztencia_teszt_nyers_i!I32*1000+10000</f>
        <v>12000</v>
      </c>
      <c r="M32" s="1">
        <f t="shared" si="0"/>
        <v>11672.7</v>
      </c>
      <c r="N32" s="1">
        <f>konzisztencia_teszt_nyers_i!L32</f>
        <v>4</v>
      </c>
      <c r="O32">
        <f t="shared" si="1"/>
        <v>1.6727000000000007</v>
      </c>
      <c r="P32" s="12">
        <f t="shared" si="2"/>
        <v>0.58182499999999981</v>
      </c>
      <c r="Q32" s="12">
        <f t="shared" si="3"/>
        <v>0.58182499999999981</v>
      </c>
      <c r="R32" s="7" t="s">
        <v>201</v>
      </c>
      <c r="S32" s="8">
        <v>3</v>
      </c>
      <c r="T32" s="8">
        <v>3</v>
      </c>
      <c r="U32" s="8">
        <v>2</v>
      </c>
      <c r="V32" s="8">
        <v>2</v>
      </c>
      <c r="W32" s="8">
        <v>3</v>
      </c>
      <c r="X32" s="8">
        <v>2</v>
      </c>
      <c r="Y32" s="8">
        <v>4</v>
      </c>
      <c r="Z32" s="8">
        <v>5</v>
      </c>
      <c r="AA32" s="8">
        <v>4</v>
      </c>
      <c r="AB32" s="8">
        <v>12000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3</v>
      </c>
      <c r="E33" s="1">
        <v>4</v>
      </c>
      <c r="F33" s="1">
        <v>2</v>
      </c>
      <c r="G33" s="1">
        <v>1</v>
      </c>
      <c r="H33" s="1">
        <v>1</v>
      </c>
      <c r="I33" s="1">
        <v>3</v>
      </c>
      <c r="J33" s="1">
        <v>3</v>
      </c>
      <c r="K33" s="1">
        <v>2</v>
      </c>
      <c r="L33" s="1">
        <f>konzisztencia_teszt_nyers_i!I33*1000+10000</f>
        <v>11000</v>
      </c>
      <c r="M33" s="1">
        <f t="shared" si="0"/>
        <v>10799.9</v>
      </c>
      <c r="N33" s="1">
        <f>konzisztencia_teszt_nyers_i!L33</f>
        <v>2</v>
      </c>
      <c r="O33">
        <f t="shared" si="1"/>
        <v>0.79989999999999961</v>
      </c>
      <c r="P33" s="12">
        <f t="shared" si="2"/>
        <v>0.60005000000000019</v>
      </c>
      <c r="Q33" s="12">
        <f t="shared" si="3"/>
        <v>0.60005000000000019</v>
      </c>
      <c r="R33" s="7" t="s">
        <v>202</v>
      </c>
      <c r="S33" s="8">
        <v>4</v>
      </c>
      <c r="T33" s="8">
        <v>2</v>
      </c>
      <c r="U33" s="8">
        <v>1</v>
      </c>
      <c r="V33" s="8">
        <v>4</v>
      </c>
      <c r="W33" s="8">
        <v>3</v>
      </c>
      <c r="X33" s="8">
        <v>4</v>
      </c>
      <c r="Y33" s="8">
        <v>2</v>
      </c>
      <c r="Z33" s="8">
        <v>3</v>
      </c>
      <c r="AA33" s="8">
        <v>3</v>
      </c>
      <c r="AB33" s="8">
        <v>14000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3</v>
      </c>
      <c r="H34" s="1">
        <v>2</v>
      </c>
      <c r="I34" s="1">
        <v>4</v>
      </c>
      <c r="J34" s="1">
        <v>4</v>
      </c>
      <c r="K34" s="1">
        <v>4</v>
      </c>
      <c r="L34" s="1">
        <f>konzisztencia_teszt_nyers_i!I34*1000+10000</f>
        <v>12000</v>
      </c>
      <c r="M34" s="1">
        <f t="shared" si="0"/>
        <v>12306.4</v>
      </c>
      <c r="N34" s="1">
        <f>konzisztencia_teszt_nyers_i!L34</f>
        <v>4</v>
      </c>
      <c r="O34">
        <f t="shared" si="1"/>
        <v>2.3063999999999996</v>
      </c>
      <c r="P34" s="12">
        <f t="shared" si="2"/>
        <v>0.42340000000000011</v>
      </c>
      <c r="Q34" s="12">
        <f t="shared" si="3"/>
        <v>0.42340000000000011</v>
      </c>
      <c r="R34" s="7" t="s">
        <v>203</v>
      </c>
      <c r="S34" s="8">
        <v>4</v>
      </c>
      <c r="T34" s="8">
        <v>4</v>
      </c>
      <c r="U34" s="8">
        <v>2</v>
      </c>
      <c r="V34" s="8">
        <v>4</v>
      </c>
      <c r="W34" s="8">
        <v>4</v>
      </c>
      <c r="X34" s="8">
        <v>4</v>
      </c>
      <c r="Y34" s="8">
        <v>2</v>
      </c>
      <c r="Z34" s="8">
        <v>2</v>
      </c>
      <c r="AA34" s="8">
        <v>3</v>
      </c>
      <c r="AB34" s="8">
        <v>14000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2</v>
      </c>
      <c r="H35" s="1">
        <v>1</v>
      </c>
      <c r="I35" s="1">
        <v>5</v>
      </c>
      <c r="J35" s="1">
        <v>4</v>
      </c>
      <c r="K35" s="1">
        <v>4</v>
      </c>
      <c r="L35" s="1">
        <f>konzisztencia_teszt_nyers_i!I35*1000+10000</f>
        <v>11000</v>
      </c>
      <c r="M35" s="1">
        <f t="shared" si="0"/>
        <v>11560.2</v>
      </c>
      <c r="N35" s="1">
        <f>konzisztencia_teszt_nyers_i!L35</f>
        <v>4</v>
      </c>
      <c r="O35">
        <f t="shared" si="1"/>
        <v>1.5602000000000007</v>
      </c>
      <c r="P35" s="12">
        <f t="shared" si="2"/>
        <v>0.60994999999999977</v>
      </c>
      <c r="Q35" s="12">
        <f t="shared" si="3"/>
        <v>0.60994999999999977</v>
      </c>
      <c r="R35" s="7" t="s">
        <v>204</v>
      </c>
      <c r="S35" s="8">
        <v>3</v>
      </c>
      <c r="T35" s="8">
        <v>3</v>
      </c>
      <c r="U35" s="8">
        <v>3</v>
      </c>
      <c r="V35" s="8">
        <v>3</v>
      </c>
      <c r="W35" s="8">
        <v>4</v>
      </c>
      <c r="X35" s="8">
        <v>2</v>
      </c>
      <c r="Y35" s="8">
        <v>4</v>
      </c>
      <c r="Z35" s="8">
        <v>5</v>
      </c>
      <c r="AA35" s="8">
        <v>4</v>
      </c>
      <c r="AB35" s="8">
        <v>12000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2</v>
      </c>
      <c r="H36" s="1">
        <v>1</v>
      </c>
      <c r="I36" s="1">
        <v>4</v>
      </c>
      <c r="J36" s="1">
        <v>3</v>
      </c>
      <c r="K36" s="1">
        <v>5</v>
      </c>
      <c r="L36" s="1">
        <f>konzisztencia_teszt_nyers_i!I36*1000+10000</f>
        <v>12000</v>
      </c>
      <c r="M36" s="1">
        <f t="shared" si="0"/>
        <v>11759.6</v>
      </c>
      <c r="N36" s="1">
        <f>konzisztencia_teszt_nyers_i!L36</f>
        <v>5</v>
      </c>
      <c r="O36">
        <f t="shared" si="1"/>
        <v>1.7596000000000003</v>
      </c>
      <c r="P36" s="12">
        <f t="shared" si="2"/>
        <v>0.64807999999999999</v>
      </c>
      <c r="Q36" s="12">
        <f t="shared" si="3"/>
        <v>0.64807999999999999</v>
      </c>
      <c r="R36" s="7" t="s">
        <v>205</v>
      </c>
      <c r="S36" s="8">
        <v>3</v>
      </c>
      <c r="T36" s="8">
        <v>2</v>
      </c>
      <c r="U36" s="8">
        <v>2</v>
      </c>
      <c r="V36" s="8">
        <v>2</v>
      </c>
      <c r="W36" s="8">
        <v>1</v>
      </c>
      <c r="X36" s="8">
        <v>1</v>
      </c>
      <c r="Y36" s="8">
        <v>4</v>
      </c>
      <c r="Z36" s="8">
        <v>3</v>
      </c>
      <c r="AA36" s="8">
        <v>3</v>
      </c>
      <c r="AB36" s="8">
        <v>11000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1</v>
      </c>
      <c r="E37" s="1">
        <v>3</v>
      </c>
      <c r="F37" s="1">
        <v>2</v>
      </c>
      <c r="G37" s="1">
        <v>2</v>
      </c>
      <c r="H37" s="1">
        <v>1</v>
      </c>
      <c r="I37" s="1">
        <v>3</v>
      </c>
      <c r="J37" s="1">
        <v>3</v>
      </c>
      <c r="K37" s="1">
        <v>2</v>
      </c>
      <c r="L37" s="1">
        <f>konzisztencia_teszt_nyers_i!I37*1000+10000</f>
        <v>11000</v>
      </c>
      <c r="M37" s="1">
        <f t="shared" si="0"/>
        <v>11097.7</v>
      </c>
      <c r="N37" s="1">
        <f>konzisztencia_teszt_nyers_i!L37</f>
        <v>2</v>
      </c>
      <c r="O37">
        <f t="shared" si="1"/>
        <v>1.0977000000000008</v>
      </c>
      <c r="P37" s="12">
        <f t="shared" si="2"/>
        <v>0.45114999999999961</v>
      </c>
      <c r="Q37" s="12">
        <f t="shared" si="3"/>
        <v>0.45114999999999961</v>
      </c>
      <c r="R37" s="7" t="s">
        <v>206</v>
      </c>
      <c r="S37" s="8">
        <v>3</v>
      </c>
      <c r="T37" s="8">
        <v>2</v>
      </c>
      <c r="U37" s="8">
        <v>3</v>
      </c>
      <c r="V37" s="8">
        <v>2</v>
      </c>
      <c r="W37" s="8">
        <v>1</v>
      </c>
      <c r="X37" s="8">
        <v>1</v>
      </c>
      <c r="Y37" s="8">
        <v>4</v>
      </c>
      <c r="Z37" s="8">
        <v>3</v>
      </c>
      <c r="AA37" s="8">
        <v>4</v>
      </c>
      <c r="AB37" s="8">
        <v>12000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1</v>
      </c>
      <c r="F38" s="1">
        <v>2</v>
      </c>
      <c r="G38" s="1">
        <v>1</v>
      </c>
      <c r="H38" s="1">
        <v>1</v>
      </c>
      <c r="I38" s="1">
        <v>4</v>
      </c>
      <c r="J38" s="1">
        <v>2</v>
      </c>
      <c r="K38" s="1">
        <v>4</v>
      </c>
      <c r="L38" s="1">
        <f>konzisztencia_teszt_nyers_i!I38*1000+10000</f>
        <v>12000</v>
      </c>
      <c r="M38" s="1">
        <f t="shared" si="0"/>
        <v>11620.9</v>
      </c>
      <c r="N38" s="1">
        <f>konzisztencia_teszt_nyers_i!L38</f>
        <v>4</v>
      </c>
      <c r="O38">
        <f t="shared" si="1"/>
        <v>1.6208999999999996</v>
      </c>
      <c r="P38" s="12">
        <f t="shared" si="2"/>
        <v>0.59477500000000005</v>
      </c>
      <c r="Q38" s="12">
        <f t="shared" si="3"/>
        <v>0.59477500000000005</v>
      </c>
      <c r="R38" s="7" t="s">
        <v>207</v>
      </c>
      <c r="S38" s="8">
        <v>1</v>
      </c>
      <c r="T38" s="8">
        <v>3</v>
      </c>
      <c r="U38" s="8">
        <v>4</v>
      </c>
      <c r="V38" s="8">
        <v>2</v>
      </c>
      <c r="W38" s="8">
        <v>1</v>
      </c>
      <c r="X38" s="8">
        <v>1</v>
      </c>
      <c r="Y38" s="8">
        <v>3</v>
      </c>
      <c r="Z38" s="8">
        <v>3</v>
      </c>
      <c r="AA38" s="8">
        <v>2</v>
      </c>
      <c r="AB38" s="8">
        <v>11000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1</v>
      </c>
      <c r="E39" s="1">
        <v>2</v>
      </c>
      <c r="F39" s="1">
        <v>1</v>
      </c>
      <c r="G39" s="1">
        <v>1</v>
      </c>
      <c r="H39" s="1">
        <v>1</v>
      </c>
      <c r="I39" s="1">
        <v>4</v>
      </c>
      <c r="J39" s="1">
        <v>2</v>
      </c>
      <c r="K39" s="1">
        <v>2</v>
      </c>
      <c r="L39" s="1">
        <f>konzisztencia_teszt_nyers_i!I39*1000+10000</f>
        <v>11000</v>
      </c>
      <c r="M39" s="1">
        <f t="shared" si="0"/>
        <v>10881.2</v>
      </c>
      <c r="N39" s="1">
        <f>konzisztencia_teszt_nyers_i!L39</f>
        <v>2</v>
      </c>
      <c r="O39">
        <f t="shared" si="1"/>
        <v>0.88120000000000076</v>
      </c>
      <c r="P39" s="12">
        <f t="shared" si="2"/>
        <v>0.55939999999999968</v>
      </c>
      <c r="Q39" s="12">
        <f t="shared" si="3"/>
        <v>0.55939999999999968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3</v>
      </c>
      <c r="X39" s="8">
        <v>2</v>
      </c>
      <c r="Y39" s="8">
        <v>4</v>
      </c>
      <c r="Z39" s="8">
        <v>4</v>
      </c>
      <c r="AA39" s="8">
        <v>4</v>
      </c>
      <c r="AB39" s="8">
        <v>12000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2</v>
      </c>
      <c r="F40" s="1">
        <v>1</v>
      </c>
      <c r="G40" s="1">
        <v>1</v>
      </c>
      <c r="H40" s="1">
        <v>1</v>
      </c>
      <c r="I40" s="1">
        <v>5</v>
      </c>
      <c r="J40" s="1">
        <v>5</v>
      </c>
      <c r="K40" s="1">
        <v>5</v>
      </c>
      <c r="L40" s="1">
        <f>konzisztencia_teszt_nyers_i!I40*1000+10000</f>
        <v>12000</v>
      </c>
      <c r="M40" s="1">
        <f t="shared" si="0"/>
        <v>11424.6</v>
      </c>
      <c r="N40" s="1">
        <f>konzisztencia_teszt_nyers_i!L40</f>
        <v>5</v>
      </c>
      <c r="O40">
        <f t="shared" si="1"/>
        <v>1.4246000000000003</v>
      </c>
      <c r="P40" s="12">
        <f t="shared" si="2"/>
        <v>0.71507999999999994</v>
      </c>
      <c r="Q40" s="12">
        <f t="shared" si="3"/>
        <v>0.71507999999999994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2</v>
      </c>
      <c r="X40" s="8">
        <v>1</v>
      </c>
      <c r="Y40" s="8">
        <v>5</v>
      </c>
      <c r="Z40" s="8">
        <v>4</v>
      </c>
      <c r="AA40" s="8">
        <v>4</v>
      </c>
      <c r="AB40" s="8">
        <v>11000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2</v>
      </c>
      <c r="E41" s="1">
        <v>3</v>
      </c>
      <c r="F41" s="1">
        <v>2</v>
      </c>
      <c r="G41" s="1">
        <v>1</v>
      </c>
      <c r="H41" s="1">
        <v>3</v>
      </c>
      <c r="I41" s="1">
        <v>4</v>
      </c>
      <c r="J41" s="1">
        <v>4</v>
      </c>
      <c r="K41" s="1">
        <v>1</v>
      </c>
      <c r="L41" s="1">
        <f>konzisztencia_teszt_nyers_i!I41*1000+10000</f>
        <v>12000</v>
      </c>
      <c r="M41" s="1">
        <f t="shared" si="0"/>
        <v>11882.1</v>
      </c>
      <c r="N41" s="1">
        <f>konzisztencia_teszt_nyers_i!L41</f>
        <v>1</v>
      </c>
      <c r="O41">
        <f t="shared" si="1"/>
        <v>1.8821000000000003</v>
      </c>
      <c r="P41" s="12">
        <f t="shared" si="2"/>
        <v>0.88210000000000033</v>
      </c>
      <c r="Q41" s="12">
        <f t="shared" si="3"/>
        <v>-0.88210000000000033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1</v>
      </c>
      <c r="Y41" s="8">
        <v>4</v>
      </c>
      <c r="Z41" s="8">
        <v>3</v>
      </c>
      <c r="AA41" s="8">
        <v>5</v>
      </c>
      <c r="AB41" s="8">
        <v>12000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2</v>
      </c>
      <c r="G42" s="1">
        <v>1</v>
      </c>
      <c r="H42" s="1">
        <v>1</v>
      </c>
      <c r="I42" s="1">
        <v>4</v>
      </c>
      <c r="J42" s="1">
        <v>5</v>
      </c>
      <c r="K42" s="1">
        <v>4</v>
      </c>
      <c r="L42" s="1">
        <f>konzisztencia_teszt_nyers_i!I42*1000+10000</f>
        <v>12000</v>
      </c>
      <c r="M42" s="1">
        <f t="shared" si="0"/>
        <v>11660.1</v>
      </c>
      <c r="N42" s="1">
        <f>konzisztencia_teszt_nyers_i!L42</f>
        <v>4</v>
      </c>
      <c r="O42">
        <f t="shared" si="1"/>
        <v>1.6601000000000004</v>
      </c>
      <c r="P42" s="12">
        <f t="shared" si="2"/>
        <v>0.58497499999999991</v>
      </c>
      <c r="Q42" s="12">
        <f t="shared" si="3"/>
        <v>0.58497499999999991</v>
      </c>
      <c r="R42" s="7" t="s">
        <v>211</v>
      </c>
      <c r="S42" s="8">
        <v>1</v>
      </c>
      <c r="T42" s="8">
        <v>1</v>
      </c>
      <c r="U42" s="8">
        <v>3</v>
      </c>
      <c r="V42" s="8">
        <v>2</v>
      </c>
      <c r="W42" s="8">
        <v>2</v>
      </c>
      <c r="X42" s="8">
        <v>1</v>
      </c>
      <c r="Y42" s="8">
        <v>3</v>
      </c>
      <c r="Z42" s="8">
        <v>3</v>
      </c>
      <c r="AA42" s="8">
        <v>2</v>
      </c>
      <c r="AB42" s="8">
        <v>11000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2</v>
      </c>
      <c r="F43" s="1">
        <v>3</v>
      </c>
      <c r="G43" s="1">
        <v>3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konzisztencia_teszt_nyers_i!I43*1000+10000</f>
        <v>15000</v>
      </c>
      <c r="M43" s="1">
        <f t="shared" si="0"/>
        <v>13916.4</v>
      </c>
      <c r="N43" s="1">
        <f>konzisztencia_teszt_nyers_i!L43</f>
        <v>2</v>
      </c>
      <c r="O43">
        <f t="shared" si="1"/>
        <v>3.9163999999999994</v>
      </c>
      <c r="P43" s="12">
        <f t="shared" si="2"/>
        <v>0.95819999999999972</v>
      </c>
      <c r="Q43" s="12">
        <f t="shared" si="3"/>
        <v>-0.95819999999999972</v>
      </c>
      <c r="R43" s="7" t="s">
        <v>212</v>
      </c>
      <c r="S43" s="8">
        <v>2</v>
      </c>
      <c r="T43" s="8">
        <v>1</v>
      </c>
      <c r="U43" s="8">
        <v>1</v>
      </c>
      <c r="V43" s="8">
        <v>2</v>
      </c>
      <c r="W43" s="8">
        <v>1</v>
      </c>
      <c r="X43" s="8">
        <v>1</v>
      </c>
      <c r="Y43" s="8">
        <v>4</v>
      </c>
      <c r="Z43" s="8">
        <v>2</v>
      </c>
      <c r="AA43" s="8">
        <v>4</v>
      </c>
      <c r="AB43" s="8">
        <v>12000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2</v>
      </c>
      <c r="E44" s="1">
        <v>1</v>
      </c>
      <c r="F44" s="1">
        <v>2</v>
      </c>
      <c r="G44" s="1">
        <v>2</v>
      </c>
      <c r="H44" s="1">
        <v>1</v>
      </c>
      <c r="I44" s="1">
        <v>4</v>
      </c>
      <c r="J44" s="1">
        <v>3</v>
      </c>
      <c r="K44" s="1">
        <v>4</v>
      </c>
      <c r="L44" s="1">
        <f>konzisztencia_teszt_nyers_i!I44*1000+10000</f>
        <v>12000</v>
      </c>
      <c r="M44" s="1">
        <f t="shared" si="0"/>
        <v>11537.1</v>
      </c>
      <c r="N44" s="1">
        <f>konzisztencia_teszt_nyers_i!L44</f>
        <v>4</v>
      </c>
      <c r="O44">
        <f t="shared" si="1"/>
        <v>1.5371000000000004</v>
      </c>
      <c r="P44" s="12">
        <f t="shared" si="2"/>
        <v>0.61572499999999986</v>
      </c>
      <c r="Q44" s="12">
        <f t="shared" si="3"/>
        <v>0.61572499999999986</v>
      </c>
      <c r="R44" s="7" t="s">
        <v>213</v>
      </c>
      <c r="S44" s="8">
        <v>1</v>
      </c>
      <c r="T44" s="8">
        <v>1</v>
      </c>
      <c r="U44" s="8">
        <v>2</v>
      </c>
      <c r="V44" s="8">
        <v>1</v>
      </c>
      <c r="W44" s="8">
        <v>1</v>
      </c>
      <c r="X44" s="8">
        <v>1</v>
      </c>
      <c r="Y44" s="8">
        <v>4</v>
      </c>
      <c r="Z44" s="8">
        <v>2</v>
      </c>
      <c r="AA44" s="8">
        <v>2</v>
      </c>
      <c r="AB44" s="8">
        <v>11000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2</v>
      </c>
      <c r="E45" s="1">
        <v>1</v>
      </c>
      <c r="F45" s="1">
        <v>2</v>
      </c>
      <c r="G45" s="1">
        <v>2</v>
      </c>
      <c r="H45" s="1">
        <v>1</v>
      </c>
      <c r="I45" s="1">
        <v>4</v>
      </c>
      <c r="J45" s="1">
        <v>3</v>
      </c>
      <c r="K45" s="1">
        <v>3</v>
      </c>
      <c r="L45" s="1">
        <f>konzisztencia_teszt_nyers_i!I45*1000+10000</f>
        <v>12000</v>
      </c>
      <c r="M45" s="1">
        <f t="shared" si="0"/>
        <v>11648.1</v>
      </c>
      <c r="N45" s="1">
        <f>konzisztencia_teszt_nyers_i!L45</f>
        <v>3</v>
      </c>
      <c r="O45">
        <f t="shared" si="1"/>
        <v>1.6481000000000003</v>
      </c>
      <c r="P45" s="12">
        <f t="shared" si="2"/>
        <v>0.45063333333333322</v>
      </c>
      <c r="Q45" s="12">
        <f t="shared" si="3"/>
        <v>0.45063333333333322</v>
      </c>
      <c r="R45" s="7" t="s">
        <v>214</v>
      </c>
      <c r="S45" s="8">
        <v>3</v>
      </c>
      <c r="T45" s="8">
        <v>2</v>
      </c>
      <c r="U45" s="8">
        <v>2</v>
      </c>
      <c r="V45" s="8">
        <v>1</v>
      </c>
      <c r="W45" s="8">
        <v>1</v>
      </c>
      <c r="X45" s="8">
        <v>1</v>
      </c>
      <c r="Y45" s="8">
        <v>5</v>
      </c>
      <c r="Z45" s="8">
        <v>5</v>
      </c>
      <c r="AA45" s="8">
        <v>5</v>
      </c>
      <c r="AB45" s="8">
        <v>12000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2</v>
      </c>
      <c r="I46" s="1">
        <v>4</v>
      </c>
      <c r="J46" s="1">
        <v>3</v>
      </c>
      <c r="K46" s="1">
        <v>3</v>
      </c>
      <c r="L46" s="1">
        <f>konzisztencia_teszt_nyers_i!I46*1000+10000</f>
        <v>11000</v>
      </c>
      <c r="M46" s="1">
        <f t="shared" si="0"/>
        <v>11544.6</v>
      </c>
      <c r="N46" s="1">
        <f>konzisztencia_teszt_nyers_i!L46</f>
        <v>3</v>
      </c>
      <c r="O46">
        <f t="shared" si="1"/>
        <v>1.5446000000000004</v>
      </c>
      <c r="P46" s="12">
        <f t="shared" si="2"/>
        <v>0.48513333333333319</v>
      </c>
      <c r="Q46" s="12">
        <f t="shared" si="3"/>
        <v>0.48513333333333319</v>
      </c>
      <c r="R46" s="7" t="s">
        <v>215</v>
      </c>
      <c r="S46" s="8">
        <v>1</v>
      </c>
      <c r="T46" s="8">
        <v>2</v>
      </c>
      <c r="U46" s="8">
        <v>3</v>
      </c>
      <c r="V46" s="8">
        <v>2</v>
      </c>
      <c r="W46" s="8">
        <v>1</v>
      </c>
      <c r="X46" s="8">
        <v>3</v>
      </c>
      <c r="Y46" s="8">
        <v>4</v>
      </c>
      <c r="Z46" s="8">
        <v>4</v>
      </c>
      <c r="AA46" s="8">
        <v>1</v>
      </c>
      <c r="AB46" s="8">
        <v>12000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5</v>
      </c>
      <c r="G47" s="1">
        <v>4</v>
      </c>
      <c r="H47" s="1">
        <v>5</v>
      </c>
      <c r="I47" s="1">
        <v>2</v>
      </c>
      <c r="J47" s="1">
        <v>4</v>
      </c>
      <c r="K47" s="1">
        <v>1</v>
      </c>
      <c r="L47" s="1">
        <f>konzisztencia_teszt_nyers_i!I47*1000+10000</f>
        <v>15000</v>
      </c>
      <c r="M47" s="1">
        <f t="shared" si="0"/>
        <v>14604.9</v>
      </c>
      <c r="N47" s="1">
        <f>konzisztencia_teszt_nyers_i!L47</f>
        <v>1</v>
      </c>
      <c r="O47">
        <f t="shared" si="1"/>
        <v>4.6048999999999998</v>
      </c>
      <c r="P47" s="12">
        <f t="shared" si="2"/>
        <v>3.6048999999999998</v>
      </c>
      <c r="Q47" s="12">
        <f t="shared" si="3"/>
        <v>-3.6048999999999998</v>
      </c>
      <c r="R47" s="7" t="s">
        <v>216</v>
      </c>
      <c r="S47" s="8">
        <v>3</v>
      </c>
      <c r="T47" s="8">
        <v>2</v>
      </c>
      <c r="U47" s="8">
        <v>2</v>
      </c>
      <c r="V47" s="8">
        <v>2</v>
      </c>
      <c r="W47" s="8">
        <v>1</v>
      </c>
      <c r="X47" s="8">
        <v>1</v>
      </c>
      <c r="Y47" s="8">
        <v>4</v>
      </c>
      <c r="Z47" s="8">
        <v>5</v>
      </c>
      <c r="AA47" s="8">
        <v>4</v>
      </c>
      <c r="AB47" s="8">
        <v>12000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2</v>
      </c>
      <c r="E48" s="1">
        <v>1</v>
      </c>
      <c r="F48" s="1">
        <v>2</v>
      </c>
      <c r="G48" s="1">
        <v>2</v>
      </c>
      <c r="H48" s="1">
        <v>2</v>
      </c>
      <c r="I48" s="1">
        <v>5</v>
      </c>
      <c r="J48" s="1">
        <v>4</v>
      </c>
      <c r="K48" s="1">
        <v>4</v>
      </c>
      <c r="L48" s="1">
        <f>konzisztencia_teszt_nyers_i!I48*1000+10000</f>
        <v>12000</v>
      </c>
      <c r="M48" s="1">
        <f t="shared" si="0"/>
        <v>11885.1</v>
      </c>
      <c r="N48" s="1">
        <f>konzisztencia_teszt_nyers_i!L48</f>
        <v>4</v>
      </c>
      <c r="O48">
        <f t="shared" si="1"/>
        <v>1.8851000000000004</v>
      </c>
      <c r="P48" s="12">
        <f t="shared" si="2"/>
        <v>0.52872499999999989</v>
      </c>
      <c r="Q48" s="12">
        <f t="shared" si="3"/>
        <v>0.52872499999999989</v>
      </c>
      <c r="R48" s="7" t="s">
        <v>217</v>
      </c>
      <c r="S48" s="8">
        <v>4</v>
      </c>
      <c r="T48" s="8">
        <v>2</v>
      </c>
      <c r="U48" s="8">
        <v>2</v>
      </c>
      <c r="V48" s="8">
        <v>3</v>
      </c>
      <c r="W48" s="8">
        <v>3</v>
      </c>
      <c r="X48" s="8">
        <v>5</v>
      </c>
      <c r="Y48" s="8">
        <v>5</v>
      </c>
      <c r="Z48" s="8">
        <v>5</v>
      </c>
      <c r="AA48" s="8">
        <v>2</v>
      </c>
      <c r="AB48" s="8">
        <v>15000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4</v>
      </c>
      <c r="E49" s="1">
        <v>2</v>
      </c>
      <c r="F49" s="1">
        <v>4</v>
      </c>
      <c r="G49" s="1">
        <v>2</v>
      </c>
      <c r="H49" s="1">
        <v>4</v>
      </c>
      <c r="I49" s="1">
        <v>1</v>
      </c>
      <c r="J49" s="1">
        <v>4</v>
      </c>
      <c r="K49" s="1">
        <v>4</v>
      </c>
      <c r="L49" s="1">
        <f>konzisztencia_teszt_nyers_i!I49*1000+10000</f>
        <v>14000</v>
      </c>
      <c r="M49" s="1">
        <f t="shared" si="0"/>
        <v>14061.5</v>
      </c>
      <c r="N49" s="1">
        <f>konzisztencia_teszt_nyers_i!L49</f>
        <v>4</v>
      </c>
      <c r="O49">
        <f t="shared" si="1"/>
        <v>4.0614999999999997</v>
      </c>
      <c r="P49" s="12">
        <f t="shared" si="2"/>
        <v>1.5374999999999917E-2</v>
      </c>
      <c r="Q49" s="12">
        <f t="shared" si="3"/>
        <v>-1.5374999999999917E-2</v>
      </c>
      <c r="R49" s="7" t="s">
        <v>218</v>
      </c>
      <c r="S49" s="8">
        <v>2</v>
      </c>
      <c r="T49" s="8">
        <v>2</v>
      </c>
      <c r="U49" s="8">
        <v>1</v>
      </c>
      <c r="V49" s="8">
        <v>2</v>
      </c>
      <c r="W49" s="8">
        <v>2</v>
      </c>
      <c r="X49" s="8">
        <v>1</v>
      </c>
      <c r="Y49" s="8">
        <v>4</v>
      </c>
      <c r="Z49" s="8">
        <v>3</v>
      </c>
      <c r="AA49" s="8">
        <v>4</v>
      </c>
      <c r="AB49" s="8">
        <v>12000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2</v>
      </c>
      <c r="G50" s="1">
        <v>1</v>
      </c>
      <c r="H50" s="1">
        <v>1</v>
      </c>
      <c r="I50" s="1">
        <v>5</v>
      </c>
      <c r="J50" s="1">
        <v>4</v>
      </c>
      <c r="K50" s="1">
        <v>4</v>
      </c>
      <c r="L50" s="1">
        <f>konzisztencia_teszt_nyers_i!I50*1000+10000</f>
        <v>11000</v>
      </c>
      <c r="M50" s="1">
        <f t="shared" si="0"/>
        <v>10664.3</v>
      </c>
      <c r="N50" s="1">
        <f>konzisztencia_teszt_nyers_i!L50</f>
        <v>4</v>
      </c>
      <c r="O50">
        <f t="shared" si="1"/>
        <v>0.66429999999999922</v>
      </c>
      <c r="P50" s="12">
        <f t="shared" si="2"/>
        <v>0.83392500000000025</v>
      </c>
      <c r="Q50" s="12">
        <f t="shared" si="3"/>
        <v>0.83392500000000025</v>
      </c>
      <c r="R50" s="7" t="s">
        <v>219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1</v>
      </c>
      <c r="Y50" s="8">
        <v>4</v>
      </c>
      <c r="Z50" s="8">
        <v>3</v>
      </c>
      <c r="AA50" s="8">
        <v>3</v>
      </c>
      <c r="AB50" s="8">
        <v>12000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5</v>
      </c>
      <c r="J51" s="1">
        <v>2</v>
      </c>
      <c r="K51" s="1">
        <v>5</v>
      </c>
      <c r="L51" s="1">
        <f>konzisztencia_teszt_nyers_i!I51*1000+10000</f>
        <v>11000</v>
      </c>
      <c r="M51" s="1">
        <f t="shared" si="0"/>
        <v>10869.7</v>
      </c>
      <c r="N51" s="1">
        <f>konzisztencia_teszt_nyers_i!L51</f>
        <v>5</v>
      </c>
      <c r="O51">
        <f t="shared" si="1"/>
        <v>0.86970000000000069</v>
      </c>
      <c r="P51" s="12">
        <f t="shared" si="2"/>
        <v>0.82605999999999979</v>
      </c>
      <c r="Q51" s="12">
        <f t="shared" si="3"/>
        <v>0.82605999999999979</v>
      </c>
      <c r="R51" s="7" t="s">
        <v>220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2</v>
      </c>
      <c r="Y51" s="8">
        <v>4</v>
      </c>
      <c r="Z51" s="8">
        <v>3</v>
      </c>
      <c r="AA51" s="8">
        <v>3</v>
      </c>
      <c r="AB51" s="8">
        <v>11000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2</v>
      </c>
      <c r="F52" s="1">
        <v>3</v>
      </c>
      <c r="G52" s="1">
        <v>3</v>
      </c>
      <c r="H52" s="1">
        <v>2</v>
      </c>
      <c r="I52" s="1">
        <v>3</v>
      </c>
      <c r="J52" s="1">
        <v>2</v>
      </c>
      <c r="K52" s="1">
        <v>3</v>
      </c>
      <c r="L52" s="1">
        <f>konzisztencia_teszt_nyers_i!I52*1000+10000</f>
        <v>13000</v>
      </c>
      <c r="M52" s="1">
        <f t="shared" si="0"/>
        <v>12669.5</v>
      </c>
      <c r="N52" s="1">
        <f>konzisztencia_teszt_nyers_i!L52</f>
        <v>3</v>
      </c>
      <c r="O52">
        <f t="shared" si="1"/>
        <v>2.6695000000000002</v>
      </c>
      <c r="P52" s="12">
        <f t="shared" si="2"/>
        <v>0.11016666666666659</v>
      </c>
      <c r="Q52" s="12">
        <f t="shared" si="3"/>
        <v>0.11016666666666659</v>
      </c>
      <c r="R52" s="7" t="s">
        <v>221</v>
      </c>
      <c r="S52" s="8">
        <v>1</v>
      </c>
      <c r="T52" s="8">
        <v>3</v>
      </c>
      <c r="U52" s="8">
        <v>5</v>
      </c>
      <c r="V52" s="8">
        <v>5</v>
      </c>
      <c r="W52" s="8">
        <v>4</v>
      </c>
      <c r="X52" s="8">
        <v>5</v>
      </c>
      <c r="Y52" s="8">
        <v>2</v>
      </c>
      <c r="Z52" s="8">
        <v>4</v>
      </c>
      <c r="AA52" s="8">
        <v>1</v>
      </c>
      <c r="AB52" s="8">
        <v>15000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3</v>
      </c>
      <c r="E53" s="1">
        <v>2</v>
      </c>
      <c r="F53" s="1">
        <v>3</v>
      </c>
      <c r="G53" s="1">
        <v>3</v>
      </c>
      <c r="H53" s="1">
        <v>2</v>
      </c>
      <c r="I53" s="1">
        <v>3</v>
      </c>
      <c r="J53" s="1">
        <v>2</v>
      </c>
      <c r="K53" s="1">
        <v>4</v>
      </c>
      <c r="L53" s="1">
        <f>konzisztencia_teszt_nyers_i!I53*1000+10000</f>
        <v>13000</v>
      </c>
      <c r="M53" s="1">
        <f t="shared" si="0"/>
        <v>12558.5</v>
      </c>
      <c r="N53" s="1">
        <f>konzisztencia_teszt_nyers_i!L53</f>
        <v>4</v>
      </c>
      <c r="O53">
        <f t="shared" si="1"/>
        <v>2.5585</v>
      </c>
      <c r="P53" s="12">
        <f t="shared" si="2"/>
        <v>0.360375</v>
      </c>
      <c r="Q53" s="12">
        <f t="shared" si="3"/>
        <v>0.360375</v>
      </c>
      <c r="R53" s="7" t="s">
        <v>222</v>
      </c>
      <c r="S53" s="8">
        <v>3</v>
      </c>
      <c r="T53" s="8">
        <v>2</v>
      </c>
      <c r="U53" s="8">
        <v>1</v>
      </c>
      <c r="V53" s="8">
        <v>2</v>
      </c>
      <c r="W53" s="8">
        <v>2</v>
      </c>
      <c r="X53" s="8">
        <v>2</v>
      </c>
      <c r="Y53" s="8">
        <v>5</v>
      </c>
      <c r="Z53" s="8">
        <v>4</v>
      </c>
      <c r="AA53" s="8">
        <v>4</v>
      </c>
      <c r="AB53" s="8">
        <v>12000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2</v>
      </c>
      <c r="E54" s="1">
        <v>3</v>
      </c>
      <c r="F54" s="1">
        <v>2</v>
      </c>
      <c r="G54" s="1">
        <v>3</v>
      </c>
      <c r="H54" s="1">
        <v>2</v>
      </c>
      <c r="I54" s="1">
        <v>2</v>
      </c>
      <c r="J54" s="1">
        <v>2</v>
      </c>
      <c r="K54" s="1">
        <v>2</v>
      </c>
      <c r="L54" s="1">
        <f>konzisztencia_teszt_nyers_i!I54*1000+10000</f>
        <v>11000</v>
      </c>
      <c r="M54" s="1">
        <f t="shared" si="0"/>
        <v>11559.7</v>
      </c>
      <c r="N54" s="1">
        <f>konzisztencia_teszt_nyers_i!L54</f>
        <v>2</v>
      </c>
      <c r="O54">
        <f t="shared" si="1"/>
        <v>1.5597000000000008</v>
      </c>
      <c r="P54" s="12">
        <f t="shared" si="2"/>
        <v>0.22014999999999962</v>
      </c>
      <c r="Q54" s="12">
        <f t="shared" si="3"/>
        <v>0.22014999999999962</v>
      </c>
      <c r="R54" s="7" t="s">
        <v>223</v>
      </c>
      <c r="S54" s="8">
        <v>5</v>
      </c>
      <c r="T54" s="8">
        <v>4</v>
      </c>
      <c r="U54" s="8">
        <v>2</v>
      </c>
      <c r="V54" s="8">
        <v>4</v>
      </c>
      <c r="W54" s="8">
        <v>2</v>
      </c>
      <c r="X54" s="8">
        <v>4</v>
      </c>
      <c r="Y54" s="8">
        <v>1</v>
      </c>
      <c r="Z54" s="8">
        <v>4</v>
      </c>
      <c r="AA54" s="8">
        <v>4</v>
      </c>
      <c r="AB54" s="8">
        <v>14000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5</v>
      </c>
      <c r="J55" s="1">
        <v>2</v>
      </c>
      <c r="K55" s="1">
        <v>5</v>
      </c>
      <c r="L55" s="1">
        <f>konzisztencia_teszt_nyers_i!I55*1000+10000</f>
        <v>11000</v>
      </c>
      <c r="M55" s="1">
        <f t="shared" si="0"/>
        <v>10782.3</v>
      </c>
      <c r="N55" s="1">
        <f>konzisztencia_teszt_nyers_i!L55</f>
        <v>5</v>
      </c>
      <c r="O55">
        <f t="shared" si="1"/>
        <v>0.78229999999999922</v>
      </c>
      <c r="P55" s="12">
        <f t="shared" si="2"/>
        <v>0.84354000000000018</v>
      </c>
      <c r="Q55" s="12">
        <f t="shared" si="3"/>
        <v>0.84354000000000018</v>
      </c>
      <c r="R55" s="7" t="s">
        <v>224</v>
      </c>
      <c r="S55" s="8">
        <v>1</v>
      </c>
      <c r="T55" s="8">
        <v>2</v>
      </c>
      <c r="U55" s="8">
        <v>2</v>
      </c>
      <c r="V55" s="8">
        <v>2</v>
      </c>
      <c r="W55" s="8">
        <v>1</v>
      </c>
      <c r="X55" s="8">
        <v>1</v>
      </c>
      <c r="Y55" s="8">
        <v>5</v>
      </c>
      <c r="Z55" s="8">
        <v>4</v>
      </c>
      <c r="AA55" s="8">
        <v>4</v>
      </c>
      <c r="AB55" s="8">
        <v>11000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2</v>
      </c>
      <c r="E56" s="1">
        <v>3</v>
      </c>
      <c r="F56" s="1">
        <v>2</v>
      </c>
      <c r="G56" s="1">
        <v>2</v>
      </c>
      <c r="H56" s="1">
        <v>1</v>
      </c>
      <c r="I56" s="1">
        <v>4</v>
      </c>
      <c r="J56" s="1">
        <v>3</v>
      </c>
      <c r="K56" s="1">
        <v>5</v>
      </c>
      <c r="L56" s="1">
        <f>konzisztencia_teszt_nyers_i!I56*1000+10000</f>
        <v>11000</v>
      </c>
      <c r="M56" s="1">
        <f t="shared" si="0"/>
        <v>11054.5</v>
      </c>
      <c r="N56" s="1">
        <f>konzisztencia_teszt_nyers_i!L56</f>
        <v>5</v>
      </c>
      <c r="O56">
        <f t="shared" si="1"/>
        <v>1.0545</v>
      </c>
      <c r="P56" s="12">
        <f t="shared" si="2"/>
        <v>0.78910000000000002</v>
      </c>
      <c r="Q56" s="12">
        <f t="shared" si="3"/>
        <v>0.78910000000000002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5</v>
      </c>
      <c r="Z56" s="8">
        <v>2</v>
      </c>
      <c r="AA56" s="8">
        <v>5</v>
      </c>
      <c r="AB56" s="8">
        <v>11000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3</v>
      </c>
      <c r="J57" s="1">
        <v>2</v>
      </c>
      <c r="K57" s="1">
        <v>4</v>
      </c>
      <c r="L57" s="1">
        <f>konzisztencia_teszt_nyers_i!I57*1000+10000</f>
        <v>12000</v>
      </c>
      <c r="M57" s="1">
        <f t="shared" si="0"/>
        <v>12203</v>
      </c>
      <c r="N57" s="1">
        <f>konzisztencia_teszt_nyers_i!L57</f>
        <v>4</v>
      </c>
      <c r="O57">
        <f t="shared" si="1"/>
        <v>2.2029999999999998</v>
      </c>
      <c r="P57" s="12">
        <f t="shared" si="2"/>
        <v>0.44925000000000004</v>
      </c>
      <c r="Q57" s="12">
        <f t="shared" si="3"/>
        <v>0.44925000000000004</v>
      </c>
      <c r="R57" s="7" t="s">
        <v>226</v>
      </c>
      <c r="S57" s="8">
        <v>3</v>
      </c>
      <c r="T57" s="8">
        <v>3</v>
      </c>
      <c r="U57" s="8">
        <v>2</v>
      </c>
      <c r="V57" s="8">
        <v>3</v>
      </c>
      <c r="W57" s="8">
        <v>3</v>
      </c>
      <c r="X57" s="8">
        <v>2</v>
      </c>
      <c r="Y57" s="8">
        <v>3</v>
      </c>
      <c r="Z57" s="8">
        <v>2</v>
      </c>
      <c r="AA57" s="8">
        <v>3</v>
      </c>
      <c r="AB57" s="8">
        <v>13000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2</v>
      </c>
      <c r="E58" s="1">
        <v>3</v>
      </c>
      <c r="F58" s="1">
        <v>2</v>
      </c>
      <c r="G58" s="1">
        <v>3</v>
      </c>
      <c r="H58" s="1">
        <v>2</v>
      </c>
      <c r="I58" s="1">
        <v>3</v>
      </c>
      <c r="J58" s="1">
        <v>2</v>
      </c>
      <c r="K58" s="1">
        <v>4</v>
      </c>
      <c r="L58" s="1">
        <f>konzisztencia_teszt_nyers_i!I58*1000+10000</f>
        <v>12000</v>
      </c>
      <c r="M58" s="1">
        <f t="shared" si="0"/>
        <v>12535.4</v>
      </c>
      <c r="N58" s="1">
        <f>konzisztencia_teszt_nyers_i!L58</f>
        <v>4</v>
      </c>
      <c r="O58">
        <f t="shared" si="1"/>
        <v>2.5353999999999997</v>
      </c>
      <c r="P58" s="12">
        <f t="shared" si="2"/>
        <v>0.36615000000000009</v>
      </c>
      <c r="Q58" s="12">
        <f t="shared" si="3"/>
        <v>0.36615000000000009</v>
      </c>
      <c r="R58" s="7" t="s">
        <v>227</v>
      </c>
      <c r="S58" s="8">
        <v>3</v>
      </c>
      <c r="T58" s="8">
        <v>3</v>
      </c>
      <c r="U58" s="8">
        <v>2</v>
      </c>
      <c r="V58" s="8">
        <v>3</v>
      </c>
      <c r="W58" s="8">
        <v>3</v>
      </c>
      <c r="X58" s="8">
        <v>2</v>
      </c>
      <c r="Y58" s="8">
        <v>3</v>
      </c>
      <c r="Z58" s="8">
        <v>2</v>
      </c>
      <c r="AA58" s="8">
        <v>4</v>
      </c>
      <c r="AB58" s="8">
        <v>13000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2</v>
      </c>
      <c r="G59" s="1">
        <v>3</v>
      </c>
      <c r="H59" s="1">
        <v>2</v>
      </c>
      <c r="I59" s="1">
        <v>3</v>
      </c>
      <c r="J59" s="1">
        <v>2</v>
      </c>
      <c r="K59" s="1">
        <v>2</v>
      </c>
      <c r="L59" s="1">
        <f>konzisztencia_teszt_nyers_i!I59*1000+10000</f>
        <v>12000</v>
      </c>
      <c r="M59" s="1">
        <f t="shared" si="0"/>
        <v>11597.3</v>
      </c>
      <c r="N59" s="1">
        <f>konzisztencia_teszt_nyers_i!L59</f>
        <v>2</v>
      </c>
      <c r="O59">
        <f t="shared" si="1"/>
        <v>1.5972999999999993</v>
      </c>
      <c r="P59" s="12">
        <f t="shared" si="2"/>
        <v>0.20135000000000036</v>
      </c>
      <c r="Q59" s="12">
        <f t="shared" si="3"/>
        <v>0.20135000000000036</v>
      </c>
      <c r="R59" s="7" t="s">
        <v>228</v>
      </c>
      <c r="S59" s="8">
        <v>1</v>
      </c>
      <c r="T59" s="8">
        <v>2</v>
      </c>
      <c r="U59" s="8">
        <v>3</v>
      </c>
      <c r="V59" s="8">
        <v>2</v>
      </c>
      <c r="W59" s="8">
        <v>3</v>
      </c>
      <c r="X59" s="8">
        <v>2</v>
      </c>
      <c r="Y59" s="8">
        <v>2</v>
      </c>
      <c r="Z59" s="8">
        <v>2</v>
      </c>
      <c r="AA59" s="8">
        <v>2</v>
      </c>
      <c r="AB59" s="8">
        <v>11000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4</v>
      </c>
      <c r="K60" s="1">
        <v>4</v>
      </c>
      <c r="L60" s="1">
        <f>konzisztencia_teszt_nyers_i!I60*1000+10000</f>
        <v>11000</v>
      </c>
      <c r="M60" s="1">
        <f t="shared" si="0"/>
        <v>10669.3</v>
      </c>
      <c r="N60" s="1">
        <f>konzisztencia_teszt_nyers_i!L60</f>
        <v>4</v>
      </c>
      <c r="O60">
        <f t="shared" si="1"/>
        <v>0.66929999999999923</v>
      </c>
      <c r="P60" s="12">
        <f t="shared" si="2"/>
        <v>0.83267500000000017</v>
      </c>
      <c r="Q60" s="12">
        <f t="shared" si="3"/>
        <v>0.83267500000000017</v>
      </c>
      <c r="R60" s="7" t="s">
        <v>229</v>
      </c>
      <c r="S60" s="8">
        <v>1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5</v>
      </c>
      <c r="Z60" s="8">
        <v>2</v>
      </c>
      <c r="AA60" s="8">
        <v>5</v>
      </c>
      <c r="AB60" s="8">
        <v>11000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5</v>
      </c>
      <c r="J61" s="1">
        <v>4</v>
      </c>
      <c r="K61" s="1">
        <v>3</v>
      </c>
      <c r="L61" s="1">
        <f>konzisztencia_teszt_nyers_i!I61*1000+10000</f>
        <v>11000</v>
      </c>
      <c r="M61" s="1">
        <f t="shared" si="0"/>
        <v>10780.3</v>
      </c>
      <c r="N61" s="1">
        <f>konzisztencia_teszt_nyers_i!L61</f>
        <v>3</v>
      </c>
      <c r="O61">
        <f t="shared" si="1"/>
        <v>0.78029999999999933</v>
      </c>
      <c r="P61" s="12">
        <f t="shared" si="2"/>
        <v>0.73990000000000011</v>
      </c>
      <c r="Q61" s="12">
        <f t="shared" si="3"/>
        <v>0.73990000000000011</v>
      </c>
      <c r="R61" s="7" t="s">
        <v>230</v>
      </c>
      <c r="S61" s="8">
        <v>1</v>
      </c>
      <c r="T61" s="8">
        <v>2</v>
      </c>
      <c r="U61" s="8">
        <v>3</v>
      </c>
      <c r="V61" s="8">
        <v>2</v>
      </c>
      <c r="W61" s="8">
        <v>2</v>
      </c>
      <c r="X61" s="8">
        <v>1</v>
      </c>
      <c r="Y61" s="8">
        <v>4</v>
      </c>
      <c r="Z61" s="8">
        <v>3</v>
      </c>
      <c r="AA61" s="8">
        <v>5</v>
      </c>
      <c r="AB61" s="8">
        <v>11000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2</v>
      </c>
      <c r="G62" s="1">
        <v>3</v>
      </c>
      <c r="H62" s="1">
        <v>2</v>
      </c>
      <c r="I62" s="1">
        <v>4</v>
      </c>
      <c r="J62" s="1">
        <v>5</v>
      </c>
      <c r="K62" s="1">
        <v>3</v>
      </c>
      <c r="L62" s="1">
        <f>konzisztencia_teszt_nyers_i!I62*1000+10000</f>
        <v>12000</v>
      </c>
      <c r="M62" s="1">
        <f t="shared" si="0"/>
        <v>12407.4</v>
      </c>
      <c r="N62" s="1">
        <f>konzisztencia_teszt_nyers_i!L62</f>
        <v>3</v>
      </c>
      <c r="O62">
        <f t="shared" si="1"/>
        <v>2.4073999999999995</v>
      </c>
      <c r="P62" s="12">
        <f t="shared" si="2"/>
        <v>0.19753333333333348</v>
      </c>
      <c r="Q62" s="12">
        <f t="shared" si="3"/>
        <v>0.19753333333333348</v>
      </c>
      <c r="R62" s="7" t="s">
        <v>231</v>
      </c>
      <c r="S62" s="8">
        <v>2</v>
      </c>
      <c r="T62" s="8">
        <v>3</v>
      </c>
      <c r="U62" s="8">
        <v>3</v>
      </c>
      <c r="V62" s="8">
        <v>3</v>
      </c>
      <c r="W62" s="8">
        <v>2</v>
      </c>
      <c r="X62" s="8">
        <v>2</v>
      </c>
      <c r="Y62" s="8">
        <v>3</v>
      </c>
      <c r="Z62" s="8">
        <v>2</v>
      </c>
      <c r="AA62" s="8">
        <v>4</v>
      </c>
      <c r="AB62" s="8">
        <v>12000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2</v>
      </c>
      <c r="G63" s="1">
        <v>3</v>
      </c>
      <c r="H63" s="1">
        <v>1</v>
      </c>
      <c r="I63" s="1">
        <v>3</v>
      </c>
      <c r="J63" s="1">
        <v>5</v>
      </c>
      <c r="K63" s="1">
        <v>3</v>
      </c>
      <c r="L63" s="1">
        <f>konzisztencia_teszt_nyers_i!I63*1000+10000</f>
        <v>11000</v>
      </c>
      <c r="M63" s="1">
        <f t="shared" si="0"/>
        <v>11416.6</v>
      </c>
      <c r="N63" s="1">
        <f>konzisztencia_teszt_nyers_i!L63</f>
        <v>3</v>
      </c>
      <c r="O63">
        <f t="shared" si="1"/>
        <v>1.4166000000000003</v>
      </c>
      <c r="P63" s="12">
        <f t="shared" si="2"/>
        <v>0.52779999999999994</v>
      </c>
      <c r="Q63" s="12">
        <f t="shared" si="3"/>
        <v>0.52779999999999994</v>
      </c>
      <c r="R63" s="7" t="s">
        <v>232</v>
      </c>
      <c r="S63" s="8">
        <v>3</v>
      </c>
      <c r="T63" s="8">
        <v>2</v>
      </c>
      <c r="U63" s="8">
        <v>3</v>
      </c>
      <c r="V63" s="8">
        <v>2</v>
      </c>
      <c r="W63" s="8">
        <v>3</v>
      </c>
      <c r="X63" s="8">
        <v>2</v>
      </c>
      <c r="Y63" s="8">
        <v>3</v>
      </c>
      <c r="Z63" s="8">
        <v>2</v>
      </c>
      <c r="AA63" s="8">
        <v>4</v>
      </c>
      <c r="AB63" s="8">
        <v>12000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2</v>
      </c>
      <c r="G64" s="1">
        <v>3</v>
      </c>
      <c r="H64" s="1">
        <v>2</v>
      </c>
      <c r="I64" s="1">
        <v>4</v>
      </c>
      <c r="J64" s="1">
        <v>5</v>
      </c>
      <c r="K64" s="1">
        <v>4</v>
      </c>
      <c r="L64" s="1">
        <f>konzisztencia_teszt_nyers_i!I64*1000+10000</f>
        <v>12000</v>
      </c>
      <c r="M64" s="1">
        <f t="shared" si="0"/>
        <v>12296.4</v>
      </c>
      <c r="N64" s="1">
        <f>konzisztencia_teszt_nyers_i!L64</f>
        <v>4</v>
      </c>
      <c r="O64">
        <f t="shared" si="1"/>
        <v>2.2963999999999998</v>
      </c>
      <c r="P64" s="12">
        <f t="shared" si="2"/>
        <v>0.42590000000000006</v>
      </c>
      <c r="Q64" s="12">
        <f t="shared" si="3"/>
        <v>0.42590000000000006</v>
      </c>
      <c r="R64" s="7" t="s">
        <v>233</v>
      </c>
      <c r="S64" s="8">
        <v>1</v>
      </c>
      <c r="T64" s="8">
        <v>2</v>
      </c>
      <c r="U64" s="8">
        <v>2</v>
      </c>
      <c r="V64" s="8">
        <v>2</v>
      </c>
      <c r="W64" s="8">
        <v>3</v>
      </c>
      <c r="X64" s="8">
        <v>2</v>
      </c>
      <c r="Y64" s="8">
        <v>3</v>
      </c>
      <c r="Z64" s="8">
        <v>2</v>
      </c>
      <c r="AA64" s="8">
        <v>2</v>
      </c>
      <c r="AB64" s="8">
        <v>12000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1</v>
      </c>
      <c r="G65" s="1">
        <v>3</v>
      </c>
      <c r="H65" s="1">
        <v>1</v>
      </c>
      <c r="I65" s="1">
        <v>4</v>
      </c>
      <c r="J65" s="1">
        <v>3</v>
      </c>
      <c r="K65" s="1">
        <v>5</v>
      </c>
      <c r="L65" s="1">
        <f>konzisztencia_teszt_nyers_i!I65*1000+10000</f>
        <v>11000</v>
      </c>
      <c r="M65" s="1">
        <f t="shared" si="0"/>
        <v>11180</v>
      </c>
      <c r="N65" s="1">
        <f>konzisztencia_teszt_nyers_i!L65</f>
        <v>5</v>
      </c>
      <c r="O65">
        <f t="shared" si="1"/>
        <v>1.18</v>
      </c>
      <c r="P65" s="12">
        <f t="shared" si="2"/>
        <v>0.76400000000000001</v>
      </c>
      <c r="Q65" s="12">
        <f t="shared" si="3"/>
        <v>0.76400000000000001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5</v>
      </c>
      <c r="Z65" s="8">
        <v>4</v>
      </c>
      <c r="AA65" s="8">
        <v>4</v>
      </c>
      <c r="AB65" s="8">
        <v>11000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3</v>
      </c>
      <c r="F66" s="1">
        <v>4</v>
      </c>
      <c r="G66" s="1">
        <v>2</v>
      </c>
      <c r="H66" s="1">
        <v>4</v>
      </c>
      <c r="I66" s="1">
        <v>2</v>
      </c>
      <c r="J66" s="1">
        <v>1</v>
      </c>
      <c r="K66" s="1">
        <v>1</v>
      </c>
      <c r="L66" s="1">
        <f>konzisztencia_teszt_nyers_i!I66*1000+10000</f>
        <v>13000</v>
      </c>
      <c r="M66" s="1">
        <f t="shared" si="0"/>
        <v>13057.2</v>
      </c>
      <c r="N66" s="1">
        <f>konzisztencia_teszt_nyers_i!L66</f>
        <v>1</v>
      </c>
      <c r="O66">
        <f t="shared" si="1"/>
        <v>3.0572000000000008</v>
      </c>
      <c r="P66" s="12">
        <f t="shared" si="2"/>
        <v>2.0572000000000008</v>
      </c>
      <c r="Q66" s="12">
        <f t="shared" si="3"/>
        <v>-2.0572000000000008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5</v>
      </c>
      <c r="Z66" s="8">
        <v>4</v>
      </c>
      <c r="AA66" s="8">
        <v>3</v>
      </c>
      <c r="AB66" s="8">
        <v>11000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1</v>
      </c>
      <c r="G67" s="1">
        <v>2</v>
      </c>
      <c r="H67" s="1">
        <v>1</v>
      </c>
      <c r="I67" s="1">
        <v>4</v>
      </c>
      <c r="J67" s="1">
        <v>1</v>
      </c>
      <c r="K67" s="1">
        <v>4</v>
      </c>
      <c r="L67" s="1">
        <f>konzisztencia_teszt_nyers_i!I67*1000+10000</f>
        <v>11000</v>
      </c>
      <c r="M67" s="1">
        <f t="shared" ref="M67:M130" si="4">AB226</f>
        <v>11013.3</v>
      </c>
      <c r="N67" s="1">
        <f>konzisztencia_teszt_nyers_i!L67</f>
        <v>4</v>
      </c>
      <c r="O67">
        <f t="shared" si="1"/>
        <v>1.0132999999999992</v>
      </c>
      <c r="P67" s="12">
        <f t="shared" si="2"/>
        <v>0.7466750000000002</v>
      </c>
      <c r="Q67" s="12">
        <f t="shared" si="3"/>
        <v>0.7466750000000002</v>
      </c>
      <c r="R67" s="7" t="s">
        <v>236</v>
      </c>
      <c r="S67" s="8">
        <v>3</v>
      </c>
      <c r="T67" s="8">
        <v>2</v>
      </c>
      <c r="U67" s="8">
        <v>2</v>
      </c>
      <c r="V67" s="8">
        <v>2</v>
      </c>
      <c r="W67" s="8">
        <v>3</v>
      </c>
      <c r="X67" s="8">
        <v>2</v>
      </c>
      <c r="Y67" s="8">
        <v>4</v>
      </c>
      <c r="Z67" s="8">
        <v>5</v>
      </c>
      <c r="AA67" s="8">
        <v>3</v>
      </c>
      <c r="AB67" s="8">
        <v>12000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1</v>
      </c>
      <c r="G68" s="1">
        <v>2</v>
      </c>
      <c r="H68" s="1">
        <v>1</v>
      </c>
      <c r="I68" s="1">
        <v>4</v>
      </c>
      <c r="J68" s="1">
        <v>1</v>
      </c>
      <c r="K68" s="1">
        <v>5</v>
      </c>
      <c r="L68" s="1">
        <f>konzisztencia_teszt_nyers_i!I68*1000+10000</f>
        <v>11000</v>
      </c>
      <c r="M68" s="1">
        <f t="shared" si="4"/>
        <v>11000.8</v>
      </c>
      <c r="N68" s="1">
        <f>konzisztencia_teszt_nyers_i!L68</f>
        <v>5</v>
      </c>
      <c r="O68">
        <f t="shared" ref="O68:O131" si="5">(M68-10000)/1000</f>
        <v>1.0007999999999992</v>
      </c>
      <c r="P68" s="12">
        <f t="shared" ref="P68:P131" si="6">ABS(N68-O68)/N68</f>
        <v>0.79984000000000022</v>
      </c>
      <c r="Q68" s="12">
        <f t="shared" ref="Q68:Q131" si="7">(N68-O68)/N68</f>
        <v>0.79984000000000022</v>
      </c>
      <c r="R68" s="7" t="s">
        <v>237</v>
      </c>
      <c r="S68" s="8">
        <v>1</v>
      </c>
      <c r="T68" s="8">
        <v>2</v>
      </c>
      <c r="U68" s="8">
        <v>2</v>
      </c>
      <c r="V68" s="8">
        <v>2</v>
      </c>
      <c r="W68" s="8">
        <v>3</v>
      </c>
      <c r="X68" s="8">
        <v>1</v>
      </c>
      <c r="Y68" s="8">
        <v>3</v>
      </c>
      <c r="Z68" s="8">
        <v>5</v>
      </c>
      <c r="AA68" s="8">
        <v>3</v>
      </c>
      <c r="AB68" s="8">
        <v>11000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3</v>
      </c>
      <c r="E69" s="1">
        <v>2</v>
      </c>
      <c r="F69" s="1">
        <v>4</v>
      </c>
      <c r="G69" s="1">
        <v>4</v>
      </c>
      <c r="H69" s="1">
        <v>3</v>
      </c>
      <c r="I69" s="1">
        <v>5</v>
      </c>
      <c r="J69" s="1">
        <v>4</v>
      </c>
      <c r="K69" s="1">
        <v>3</v>
      </c>
      <c r="L69" s="1">
        <f>konzisztencia_teszt_nyers_i!I69*1000+10000</f>
        <v>12000</v>
      </c>
      <c r="M69" s="1">
        <f t="shared" si="4"/>
        <v>13488.6</v>
      </c>
      <c r="N69" s="1">
        <f>konzisztencia_teszt_nyers_i!L69</f>
        <v>3</v>
      </c>
      <c r="O69">
        <f t="shared" si="5"/>
        <v>3.4886000000000004</v>
      </c>
      <c r="P69" s="12">
        <f t="shared" si="6"/>
        <v>0.1628666666666668</v>
      </c>
      <c r="Q69" s="12">
        <f t="shared" si="7"/>
        <v>-0.1628666666666668</v>
      </c>
      <c r="R69" s="7" t="s">
        <v>238</v>
      </c>
      <c r="S69" s="8">
        <v>3</v>
      </c>
      <c r="T69" s="8">
        <v>2</v>
      </c>
      <c r="U69" s="8">
        <v>2</v>
      </c>
      <c r="V69" s="8">
        <v>2</v>
      </c>
      <c r="W69" s="8">
        <v>3</v>
      </c>
      <c r="X69" s="8">
        <v>2</v>
      </c>
      <c r="Y69" s="8">
        <v>4</v>
      </c>
      <c r="Z69" s="8">
        <v>5</v>
      </c>
      <c r="AA69" s="8">
        <v>4</v>
      </c>
      <c r="AB69" s="8">
        <v>12000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5</v>
      </c>
      <c r="G70" s="1">
        <v>4</v>
      </c>
      <c r="H70" s="1">
        <v>5</v>
      </c>
      <c r="I70" s="1">
        <v>2</v>
      </c>
      <c r="J70" s="1">
        <v>4</v>
      </c>
      <c r="K70" s="1">
        <v>1</v>
      </c>
      <c r="L70" s="1">
        <f>konzisztencia_teszt_nyers_i!I70*1000+10000</f>
        <v>15000</v>
      </c>
      <c r="M70" s="1">
        <f t="shared" si="4"/>
        <v>15120.6</v>
      </c>
      <c r="N70" s="1">
        <f>konzisztencia_teszt_nyers_i!L70</f>
        <v>1</v>
      </c>
      <c r="O70">
        <f t="shared" si="5"/>
        <v>5.1206000000000005</v>
      </c>
      <c r="P70" s="12">
        <f t="shared" si="6"/>
        <v>4.1206000000000005</v>
      </c>
      <c r="Q70" s="12">
        <f t="shared" si="7"/>
        <v>-4.1206000000000005</v>
      </c>
      <c r="R70" s="7" t="s">
        <v>239</v>
      </c>
      <c r="S70" s="8">
        <v>1</v>
      </c>
      <c r="T70" s="8">
        <v>1</v>
      </c>
      <c r="U70" s="8">
        <v>1</v>
      </c>
      <c r="V70" s="8">
        <v>1</v>
      </c>
      <c r="W70" s="8">
        <v>3</v>
      </c>
      <c r="X70" s="8">
        <v>1</v>
      </c>
      <c r="Y70" s="8">
        <v>4</v>
      </c>
      <c r="Z70" s="8">
        <v>3</v>
      </c>
      <c r="AA70" s="8">
        <v>5</v>
      </c>
      <c r="AB70" s="8">
        <v>11000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3</v>
      </c>
      <c r="F71" s="1">
        <v>4</v>
      </c>
      <c r="G71" s="1">
        <v>4</v>
      </c>
      <c r="H71" s="1">
        <v>3</v>
      </c>
      <c r="I71" s="1">
        <v>4</v>
      </c>
      <c r="J71" s="1">
        <v>4</v>
      </c>
      <c r="K71" s="1">
        <v>3</v>
      </c>
      <c r="L71" s="1">
        <f>konzisztencia_teszt_nyers_i!I71*1000+10000</f>
        <v>13000</v>
      </c>
      <c r="M71" s="1">
        <f t="shared" si="4"/>
        <v>13674.9</v>
      </c>
      <c r="N71" s="1">
        <f>konzisztencia_teszt_nyers_i!L71</f>
        <v>3</v>
      </c>
      <c r="O71">
        <f t="shared" si="5"/>
        <v>3.6748999999999996</v>
      </c>
      <c r="P71" s="12">
        <f t="shared" si="6"/>
        <v>0.22496666666666654</v>
      </c>
      <c r="Q71" s="12">
        <f t="shared" si="7"/>
        <v>-0.22496666666666654</v>
      </c>
      <c r="R71" s="7" t="s">
        <v>240</v>
      </c>
      <c r="S71" s="8">
        <v>1</v>
      </c>
      <c r="T71" s="8">
        <v>3</v>
      </c>
      <c r="U71" s="8">
        <v>3</v>
      </c>
      <c r="V71" s="8">
        <v>4</v>
      </c>
      <c r="W71" s="8">
        <v>2</v>
      </c>
      <c r="X71" s="8">
        <v>4</v>
      </c>
      <c r="Y71" s="8">
        <v>2</v>
      </c>
      <c r="Z71" s="8">
        <v>1</v>
      </c>
      <c r="AA71" s="8">
        <v>1</v>
      </c>
      <c r="AB71" s="8">
        <v>13000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4</v>
      </c>
      <c r="E72" s="1">
        <v>3</v>
      </c>
      <c r="F72" s="1">
        <v>4</v>
      </c>
      <c r="G72" s="1">
        <v>5</v>
      </c>
      <c r="H72" s="1">
        <v>3</v>
      </c>
      <c r="I72" s="1">
        <v>4</v>
      </c>
      <c r="J72" s="1">
        <v>3</v>
      </c>
      <c r="K72" s="1">
        <v>3</v>
      </c>
      <c r="L72" s="1">
        <f>konzisztencia_teszt_nyers_i!I72*1000+10000</f>
        <v>14000</v>
      </c>
      <c r="M72" s="1">
        <f t="shared" si="4"/>
        <v>13615.1</v>
      </c>
      <c r="N72" s="1">
        <f>konzisztencia_teszt_nyers_i!L72</f>
        <v>3</v>
      </c>
      <c r="O72">
        <f t="shared" si="5"/>
        <v>3.6151000000000004</v>
      </c>
      <c r="P72" s="12">
        <f t="shared" si="6"/>
        <v>0.20503333333333348</v>
      </c>
      <c r="Q72" s="12">
        <f t="shared" si="7"/>
        <v>-0.20503333333333348</v>
      </c>
      <c r="R72" s="7" t="s">
        <v>241</v>
      </c>
      <c r="S72" s="8">
        <v>1</v>
      </c>
      <c r="T72" s="8">
        <v>2</v>
      </c>
      <c r="U72" s="8">
        <v>1</v>
      </c>
      <c r="V72" s="8">
        <v>1</v>
      </c>
      <c r="W72" s="8">
        <v>2</v>
      </c>
      <c r="X72" s="8">
        <v>1</v>
      </c>
      <c r="Y72" s="8">
        <v>4</v>
      </c>
      <c r="Z72" s="8">
        <v>1</v>
      </c>
      <c r="AA72" s="8">
        <v>4</v>
      </c>
      <c r="AB72" s="8">
        <v>11000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3</v>
      </c>
      <c r="E73" s="1">
        <v>5</v>
      </c>
      <c r="F73" s="1">
        <v>4</v>
      </c>
      <c r="G73" s="1">
        <v>5</v>
      </c>
      <c r="H73" s="1">
        <v>4</v>
      </c>
      <c r="I73" s="1">
        <v>2</v>
      </c>
      <c r="J73" s="1">
        <v>3</v>
      </c>
      <c r="K73" s="1">
        <v>3</v>
      </c>
      <c r="L73" s="1">
        <f>konzisztencia_teszt_nyers_i!I73*1000+10000</f>
        <v>14000</v>
      </c>
      <c r="M73" s="1">
        <f t="shared" si="4"/>
        <v>12850.8</v>
      </c>
      <c r="N73" s="1">
        <f>konzisztencia_teszt_nyers_i!L73</f>
        <v>3</v>
      </c>
      <c r="O73">
        <f t="shared" si="5"/>
        <v>2.8507999999999991</v>
      </c>
      <c r="P73" s="12">
        <f t="shared" si="6"/>
        <v>4.9733333333333629E-2</v>
      </c>
      <c r="Q73" s="12">
        <f t="shared" si="7"/>
        <v>4.9733333333333629E-2</v>
      </c>
      <c r="R73" s="7" t="s">
        <v>242</v>
      </c>
      <c r="S73" s="8">
        <v>1</v>
      </c>
      <c r="T73" s="8">
        <v>2</v>
      </c>
      <c r="U73" s="8">
        <v>1</v>
      </c>
      <c r="V73" s="8">
        <v>1</v>
      </c>
      <c r="W73" s="8">
        <v>2</v>
      </c>
      <c r="X73" s="8">
        <v>1</v>
      </c>
      <c r="Y73" s="8">
        <v>4</v>
      </c>
      <c r="Z73" s="8">
        <v>1</v>
      </c>
      <c r="AA73" s="8">
        <v>5</v>
      </c>
      <c r="AB73" s="8">
        <v>11000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4</v>
      </c>
      <c r="E74" s="1">
        <v>2</v>
      </c>
      <c r="F74" s="1">
        <v>3</v>
      </c>
      <c r="G74" s="1">
        <v>2</v>
      </c>
      <c r="H74" s="1">
        <v>3</v>
      </c>
      <c r="I74" s="1">
        <v>5</v>
      </c>
      <c r="J74" s="1">
        <v>3</v>
      </c>
      <c r="K74" s="1">
        <v>4</v>
      </c>
      <c r="L74" s="1">
        <f>konzisztencia_teszt_nyers_i!I74*1000+10000</f>
        <v>13000</v>
      </c>
      <c r="M74" s="1">
        <f t="shared" si="4"/>
        <v>12437.5</v>
      </c>
      <c r="N74" s="1">
        <f>konzisztencia_teszt_nyers_i!L74</f>
        <v>4</v>
      </c>
      <c r="O74">
        <f t="shared" si="5"/>
        <v>2.4375</v>
      </c>
      <c r="P74" s="12">
        <f t="shared" si="6"/>
        <v>0.390625</v>
      </c>
      <c r="Q74" s="12">
        <f t="shared" si="7"/>
        <v>0.390625</v>
      </c>
      <c r="R74" s="7" t="s">
        <v>243</v>
      </c>
      <c r="S74" s="8">
        <v>4</v>
      </c>
      <c r="T74" s="8">
        <v>3</v>
      </c>
      <c r="U74" s="8">
        <v>2</v>
      </c>
      <c r="V74" s="8">
        <v>4</v>
      </c>
      <c r="W74" s="8">
        <v>4</v>
      </c>
      <c r="X74" s="8">
        <v>3</v>
      </c>
      <c r="Y74" s="8">
        <v>5</v>
      </c>
      <c r="Z74" s="8">
        <v>4</v>
      </c>
      <c r="AA74" s="8">
        <v>3</v>
      </c>
      <c r="AB74" s="8">
        <v>12000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4</v>
      </c>
      <c r="E75" s="1">
        <v>2</v>
      </c>
      <c r="F75" s="1">
        <v>3</v>
      </c>
      <c r="G75" s="1">
        <v>2</v>
      </c>
      <c r="H75" s="1">
        <v>3</v>
      </c>
      <c r="I75" s="1">
        <v>4</v>
      </c>
      <c r="J75" s="1">
        <v>3</v>
      </c>
      <c r="K75" s="1">
        <v>4</v>
      </c>
      <c r="L75" s="1">
        <f>konzisztencia_teszt_nyers_i!I75*1000+10000</f>
        <v>13000</v>
      </c>
      <c r="M75" s="1">
        <f t="shared" si="4"/>
        <v>12578.1</v>
      </c>
      <c r="N75" s="1">
        <f>konzisztencia_teszt_nyers_i!L75</f>
        <v>4</v>
      </c>
      <c r="O75">
        <f t="shared" si="5"/>
        <v>2.5781000000000005</v>
      </c>
      <c r="P75" s="12">
        <f t="shared" si="6"/>
        <v>0.35547499999999987</v>
      </c>
      <c r="Q75" s="12">
        <f t="shared" si="7"/>
        <v>0.35547499999999987</v>
      </c>
      <c r="R75" s="7" t="s">
        <v>244</v>
      </c>
      <c r="S75" s="8">
        <v>2</v>
      </c>
      <c r="T75" s="8">
        <v>3</v>
      </c>
      <c r="U75" s="8">
        <v>5</v>
      </c>
      <c r="V75" s="8">
        <v>5</v>
      </c>
      <c r="W75" s="8">
        <v>4</v>
      </c>
      <c r="X75" s="8">
        <v>5</v>
      </c>
      <c r="Y75" s="8">
        <v>2</v>
      </c>
      <c r="Z75" s="8">
        <v>4</v>
      </c>
      <c r="AA75" s="8">
        <v>1</v>
      </c>
      <c r="AB75" s="8">
        <v>15000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3</v>
      </c>
      <c r="E76" s="1">
        <v>4</v>
      </c>
      <c r="F76" s="1">
        <v>3</v>
      </c>
      <c r="G76" s="1">
        <v>2</v>
      </c>
      <c r="H76" s="1">
        <v>4</v>
      </c>
      <c r="I76" s="1">
        <v>3</v>
      </c>
      <c r="J76" s="1">
        <v>3</v>
      </c>
      <c r="K76" s="1">
        <v>2</v>
      </c>
      <c r="L76" s="1">
        <f>konzisztencia_teszt_nyers_i!I76*1000+10000</f>
        <v>12000</v>
      </c>
      <c r="M76" s="1">
        <f t="shared" si="4"/>
        <v>12308.4</v>
      </c>
      <c r="N76" s="1">
        <f>konzisztencia_teszt_nyers_i!L76</f>
        <v>2</v>
      </c>
      <c r="O76">
        <f t="shared" si="5"/>
        <v>2.3083999999999998</v>
      </c>
      <c r="P76" s="12">
        <f t="shared" si="6"/>
        <v>0.15419999999999989</v>
      </c>
      <c r="Q76" s="12">
        <f t="shared" si="7"/>
        <v>-0.15419999999999989</v>
      </c>
      <c r="R76" s="7" t="s">
        <v>245</v>
      </c>
      <c r="S76" s="8">
        <v>4</v>
      </c>
      <c r="T76" s="8">
        <v>3</v>
      </c>
      <c r="U76" s="8">
        <v>3</v>
      </c>
      <c r="V76" s="8">
        <v>4</v>
      </c>
      <c r="W76" s="8">
        <v>4</v>
      </c>
      <c r="X76" s="8">
        <v>3</v>
      </c>
      <c r="Y76" s="8">
        <v>4</v>
      </c>
      <c r="Z76" s="8">
        <v>4</v>
      </c>
      <c r="AA76" s="8">
        <v>3</v>
      </c>
      <c r="AB76" s="8">
        <v>13000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2</v>
      </c>
      <c r="G77" s="1">
        <v>4</v>
      </c>
      <c r="H77" s="1">
        <v>2</v>
      </c>
      <c r="I77" s="1">
        <v>5</v>
      </c>
      <c r="J77" s="1">
        <v>4</v>
      </c>
      <c r="K77" s="1">
        <v>4</v>
      </c>
      <c r="L77" s="1">
        <f>konzisztencia_teszt_nyers_i!I77*1000+10000</f>
        <v>12000</v>
      </c>
      <c r="M77" s="1">
        <f t="shared" si="4"/>
        <v>12144.2</v>
      </c>
      <c r="N77" s="1">
        <f>konzisztencia_teszt_nyers_i!L77</f>
        <v>4</v>
      </c>
      <c r="O77">
        <f t="shared" si="5"/>
        <v>2.1442000000000005</v>
      </c>
      <c r="P77" s="12">
        <f t="shared" si="6"/>
        <v>0.46394999999999986</v>
      </c>
      <c r="Q77" s="12">
        <f t="shared" si="7"/>
        <v>0.46394999999999986</v>
      </c>
      <c r="R77" s="7" t="s">
        <v>246</v>
      </c>
      <c r="S77" s="8">
        <v>4</v>
      </c>
      <c r="T77" s="8">
        <v>4</v>
      </c>
      <c r="U77" s="8">
        <v>3</v>
      </c>
      <c r="V77" s="8">
        <v>4</v>
      </c>
      <c r="W77" s="8">
        <v>5</v>
      </c>
      <c r="X77" s="8">
        <v>3</v>
      </c>
      <c r="Y77" s="8">
        <v>4</v>
      </c>
      <c r="Z77" s="8">
        <v>3</v>
      </c>
      <c r="AA77" s="8">
        <v>3</v>
      </c>
      <c r="AB77" s="8">
        <v>14000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2</v>
      </c>
      <c r="G78" s="1">
        <v>4</v>
      </c>
      <c r="H78" s="1">
        <v>2</v>
      </c>
      <c r="I78" s="1">
        <v>5</v>
      </c>
      <c r="J78" s="1">
        <v>4</v>
      </c>
      <c r="K78" s="1">
        <v>4</v>
      </c>
      <c r="L78" s="1">
        <f>konzisztencia_teszt_nyers_i!I78*1000+10000</f>
        <v>12000</v>
      </c>
      <c r="M78" s="1">
        <f t="shared" si="4"/>
        <v>12144.2</v>
      </c>
      <c r="N78" s="1">
        <f>konzisztencia_teszt_nyers_i!L78</f>
        <v>4</v>
      </c>
      <c r="O78">
        <f t="shared" si="5"/>
        <v>2.1442000000000005</v>
      </c>
      <c r="P78" s="12">
        <f t="shared" si="6"/>
        <v>0.46394999999999986</v>
      </c>
      <c r="Q78" s="12">
        <f t="shared" si="7"/>
        <v>0.46394999999999986</v>
      </c>
      <c r="R78" s="7" t="s">
        <v>247</v>
      </c>
      <c r="S78" s="8">
        <v>2</v>
      </c>
      <c r="T78" s="8">
        <v>3</v>
      </c>
      <c r="U78" s="8">
        <v>5</v>
      </c>
      <c r="V78" s="8">
        <v>4</v>
      </c>
      <c r="W78" s="8">
        <v>5</v>
      </c>
      <c r="X78" s="8">
        <v>4</v>
      </c>
      <c r="Y78" s="8">
        <v>2</v>
      </c>
      <c r="Z78" s="8">
        <v>3</v>
      </c>
      <c r="AA78" s="8">
        <v>3</v>
      </c>
      <c r="AB78" s="8">
        <v>14000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1</v>
      </c>
      <c r="E79" s="1">
        <v>5</v>
      </c>
      <c r="F79" s="1">
        <v>4</v>
      </c>
      <c r="G79" s="1">
        <v>4</v>
      </c>
      <c r="H79" s="1">
        <v>3</v>
      </c>
      <c r="I79" s="1">
        <v>3</v>
      </c>
      <c r="J79" s="1">
        <v>4</v>
      </c>
      <c r="K79" s="1">
        <v>1</v>
      </c>
      <c r="L79" s="1">
        <f>konzisztencia_teszt_nyers_i!I79*1000+10000</f>
        <v>13000</v>
      </c>
      <c r="M79" s="1">
        <f t="shared" si="4"/>
        <v>12676.5</v>
      </c>
      <c r="N79" s="1">
        <f>konzisztencia_teszt_nyers_i!L79</f>
        <v>1</v>
      </c>
      <c r="O79">
        <f t="shared" si="5"/>
        <v>2.6764999999999999</v>
      </c>
      <c r="P79" s="12">
        <f t="shared" si="6"/>
        <v>1.6764999999999999</v>
      </c>
      <c r="Q79" s="12">
        <f t="shared" si="7"/>
        <v>-1.6764999999999999</v>
      </c>
      <c r="R79" s="7" t="s">
        <v>248</v>
      </c>
      <c r="S79" s="8">
        <v>4</v>
      </c>
      <c r="T79" s="8">
        <v>4</v>
      </c>
      <c r="U79" s="8">
        <v>2</v>
      </c>
      <c r="V79" s="8">
        <v>3</v>
      </c>
      <c r="W79" s="8">
        <v>2</v>
      </c>
      <c r="X79" s="8">
        <v>3</v>
      </c>
      <c r="Y79" s="8">
        <v>5</v>
      </c>
      <c r="Z79" s="8">
        <v>3</v>
      </c>
      <c r="AA79" s="8">
        <v>4</v>
      </c>
      <c r="AB79" s="8">
        <v>13000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3</v>
      </c>
      <c r="E80" s="1">
        <v>1</v>
      </c>
      <c r="F80" s="1">
        <v>3</v>
      </c>
      <c r="G80" s="1">
        <v>5</v>
      </c>
      <c r="H80" s="1">
        <v>2</v>
      </c>
      <c r="I80" s="1">
        <v>5</v>
      </c>
      <c r="J80" s="1">
        <v>5</v>
      </c>
      <c r="K80" s="1">
        <v>4</v>
      </c>
      <c r="L80" s="1">
        <f>konzisztencia_teszt_nyers_i!I80*1000+10000</f>
        <v>13000</v>
      </c>
      <c r="M80" s="1">
        <f t="shared" si="4"/>
        <v>12167.8</v>
      </c>
      <c r="N80" s="1">
        <f>konzisztencia_teszt_nyers_i!L80</f>
        <v>4</v>
      </c>
      <c r="O80">
        <f t="shared" si="5"/>
        <v>2.1677999999999993</v>
      </c>
      <c r="P80" s="12">
        <f t="shared" si="6"/>
        <v>0.45805000000000018</v>
      </c>
      <c r="Q80" s="12">
        <f t="shared" si="7"/>
        <v>0.45805000000000018</v>
      </c>
      <c r="R80" s="7" t="s">
        <v>249</v>
      </c>
      <c r="S80" s="8">
        <v>4</v>
      </c>
      <c r="T80" s="8">
        <v>4</v>
      </c>
      <c r="U80" s="8">
        <v>2</v>
      </c>
      <c r="V80" s="8">
        <v>3</v>
      </c>
      <c r="W80" s="8">
        <v>2</v>
      </c>
      <c r="X80" s="8">
        <v>3</v>
      </c>
      <c r="Y80" s="8">
        <v>4</v>
      </c>
      <c r="Z80" s="8">
        <v>3</v>
      </c>
      <c r="AA80" s="8">
        <v>4</v>
      </c>
      <c r="AB80" s="8">
        <v>13000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2</v>
      </c>
      <c r="E81" s="1">
        <v>3</v>
      </c>
      <c r="F81" s="1">
        <v>2</v>
      </c>
      <c r="G81" s="1">
        <v>5</v>
      </c>
      <c r="H81" s="1">
        <v>2</v>
      </c>
      <c r="I81" s="1">
        <v>4</v>
      </c>
      <c r="J81" s="1">
        <v>5</v>
      </c>
      <c r="K81" s="1">
        <v>3</v>
      </c>
      <c r="L81" s="1">
        <f>konzisztencia_teszt_nyers_i!I81*1000+10000</f>
        <v>12000</v>
      </c>
      <c r="M81" s="1">
        <f t="shared" si="4"/>
        <v>11645.6</v>
      </c>
      <c r="N81" s="1">
        <f>konzisztencia_teszt_nyers_i!L81</f>
        <v>3</v>
      </c>
      <c r="O81">
        <f t="shared" si="5"/>
        <v>1.6456000000000004</v>
      </c>
      <c r="P81" s="12">
        <f t="shared" si="6"/>
        <v>0.45146666666666652</v>
      </c>
      <c r="Q81" s="12">
        <f t="shared" si="7"/>
        <v>0.45146666666666652</v>
      </c>
      <c r="R81" s="7" t="s">
        <v>250</v>
      </c>
      <c r="S81" s="8">
        <v>2</v>
      </c>
      <c r="T81" s="8">
        <v>3</v>
      </c>
      <c r="U81" s="8">
        <v>4</v>
      </c>
      <c r="V81" s="8">
        <v>3</v>
      </c>
      <c r="W81" s="8">
        <v>2</v>
      </c>
      <c r="X81" s="8">
        <v>4</v>
      </c>
      <c r="Y81" s="8">
        <v>3</v>
      </c>
      <c r="Z81" s="8">
        <v>3</v>
      </c>
      <c r="AA81" s="8">
        <v>2</v>
      </c>
      <c r="AB81" s="8">
        <v>12000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2</v>
      </c>
      <c r="G82" s="1">
        <v>5</v>
      </c>
      <c r="H82" s="1">
        <v>2</v>
      </c>
      <c r="I82" s="1">
        <v>4</v>
      </c>
      <c r="J82" s="1">
        <v>5</v>
      </c>
      <c r="K82" s="1">
        <v>4</v>
      </c>
      <c r="L82" s="1">
        <f>konzisztencia_teszt_nyers_i!I82*1000+10000</f>
        <v>13000</v>
      </c>
      <c r="M82" s="1">
        <f t="shared" si="4"/>
        <v>12264.2</v>
      </c>
      <c r="N82" s="1">
        <f>konzisztencia_teszt_nyers_i!L82</f>
        <v>4</v>
      </c>
      <c r="O82">
        <f t="shared" si="5"/>
        <v>2.2642000000000007</v>
      </c>
      <c r="P82" s="12">
        <f t="shared" si="6"/>
        <v>0.43394999999999984</v>
      </c>
      <c r="Q82" s="12">
        <f t="shared" si="7"/>
        <v>0.43394999999999984</v>
      </c>
      <c r="R82" s="7" t="s">
        <v>251</v>
      </c>
      <c r="S82" s="8">
        <v>3</v>
      </c>
      <c r="T82" s="8">
        <v>2</v>
      </c>
      <c r="U82" s="8">
        <v>2</v>
      </c>
      <c r="V82" s="8">
        <v>2</v>
      </c>
      <c r="W82" s="8">
        <v>4</v>
      </c>
      <c r="X82" s="8">
        <v>2</v>
      </c>
      <c r="Y82" s="8">
        <v>5</v>
      </c>
      <c r="Z82" s="8">
        <v>4</v>
      </c>
      <c r="AA82" s="8">
        <v>4</v>
      </c>
      <c r="AB82" s="8">
        <v>12000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5</v>
      </c>
      <c r="J83" s="1">
        <v>3</v>
      </c>
      <c r="K83" s="1">
        <v>5</v>
      </c>
      <c r="L83" s="1">
        <f>konzisztencia_teszt_nyers_i!I83*1000+10000</f>
        <v>11000</v>
      </c>
      <c r="M83" s="1">
        <f t="shared" si="4"/>
        <v>11039.4</v>
      </c>
      <c r="N83" s="1">
        <f>konzisztencia_teszt_nyers_i!L83</f>
        <v>5</v>
      </c>
      <c r="O83">
        <f t="shared" si="5"/>
        <v>1.0393999999999997</v>
      </c>
      <c r="P83" s="12">
        <f t="shared" si="6"/>
        <v>0.79212000000000005</v>
      </c>
      <c r="Q83" s="12">
        <f t="shared" si="7"/>
        <v>0.79212000000000005</v>
      </c>
      <c r="R83" s="7" t="s">
        <v>252</v>
      </c>
      <c r="S83" s="8">
        <v>3</v>
      </c>
      <c r="T83" s="8">
        <v>2</v>
      </c>
      <c r="U83" s="8">
        <v>2</v>
      </c>
      <c r="V83" s="8">
        <v>2</v>
      </c>
      <c r="W83" s="8">
        <v>4</v>
      </c>
      <c r="X83" s="8">
        <v>2</v>
      </c>
      <c r="Y83" s="8">
        <v>5</v>
      </c>
      <c r="Z83" s="8">
        <v>4</v>
      </c>
      <c r="AA83" s="8">
        <v>4</v>
      </c>
      <c r="AB83" s="8">
        <v>12000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1</v>
      </c>
      <c r="G84" s="1">
        <v>3</v>
      </c>
      <c r="H84" s="1">
        <v>1</v>
      </c>
      <c r="I84" s="1">
        <v>5</v>
      </c>
      <c r="J84" s="1">
        <v>3</v>
      </c>
      <c r="K84" s="1">
        <v>5</v>
      </c>
      <c r="L84" s="1">
        <f>konzisztencia_teszt_nyers_i!I84*1000+10000</f>
        <v>11000</v>
      </c>
      <c r="M84" s="1">
        <f t="shared" si="4"/>
        <v>10952</v>
      </c>
      <c r="N84" s="1">
        <f>konzisztencia_teszt_nyers_i!L84</f>
        <v>5</v>
      </c>
      <c r="O84">
        <f t="shared" si="5"/>
        <v>0.95199999999999996</v>
      </c>
      <c r="P84" s="12">
        <f t="shared" si="6"/>
        <v>0.80959999999999999</v>
      </c>
      <c r="Q84" s="12">
        <f t="shared" si="7"/>
        <v>0.80959999999999999</v>
      </c>
      <c r="R84" s="7" t="s">
        <v>253</v>
      </c>
      <c r="S84" s="8">
        <v>1</v>
      </c>
      <c r="T84" s="8">
        <v>1</v>
      </c>
      <c r="U84" s="8">
        <v>5</v>
      </c>
      <c r="V84" s="8">
        <v>4</v>
      </c>
      <c r="W84" s="8">
        <v>4</v>
      </c>
      <c r="X84" s="8">
        <v>3</v>
      </c>
      <c r="Y84" s="8">
        <v>3</v>
      </c>
      <c r="Z84" s="8">
        <v>4</v>
      </c>
      <c r="AA84" s="8">
        <v>1</v>
      </c>
      <c r="AB84" s="8">
        <v>13000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4</v>
      </c>
      <c r="E85" s="1">
        <v>2</v>
      </c>
      <c r="F85" s="1">
        <v>4</v>
      </c>
      <c r="G85" s="1">
        <v>4</v>
      </c>
      <c r="H85" s="1">
        <v>4</v>
      </c>
      <c r="I85" s="1">
        <v>3</v>
      </c>
      <c r="J85" s="1">
        <v>2</v>
      </c>
      <c r="K85" s="1">
        <v>3</v>
      </c>
      <c r="L85" s="1">
        <f>konzisztencia_teszt_nyers_i!I85*1000+10000</f>
        <v>14000</v>
      </c>
      <c r="M85" s="1">
        <f t="shared" si="4"/>
        <v>13988.7</v>
      </c>
      <c r="N85" s="1">
        <f>konzisztencia_teszt_nyers_i!L85</f>
        <v>3</v>
      </c>
      <c r="O85">
        <f t="shared" si="5"/>
        <v>3.9887000000000006</v>
      </c>
      <c r="P85" s="12">
        <f t="shared" si="6"/>
        <v>0.32956666666666684</v>
      </c>
      <c r="Q85" s="12">
        <f t="shared" si="7"/>
        <v>-0.32956666666666684</v>
      </c>
      <c r="R85" s="7" t="s">
        <v>254</v>
      </c>
      <c r="S85" s="8">
        <v>3</v>
      </c>
      <c r="T85" s="8">
        <v>3</v>
      </c>
      <c r="U85" s="8">
        <v>1</v>
      </c>
      <c r="V85" s="8">
        <v>3</v>
      </c>
      <c r="W85" s="8">
        <v>5</v>
      </c>
      <c r="X85" s="8">
        <v>2</v>
      </c>
      <c r="Y85" s="8">
        <v>5</v>
      </c>
      <c r="Z85" s="8">
        <v>5</v>
      </c>
      <c r="AA85" s="8">
        <v>4</v>
      </c>
      <c r="AB85" s="8">
        <v>13000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4</v>
      </c>
      <c r="E86" s="1">
        <v>2</v>
      </c>
      <c r="F86" s="1">
        <v>5</v>
      </c>
      <c r="G86" s="1">
        <v>5</v>
      </c>
      <c r="H86" s="1">
        <v>4</v>
      </c>
      <c r="I86" s="1">
        <v>2</v>
      </c>
      <c r="J86" s="1">
        <v>3</v>
      </c>
      <c r="K86" s="1">
        <v>3</v>
      </c>
      <c r="L86" s="1">
        <f>konzisztencia_teszt_nyers_i!I86*1000+10000</f>
        <v>15000</v>
      </c>
      <c r="M86" s="1">
        <f t="shared" si="4"/>
        <v>15065.9</v>
      </c>
      <c r="N86" s="1">
        <f>konzisztencia_teszt_nyers_i!L86</f>
        <v>3</v>
      </c>
      <c r="O86">
        <f t="shared" si="5"/>
        <v>5.0659000000000001</v>
      </c>
      <c r="P86" s="12">
        <f t="shared" si="6"/>
        <v>0.68863333333333332</v>
      </c>
      <c r="Q86" s="12">
        <f t="shared" si="7"/>
        <v>-0.68863333333333332</v>
      </c>
      <c r="R86" s="7" t="s">
        <v>255</v>
      </c>
      <c r="S86" s="8">
        <v>1</v>
      </c>
      <c r="T86" s="8">
        <v>2</v>
      </c>
      <c r="U86" s="8">
        <v>3</v>
      </c>
      <c r="V86" s="8">
        <v>2</v>
      </c>
      <c r="W86" s="8">
        <v>5</v>
      </c>
      <c r="X86" s="8">
        <v>2</v>
      </c>
      <c r="Y86" s="8">
        <v>4</v>
      </c>
      <c r="Z86" s="8">
        <v>5</v>
      </c>
      <c r="AA86" s="8">
        <v>3</v>
      </c>
      <c r="AB86" s="8">
        <v>12000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4</v>
      </c>
      <c r="E87" s="1">
        <v>2</v>
      </c>
      <c r="F87" s="1">
        <v>3</v>
      </c>
      <c r="G87" s="1">
        <v>4</v>
      </c>
      <c r="H87" s="1">
        <v>4</v>
      </c>
      <c r="I87" s="1">
        <v>4</v>
      </c>
      <c r="J87" s="1">
        <v>4</v>
      </c>
      <c r="K87" s="1">
        <v>4</v>
      </c>
      <c r="L87" s="1">
        <f>konzisztencia_teszt_nyers_i!I87*1000+10000</f>
        <v>13000</v>
      </c>
      <c r="M87" s="1">
        <f t="shared" si="4"/>
        <v>12850.8</v>
      </c>
      <c r="N87" s="1">
        <f>konzisztencia_teszt_nyers_i!L87</f>
        <v>4</v>
      </c>
      <c r="O87">
        <f t="shared" si="5"/>
        <v>2.8507999999999991</v>
      </c>
      <c r="P87" s="12">
        <f t="shared" si="6"/>
        <v>0.28730000000000022</v>
      </c>
      <c r="Q87" s="12">
        <f t="shared" si="7"/>
        <v>0.28730000000000022</v>
      </c>
      <c r="R87" s="7" t="s">
        <v>256</v>
      </c>
      <c r="S87" s="8">
        <v>3</v>
      </c>
      <c r="T87" s="8">
        <v>3</v>
      </c>
      <c r="U87" s="8">
        <v>2</v>
      </c>
      <c r="V87" s="8">
        <v>2</v>
      </c>
      <c r="W87" s="8">
        <v>5</v>
      </c>
      <c r="X87" s="8">
        <v>2</v>
      </c>
      <c r="Y87" s="8">
        <v>4</v>
      </c>
      <c r="Z87" s="8">
        <v>5</v>
      </c>
      <c r="AA87" s="8">
        <v>4</v>
      </c>
      <c r="AB87" s="8">
        <v>13000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1</v>
      </c>
      <c r="J88" s="1">
        <v>2</v>
      </c>
      <c r="K88" s="1">
        <v>1</v>
      </c>
      <c r="L88" s="1">
        <f>konzisztencia_teszt_nyers_i!I88*1000+10000</f>
        <v>15000</v>
      </c>
      <c r="M88" s="1">
        <f t="shared" si="4"/>
        <v>15081.5</v>
      </c>
      <c r="N88" s="1">
        <f>konzisztencia_teszt_nyers_i!L88</f>
        <v>1</v>
      </c>
      <c r="O88">
        <f t="shared" si="5"/>
        <v>5.0815000000000001</v>
      </c>
      <c r="P88" s="12">
        <f t="shared" si="6"/>
        <v>4.0815000000000001</v>
      </c>
      <c r="Q88" s="12">
        <f t="shared" si="7"/>
        <v>-4.0815000000000001</v>
      </c>
      <c r="R88" s="7" t="s">
        <v>257</v>
      </c>
      <c r="S88" s="8">
        <v>1</v>
      </c>
      <c r="T88" s="8">
        <v>1</v>
      </c>
      <c r="U88" s="8">
        <v>2</v>
      </c>
      <c r="V88" s="8">
        <v>1</v>
      </c>
      <c r="W88" s="8">
        <v>3</v>
      </c>
      <c r="X88" s="8">
        <v>1</v>
      </c>
      <c r="Y88" s="8">
        <v>5</v>
      </c>
      <c r="Z88" s="8">
        <v>3</v>
      </c>
      <c r="AA88" s="8">
        <v>5</v>
      </c>
      <c r="AB88" s="8">
        <v>11000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2</v>
      </c>
      <c r="E89" s="1">
        <v>1</v>
      </c>
      <c r="F89" s="1">
        <v>2</v>
      </c>
      <c r="G89" s="1">
        <v>3</v>
      </c>
      <c r="H89" s="1">
        <v>3</v>
      </c>
      <c r="I89" s="1">
        <v>5</v>
      </c>
      <c r="J89" s="1">
        <v>5</v>
      </c>
      <c r="K89" s="1">
        <v>4</v>
      </c>
      <c r="L89" s="1">
        <f>konzisztencia_teszt_nyers_i!I89*1000+10000</f>
        <v>12000</v>
      </c>
      <c r="M89" s="1">
        <f t="shared" si="4"/>
        <v>12591.2</v>
      </c>
      <c r="N89" s="1">
        <f>konzisztencia_teszt_nyers_i!L89</f>
        <v>4</v>
      </c>
      <c r="O89">
        <f t="shared" si="5"/>
        <v>2.5912000000000006</v>
      </c>
      <c r="P89" s="12">
        <f t="shared" si="6"/>
        <v>0.35219999999999985</v>
      </c>
      <c r="Q89" s="12">
        <f t="shared" si="7"/>
        <v>0.35219999999999985</v>
      </c>
      <c r="R89" s="7" t="s">
        <v>258</v>
      </c>
      <c r="S89" s="8">
        <v>1</v>
      </c>
      <c r="T89" s="8">
        <v>2</v>
      </c>
      <c r="U89" s="8">
        <v>1</v>
      </c>
      <c r="V89" s="8">
        <v>1</v>
      </c>
      <c r="W89" s="8">
        <v>3</v>
      </c>
      <c r="X89" s="8">
        <v>1</v>
      </c>
      <c r="Y89" s="8">
        <v>5</v>
      </c>
      <c r="Z89" s="8">
        <v>3</v>
      </c>
      <c r="AA89" s="8">
        <v>5</v>
      </c>
      <c r="AB89" s="8">
        <v>11000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2</v>
      </c>
      <c r="E90" s="1">
        <v>1</v>
      </c>
      <c r="F90" s="1">
        <v>2</v>
      </c>
      <c r="G90" s="1">
        <v>3</v>
      </c>
      <c r="H90" s="1">
        <v>2</v>
      </c>
      <c r="I90" s="1">
        <v>5</v>
      </c>
      <c r="J90" s="1">
        <v>5</v>
      </c>
      <c r="K90" s="1">
        <v>5</v>
      </c>
      <c r="L90" s="1">
        <f>konzisztencia_teszt_nyers_i!I90*1000+10000</f>
        <v>12000</v>
      </c>
      <c r="M90" s="1">
        <f t="shared" si="4"/>
        <v>12143.2</v>
      </c>
      <c r="N90" s="1">
        <f>konzisztencia_teszt_nyers_i!L90</f>
        <v>5</v>
      </c>
      <c r="O90">
        <f t="shared" si="5"/>
        <v>2.1432000000000007</v>
      </c>
      <c r="P90" s="12">
        <f t="shared" si="6"/>
        <v>0.57135999999999987</v>
      </c>
      <c r="Q90" s="12">
        <f t="shared" si="7"/>
        <v>0.57135999999999987</v>
      </c>
      <c r="R90" s="7" t="s">
        <v>259</v>
      </c>
      <c r="S90" s="8">
        <v>4</v>
      </c>
      <c r="T90" s="8">
        <v>4</v>
      </c>
      <c r="U90" s="8">
        <v>2</v>
      </c>
      <c r="V90" s="8">
        <v>4</v>
      </c>
      <c r="W90" s="8">
        <v>4</v>
      </c>
      <c r="X90" s="8">
        <v>4</v>
      </c>
      <c r="Y90" s="8">
        <v>3</v>
      </c>
      <c r="Z90" s="8">
        <v>2</v>
      </c>
      <c r="AA90" s="8">
        <v>3</v>
      </c>
      <c r="AB90" s="8">
        <v>14000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1</v>
      </c>
      <c r="E91" s="1">
        <v>2</v>
      </c>
      <c r="F91" s="1">
        <v>3</v>
      </c>
      <c r="G91" s="1">
        <v>3</v>
      </c>
      <c r="H91" s="1">
        <v>2</v>
      </c>
      <c r="I91" s="1">
        <v>3</v>
      </c>
      <c r="J91" s="1">
        <v>3</v>
      </c>
      <c r="K91" s="1">
        <v>2</v>
      </c>
      <c r="L91" s="1">
        <f>konzisztencia_teszt_nyers_i!I91*1000+10000</f>
        <v>11000</v>
      </c>
      <c r="M91" s="1">
        <f t="shared" si="4"/>
        <v>11587.3</v>
      </c>
      <c r="N91" s="1">
        <f>konzisztencia_teszt_nyers_i!L91</f>
        <v>2</v>
      </c>
      <c r="O91">
        <f t="shared" si="5"/>
        <v>1.5872999999999993</v>
      </c>
      <c r="P91" s="12">
        <f t="shared" si="6"/>
        <v>0.20635000000000037</v>
      </c>
      <c r="Q91" s="12">
        <f t="shared" si="7"/>
        <v>0.20635000000000037</v>
      </c>
      <c r="R91" s="7" t="s">
        <v>260</v>
      </c>
      <c r="S91" s="8">
        <v>5</v>
      </c>
      <c r="T91" s="8">
        <v>4</v>
      </c>
      <c r="U91" s="8">
        <v>2</v>
      </c>
      <c r="V91" s="8">
        <v>5</v>
      </c>
      <c r="W91" s="8">
        <v>5</v>
      </c>
      <c r="X91" s="8">
        <v>4</v>
      </c>
      <c r="Y91" s="8">
        <v>2</v>
      </c>
      <c r="Z91" s="8">
        <v>3</v>
      </c>
      <c r="AA91" s="8">
        <v>3</v>
      </c>
      <c r="AB91" s="8">
        <v>15000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2</v>
      </c>
      <c r="E92" s="1">
        <v>1</v>
      </c>
      <c r="F92" s="1">
        <v>3</v>
      </c>
      <c r="G92" s="1">
        <v>3</v>
      </c>
      <c r="H92" s="1">
        <v>3</v>
      </c>
      <c r="I92" s="1">
        <v>4</v>
      </c>
      <c r="J92" s="1">
        <v>3</v>
      </c>
      <c r="K92" s="1">
        <v>4</v>
      </c>
      <c r="L92" s="1">
        <f>konzisztencia_teszt_nyers_i!I92*1000+10000</f>
        <v>12000</v>
      </c>
      <c r="M92" s="1">
        <f t="shared" si="4"/>
        <v>12742.8</v>
      </c>
      <c r="N92" s="1">
        <f>konzisztencia_teszt_nyers_i!L92</f>
        <v>4</v>
      </c>
      <c r="O92">
        <f t="shared" si="5"/>
        <v>2.7427999999999995</v>
      </c>
      <c r="P92" s="12">
        <f t="shared" si="6"/>
        <v>0.31430000000000013</v>
      </c>
      <c r="Q92" s="12">
        <f t="shared" si="7"/>
        <v>0.31430000000000013</v>
      </c>
      <c r="R92" s="7" t="s">
        <v>261</v>
      </c>
      <c r="S92" s="8">
        <v>3</v>
      </c>
      <c r="T92" s="8">
        <v>4</v>
      </c>
      <c r="U92" s="8">
        <v>2</v>
      </c>
      <c r="V92" s="8">
        <v>3</v>
      </c>
      <c r="W92" s="8">
        <v>4</v>
      </c>
      <c r="X92" s="8">
        <v>4</v>
      </c>
      <c r="Y92" s="8">
        <v>4</v>
      </c>
      <c r="Z92" s="8">
        <v>4</v>
      </c>
      <c r="AA92" s="8">
        <v>4</v>
      </c>
      <c r="AB92" s="8">
        <v>13000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1</v>
      </c>
      <c r="E93" s="1">
        <v>2</v>
      </c>
      <c r="F93" s="1">
        <v>3</v>
      </c>
      <c r="G93" s="1">
        <v>3</v>
      </c>
      <c r="H93" s="1">
        <v>2</v>
      </c>
      <c r="I93" s="1">
        <v>4</v>
      </c>
      <c r="J93" s="1">
        <v>3</v>
      </c>
      <c r="K93" s="1">
        <v>3</v>
      </c>
      <c r="L93" s="1">
        <f>konzisztencia_teszt_nyers_i!I93*1000+10000</f>
        <v>12000</v>
      </c>
      <c r="M93" s="1">
        <f t="shared" si="4"/>
        <v>11755</v>
      </c>
      <c r="N93" s="1">
        <f>konzisztencia_teszt_nyers_i!L93</f>
        <v>3</v>
      </c>
      <c r="O93">
        <f t="shared" si="5"/>
        <v>1.7549999999999999</v>
      </c>
      <c r="P93" s="12">
        <f t="shared" si="6"/>
        <v>0.41500000000000004</v>
      </c>
      <c r="Q93" s="12">
        <f t="shared" si="7"/>
        <v>0.41500000000000004</v>
      </c>
      <c r="R93" s="7" t="s">
        <v>262</v>
      </c>
      <c r="S93" s="8">
        <v>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1</v>
      </c>
      <c r="Z93" s="8">
        <v>2</v>
      </c>
      <c r="AA93" s="8">
        <v>1</v>
      </c>
      <c r="AB93" s="8">
        <v>15000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2</v>
      </c>
      <c r="F94" s="1">
        <v>3</v>
      </c>
      <c r="G94" s="1">
        <v>3</v>
      </c>
      <c r="H94" s="1">
        <v>3</v>
      </c>
      <c r="I94" s="1">
        <v>4</v>
      </c>
      <c r="J94" s="1">
        <v>3</v>
      </c>
      <c r="K94" s="1">
        <v>4</v>
      </c>
      <c r="L94" s="1">
        <f>konzisztencia_teszt_nyers_i!I94*1000+10000</f>
        <v>12000</v>
      </c>
      <c r="M94" s="1">
        <f t="shared" si="4"/>
        <v>12742.8</v>
      </c>
      <c r="N94" s="1">
        <f>konzisztencia_teszt_nyers_i!L94</f>
        <v>4</v>
      </c>
      <c r="O94">
        <f t="shared" si="5"/>
        <v>2.7427999999999995</v>
      </c>
      <c r="P94" s="12">
        <f t="shared" si="6"/>
        <v>0.31430000000000013</v>
      </c>
      <c r="Q94" s="12">
        <f t="shared" si="7"/>
        <v>0.31430000000000013</v>
      </c>
      <c r="R94" s="7" t="s">
        <v>263</v>
      </c>
      <c r="S94" s="8">
        <v>3</v>
      </c>
      <c r="T94" s="8">
        <v>2</v>
      </c>
      <c r="U94" s="8">
        <v>1</v>
      </c>
      <c r="V94" s="8">
        <v>2</v>
      </c>
      <c r="W94" s="8">
        <v>3</v>
      </c>
      <c r="X94" s="8">
        <v>3</v>
      </c>
      <c r="Y94" s="8">
        <v>5</v>
      </c>
      <c r="Z94" s="8">
        <v>5</v>
      </c>
      <c r="AA94" s="8">
        <v>4</v>
      </c>
      <c r="AB94" s="8">
        <v>12000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4</v>
      </c>
      <c r="E95" s="1">
        <v>2</v>
      </c>
      <c r="F95" s="1">
        <v>4</v>
      </c>
      <c r="G95" s="1">
        <v>4</v>
      </c>
      <c r="H95" s="1">
        <v>2</v>
      </c>
      <c r="I95" s="1">
        <v>5</v>
      </c>
      <c r="J95" s="1">
        <v>4</v>
      </c>
      <c r="K95" s="1">
        <v>4</v>
      </c>
      <c r="L95" s="1">
        <f>konzisztencia_teszt_nyers_i!I95*1000+10000</f>
        <v>14000</v>
      </c>
      <c r="M95" s="1">
        <f t="shared" si="4"/>
        <v>12960.8</v>
      </c>
      <c r="N95" s="1">
        <f>konzisztencia_teszt_nyers_i!L95</f>
        <v>4</v>
      </c>
      <c r="O95">
        <f t="shared" si="5"/>
        <v>2.9607999999999994</v>
      </c>
      <c r="P95" s="12">
        <f t="shared" si="6"/>
        <v>0.25980000000000014</v>
      </c>
      <c r="Q95" s="12">
        <f t="shared" si="7"/>
        <v>0.25980000000000014</v>
      </c>
      <c r="R95" s="7" t="s">
        <v>264</v>
      </c>
      <c r="S95" s="8">
        <v>3</v>
      </c>
      <c r="T95" s="8">
        <v>2</v>
      </c>
      <c r="U95" s="8">
        <v>1</v>
      </c>
      <c r="V95" s="8">
        <v>2</v>
      </c>
      <c r="W95" s="8">
        <v>3</v>
      </c>
      <c r="X95" s="8">
        <v>2</v>
      </c>
      <c r="Y95" s="8">
        <v>5</v>
      </c>
      <c r="Z95" s="8">
        <v>5</v>
      </c>
      <c r="AA95" s="8">
        <v>5</v>
      </c>
      <c r="AB95" s="8">
        <v>12000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4</v>
      </c>
      <c r="I96" s="1">
        <v>5</v>
      </c>
      <c r="J96" s="1">
        <v>4</v>
      </c>
      <c r="K96" s="1">
        <v>2</v>
      </c>
      <c r="L96" s="1">
        <f>konzisztencia_teszt_nyers_i!I96*1000+10000</f>
        <v>13000</v>
      </c>
      <c r="M96" s="1">
        <f t="shared" si="4"/>
        <v>13041.6</v>
      </c>
      <c r="N96" s="1">
        <f>konzisztencia_teszt_nyers_i!L96</f>
        <v>2</v>
      </c>
      <c r="O96">
        <f t="shared" si="5"/>
        <v>3.0416000000000003</v>
      </c>
      <c r="P96" s="12">
        <f t="shared" si="6"/>
        <v>0.52080000000000015</v>
      </c>
      <c r="Q96" s="12">
        <f t="shared" si="7"/>
        <v>-0.52080000000000015</v>
      </c>
      <c r="R96" s="7" t="s">
        <v>265</v>
      </c>
      <c r="S96" s="8">
        <v>1</v>
      </c>
      <c r="T96" s="8">
        <v>1</v>
      </c>
      <c r="U96" s="8">
        <v>2</v>
      </c>
      <c r="V96" s="8">
        <v>3</v>
      </c>
      <c r="W96" s="8">
        <v>3</v>
      </c>
      <c r="X96" s="8">
        <v>2</v>
      </c>
      <c r="Y96" s="8">
        <v>3</v>
      </c>
      <c r="Z96" s="8">
        <v>3</v>
      </c>
      <c r="AA96" s="8">
        <v>2</v>
      </c>
      <c r="AB96" s="8">
        <v>11000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4</v>
      </c>
      <c r="E97" s="1">
        <v>3</v>
      </c>
      <c r="F97" s="1">
        <v>4</v>
      </c>
      <c r="G97" s="1">
        <v>4</v>
      </c>
      <c r="H97" s="1">
        <v>2</v>
      </c>
      <c r="I97" s="1">
        <v>5</v>
      </c>
      <c r="J97" s="1">
        <v>4</v>
      </c>
      <c r="K97" s="1">
        <v>4</v>
      </c>
      <c r="L97" s="1">
        <f>konzisztencia_teszt_nyers_i!I97*1000+10000</f>
        <v>14000</v>
      </c>
      <c r="M97" s="1">
        <f t="shared" si="4"/>
        <v>13006.5</v>
      </c>
      <c r="N97" s="1">
        <f>konzisztencia_teszt_nyers_i!L97</f>
        <v>4</v>
      </c>
      <c r="O97">
        <f t="shared" si="5"/>
        <v>3.0065</v>
      </c>
      <c r="P97" s="12">
        <f t="shared" si="6"/>
        <v>0.24837500000000001</v>
      </c>
      <c r="Q97" s="12">
        <f t="shared" si="7"/>
        <v>0.24837500000000001</v>
      </c>
      <c r="R97" s="7" t="s">
        <v>266</v>
      </c>
      <c r="S97" s="8">
        <v>3</v>
      </c>
      <c r="T97" s="8">
        <v>2</v>
      </c>
      <c r="U97" s="8">
        <v>1</v>
      </c>
      <c r="V97" s="8">
        <v>3</v>
      </c>
      <c r="W97" s="8">
        <v>3</v>
      </c>
      <c r="X97" s="8">
        <v>3</v>
      </c>
      <c r="Y97" s="8">
        <v>4</v>
      </c>
      <c r="Z97" s="8">
        <v>3</v>
      </c>
      <c r="AA97" s="8">
        <v>4</v>
      </c>
      <c r="AB97" s="8">
        <v>12000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4</v>
      </c>
      <c r="E98" s="1">
        <v>2</v>
      </c>
      <c r="F98" s="1">
        <v>3</v>
      </c>
      <c r="G98" s="1">
        <v>3</v>
      </c>
      <c r="H98" s="1">
        <v>3</v>
      </c>
      <c r="I98" s="1">
        <v>5</v>
      </c>
      <c r="J98" s="1">
        <v>3</v>
      </c>
      <c r="K98" s="1">
        <v>4</v>
      </c>
      <c r="L98" s="1">
        <f>konzisztencia_teszt_nyers_i!I98*1000+10000</f>
        <v>13000</v>
      </c>
      <c r="M98" s="1">
        <f t="shared" si="4"/>
        <v>12603.7</v>
      </c>
      <c r="N98" s="1">
        <f>konzisztencia_teszt_nyers_i!L98</f>
        <v>4</v>
      </c>
      <c r="O98">
        <f t="shared" si="5"/>
        <v>2.6037000000000008</v>
      </c>
      <c r="P98" s="12">
        <f t="shared" si="6"/>
        <v>0.3490749999999998</v>
      </c>
      <c r="Q98" s="12">
        <f t="shared" si="7"/>
        <v>0.3490749999999998</v>
      </c>
      <c r="R98" s="7" t="s">
        <v>267</v>
      </c>
      <c r="S98" s="8">
        <v>1</v>
      </c>
      <c r="T98" s="8">
        <v>1</v>
      </c>
      <c r="U98" s="8">
        <v>2</v>
      </c>
      <c r="V98" s="8">
        <v>3</v>
      </c>
      <c r="W98" s="8">
        <v>3</v>
      </c>
      <c r="X98" s="8">
        <v>2</v>
      </c>
      <c r="Y98" s="8">
        <v>4</v>
      </c>
      <c r="Z98" s="8">
        <v>3</v>
      </c>
      <c r="AA98" s="8">
        <v>3</v>
      </c>
      <c r="AB98" s="8">
        <v>12000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5</v>
      </c>
      <c r="J99" s="1">
        <v>3</v>
      </c>
      <c r="K99" s="1">
        <v>4</v>
      </c>
      <c r="L99" s="1">
        <f>konzisztencia_teszt_nyers_i!I99*1000+10000</f>
        <v>13000</v>
      </c>
      <c r="M99" s="1">
        <f t="shared" si="4"/>
        <v>12649.4</v>
      </c>
      <c r="N99" s="1">
        <f>konzisztencia_teszt_nyers_i!L99</f>
        <v>4</v>
      </c>
      <c r="O99">
        <f t="shared" si="5"/>
        <v>2.6493999999999995</v>
      </c>
      <c r="P99" s="12">
        <f t="shared" si="6"/>
        <v>0.33765000000000012</v>
      </c>
      <c r="Q99" s="12">
        <f t="shared" si="7"/>
        <v>0.33765000000000012</v>
      </c>
      <c r="R99" s="7" t="s">
        <v>268</v>
      </c>
      <c r="S99" s="8">
        <v>3</v>
      </c>
      <c r="T99" s="8">
        <v>2</v>
      </c>
      <c r="U99" s="8">
        <v>2</v>
      </c>
      <c r="V99" s="8">
        <v>3</v>
      </c>
      <c r="W99" s="8">
        <v>3</v>
      </c>
      <c r="X99" s="8">
        <v>3</v>
      </c>
      <c r="Y99" s="8">
        <v>4</v>
      </c>
      <c r="Z99" s="8">
        <v>3</v>
      </c>
      <c r="AA99" s="8">
        <v>4</v>
      </c>
      <c r="AB99" s="8">
        <v>12000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3</v>
      </c>
      <c r="E100" s="1">
        <v>4</v>
      </c>
      <c r="F100" s="1">
        <v>3</v>
      </c>
      <c r="G100" s="1">
        <v>3</v>
      </c>
      <c r="H100" s="1">
        <v>4</v>
      </c>
      <c r="I100" s="1">
        <v>5</v>
      </c>
      <c r="J100" s="1">
        <v>2</v>
      </c>
      <c r="K100" s="1">
        <v>2</v>
      </c>
      <c r="L100" s="1">
        <f>konzisztencia_teszt_nyers_i!I100*1000+10000</f>
        <v>12000</v>
      </c>
      <c r="M100" s="1">
        <f t="shared" si="4"/>
        <v>12390.8</v>
      </c>
      <c r="N100" s="1">
        <f>konzisztencia_teszt_nyers_i!L100</f>
        <v>2</v>
      </c>
      <c r="O100">
        <f t="shared" si="5"/>
        <v>2.3907999999999991</v>
      </c>
      <c r="P100" s="12">
        <f t="shared" si="6"/>
        <v>0.19539999999999957</v>
      </c>
      <c r="Q100" s="12">
        <f t="shared" si="7"/>
        <v>-0.19539999999999957</v>
      </c>
      <c r="R100" s="7" t="s">
        <v>269</v>
      </c>
      <c r="S100" s="8">
        <v>4</v>
      </c>
      <c r="T100" s="8">
        <v>4</v>
      </c>
      <c r="U100" s="8">
        <v>2</v>
      </c>
      <c r="V100" s="8">
        <v>4</v>
      </c>
      <c r="W100" s="8">
        <v>4</v>
      </c>
      <c r="X100" s="8">
        <v>2</v>
      </c>
      <c r="Y100" s="8">
        <v>5</v>
      </c>
      <c r="Z100" s="8">
        <v>4</v>
      </c>
      <c r="AA100" s="8">
        <v>4</v>
      </c>
      <c r="AB100" s="8">
        <v>14000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2</v>
      </c>
      <c r="F101" s="1">
        <v>5</v>
      </c>
      <c r="G101" s="1">
        <v>5</v>
      </c>
      <c r="H101" s="1">
        <v>5</v>
      </c>
      <c r="I101" s="1">
        <v>1</v>
      </c>
      <c r="J101" s="1">
        <v>2</v>
      </c>
      <c r="K101" s="1">
        <v>3</v>
      </c>
      <c r="L101" s="1">
        <f>konzisztencia_teszt_nyers_i!I101*1000+10000</f>
        <v>15000</v>
      </c>
      <c r="M101" s="1">
        <f t="shared" si="4"/>
        <v>15220.6</v>
      </c>
      <c r="N101" s="1">
        <f>konzisztencia_teszt_nyers_i!L101</f>
        <v>3</v>
      </c>
      <c r="O101">
        <f t="shared" si="5"/>
        <v>5.2206000000000001</v>
      </c>
      <c r="P101" s="12">
        <f t="shared" si="6"/>
        <v>0.74020000000000008</v>
      </c>
      <c r="Q101" s="12">
        <f t="shared" si="7"/>
        <v>-0.74020000000000008</v>
      </c>
      <c r="R101" s="7" t="s">
        <v>270</v>
      </c>
      <c r="S101" s="8">
        <v>2</v>
      </c>
      <c r="T101" s="8">
        <v>3</v>
      </c>
      <c r="U101" s="8">
        <v>4</v>
      </c>
      <c r="V101" s="8">
        <v>4</v>
      </c>
      <c r="W101" s="8">
        <v>4</v>
      </c>
      <c r="X101" s="8">
        <v>4</v>
      </c>
      <c r="Y101" s="8">
        <v>5</v>
      </c>
      <c r="Z101" s="8">
        <v>4</v>
      </c>
      <c r="AA101" s="8">
        <v>2</v>
      </c>
      <c r="AB101" s="8">
        <v>13000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5</v>
      </c>
      <c r="E102" s="1">
        <v>4</v>
      </c>
      <c r="F102" s="1">
        <v>5</v>
      </c>
      <c r="G102" s="1">
        <v>5</v>
      </c>
      <c r="H102" s="1">
        <v>5</v>
      </c>
      <c r="I102" s="1">
        <v>1</v>
      </c>
      <c r="J102" s="1">
        <v>2</v>
      </c>
      <c r="K102" s="1">
        <v>4</v>
      </c>
      <c r="L102" s="1">
        <f>konzisztencia_teszt_nyers_i!I102*1000+10000</f>
        <v>15000</v>
      </c>
      <c r="M102" s="1">
        <f t="shared" si="4"/>
        <v>15065.4</v>
      </c>
      <c r="N102" s="1">
        <f>konzisztencia_teszt_nyers_i!L102</f>
        <v>4</v>
      </c>
      <c r="O102">
        <f t="shared" si="5"/>
        <v>5.0653999999999995</v>
      </c>
      <c r="P102" s="12">
        <f t="shared" si="6"/>
        <v>0.26634999999999986</v>
      </c>
      <c r="Q102" s="12">
        <f t="shared" si="7"/>
        <v>-0.26634999999999986</v>
      </c>
      <c r="R102" s="7" t="s">
        <v>271</v>
      </c>
      <c r="S102" s="8">
        <v>4</v>
      </c>
      <c r="T102" s="8">
        <v>4</v>
      </c>
      <c r="U102" s="8">
        <v>3</v>
      </c>
      <c r="V102" s="8">
        <v>4</v>
      </c>
      <c r="W102" s="8">
        <v>4</v>
      </c>
      <c r="X102" s="8">
        <v>2</v>
      </c>
      <c r="Y102" s="8">
        <v>5</v>
      </c>
      <c r="Z102" s="8">
        <v>4</v>
      </c>
      <c r="AA102" s="8">
        <v>4</v>
      </c>
      <c r="AB102" s="8">
        <v>14000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4</v>
      </c>
      <c r="E103" s="1">
        <v>5</v>
      </c>
      <c r="F103" s="1">
        <v>3</v>
      </c>
      <c r="G103" s="1">
        <v>5</v>
      </c>
      <c r="H103" s="1">
        <v>5</v>
      </c>
      <c r="I103" s="1">
        <v>2</v>
      </c>
      <c r="J103" s="1">
        <v>2</v>
      </c>
      <c r="K103" s="1">
        <v>3</v>
      </c>
      <c r="L103" s="1">
        <f>konzisztencia_teszt_nyers_i!I103*1000+10000</f>
        <v>12000</v>
      </c>
      <c r="M103" s="1">
        <f t="shared" si="4"/>
        <v>13661.3</v>
      </c>
      <c r="N103" s="1">
        <f>konzisztencia_teszt_nyers_i!L103</f>
        <v>3</v>
      </c>
      <c r="O103">
        <f t="shared" si="5"/>
        <v>3.6612999999999993</v>
      </c>
      <c r="P103" s="12">
        <f t="shared" si="6"/>
        <v>0.22043333333333312</v>
      </c>
      <c r="Q103" s="12">
        <f t="shared" si="7"/>
        <v>-0.22043333333333312</v>
      </c>
      <c r="R103" s="7" t="s">
        <v>272</v>
      </c>
      <c r="S103" s="8">
        <v>4</v>
      </c>
      <c r="T103" s="8">
        <v>4</v>
      </c>
      <c r="U103" s="8">
        <v>2</v>
      </c>
      <c r="V103" s="8">
        <v>3</v>
      </c>
      <c r="W103" s="8">
        <v>3</v>
      </c>
      <c r="X103" s="8">
        <v>3</v>
      </c>
      <c r="Y103" s="8">
        <v>5</v>
      </c>
      <c r="Z103" s="8">
        <v>3</v>
      </c>
      <c r="AA103" s="8">
        <v>4</v>
      </c>
      <c r="AB103" s="8">
        <v>13000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4</v>
      </c>
      <c r="G104" s="1">
        <v>3</v>
      </c>
      <c r="H104" s="1">
        <v>2</v>
      </c>
      <c r="I104" s="1">
        <v>2</v>
      </c>
      <c r="J104" s="1">
        <v>2</v>
      </c>
      <c r="K104" s="1">
        <v>4</v>
      </c>
      <c r="L104" s="1">
        <f>konzisztencia_teszt_nyers_i!I104*1000+10000</f>
        <v>14000</v>
      </c>
      <c r="M104" s="1">
        <f t="shared" si="4"/>
        <v>13160.1</v>
      </c>
      <c r="N104" s="1">
        <f>konzisztencia_teszt_nyers_i!L104</f>
        <v>4</v>
      </c>
      <c r="O104">
        <f t="shared" si="5"/>
        <v>3.1601000000000004</v>
      </c>
      <c r="P104" s="12">
        <f t="shared" si="6"/>
        <v>0.20997499999999991</v>
      </c>
      <c r="Q104" s="12">
        <f t="shared" si="7"/>
        <v>0.20997499999999991</v>
      </c>
      <c r="R104" s="7" t="s">
        <v>273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5</v>
      </c>
      <c r="Z104" s="8">
        <v>3</v>
      </c>
      <c r="AA104" s="8">
        <v>4</v>
      </c>
      <c r="AB104" s="8">
        <v>13000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4</v>
      </c>
      <c r="F105" s="1">
        <v>5</v>
      </c>
      <c r="G105" s="1">
        <v>3</v>
      </c>
      <c r="H105" s="1">
        <v>3</v>
      </c>
      <c r="I105" s="1">
        <v>2</v>
      </c>
      <c r="J105" s="1">
        <v>2</v>
      </c>
      <c r="K105" s="1">
        <v>4</v>
      </c>
      <c r="L105" s="1">
        <f>konzisztencia_teszt_nyers_i!I105*1000+10000</f>
        <v>15000</v>
      </c>
      <c r="M105" s="1">
        <f t="shared" si="4"/>
        <v>15065.9</v>
      </c>
      <c r="N105" s="1">
        <f>konzisztencia_teszt_nyers_i!L105</f>
        <v>4</v>
      </c>
      <c r="O105">
        <f t="shared" si="5"/>
        <v>5.0659000000000001</v>
      </c>
      <c r="P105" s="12">
        <f t="shared" si="6"/>
        <v>0.26647500000000002</v>
      </c>
      <c r="Q105" s="12">
        <f t="shared" si="7"/>
        <v>-0.26647500000000002</v>
      </c>
      <c r="R105" s="7" t="s">
        <v>274</v>
      </c>
      <c r="S105" s="8">
        <v>2</v>
      </c>
      <c r="T105" s="8">
        <v>3</v>
      </c>
      <c r="U105" s="8">
        <v>4</v>
      </c>
      <c r="V105" s="8">
        <v>3</v>
      </c>
      <c r="W105" s="8">
        <v>3</v>
      </c>
      <c r="X105" s="8">
        <v>4</v>
      </c>
      <c r="Y105" s="8">
        <v>5</v>
      </c>
      <c r="Z105" s="8">
        <v>2</v>
      </c>
      <c r="AA105" s="8">
        <v>2</v>
      </c>
      <c r="AB105" s="8">
        <v>12000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1</v>
      </c>
      <c r="F106" s="1">
        <v>2</v>
      </c>
      <c r="G106" s="1">
        <v>2</v>
      </c>
      <c r="H106" s="1">
        <v>1</v>
      </c>
      <c r="I106" s="1">
        <v>4</v>
      </c>
      <c r="J106" s="1">
        <v>4</v>
      </c>
      <c r="K106" s="1">
        <v>5</v>
      </c>
      <c r="L106" s="1">
        <f>konzisztencia_teszt_nyers_i!I106*1000+10000</f>
        <v>12000</v>
      </c>
      <c r="M106" s="1">
        <f t="shared" si="4"/>
        <v>11688.2</v>
      </c>
      <c r="N106" s="1">
        <f>konzisztencia_teszt_nyers_i!L106</f>
        <v>5</v>
      </c>
      <c r="O106">
        <f t="shared" si="5"/>
        <v>1.6882000000000008</v>
      </c>
      <c r="P106" s="12">
        <f t="shared" si="6"/>
        <v>0.66235999999999984</v>
      </c>
      <c r="Q106" s="12">
        <f t="shared" si="7"/>
        <v>0.66235999999999984</v>
      </c>
      <c r="R106" s="7" t="s">
        <v>275</v>
      </c>
      <c r="S106" s="8">
        <v>5</v>
      </c>
      <c r="T106" s="8">
        <v>5</v>
      </c>
      <c r="U106" s="8">
        <v>2</v>
      </c>
      <c r="V106" s="8">
        <v>5</v>
      </c>
      <c r="W106" s="8">
        <v>5</v>
      </c>
      <c r="X106" s="8">
        <v>5</v>
      </c>
      <c r="Y106" s="8">
        <v>1</v>
      </c>
      <c r="Z106" s="8">
        <v>2</v>
      </c>
      <c r="AA106" s="8">
        <v>3</v>
      </c>
      <c r="AB106" s="8">
        <v>15000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1</v>
      </c>
      <c r="G107" s="1">
        <v>2</v>
      </c>
      <c r="H107" s="1">
        <v>1</v>
      </c>
      <c r="I107" s="1">
        <v>4</v>
      </c>
      <c r="J107" s="1">
        <v>4</v>
      </c>
      <c r="K107" s="1">
        <v>5</v>
      </c>
      <c r="L107" s="1">
        <f>konzisztencia_teszt_nyers_i!I107*1000+10000</f>
        <v>11000</v>
      </c>
      <c r="M107" s="1">
        <f t="shared" si="4"/>
        <v>10855.1</v>
      </c>
      <c r="N107" s="1">
        <f>konzisztencia_teszt_nyers_i!L107</f>
        <v>5</v>
      </c>
      <c r="O107">
        <f t="shared" si="5"/>
        <v>0.85510000000000042</v>
      </c>
      <c r="P107" s="12">
        <f t="shared" si="6"/>
        <v>0.82897999999999994</v>
      </c>
      <c r="Q107" s="12">
        <f t="shared" si="7"/>
        <v>0.82897999999999994</v>
      </c>
      <c r="R107" s="7" t="s">
        <v>276</v>
      </c>
      <c r="S107" s="8">
        <v>5</v>
      </c>
      <c r="T107" s="8">
        <v>5</v>
      </c>
      <c r="U107" s="8">
        <v>4</v>
      </c>
      <c r="V107" s="8">
        <v>5</v>
      </c>
      <c r="W107" s="8">
        <v>5</v>
      </c>
      <c r="X107" s="8">
        <v>5</v>
      </c>
      <c r="Y107" s="8">
        <v>1</v>
      </c>
      <c r="Z107" s="8">
        <v>2</v>
      </c>
      <c r="AA107" s="8">
        <v>4</v>
      </c>
      <c r="AB107" s="8">
        <v>15000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2</v>
      </c>
      <c r="E108" s="1">
        <v>5</v>
      </c>
      <c r="F108" s="1">
        <v>4</v>
      </c>
      <c r="G108" s="1">
        <v>4</v>
      </c>
      <c r="H108" s="1">
        <v>5</v>
      </c>
      <c r="I108" s="1">
        <v>2</v>
      </c>
      <c r="J108" s="1">
        <v>3</v>
      </c>
      <c r="K108" s="1">
        <v>1</v>
      </c>
      <c r="L108" s="1">
        <f>konzisztencia_teszt_nyers_i!I108*1000+10000</f>
        <v>14000</v>
      </c>
      <c r="M108" s="1">
        <f t="shared" si="4"/>
        <v>14041.5</v>
      </c>
      <c r="N108" s="1">
        <f>konzisztencia_teszt_nyers_i!L108</f>
        <v>1</v>
      </c>
      <c r="O108">
        <f t="shared" si="5"/>
        <v>4.0415000000000001</v>
      </c>
      <c r="P108" s="12">
        <f t="shared" si="6"/>
        <v>3.0415000000000001</v>
      </c>
      <c r="Q108" s="12">
        <f t="shared" si="7"/>
        <v>-3.0415000000000001</v>
      </c>
      <c r="R108" s="7" t="s">
        <v>277</v>
      </c>
      <c r="S108" s="8">
        <v>2</v>
      </c>
      <c r="T108" s="8">
        <v>4</v>
      </c>
      <c r="U108" s="8">
        <v>5</v>
      </c>
      <c r="V108" s="8">
        <v>3</v>
      </c>
      <c r="W108" s="8">
        <v>5</v>
      </c>
      <c r="X108" s="8">
        <v>5</v>
      </c>
      <c r="Y108" s="8">
        <v>2</v>
      </c>
      <c r="Z108" s="8">
        <v>2</v>
      </c>
      <c r="AA108" s="8">
        <v>3</v>
      </c>
      <c r="AB108" s="8">
        <v>12000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3</v>
      </c>
      <c r="E109" s="1">
        <v>2</v>
      </c>
      <c r="F109" s="1">
        <v>3</v>
      </c>
      <c r="G109" s="1">
        <v>3</v>
      </c>
      <c r="H109" s="1">
        <v>2</v>
      </c>
      <c r="I109" s="1">
        <v>4</v>
      </c>
      <c r="J109" s="1">
        <v>3</v>
      </c>
      <c r="K109" s="1">
        <v>4</v>
      </c>
      <c r="L109" s="1">
        <f>konzisztencia_teszt_nyers_i!I109*1000+10000</f>
        <v>13000</v>
      </c>
      <c r="M109" s="1">
        <f t="shared" si="4"/>
        <v>12290.4</v>
      </c>
      <c r="N109" s="1">
        <f>konzisztencia_teszt_nyers_i!L109</f>
        <v>4</v>
      </c>
      <c r="O109">
        <f t="shared" si="5"/>
        <v>2.2903999999999995</v>
      </c>
      <c r="P109" s="12">
        <f t="shared" si="6"/>
        <v>0.42740000000000011</v>
      </c>
      <c r="Q109" s="12">
        <f t="shared" si="7"/>
        <v>0.42740000000000011</v>
      </c>
      <c r="R109" s="7" t="s">
        <v>278</v>
      </c>
      <c r="S109" s="8">
        <v>4</v>
      </c>
      <c r="T109" s="8">
        <v>3</v>
      </c>
      <c r="U109" s="8">
        <v>4</v>
      </c>
      <c r="V109" s="8">
        <v>4</v>
      </c>
      <c r="W109" s="8">
        <v>3</v>
      </c>
      <c r="X109" s="8">
        <v>2</v>
      </c>
      <c r="Y109" s="8">
        <v>2</v>
      </c>
      <c r="Z109" s="8">
        <v>2</v>
      </c>
      <c r="AA109" s="8">
        <v>4</v>
      </c>
      <c r="AB109" s="8">
        <v>14000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2</v>
      </c>
      <c r="E110" s="1">
        <v>1</v>
      </c>
      <c r="F110" s="1">
        <v>2</v>
      </c>
      <c r="G110" s="1">
        <v>4</v>
      </c>
      <c r="H110" s="1">
        <v>2</v>
      </c>
      <c r="I110" s="1">
        <v>5</v>
      </c>
      <c r="J110" s="1">
        <v>5</v>
      </c>
      <c r="K110" s="1">
        <v>4</v>
      </c>
      <c r="L110" s="1">
        <f>konzisztencia_teszt_nyers_i!I110*1000+10000</f>
        <v>11000</v>
      </c>
      <c r="M110" s="1">
        <f t="shared" si="4"/>
        <v>12013.7</v>
      </c>
      <c r="N110" s="1">
        <f>konzisztencia_teszt_nyers_i!L110</f>
        <v>4</v>
      </c>
      <c r="O110">
        <f t="shared" si="5"/>
        <v>2.0137000000000009</v>
      </c>
      <c r="P110" s="12">
        <f t="shared" si="6"/>
        <v>0.49657499999999977</v>
      </c>
      <c r="Q110" s="12">
        <f t="shared" si="7"/>
        <v>0.49657499999999977</v>
      </c>
      <c r="R110" s="7" t="s">
        <v>279</v>
      </c>
      <c r="S110" s="8">
        <v>5</v>
      </c>
      <c r="T110" s="8">
        <v>4</v>
      </c>
      <c r="U110" s="8">
        <v>4</v>
      </c>
      <c r="V110" s="8">
        <v>5</v>
      </c>
      <c r="W110" s="8">
        <v>3</v>
      </c>
      <c r="X110" s="8">
        <v>3</v>
      </c>
      <c r="Y110" s="8">
        <v>2</v>
      </c>
      <c r="Z110" s="8">
        <v>2</v>
      </c>
      <c r="AA110" s="8">
        <v>4</v>
      </c>
      <c r="AB110" s="8">
        <v>15000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2</v>
      </c>
      <c r="G111" s="1">
        <v>4</v>
      </c>
      <c r="H111" s="1">
        <v>2</v>
      </c>
      <c r="I111" s="1">
        <v>5</v>
      </c>
      <c r="J111" s="1">
        <v>5</v>
      </c>
      <c r="K111" s="1">
        <v>2</v>
      </c>
      <c r="L111" s="1">
        <f>konzisztencia_teszt_nyers_i!I111*1000+10000</f>
        <v>12000</v>
      </c>
      <c r="M111" s="1">
        <f t="shared" si="4"/>
        <v>11356.3</v>
      </c>
      <c r="N111" s="1">
        <f>konzisztencia_teszt_nyers_i!L111</f>
        <v>2</v>
      </c>
      <c r="O111">
        <f t="shared" si="5"/>
        <v>1.3562999999999992</v>
      </c>
      <c r="P111" s="12">
        <f t="shared" si="6"/>
        <v>0.32185000000000041</v>
      </c>
      <c r="Q111" s="12">
        <f t="shared" si="7"/>
        <v>0.32185000000000041</v>
      </c>
      <c r="R111" s="7" t="s">
        <v>280</v>
      </c>
      <c r="S111" s="8">
        <v>3</v>
      </c>
      <c r="T111" s="8">
        <v>2</v>
      </c>
      <c r="U111" s="8">
        <v>1</v>
      </c>
      <c r="V111" s="8">
        <v>2</v>
      </c>
      <c r="W111" s="8">
        <v>2</v>
      </c>
      <c r="X111" s="8">
        <v>1</v>
      </c>
      <c r="Y111" s="8">
        <v>4</v>
      </c>
      <c r="Z111" s="8">
        <v>4</v>
      </c>
      <c r="AA111" s="8">
        <v>5</v>
      </c>
      <c r="AB111" s="8">
        <v>12000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2</v>
      </c>
      <c r="G112" s="1">
        <v>4</v>
      </c>
      <c r="H112" s="1">
        <v>2</v>
      </c>
      <c r="I112" s="1">
        <v>5</v>
      </c>
      <c r="J112" s="1">
        <v>5</v>
      </c>
      <c r="K112" s="1">
        <v>4</v>
      </c>
      <c r="L112" s="1">
        <f>konzisztencia_teszt_nyers_i!I112*1000+10000</f>
        <v>11000</v>
      </c>
      <c r="M112" s="1">
        <f t="shared" si="4"/>
        <v>12013.7</v>
      </c>
      <c r="N112" s="1">
        <f>konzisztencia_teszt_nyers_i!L112</f>
        <v>4</v>
      </c>
      <c r="O112">
        <f t="shared" si="5"/>
        <v>2.0137000000000009</v>
      </c>
      <c r="P112" s="12">
        <f t="shared" si="6"/>
        <v>0.49657499999999977</v>
      </c>
      <c r="Q112" s="12">
        <f t="shared" si="7"/>
        <v>0.49657499999999977</v>
      </c>
      <c r="R112" s="7" t="s">
        <v>281</v>
      </c>
      <c r="S112" s="8">
        <v>1</v>
      </c>
      <c r="T112" s="8">
        <v>2</v>
      </c>
      <c r="U112" s="8">
        <v>1</v>
      </c>
      <c r="V112" s="8">
        <v>1</v>
      </c>
      <c r="W112" s="8">
        <v>2</v>
      </c>
      <c r="X112" s="8">
        <v>1</v>
      </c>
      <c r="Y112" s="8">
        <v>4</v>
      </c>
      <c r="Z112" s="8">
        <v>4</v>
      </c>
      <c r="AA112" s="8">
        <v>5</v>
      </c>
      <c r="AB112" s="8">
        <v>11000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1</v>
      </c>
      <c r="G113" s="1">
        <v>2</v>
      </c>
      <c r="H113" s="1">
        <v>1</v>
      </c>
      <c r="I113" s="1">
        <v>5</v>
      </c>
      <c r="J113" s="1">
        <v>5</v>
      </c>
      <c r="K113" s="1">
        <v>5</v>
      </c>
      <c r="L113" s="1">
        <f>konzisztencia_teszt_nyers_i!I113*1000+10000</f>
        <v>11000</v>
      </c>
      <c r="M113" s="1">
        <f t="shared" si="4"/>
        <v>11569.7</v>
      </c>
      <c r="N113" s="1">
        <f>konzisztencia_teszt_nyers_i!L113</f>
        <v>5</v>
      </c>
      <c r="O113">
        <f t="shared" si="5"/>
        <v>1.5697000000000008</v>
      </c>
      <c r="P113" s="12">
        <f t="shared" si="6"/>
        <v>0.68605999999999978</v>
      </c>
      <c r="Q113" s="12">
        <f t="shared" si="7"/>
        <v>0.68605999999999978</v>
      </c>
      <c r="R113" s="7" t="s">
        <v>282</v>
      </c>
      <c r="S113" s="8">
        <v>1</v>
      </c>
      <c r="T113" s="8">
        <v>2</v>
      </c>
      <c r="U113" s="8">
        <v>5</v>
      </c>
      <c r="V113" s="8">
        <v>4</v>
      </c>
      <c r="W113" s="8">
        <v>4</v>
      </c>
      <c r="X113" s="8">
        <v>5</v>
      </c>
      <c r="Y113" s="8">
        <v>2</v>
      </c>
      <c r="Z113" s="8">
        <v>3</v>
      </c>
      <c r="AA113" s="8">
        <v>1</v>
      </c>
      <c r="AB113" s="8">
        <v>14000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2</v>
      </c>
      <c r="E114" s="1">
        <v>3</v>
      </c>
      <c r="F114" s="1">
        <v>2</v>
      </c>
      <c r="G114" s="1">
        <v>4</v>
      </c>
      <c r="H114" s="1">
        <v>2</v>
      </c>
      <c r="I114" s="1">
        <v>5</v>
      </c>
      <c r="J114" s="1">
        <v>5</v>
      </c>
      <c r="K114" s="1">
        <v>4</v>
      </c>
      <c r="L114" s="1">
        <f>konzisztencia_teszt_nyers_i!I114*1000+10000</f>
        <v>12000</v>
      </c>
      <c r="M114" s="1">
        <f t="shared" si="4"/>
        <v>12294.4</v>
      </c>
      <c r="N114" s="1">
        <f>konzisztencia_teszt_nyers_i!L114</f>
        <v>4</v>
      </c>
      <c r="O114">
        <f t="shared" si="5"/>
        <v>2.2943999999999996</v>
      </c>
      <c r="P114" s="12">
        <f t="shared" si="6"/>
        <v>0.42640000000000011</v>
      </c>
      <c r="Q114" s="12">
        <f t="shared" si="7"/>
        <v>0.42640000000000011</v>
      </c>
      <c r="R114" s="7" t="s">
        <v>283</v>
      </c>
      <c r="S114" s="8">
        <v>4</v>
      </c>
      <c r="T114" s="8">
        <v>3</v>
      </c>
      <c r="U114" s="8">
        <v>2</v>
      </c>
      <c r="V114" s="8">
        <v>3</v>
      </c>
      <c r="W114" s="8">
        <v>3</v>
      </c>
      <c r="X114" s="8">
        <v>2</v>
      </c>
      <c r="Y114" s="8">
        <v>4</v>
      </c>
      <c r="Z114" s="8">
        <v>3</v>
      </c>
      <c r="AA114" s="8">
        <v>4</v>
      </c>
      <c r="AB114" s="8">
        <v>13000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1</v>
      </c>
      <c r="E115" s="1">
        <v>2</v>
      </c>
      <c r="F115" s="1">
        <v>3</v>
      </c>
      <c r="G115" s="1">
        <v>3</v>
      </c>
      <c r="H115" s="1">
        <v>3</v>
      </c>
      <c r="I115" s="1">
        <v>4</v>
      </c>
      <c r="J115" s="1">
        <v>4</v>
      </c>
      <c r="K115" s="1">
        <v>3</v>
      </c>
      <c r="L115" s="1">
        <f>konzisztencia_teszt_nyers_i!I115*1000+10000</f>
        <v>12000</v>
      </c>
      <c r="M115" s="1">
        <f t="shared" si="4"/>
        <v>12869.9</v>
      </c>
      <c r="N115" s="1">
        <f>konzisztencia_teszt_nyers_i!L115</f>
        <v>3</v>
      </c>
      <c r="O115">
        <f t="shared" si="5"/>
        <v>2.8698999999999995</v>
      </c>
      <c r="P115" s="12">
        <f t="shared" si="6"/>
        <v>4.3366666666666852E-2</v>
      </c>
      <c r="Q115" s="12">
        <f t="shared" si="7"/>
        <v>4.3366666666666852E-2</v>
      </c>
      <c r="R115" s="7" t="s">
        <v>284</v>
      </c>
      <c r="S115" s="8">
        <v>2</v>
      </c>
      <c r="T115" s="8">
        <v>2</v>
      </c>
      <c r="U115" s="8">
        <v>1</v>
      </c>
      <c r="V115" s="8">
        <v>2</v>
      </c>
      <c r="W115" s="8">
        <v>4</v>
      </c>
      <c r="X115" s="8">
        <v>2</v>
      </c>
      <c r="Y115" s="8">
        <v>5</v>
      </c>
      <c r="Z115" s="8">
        <v>5</v>
      </c>
      <c r="AA115" s="8">
        <v>4</v>
      </c>
      <c r="AB115" s="8">
        <v>11000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1</v>
      </c>
      <c r="F116" s="1">
        <v>2</v>
      </c>
      <c r="G116" s="1">
        <v>2</v>
      </c>
      <c r="H116" s="1">
        <v>1</v>
      </c>
      <c r="I116" s="1">
        <v>5</v>
      </c>
      <c r="J116" s="1">
        <v>3</v>
      </c>
      <c r="K116" s="1">
        <v>5</v>
      </c>
      <c r="L116" s="1">
        <f>konzisztencia_teszt_nyers_i!I116*1000+10000</f>
        <v>11000</v>
      </c>
      <c r="M116" s="1">
        <f t="shared" si="4"/>
        <v>11471.3</v>
      </c>
      <c r="N116" s="1">
        <f>konzisztencia_teszt_nyers_i!L116</f>
        <v>5</v>
      </c>
      <c r="O116">
        <f t="shared" si="5"/>
        <v>1.4712999999999992</v>
      </c>
      <c r="P116" s="12">
        <f t="shared" si="6"/>
        <v>0.70574000000000014</v>
      </c>
      <c r="Q116" s="12">
        <f t="shared" si="7"/>
        <v>0.70574000000000014</v>
      </c>
      <c r="R116" s="7" t="s">
        <v>285</v>
      </c>
      <c r="S116" s="8">
        <v>1</v>
      </c>
      <c r="T116" s="8">
        <v>2</v>
      </c>
      <c r="U116" s="8">
        <v>2</v>
      </c>
      <c r="V116" s="8">
        <v>2</v>
      </c>
      <c r="W116" s="8">
        <v>4</v>
      </c>
      <c r="X116" s="8">
        <v>2</v>
      </c>
      <c r="Y116" s="8">
        <v>5</v>
      </c>
      <c r="Z116" s="8">
        <v>5</v>
      </c>
      <c r="AA116" s="8">
        <v>2</v>
      </c>
      <c r="AB116" s="8">
        <v>12000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2</v>
      </c>
      <c r="H117" s="1">
        <v>1</v>
      </c>
      <c r="I117" s="1">
        <v>5</v>
      </c>
      <c r="J117" s="1">
        <v>3</v>
      </c>
      <c r="K117" s="1">
        <v>2</v>
      </c>
      <c r="L117" s="1">
        <f>konzisztencia_teszt_nyers_i!I117*1000+10000</f>
        <v>11000</v>
      </c>
      <c r="M117" s="1">
        <f t="shared" si="4"/>
        <v>10826.5</v>
      </c>
      <c r="N117" s="1">
        <f>konzisztencia_teszt_nyers_i!L117</f>
        <v>2</v>
      </c>
      <c r="O117">
        <f t="shared" si="5"/>
        <v>0.82650000000000001</v>
      </c>
      <c r="P117" s="12">
        <f t="shared" si="6"/>
        <v>0.58674999999999999</v>
      </c>
      <c r="Q117" s="12">
        <f t="shared" si="7"/>
        <v>0.58674999999999999</v>
      </c>
      <c r="R117" s="7" t="s">
        <v>286</v>
      </c>
      <c r="S117" s="8">
        <v>2</v>
      </c>
      <c r="T117" s="8">
        <v>2</v>
      </c>
      <c r="U117" s="8">
        <v>2</v>
      </c>
      <c r="V117" s="8">
        <v>2</v>
      </c>
      <c r="W117" s="8">
        <v>4</v>
      </c>
      <c r="X117" s="8">
        <v>2</v>
      </c>
      <c r="Y117" s="8">
        <v>5</v>
      </c>
      <c r="Z117" s="8">
        <v>5</v>
      </c>
      <c r="AA117" s="8">
        <v>4</v>
      </c>
      <c r="AB117" s="8">
        <v>11000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1</v>
      </c>
      <c r="G118" s="1">
        <v>2</v>
      </c>
      <c r="H118" s="1">
        <v>1</v>
      </c>
      <c r="I118" s="1">
        <v>3</v>
      </c>
      <c r="J118" s="1">
        <v>2</v>
      </c>
      <c r="K118" s="1">
        <v>5</v>
      </c>
      <c r="L118" s="1">
        <f>konzisztencia_teszt_nyers_i!I118*1000+10000</f>
        <v>11000</v>
      </c>
      <c r="M118" s="1">
        <f t="shared" si="4"/>
        <v>11152.9</v>
      </c>
      <c r="N118" s="1">
        <f>konzisztencia_teszt_nyers_i!L118</f>
        <v>5</v>
      </c>
      <c r="O118">
        <f t="shared" si="5"/>
        <v>1.1528999999999996</v>
      </c>
      <c r="P118" s="12">
        <f t="shared" si="6"/>
        <v>0.76941999999999999</v>
      </c>
      <c r="Q118" s="12">
        <f t="shared" si="7"/>
        <v>0.76941999999999999</v>
      </c>
      <c r="R118" s="7" t="s">
        <v>287</v>
      </c>
      <c r="S118" s="8">
        <v>3</v>
      </c>
      <c r="T118" s="8">
        <v>2</v>
      </c>
      <c r="U118" s="8">
        <v>1</v>
      </c>
      <c r="V118" s="8">
        <v>1</v>
      </c>
      <c r="W118" s="8">
        <v>2</v>
      </c>
      <c r="X118" s="8">
        <v>1</v>
      </c>
      <c r="Y118" s="8">
        <v>5</v>
      </c>
      <c r="Z118" s="8">
        <v>5</v>
      </c>
      <c r="AA118" s="8">
        <v>5</v>
      </c>
      <c r="AB118" s="8">
        <v>11000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1</v>
      </c>
      <c r="G119" s="1">
        <v>2</v>
      </c>
      <c r="H119" s="1">
        <v>1</v>
      </c>
      <c r="I119" s="1">
        <v>3</v>
      </c>
      <c r="J119" s="1">
        <v>2</v>
      </c>
      <c r="K119" s="1">
        <v>5</v>
      </c>
      <c r="L119" s="1">
        <f>konzisztencia_teszt_nyers_i!I119*1000+10000</f>
        <v>11000</v>
      </c>
      <c r="M119" s="1">
        <f t="shared" si="4"/>
        <v>11152.9</v>
      </c>
      <c r="N119" s="1">
        <f>konzisztencia_teszt_nyers_i!L119</f>
        <v>5</v>
      </c>
      <c r="O119">
        <f t="shared" si="5"/>
        <v>1.1528999999999996</v>
      </c>
      <c r="P119" s="12">
        <f t="shared" si="6"/>
        <v>0.76941999999999999</v>
      </c>
      <c r="Q119" s="12">
        <f t="shared" si="7"/>
        <v>0.76941999999999999</v>
      </c>
      <c r="R119" s="7" t="s">
        <v>288</v>
      </c>
      <c r="S119" s="8">
        <v>3</v>
      </c>
      <c r="T119" s="8">
        <v>2</v>
      </c>
      <c r="U119" s="8">
        <v>3</v>
      </c>
      <c r="V119" s="8">
        <v>2</v>
      </c>
      <c r="W119" s="8">
        <v>4</v>
      </c>
      <c r="X119" s="8">
        <v>2</v>
      </c>
      <c r="Y119" s="8">
        <v>5</v>
      </c>
      <c r="Z119" s="8">
        <v>5</v>
      </c>
      <c r="AA119" s="8">
        <v>4</v>
      </c>
      <c r="AB119" s="8">
        <v>12000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2</v>
      </c>
      <c r="G120" s="1">
        <v>3</v>
      </c>
      <c r="H120" s="1">
        <v>1</v>
      </c>
      <c r="I120" s="1">
        <v>2</v>
      </c>
      <c r="J120" s="1">
        <v>3</v>
      </c>
      <c r="K120" s="1">
        <v>4</v>
      </c>
      <c r="L120" s="1">
        <f>konzisztencia_teszt_nyers_i!I120*1000+10000</f>
        <v>12000</v>
      </c>
      <c r="M120" s="1">
        <f t="shared" si="4"/>
        <v>11922.8</v>
      </c>
      <c r="N120" s="1">
        <f>konzisztencia_teszt_nyers_i!L120</f>
        <v>4</v>
      </c>
      <c r="O120">
        <f t="shared" si="5"/>
        <v>1.9227999999999992</v>
      </c>
      <c r="P120" s="12">
        <f t="shared" si="6"/>
        <v>0.51930000000000021</v>
      </c>
      <c r="Q120" s="12">
        <f t="shared" si="7"/>
        <v>0.51930000000000021</v>
      </c>
      <c r="R120" s="7" t="s">
        <v>289</v>
      </c>
      <c r="S120" s="8">
        <v>3</v>
      </c>
      <c r="T120" s="8">
        <v>1</v>
      </c>
      <c r="U120" s="8">
        <v>2</v>
      </c>
      <c r="V120" s="8">
        <v>3</v>
      </c>
      <c r="W120" s="8">
        <v>3</v>
      </c>
      <c r="X120" s="8">
        <v>3</v>
      </c>
      <c r="Y120" s="8">
        <v>4</v>
      </c>
      <c r="Z120" s="8">
        <v>4</v>
      </c>
      <c r="AA120" s="8">
        <v>3</v>
      </c>
      <c r="AB120" s="8">
        <v>12000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3</v>
      </c>
      <c r="E121" s="1">
        <v>4</v>
      </c>
      <c r="F121" s="1">
        <v>3</v>
      </c>
      <c r="G121" s="1">
        <v>3</v>
      </c>
      <c r="H121" s="1">
        <v>3</v>
      </c>
      <c r="I121" s="1">
        <v>2</v>
      </c>
      <c r="J121" s="1">
        <v>3</v>
      </c>
      <c r="K121" s="1">
        <v>2</v>
      </c>
      <c r="L121" s="1">
        <f>konzisztencia_teszt_nyers_i!I121*1000+10000</f>
        <v>13000</v>
      </c>
      <c r="M121" s="1">
        <f t="shared" si="4"/>
        <v>12348.1</v>
      </c>
      <c r="N121" s="1">
        <f>konzisztencia_teszt_nyers_i!L121</f>
        <v>2</v>
      </c>
      <c r="O121">
        <f t="shared" si="5"/>
        <v>2.3481000000000005</v>
      </c>
      <c r="P121" s="12">
        <f t="shared" si="6"/>
        <v>0.17405000000000026</v>
      </c>
      <c r="Q121" s="12">
        <f t="shared" si="7"/>
        <v>-0.17405000000000026</v>
      </c>
      <c r="R121" s="7" t="s">
        <v>290</v>
      </c>
      <c r="S121" s="8">
        <v>2</v>
      </c>
      <c r="T121" s="8">
        <v>1</v>
      </c>
      <c r="U121" s="8">
        <v>1</v>
      </c>
      <c r="V121" s="8">
        <v>2</v>
      </c>
      <c r="W121" s="8">
        <v>2</v>
      </c>
      <c r="X121" s="8">
        <v>1</v>
      </c>
      <c r="Y121" s="8">
        <v>5</v>
      </c>
      <c r="Z121" s="8">
        <v>3</v>
      </c>
      <c r="AA121" s="8">
        <v>5</v>
      </c>
      <c r="AB121" s="8">
        <v>11000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4</v>
      </c>
      <c r="E122" s="1">
        <v>2</v>
      </c>
      <c r="F122" s="1">
        <v>4</v>
      </c>
      <c r="G122" s="1">
        <v>4</v>
      </c>
      <c r="H122" s="1">
        <v>4</v>
      </c>
      <c r="I122" s="1">
        <v>2</v>
      </c>
      <c r="J122" s="1">
        <v>4</v>
      </c>
      <c r="K122" s="1">
        <v>4</v>
      </c>
      <c r="L122" s="1">
        <f>konzisztencia_teszt_nyers_i!I122*1000+10000</f>
        <v>13000</v>
      </c>
      <c r="M122" s="1">
        <f t="shared" si="4"/>
        <v>13581.5</v>
      </c>
      <c r="N122" s="1">
        <f>konzisztencia_teszt_nyers_i!L122</f>
        <v>4</v>
      </c>
      <c r="O122">
        <f t="shared" si="5"/>
        <v>3.5815000000000001</v>
      </c>
      <c r="P122" s="12">
        <f t="shared" si="6"/>
        <v>0.10462499999999997</v>
      </c>
      <c r="Q122" s="12">
        <f t="shared" si="7"/>
        <v>0.10462499999999997</v>
      </c>
      <c r="R122" s="7" t="s">
        <v>291</v>
      </c>
      <c r="S122" s="8">
        <v>1</v>
      </c>
      <c r="T122" s="8">
        <v>1</v>
      </c>
      <c r="U122" s="8">
        <v>2</v>
      </c>
      <c r="V122" s="8">
        <v>2</v>
      </c>
      <c r="W122" s="8">
        <v>2</v>
      </c>
      <c r="X122" s="8">
        <v>1</v>
      </c>
      <c r="Y122" s="8">
        <v>5</v>
      </c>
      <c r="Z122" s="8">
        <v>3</v>
      </c>
      <c r="AA122" s="8">
        <v>2</v>
      </c>
      <c r="AB122" s="8">
        <v>11000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4</v>
      </c>
      <c r="I123" s="1">
        <v>2</v>
      </c>
      <c r="J123" s="1">
        <v>4</v>
      </c>
      <c r="K123" s="1">
        <v>4</v>
      </c>
      <c r="L123" s="1">
        <f>konzisztencia_teszt_nyers_i!I123*1000+10000</f>
        <v>13000</v>
      </c>
      <c r="M123" s="1">
        <f t="shared" si="4"/>
        <v>13325.3</v>
      </c>
      <c r="N123" s="1">
        <f>konzisztencia_teszt_nyers_i!L123</f>
        <v>4</v>
      </c>
      <c r="O123">
        <f t="shared" si="5"/>
        <v>3.3252999999999995</v>
      </c>
      <c r="P123" s="12">
        <f t="shared" si="6"/>
        <v>0.16867500000000013</v>
      </c>
      <c r="Q123" s="12">
        <f t="shared" si="7"/>
        <v>0.16867500000000013</v>
      </c>
      <c r="R123" s="7" t="s">
        <v>292</v>
      </c>
      <c r="S123" s="8">
        <v>1</v>
      </c>
      <c r="T123" s="8">
        <v>2</v>
      </c>
      <c r="U123" s="8">
        <v>1</v>
      </c>
      <c r="V123" s="8">
        <v>1</v>
      </c>
      <c r="W123" s="8">
        <v>2</v>
      </c>
      <c r="X123" s="8">
        <v>1</v>
      </c>
      <c r="Y123" s="8">
        <v>3</v>
      </c>
      <c r="Z123" s="8">
        <v>2</v>
      </c>
      <c r="AA123" s="8">
        <v>5</v>
      </c>
      <c r="AB123" s="8">
        <v>11000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4</v>
      </c>
      <c r="E124" s="1">
        <v>3</v>
      </c>
      <c r="F124" s="1">
        <v>4</v>
      </c>
      <c r="G124" s="1">
        <v>2</v>
      </c>
      <c r="H124" s="1">
        <v>2</v>
      </c>
      <c r="I124" s="1">
        <v>4</v>
      </c>
      <c r="J124" s="1">
        <v>4</v>
      </c>
      <c r="K124" s="1">
        <v>4</v>
      </c>
      <c r="L124" s="1">
        <f>konzisztencia_teszt_nyers_i!I124*1000+10000</f>
        <v>12000</v>
      </c>
      <c r="M124" s="1">
        <f t="shared" si="4"/>
        <v>12887.9</v>
      </c>
      <c r="N124" s="1">
        <f>konzisztencia_teszt_nyers_i!L124</f>
        <v>4</v>
      </c>
      <c r="O124">
        <f t="shared" si="5"/>
        <v>2.8878999999999997</v>
      </c>
      <c r="P124" s="12">
        <f t="shared" si="6"/>
        <v>0.27802500000000008</v>
      </c>
      <c r="Q124" s="12">
        <f t="shared" si="7"/>
        <v>0.27802500000000008</v>
      </c>
      <c r="R124" s="7" t="s">
        <v>293</v>
      </c>
      <c r="S124" s="8">
        <v>1</v>
      </c>
      <c r="T124" s="8">
        <v>2</v>
      </c>
      <c r="U124" s="8">
        <v>1</v>
      </c>
      <c r="V124" s="8">
        <v>1</v>
      </c>
      <c r="W124" s="8">
        <v>2</v>
      </c>
      <c r="X124" s="8">
        <v>1</v>
      </c>
      <c r="Y124" s="8">
        <v>3</v>
      </c>
      <c r="Z124" s="8">
        <v>2</v>
      </c>
      <c r="AA124" s="8">
        <v>5</v>
      </c>
      <c r="AB124" s="8">
        <v>11000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2</v>
      </c>
      <c r="F125" s="1">
        <v>3</v>
      </c>
      <c r="G125" s="1">
        <v>1</v>
      </c>
      <c r="H125" s="1">
        <v>2</v>
      </c>
      <c r="I125" s="1">
        <v>4</v>
      </c>
      <c r="J125" s="1">
        <v>5</v>
      </c>
      <c r="K125" s="1">
        <v>2</v>
      </c>
      <c r="L125" s="1">
        <f>konzisztencia_teszt_nyers_i!I125*1000+10000</f>
        <v>11000</v>
      </c>
      <c r="M125" s="1">
        <f t="shared" si="4"/>
        <v>11845.9</v>
      </c>
      <c r="N125" s="1">
        <f>konzisztencia_teszt_nyers_i!L125</f>
        <v>2</v>
      </c>
      <c r="O125">
        <f t="shared" si="5"/>
        <v>1.8458999999999997</v>
      </c>
      <c r="P125" s="12">
        <f t="shared" si="6"/>
        <v>7.7050000000000174E-2</v>
      </c>
      <c r="Q125" s="12">
        <f t="shared" si="7"/>
        <v>7.7050000000000174E-2</v>
      </c>
      <c r="R125" s="7" t="s">
        <v>294</v>
      </c>
      <c r="S125" s="8">
        <v>4</v>
      </c>
      <c r="T125" s="8">
        <v>3</v>
      </c>
      <c r="U125" s="8">
        <v>2</v>
      </c>
      <c r="V125" s="8">
        <v>2</v>
      </c>
      <c r="W125" s="8">
        <v>3</v>
      </c>
      <c r="X125" s="8">
        <v>1</v>
      </c>
      <c r="Y125" s="8">
        <v>2</v>
      </c>
      <c r="Z125" s="8">
        <v>3</v>
      </c>
      <c r="AA125" s="8">
        <v>4</v>
      </c>
      <c r="AB125" s="8">
        <v>12000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2</v>
      </c>
      <c r="F126" s="1">
        <v>3</v>
      </c>
      <c r="G126" s="1">
        <v>1</v>
      </c>
      <c r="H126" s="1">
        <v>2</v>
      </c>
      <c r="I126" s="1">
        <v>4</v>
      </c>
      <c r="J126" s="1">
        <v>5</v>
      </c>
      <c r="K126" s="1">
        <v>2</v>
      </c>
      <c r="L126" s="1">
        <f>konzisztencia_teszt_nyers_i!I126*1000+10000</f>
        <v>12000</v>
      </c>
      <c r="M126" s="1">
        <f t="shared" si="4"/>
        <v>11845.9</v>
      </c>
      <c r="N126" s="1">
        <f>konzisztencia_teszt_nyers_i!L126</f>
        <v>2</v>
      </c>
      <c r="O126">
        <f t="shared" si="5"/>
        <v>1.8458999999999997</v>
      </c>
      <c r="P126" s="12">
        <f t="shared" si="6"/>
        <v>7.7050000000000174E-2</v>
      </c>
      <c r="Q126" s="12">
        <f t="shared" si="7"/>
        <v>7.7050000000000174E-2</v>
      </c>
      <c r="R126" s="7" t="s">
        <v>295</v>
      </c>
      <c r="S126" s="8">
        <v>2</v>
      </c>
      <c r="T126" s="8">
        <v>3</v>
      </c>
      <c r="U126" s="8">
        <v>4</v>
      </c>
      <c r="V126" s="8">
        <v>3</v>
      </c>
      <c r="W126" s="8">
        <v>3</v>
      </c>
      <c r="X126" s="8">
        <v>3</v>
      </c>
      <c r="Y126" s="8">
        <v>2</v>
      </c>
      <c r="Z126" s="8">
        <v>3</v>
      </c>
      <c r="AA126" s="8">
        <v>2</v>
      </c>
      <c r="AB126" s="8">
        <v>13000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2</v>
      </c>
      <c r="E127" s="1">
        <v>1</v>
      </c>
      <c r="F127" s="1">
        <v>3</v>
      </c>
      <c r="G127" s="1">
        <v>2</v>
      </c>
      <c r="H127" s="1">
        <v>3</v>
      </c>
      <c r="I127" s="1">
        <v>2</v>
      </c>
      <c r="J127" s="1">
        <v>3</v>
      </c>
      <c r="K127" s="1">
        <v>4</v>
      </c>
      <c r="L127" s="1">
        <f>konzisztencia_teszt_nyers_i!I127*1000+10000</f>
        <v>12000</v>
      </c>
      <c r="M127" s="1">
        <f t="shared" si="4"/>
        <v>12578.1</v>
      </c>
      <c r="N127" s="1">
        <f>konzisztencia_teszt_nyers_i!L127</f>
        <v>4</v>
      </c>
      <c r="O127">
        <f t="shared" si="5"/>
        <v>2.5781000000000005</v>
      </c>
      <c r="P127" s="12">
        <f t="shared" si="6"/>
        <v>0.35547499999999987</v>
      </c>
      <c r="Q127" s="12">
        <f t="shared" si="7"/>
        <v>0.35547499999999987</v>
      </c>
      <c r="R127" s="7" t="s">
        <v>296</v>
      </c>
      <c r="S127" s="8">
        <v>4</v>
      </c>
      <c r="T127" s="8">
        <v>4</v>
      </c>
      <c r="U127" s="8">
        <v>2</v>
      </c>
      <c r="V127" s="8">
        <v>4</v>
      </c>
      <c r="W127" s="8">
        <v>4</v>
      </c>
      <c r="X127" s="8">
        <v>4</v>
      </c>
      <c r="Y127" s="8">
        <v>2</v>
      </c>
      <c r="Z127" s="8">
        <v>4</v>
      </c>
      <c r="AA127" s="8">
        <v>4</v>
      </c>
      <c r="AB127" s="8">
        <v>13000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3</v>
      </c>
      <c r="G128" s="1">
        <v>2</v>
      </c>
      <c r="H128" s="1">
        <v>3</v>
      </c>
      <c r="I128" s="1">
        <v>2</v>
      </c>
      <c r="J128" s="1">
        <v>3</v>
      </c>
      <c r="K128" s="1">
        <v>4</v>
      </c>
      <c r="L128" s="1">
        <f>konzisztencia_teszt_nyers_i!I128*1000+10000</f>
        <v>12000</v>
      </c>
      <c r="M128" s="1">
        <f t="shared" si="4"/>
        <v>12388.8</v>
      </c>
      <c r="N128" s="1">
        <f>konzisztencia_teszt_nyers_i!L128</f>
        <v>4</v>
      </c>
      <c r="O128">
        <f t="shared" si="5"/>
        <v>2.3887999999999994</v>
      </c>
      <c r="P128" s="12">
        <f t="shared" si="6"/>
        <v>0.40280000000000016</v>
      </c>
      <c r="Q128" s="12">
        <f t="shared" si="7"/>
        <v>0.40280000000000016</v>
      </c>
      <c r="R128" s="7" t="s">
        <v>297</v>
      </c>
      <c r="S128" s="8">
        <v>2</v>
      </c>
      <c r="T128" s="8">
        <v>3</v>
      </c>
      <c r="U128" s="8">
        <v>4</v>
      </c>
      <c r="V128" s="8">
        <v>4</v>
      </c>
      <c r="W128" s="8">
        <v>4</v>
      </c>
      <c r="X128" s="8">
        <v>4</v>
      </c>
      <c r="Y128" s="8">
        <v>2</v>
      </c>
      <c r="Z128" s="8">
        <v>4</v>
      </c>
      <c r="AA128" s="8">
        <v>4</v>
      </c>
      <c r="AB128" s="8">
        <v>13000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3</v>
      </c>
      <c r="E129" s="1">
        <v>1</v>
      </c>
      <c r="F129" s="1">
        <v>3</v>
      </c>
      <c r="G129" s="1">
        <v>1</v>
      </c>
      <c r="H129" s="1">
        <v>2</v>
      </c>
      <c r="I129" s="1">
        <v>3</v>
      </c>
      <c r="J129" s="1">
        <v>4</v>
      </c>
      <c r="K129" s="1">
        <v>4</v>
      </c>
      <c r="L129" s="1">
        <f>konzisztencia_teszt_nyers_i!I129*1000+10000</f>
        <v>11000</v>
      </c>
      <c r="M129" s="1">
        <f t="shared" si="4"/>
        <v>12034.2</v>
      </c>
      <c r="N129" s="1">
        <f>konzisztencia_teszt_nyers_i!L129</f>
        <v>4</v>
      </c>
      <c r="O129">
        <f t="shared" si="5"/>
        <v>2.0342000000000007</v>
      </c>
      <c r="P129" s="12">
        <f t="shared" si="6"/>
        <v>0.49144999999999983</v>
      </c>
      <c r="Q129" s="12">
        <f t="shared" si="7"/>
        <v>0.49144999999999983</v>
      </c>
      <c r="R129" s="7" t="s">
        <v>298</v>
      </c>
      <c r="S129" s="8">
        <v>4</v>
      </c>
      <c r="T129" s="8">
        <v>4</v>
      </c>
      <c r="U129" s="8">
        <v>3</v>
      </c>
      <c r="V129" s="8">
        <v>4</v>
      </c>
      <c r="W129" s="8">
        <v>2</v>
      </c>
      <c r="X129" s="8">
        <v>2</v>
      </c>
      <c r="Y129" s="8">
        <v>4</v>
      </c>
      <c r="Z129" s="8">
        <v>4</v>
      </c>
      <c r="AA129" s="8">
        <v>4</v>
      </c>
      <c r="AB129" s="8">
        <v>12000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2</v>
      </c>
      <c r="E130" s="1">
        <v>1</v>
      </c>
      <c r="F130" s="1">
        <v>4</v>
      </c>
      <c r="G130" s="1">
        <v>3</v>
      </c>
      <c r="H130" s="1">
        <v>2</v>
      </c>
      <c r="I130" s="1">
        <v>3</v>
      </c>
      <c r="J130" s="1">
        <v>3</v>
      </c>
      <c r="K130" s="1">
        <v>4</v>
      </c>
      <c r="L130" s="1">
        <f>konzisztencia_teszt_nyers_i!I130*1000+10000</f>
        <v>14000</v>
      </c>
      <c r="M130" s="1">
        <f t="shared" si="4"/>
        <v>13121.5</v>
      </c>
      <c r="N130" s="1">
        <f>konzisztencia_teszt_nyers_i!L130</f>
        <v>4</v>
      </c>
      <c r="O130">
        <f t="shared" si="5"/>
        <v>3.1215000000000002</v>
      </c>
      <c r="P130" s="12">
        <f t="shared" si="6"/>
        <v>0.21962499999999996</v>
      </c>
      <c r="Q130" s="12">
        <f t="shared" si="7"/>
        <v>0.21962499999999996</v>
      </c>
      <c r="R130" s="7" t="s">
        <v>299</v>
      </c>
      <c r="S130" s="8">
        <v>4</v>
      </c>
      <c r="T130" s="8">
        <v>2</v>
      </c>
      <c r="U130" s="8">
        <v>2</v>
      </c>
      <c r="V130" s="8">
        <v>3</v>
      </c>
      <c r="W130" s="8">
        <v>1</v>
      </c>
      <c r="X130" s="8">
        <v>2</v>
      </c>
      <c r="Y130" s="8">
        <v>4</v>
      </c>
      <c r="Z130" s="8">
        <v>5</v>
      </c>
      <c r="AA130" s="8">
        <v>2</v>
      </c>
      <c r="AB130" s="8">
        <v>11000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2</v>
      </c>
      <c r="E131" s="1">
        <v>3</v>
      </c>
      <c r="F131" s="1">
        <v>4</v>
      </c>
      <c r="G131" s="1">
        <v>3</v>
      </c>
      <c r="H131" s="1">
        <v>2</v>
      </c>
      <c r="I131" s="1">
        <v>3</v>
      </c>
      <c r="J131" s="1">
        <v>3</v>
      </c>
      <c r="K131" s="1">
        <v>4</v>
      </c>
      <c r="L131" s="1">
        <f>konzisztencia_teszt_nyers_i!I131*1000+10000</f>
        <v>13000</v>
      </c>
      <c r="M131" s="1">
        <f t="shared" ref="M131:M140" si="8">AB290</f>
        <v>12973.8</v>
      </c>
      <c r="N131" s="1">
        <f>konzisztencia_teszt_nyers_i!L131</f>
        <v>4</v>
      </c>
      <c r="O131">
        <f t="shared" si="5"/>
        <v>2.9737999999999993</v>
      </c>
      <c r="P131" s="12">
        <f t="shared" si="6"/>
        <v>0.25655000000000017</v>
      </c>
      <c r="Q131" s="12">
        <f t="shared" si="7"/>
        <v>0.25655000000000017</v>
      </c>
      <c r="R131" s="7" t="s">
        <v>300</v>
      </c>
      <c r="S131" s="8">
        <v>4</v>
      </c>
      <c r="T131" s="8">
        <v>2</v>
      </c>
      <c r="U131" s="8">
        <v>2</v>
      </c>
      <c r="V131" s="8">
        <v>3</v>
      </c>
      <c r="W131" s="8">
        <v>1</v>
      </c>
      <c r="X131" s="8">
        <v>2</v>
      </c>
      <c r="Y131" s="8">
        <v>4</v>
      </c>
      <c r="Z131" s="8">
        <v>5</v>
      </c>
      <c r="AA131" s="8">
        <v>2</v>
      </c>
      <c r="AB131" s="8">
        <v>12000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2</v>
      </c>
      <c r="F132" s="1">
        <v>4</v>
      </c>
      <c r="G132" s="1">
        <v>3</v>
      </c>
      <c r="H132" s="1">
        <v>2</v>
      </c>
      <c r="I132" s="1">
        <v>3</v>
      </c>
      <c r="J132" s="1">
        <v>3</v>
      </c>
      <c r="K132" s="1">
        <v>4</v>
      </c>
      <c r="L132" s="1">
        <f>konzisztencia_teszt_nyers_i!I132*1000+10000</f>
        <v>14000</v>
      </c>
      <c r="M132" s="1">
        <f t="shared" si="8"/>
        <v>13121.5</v>
      </c>
      <c r="N132" s="1">
        <f>konzisztencia_teszt_nyers_i!L132</f>
        <v>4</v>
      </c>
      <c r="O132">
        <f t="shared" ref="O132:O140" si="9">(M132-10000)/1000</f>
        <v>3.1215000000000002</v>
      </c>
      <c r="P132" s="12">
        <f t="shared" ref="P132:P140" si="10">ABS(N132-O132)/N132</f>
        <v>0.21962499999999996</v>
      </c>
      <c r="Q132" s="12">
        <f t="shared" ref="Q132:Q140" si="11">(N132-O132)/N132</f>
        <v>0.21962499999999996</v>
      </c>
      <c r="R132" s="7" t="s">
        <v>301</v>
      </c>
      <c r="S132" s="8">
        <v>3</v>
      </c>
      <c r="T132" s="8">
        <v>2</v>
      </c>
      <c r="U132" s="8">
        <v>1</v>
      </c>
      <c r="V132" s="8">
        <v>3</v>
      </c>
      <c r="W132" s="8">
        <v>2</v>
      </c>
      <c r="X132" s="8">
        <v>3</v>
      </c>
      <c r="Y132" s="8">
        <v>2</v>
      </c>
      <c r="Z132" s="8">
        <v>3</v>
      </c>
      <c r="AA132" s="8">
        <v>4</v>
      </c>
      <c r="AB132" s="8">
        <v>12000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3</v>
      </c>
      <c r="E133" s="1">
        <v>1</v>
      </c>
      <c r="F133" s="1">
        <v>3</v>
      </c>
      <c r="G133" s="1">
        <v>4</v>
      </c>
      <c r="H133" s="1">
        <v>2</v>
      </c>
      <c r="I133" s="1">
        <v>4</v>
      </c>
      <c r="J133" s="1">
        <v>3</v>
      </c>
      <c r="K133" s="1">
        <v>5</v>
      </c>
      <c r="L133" s="1">
        <f>konzisztencia_teszt_nyers_i!I133*1000+10000</f>
        <v>13000</v>
      </c>
      <c r="M133" s="1">
        <f t="shared" si="8"/>
        <v>12412.4</v>
      </c>
      <c r="N133" s="1">
        <f>konzisztencia_teszt_nyers_i!L133</f>
        <v>5</v>
      </c>
      <c r="O133">
        <f t="shared" si="9"/>
        <v>2.4123999999999994</v>
      </c>
      <c r="P133" s="12">
        <f t="shared" si="10"/>
        <v>0.51752000000000009</v>
      </c>
      <c r="Q133" s="12">
        <f t="shared" si="11"/>
        <v>0.51752000000000009</v>
      </c>
      <c r="R133" s="7" t="s">
        <v>302</v>
      </c>
      <c r="S133" s="8">
        <v>2</v>
      </c>
      <c r="T133" s="8">
        <v>2</v>
      </c>
      <c r="U133" s="8">
        <v>3</v>
      </c>
      <c r="V133" s="8">
        <v>3</v>
      </c>
      <c r="W133" s="8">
        <v>2</v>
      </c>
      <c r="X133" s="8">
        <v>3</v>
      </c>
      <c r="Y133" s="8">
        <v>2</v>
      </c>
      <c r="Z133" s="8">
        <v>3</v>
      </c>
      <c r="AA133" s="8">
        <v>4</v>
      </c>
      <c r="AB133" s="8">
        <v>12000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3</v>
      </c>
      <c r="G134" s="1">
        <v>4</v>
      </c>
      <c r="H134" s="1">
        <v>2</v>
      </c>
      <c r="I134" s="1">
        <v>4</v>
      </c>
      <c r="J134" s="1">
        <v>3</v>
      </c>
      <c r="K134" s="1">
        <v>5</v>
      </c>
      <c r="L134" s="1">
        <f>konzisztencia_teszt_nyers_i!I134*1000+10000</f>
        <v>13000</v>
      </c>
      <c r="M134" s="1">
        <f t="shared" si="8"/>
        <v>12198.5</v>
      </c>
      <c r="N134" s="1">
        <f>konzisztencia_teszt_nyers_i!L134</f>
        <v>5</v>
      </c>
      <c r="O134">
        <f t="shared" si="9"/>
        <v>2.1985000000000001</v>
      </c>
      <c r="P134" s="12">
        <f t="shared" si="10"/>
        <v>0.56030000000000002</v>
      </c>
      <c r="Q134" s="12">
        <f t="shared" si="11"/>
        <v>0.56030000000000002</v>
      </c>
      <c r="R134" s="7" t="s">
        <v>303</v>
      </c>
      <c r="S134" s="8">
        <v>3</v>
      </c>
      <c r="T134" s="8">
        <v>3</v>
      </c>
      <c r="U134" s="8">
        <v>1</v>
      </c>
      <c r="V134" s="8">
        <v>3</v>
      </c>
      <c r="W134" s="8">
        <v>1</v>
      </c>
      <c r="X134" s="8">
        <v>2</v>
      </c>
      <c r="Y134" s="8">
        <v>3</v>
      </c>
      <c r="Z134" s="8">
        <v>4</v>
      </c>
      <c r="AA134" s="8">
        <v>4</v>
      </c>
      <c r="AB134" s="8">
        <v>11000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3</v>
      </c>
      <c r="E135" s="1">
        <v>1</v>
      </c>
      <c r="F135" s="1">
        <v>3</v>
      </c>
      <c r="G135" s="1">
        <v>1</v>
      </c>
      <c r="H135" s="1">
        <v>3</v>
      </c>
      <c r="I135" s="1">
        <v>4</v>
      </c>
      <c r="J135" s="1">
        <v>4</v>
      </c>
      <c r="K135" s="1">
        <v>4</v>
      </c>
      <c r="L135" s="1">
        <f>konzisztencia_teszt_nyers_i!I135*1000+10000</f>
        <v>12000</v>
      </c>
      <c r="M135" s="1">
        <f t="shared" si="8"/>
        <v>12149.7</v>
      </c>
      <c r="N135" s="1">
        <f>konzisztencia_teszt_nyers_i!L135</f>
        <v>4</v>
      </c>
      <c r="O135">
        <f t="shared" si="9"/>
        <v>2.1497000000000006</v>
      </c>
      <c r="P135" s="12">
        <f t="shared" si="10"/>
        <v>0.46257499999999985</v>
      </c>
      <c r="Q135" s="12">
        <f t="shared" si="11"/>
        <v>0.46257499999999985</v>
      </c>
      <c r="R135" s="7" t="s">
        <v>304</v>
      </c>
      <c r="S135" s="8">
        <v>4</v>
      </c>
      <c r="T135" s="8">
        <v>2</v>
      </c>
      <c r="U135" s="8">
        <v>1</v>
      </c>
      <c r="V135" s="8">
        <v>4</v>
      </c>
      <c r="W135" s="8">
        <v>3</v>
      </c>
      <c r="X135" s="8">
        <v>2</v>
      </c>
      <c r="Y135" s="8">
        <v>3</v>
      </c>
      <c r="Z135" s="8">
        <v>3</v>
      </c>
      <c r="AA135" s="8">
        <v>4</v>
      </c>
      <c r="AB135" s="8">
        <v>14000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3</v>
      </c>
      <c r="G136" s="1">
        <v>1</v>
      </c>
      <c r="H136" s="1">
        <v>2</v>
      </c>
      <c r="I136" s="1">
        <v>4</v>
      </c>
      <c r="J136" s="1">
        <v>4</v>
      </c>
      <c r="K136" s="1">
        <v>3</v>
      </c>
      <c r="L136" s="1">
        <f>konzisztencia_teszt_nyers_i!I136*1000+10000</f>
        <v>11000</v>
      </c>
      <c r="M136" s="1">
        <f t="shared" si="8"/>
        <v>11330.7</v>
      </c>
      <c r="N136" s="1">
        <f>konzisztencia_teszt_nyers_i!L136</f>
        <v>3</v>
      </c>
      <c r="O136">
        <f t="shared" si="9"/>
        <v>1.3307000000000007</v>
      </c>
      <c r="P136" s="12">
        <f t="shared" si="10"/>
        <v>0.55643333333333311</v>
      </c>
      <c r="Q136" s="12">
        <f t="shared" si="11"/>
        <v>0.55643333333333311</v>
      </c>
      <c r="R136" s="7" t="s">
        <v>305</v>
      </c>
      <c r="S136" s="8">
        <v>2</v>
      </c>
      <c r="T136" s="8">
        <v>2</v>
      </c>
      <c r="U136" s="8">
        <v>3</v>
      </c>
      <c r="V136" s="8">
        <v>4</v>
      </c>
      <c r="W136" s="8">
        <v>3</v>
      </c>
      <c r="X136" s="8">
        <v>2</v>
      </c>
      <c r="Y136" s="8">
        <v>3</v>
      </c>
      <c r="Z136" s="8">
        <v>3</v>
      </c>
      <c r="AA136" s="8">
        <v>4</v>
      </c>
      <c r="AB136" s="8">
        <v>13000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3</v>
      </c>
      <c r="E137" s="1">
        <v>2</v>
      </c>
      <c r="F137" s="1">
        <v>3</v>
      </c>
      <c r="G137" s="1">
        <v>1</v>
      </c>
      <c r="H137" s="1">
        <v>3</v>
      </c>
      <c r="I137" s="1">
        <v>4</v>
      </c>
      <c r="J137" s="1">
        <v>4</v>
      </c>
      <c r="K137" s="1">
        <v>4</v>
      </c>
      <c r="L137" s="1">
        <f>konzisztencia_teszt_nyers_i!I137*1000+10000</f>
        <v>12000</v>
      </c>
      <c r="M137" s="1">
        <f t="shared" si="8"/>
        <v>12149.7</v>
      </c>
      <c r="N137" s="1">
        <f>konzisztencia_teszt_nyers_i!L137</f>
        <v>4</v>
      </c>
      <c r="O137">
        <f t="shared" si="9"/>
        <v>2.1497000000000006</v>
      </c>
      <c r="P137" s="12">
        <f t="shared" si="10"/>
        <v>0.46257499999999985</v>
      </c>
      <c r="Q137" s="12">
        <f t="shared" si="11"/>
        <v>0.46257499999999985</v>
      </c>
      <c r="R137" s="7" t="s">
        <v>306</v>
      </c>
      <c r="S137" s="8">
        <v>4</v>
      </c>
      <c r="T137" s="8">
        <v>2</v>
      </c>
      <c r="U137" s="8">
        <v>2</v>
      </c>
      <c r="V137" s="8">
        <v>4</v>
      </c>
      <c r="W137" s="8">
        <v>3</v>
      </c>
      <c r="X137" s="8">
        <v>2</v>
      </c>
      <c r="Y137" s="8">
        <v>3</v>
      </c>
      <c r="Z137" s="8">
        <v>3</v>
      </c>
      <c r="AA137" s="8">
        <v>4</v>
      </c>
      <c r="AB137" s="8">
        <v>14000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2</v>
      </c>
      <c r="E138" s="1">
        <v>1</v>
      </c>
      <c r="F138" s="1">
        <v>3</v>
      </c>
      <c r="G138" s="1">
        <v>1</v>
      </c>
      <c r="H138" s="1">
        <v>1</v>
      </c>
      <c r="I138" s="1">
        <v>3</v>
      </c>
      <c r="J138" s="1">
        <v>4</v>
      </c>
      <c r="K138" s="1">
        <v>4</v>
      </c>
      <c r="L138" s="1">
        <f>konzisztencia_teszt_nyers_i!I138*1000+10000</f>
        <v>12000</v>
      </c>
      <c r="M138" s="1">
        <f t="shared" si="8"/>
        <v>11684.7</v>
      </c>
      <c r="N138" s="1">
        <f>konzisztencia_teszt_nyers_i!L138</f>
        <v>4</v>
      </c>
      <c r="O138">
        <f t="shared" si="9"/>
        <v>1.6847000000000008</v>
      </c>
      <c r="P138" s="12">
        <f t="shared" si="10"/>
        <v>0.57882499999999981</v>
      </c>
      <c r="Q138" s="12">
        <f t="shared" si="11"/>
        <v>0.57882499999999981</v>
      </c>
      <c r="R138" s="7" t="s">
        <v>307</v>
      </c>
      <c r="S138" s="8">
        <v>3</v>
      </c>
      <c r="T138" s="8">
        <v>3</v>
      </c>
      <c r="U138" s="8">
        <v>1</v>
      </c>
      <c r="V138" s="8">
        <v>3</v>
      </c>
      <c r="W138" s="8">
        <v>4</v>
      </c>
      <c r="X138" s="8">
        <v>2</v>
      </c>
      <c r="Y138" s="8">
        <v>4</v>
      </c>
      <c r="Z138" s="8">
        <v>3</v>
      </c>
      <c r="AA138" s="8">
        <v>5</v>
      </c>
      <c r="AB138" s="8">
        <v>13000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1</v>
      </c>
      <c r="E139" s="1">
        <v>4</v>
      </c>
      <c r="F139" s="1">
        <v>3</v>
      </c>
      <c r="G139" s="1">
        <v>1</v>
      </c>
      <c r="H139" s="1">
        <v>1</v>
      </c>
      <c r="I139" s="1">
        <v>3</v>
      </c>
      <c r="J139" s="1">
        <v>3</v>
      </c>
      <c r="K139" s="1">
        <v>4</v>
      </c>
      <c r="L139" s="1">
        <f>konzisztencia_teszt_nyers_i!I139*1000+10000</f>
        <v>11000</v>
      </c>
      <c r="M139" s="1">
        <f t="shared" si="8"/>
        <v>11048.5</v>
      </c>
      <c r="N139" s="1">
        <f>konzisztencia_teszt_nyers_i!L139</f>
        <v>4</v>
      </c>
      <c r="O139">
        <f t="shared" si="9"/>
        <v>1.0485</v>
      </c>
      <c r="P139" s="12">
        <f t="shared" si="10"/>
        <v>0.73787500000000006</v>
      </c>
      <c r="Q139" s="12">
        <f t="shared" si="11"/>
        <v>0.73787500000000006</v>
      </c>
      <c r="R139" s="7" t="s">
        <v>308</v>
      </c>
      <c r="S139" s="8">
        <v>2</v>
      </c>
      <c r="T139" s="8">
        <v>2</v>
      </c>
      <c r="U139" s="8">
        <v>3</v>
      </c>
      <c r="V139" s="8">
        <v>3</v>
      </c>
      <c r="W139" s="8">
        <v>4</v>
      </c>
      <c r="X139" s="8">
        <v>2</v>
      </c>
      <c r="Y139" s="8">
        <v>4</v>
      </c>
      <c r="Z139" s="8">
        <v>3</v>
      </c>
      <c r="AA139" s="8">
        <v>5</v>
      </c>
      <c r="AB139" s="8">
        <v>13000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2</v>
      </c>
      <c r="E140" s="1">
        <v>5</v>
      </c>
      <c r="F140" s="1">
        <v>4</v>
      </c>
      <c r="G140" s="1">
        <v>1</v>
      </c>
      <c r="H140" s="1">
        <v>5</v>
      </c>
      <c r="I140" s="1">
        <v>2</v>
      </c>
      <c r="J140" s="1">
        <v>1</v>
      </c>
      <c r="K140" s="1">
        <v>1</v>
      </c>
      <c r="L140" s="1">
        <f>konzisztencia_teszt_nyers_i!I140*1000+10000</f>
        <v>14000</v>
      </c>
      <c r="M140" s="1">
        <f t="shared" si="8"/>
        <v>13711.5</v>
      </c>
      <c r="N140" s="1">
        <f>konzisztencia_teszt_nyers_i!L140</f>
        <v>1</v>
      </c>
      <c r="O140">
        <f t="shared" si="9"/>
        <v>3.7115</v>
      </c>
      <c r="P140" s="12">
        <f t="shared" si="10"/>
        <v>2.7115</v>
      </c>
      <c r="Q140" s="12">
        <f t="shared" si="11"/>
        <v>-2.7115</v>
      </c>
      <c r="R140" s="7" t="s">
        <v>309</v>
      </c>
      <c r="S140" s="8">
        <v>2</v>
      </c>
      <c r="T140" s="8">
        <v>3</v>
      </c>
      <c r="U140" s="8">
        <v>1</v>
      </c>
      <c r="V140" s="8">
        <v>3</v>
      </c>
      <c r="W140" s="8">
        <v>1</v>
      </c>
      <c r="X140" s="8">
        <v>3</v>
      </c>
      <c r="Y140" s="8">
        <v>4</v>
      </c>
      <c r="Z140" s="8">
        <v>4</v>
      </c>
      <c r="AA140" s="8">
        <v>4</v>
      </c>
      <c r="AB140" s="8">
        <v>12000</v>
      </c>
    </row>
    <row r="141" spans="1:28" ht="15" thickBot="1" x14ac:dyDescent="0.35">
      <c r="R141" s="7" t="s">
        <v>310</v>
      </c>
      <c r="S141" s="8">
        <v>1</v>
      </c>
      <c r="T141" s="8">
        <v>2</v>
      </c>
      <c r="U141" s="8">
        <v>3</v>
      </c>
      <c r="V141" s="8">
        <v>3</v>
      </c>
      <c r="W141" s="8">
        <v>1</v>
      </c>
      <c r="X141" s="8">
        <v>2</v>
      </c>
      <c r="Y141" s="8">
        <v>4</v>
      </c>
      <c r="Z141" s="8">
        <v>4</v>
      </c>
      <c r="AA141" s="8">
        <v>3</v>
      </c>
      <c r="AB141" s="8">
        <v>11000</v>
      </c>
    </row>
    <row r="142" spans="1:28" ht="15" thickBot="1" x14ac:dyDescent="0.35">
      <c r="R142" s="7" t="s">
        <v>311</v>
      </c>
      <c r="S142" s="8">
        <v>2</v>
      </c>
      <c r="T142" s="8">
        <v>3</v>
      </c>
      <c r="U142" s="8">
        <v>2</v>
      </c>
      <c r="V142" s="8">
        <v>3</v>
      </c>
      <c r="W142" s="8">
        <v>1</v>
      </c>
      <c r="X142" s="8">
        <v>3</v>
      </c>
      <c r="Y142" s="8">
        <v>4</v>
      </c>
      <c r="Z142" s="8">
        <v>4</v>
      </c>
      <c r="AA142" s="8">
        <v>4</v>
      </c>
      <c r="AB142" s="8">
        <v>12000</v>
      </c>
    </row>
    <row r="143" spans="1:28" ht="15" thickBot="1" x14ac:dyDescent="0.35">
      <c r="R143" s="7" t="s">
        <v>312</v>
      </c>
      <c r="S143" s="8">
        <v>3</v>
      </c>
      <c r="T143" s="8">
        <v>2</v>
      </c>
      <c r="U143" s="8">
        <v>1</v>
      </c>
      <c r="V143" s="8">
        <v>3</v>
      </c>
      <c r="W143" s="8">
        <v>1</v>
      </c>
      <c r="X143" s="8">
        <v>1</v>
      </c>
      <c r="Y143" s="8">
        <v>3</v>
      </c>
      <c r="Z143" s="8">
        <v>4</v>
      </c>
      <c r="AA143" s="8">
        <v>4</v>
      </c>
      <c r="AB143" s="8">
        <v>12000</v>
      </c>
    </row>
    <row r="144" spans="1:28" ht="15" thickBot="1" x14ac:dyDescent="0.35">
      <c r="R144" s="7" t="s">
        <v>313</v>
      </c>
      <c r="S144" s="8">
        <v>1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3</v>
      </c>
      <c r="Z144" s="8">
        <v>3</v>
      </c>
      <c r="AA144" s="8">
        <v>4</v>
      </c>
      <c r="AB144" s="8">
        <v>11000</v>
      </c>
    </row>
    <row r="145" spans="18:28" ht="15" thickBot="1" x14ac:dyDescent="0.35">
      <c r="R145" s="7" t="s">
        <v>314</v>
      </c>
      <c r="S145" s="8">
        <v>1</v>
      </c>
      <c r="T145" s="8">
        <v>2</v>
      </c>
      <c r="U145" s="8">
        <v>5</v>
      </c>
      <c r="V145" s="8">
        <v>4</v>
      </c>
      <c r="W145" s="8">
        <v>1</v>
      </c>
      <c r="X145" s="8">
        <v>5</v>
      </c>
      <c r="Y145" s="8">
        <v>2</v>
      </c>
      <c r="Z145" s="8">
        <v>1</v>
      </c>
      <c r="AA145" s="8">
        <v>1</v>
      </c>
      <c r="AB145" s="8">
        <v>14000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317</v>
      </c>
      <c r="T148" s="8" t="s">
        <v>583</v>
      </c>
      <c r="U148" s="8" t="s">
        <v>584</v>
      </c>
      <c r="V148" s="8" t="s">
        <v>585</v>
      </c>
      <c r="W148" s="8" t="s">
        <v>317</v>
      </c>
      <c r="X148" s="8" t="s">
        <v>317</v>
      </c>
      <c r="Y148" s="8" t="s">
        <v>586</v>
      </c>
      <c r="Z148" s="8" t="s">
        <v>587</v>
      </c>
      <c r="AA148" s="8" t="s">
        <v>588</v>
      </c>
    </row>
    <row r="149" spans="18:28" ht="15" thickBot="1" x14ac:dyDescent="0.35">
      <c r="R149" s="7" t="s">
        <v>318</v>
      </c>
      <c r="S149" s="8" t="s">
        <v>589</v>
      </c>
      <c r="T149" s="8" t="s">
        <v>590</v>
      </c>
      <c r="U149" s="8" t="s">
        <v>584</v>
      </c>
      <c r="V149" s="8" t="s">
        <v>591</v>
      </c>
      <c r="W149" s="8" t="s">
        <v>592</v>
      </c>
      <c r="X149" s="8" t="s">
        <v>593</v>
      </c>
      <c r="Y149" s="8" t="s">
        <v>594</v>
      </c>
      <c r="Z149" s="8" t="s">
        <v>595</v>
      </c>
      <c r="AA149" s="8" t="s">
        <v>596</v>
      </c>
    </row>
    <row r="150" spans="18:28" ht="15" thickBot="1" x14ac:dyDescent="0.35">
      <c r="R150" s="7" t="s">
        <v>319</v>
      </c>
      <c r="S150" s="8" t="s">
        <v>597</v>
      </c>
      <c r="T150" s="8" t="s">
        <v>598</v>
      </c>
      <c r="U150" s="8" t="s">
        <v>599</v>
      </c>
      <c r="V150" s="8" t="s">
        <v>600</v>
      </c>
      <c r="W150" s="8" t="s">
        <v>601</v>
      </c>
      <c r="X150" s="8" t="s">
        <v>602</v>
      </c>
      <c r="Y150" s="8" t="s">
        <v>603</v>
      </c>
      <c r="Z150" s="8" t="s">
        <v>604</v>
      </c>
      <c r="AA150" s="8" t="s">
        <v>605</v>
      </c>
    </row>
    <row r="151" spans="18:28" ht="15" thickBot="1" x14ac:dyDescent="0.35">
      <c r="R151" s="7" t="s">
        <v>320</v>
      </c>
      <c r="S151" s="8" t="s">
        <v>606</v>
      </c>
      <c r="T151" s="8" t="s">
        <v>607</v>
      </c>
      <c r="U151" s="8" t="s">
        <v>608</v>
      </c>
      <c r="V151" s="8" t="s">
        <v>609</v>
      </c>
      <c r="W151" s="8" t="s">
        <v>610</v>
      </c>
      <c r="X151" s="8" t="s">
        <v>611</v>
      </c>
      <c r="Y151" s="8" t="s">
        <v>612</v>
      </c>
      <c r="Z151" s="8" t="s">
        <v>613</v>
      </c>
      <c r="AA151" s="8" t="s">
        <v>614</v>
      </c>
    </row>
    <row r="152" spans="18:28" ht="15" thickBot="1" x14ac:dyDescent="0.35">
      <c r="R152" s="7" t="s">
        <v>321</v>
      </c>
      <c r="S152" s="8" t="s">
        <v>615</v>
      </c>
      <c r="T152" s="8" t="s">
        <v>616</v>
      </c>
      <c r="U152" s="8" t="s">
        <v>317</v>
      </c>
      <c r="V152" s="8" t="s">
        <v>617</v>
      </c>
      <c r="W152" s="8" t="s">
        <v>618</v>
      </c>
      <c r="X152" s="8" t="s">
        <v>619</v>
      </c>
      <c r="Y152" s="8" t="s">
        <v>620</v>
      </c>
      <c r="Z152" s="8" t="s">
        <v>621</v>
      </c>
      <c r="AA152" s="8" t="s">
        <v>622</v>
      </c>
    </row>
    <row r="153" spans="18:28" ht="18.600000000000001" thickBot="1" x14ac:dyDescent="0.35">
      <c r="R153" s="3"/>
    </row>
    <row r="154" spans="18:28" ht="15" thickBot="1" x14ac:dyDescent="0.35">
      <c r="R154" s="7" t="s">
        <v>323</v>
      </c>
      <c r="S154" s="7" t="s">
        <v>167</v>
      </c>
      <c r="T154" s="7" t="s">
        <v>168</v>
      </c>
      <c r="U154" s="7" t="s">
        <v>169</v>
      </c>
      <c r="V154" s="7" t="s">
        <v>170</v>
      </c>
      <c r="W154" s="7" t="s">
        <v>171</v>
      </c>
      <c r="X154" s="7" t="s">
        <v>172</v>
      </c>
      <c r="Y154" s="7" t="s">
        <v>173</v>
      </c>
      <c r="Z154" s="7" t="s">
        <v>174</v>
      </c>
      <c r="AA154" s="7" t="s">
        <v>175</v>
      </c>
    </row>
    <row r="155" spans="18:28" ht="15" thickBot="1" x14ac:dyDescent="0.35">
      <c r="R155" s="7" t="s">
        <v>316</v>
      </c>
      <c r="S155" s="8">
        <v>0</v>
      </c>
      <c r="T155" s="8">
        <v>9624.2999999999993</v>
      </c>
      <c r="U155" s="8">
        <v>551.4</v>
      </c>
      <c r="V155" s="8">
        <v>9.5</v>
      </c>
      <c r="W155" s="8">
        <v>0</v>
      </c>
      <c r="X155" s="8">
        <v>0</v>
      </c>
      <c r="Y155" s="8">
        <v>351</v>
      </c>
      <c r="Z155" s="8">
        <v>164.2</v>
      </c>
      <c r="AA155" s="8">
        <v>425.3</v>
      </c>
    </row>
    <row r="156" spans="18:28" ht="15" thickBot="1" x14ac:dyDescent="0.35">
      <c r="R156" s="7" t="s">
        <v>318</v>
      </c>
      <c r="S156" s="8">
        <v>515.70000000000005</v>
      </c>
      <c r="T156" s="8">
        <v>9536.9</v>
      </c>
      <c r="U156" s="8">
        <v>551.4</v>
      </c>
      <c r="V156" s="8">
        <v>91.9</v>
      </c>
      <c r="W156" s="8">
        <v>145.1</v>
      </c>
      <c r="X156" s="8">
        <v>324.89999999999998</v>
      </c>
      <c r="Y156" s="8">
        <v>453.5</v>
      </c>
      <c r="Z156" s="8">
        <v>231.5</v>
      </c>
      <c r="AA156" s="8">
        <v>12.6</v>
      </c>
    </row>
    <row r="157" spans="18:28" ht="15" thickBot="1" x14ac:dyDescent="0.35">
      <c r="R157" s="7" t="s">
        <v>319</v>
      </c>
      <c r="S157" s="8">
        <v>750.8</v>
      </c>
      <c r="T157" s="8">
        <v>9561.5</v>
      </c>
      <c r="U157" s="8">
        <v>597.1</v>
      </c>
      <c r="V157" s="8">
        <v>136.1</v>
      </c>
      <c r="W157" s="8">
        <v>311.39999999999998</v>
      </c>
      <c r="X157" s="8">
        <v>760.3</v>
      </c>
      <c r="Y157" s="8">
        <v>536.79999999999995</v>
      </c>
      <c r="Z157" s="8">
        <v>89.9</v>
      </c>
      <c r="AA157" s="8">
        <v>265.2</v>
      </c>
    </row>
    <row r="158" spans="18:28" ht="15" thickBot="1" x14ac:dyDescent="0.35">
      <c r="R158" s="7" t="s">
        <v>320</v>
      </c>
      <c r="S158" s="8">
        <v>709.1</v>
      </c>
      <c r="T158" s="8">
        <v>9580.1</v>
      </c>
      <c r="U158" s="8">
        <v>507.2</v>
      </c>
      <c r="V158" s="8">
        <v>906.9</v>
      </c>
      <c r="W158" s="8">
        <v>404.3</v>
      </c>
      <c r="X158" s="8">
        <v>803.5</v>
      </c>
      <c r="Y158" s="8">
        <v>452</v>
      </c>
      <c r="Z158" s="8">
        <v>18.600000000000001</v>
      </c>
      <c r="AA158" s="8">
        <v>154.19999999999999</v>
      </c>
    </row>
    <row r="159" spans="18:28" ht="15" thickBot="1" x14ac:dyDescent="0.35">
      <c r="R159" s="7" t="s">
        <v>321</v>
      </c>
      <c r="S159" s="8">
        <v>1550.7</v>
      </c>
      <c r="T159" s="8">
        <v>8274.4</v>
      </c>
      <c r="U159" s="8">
        <v>0</v>
      </c>
      <c r="V159" s="8">
        <v>1517.1</v>
      </c>
      <c r="W159" s="8">
        <v>254.6</v>
      </c>
      <c r="X159" s="8">
        <v>2224.6999999999998</v>
      </c>
      <c r="Y159" s="8">
        <v>311.39999999999998</v>
      </c>
      <c r="Z159" s="8">
        <v>123</v>
      </c>
      <c r="AA159" s="8">
        <v>141.6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750.8</v>
      </c>
      <c r="T162" s="8">
        <v>9536.9</v>
      </c>
      <c r="U162" s="8">
        <v>551.4</v>
      </c>
      <c r="V162" s="8">
        <v>91.9</v>
      </c>
      <c r="W162" s="8">
        <v>145.1</v>
      </c>
      <c r="X162" s="8">
        <v>324.89999999999998</v>
      </c>
      <c r="Y162" s="8">
        <v>452</v>
      </c>
      <c r="Z162" s="8">
        <v>123</v>
      </c>
      <c r="AA162" s="8">
        <v>265.2</v>
      </c>
      <c r="AB162" s="8">
        <v>12241.1</v>
      </c>
      <c r="AC162" s="8">
        <v>13000</v>
      </c>
      <c r="AD162" s="8">
        <v>758.9</v>
      </c>
      <c r="AE162" s="8">
        <v>5.84</v>
      </c>
    </row>
    <row r="163" spans="18:31" ht="15" thickBot="1" x14ac:dyDescent="0.35">
      <c r="R163" s="7" t="s">
        <v>178</v>
      </c>
      <c r="S163" s="8">
        <v>515.70000000000005</v>
      </c>
      <c r="T163" s="8">
        <v>9536.9</v>
      </c>
      <c r="U163" s="8">
        <v>551.4</v>
      </c>
      <c r="V163" s="8">
        <v>91.9</v>
      </c>
      <c r="W163" s="8">
        <v>145.1</v>
      </c>
      <c r="X163" s="8">
        <v>324.89999999999998</v>
      </c>
      <c r="Y163" s="8">
        <v>536.79999999999995</v>
      </c>
      <c r="Z163" s="8">
        <v>123</v>
      </c>
      <c r="AA163" s="8">
        <v>265.2</v>
      </c>
      <c r="AB163" s="8">
        <v>12091</v>
      </c>
      <c r="AC163" s="8">
        <v>13000</v>
      </c>
      <c r="AD163" s="8">
        <v>909</v>
      </c>
      <c r="AE163" s="8">
        <v>6.99</v>
      </c>
    </row>
    <row r="164" spans="18:31" ht="15" thickBot="1" x14ac:dyDescent="0.35">
      <c r="R164" s="7" t="s">
        <v>179</v>
      </c>
      <c r="S164" s="8">
        <v>0</v>
      </c>
      <c r="T164" s="8">
        <v>9536.9</v>
      </c>
      <c r="U164" s="8">
        <v>597.1</v>
      </c>
      <c r="V164" s="8">
        <v>91.9</v>
      </c>
      <c r="W164" s="8">
        <v>145.1</v>
      </c>
      <c r="X164" s="8">
        <v>760.3</v>
      </c>
      <c r="Y164" s="8">
        <v>536.79999999999995</v>
      </c>
      <c r="Z164" s="8">
        <v>18.600000000000001</v>
      </c>
      <c r="AA164" s="8">
        <v>425.3</v>
      </c>
      <c r="AB164" s="8">
        <v>12112.1</v>
      </c>
      <c r="AC164" s="8">
        <v>12000</v>
      </c>
      <c r="AD164" s="8">
        <v>-112.1</v>
      </c>
      <c r="AE164" s="8">
        <v>-0.93</v>
      </c>
    </row>
    <row r="165" spans="18:31" ht="15" thickBot="1" x14ac:dyDescent="0.35">
      <c r="R165" s="7" t="s">
        <v>180</v>
      </c>
      <c r="S165" s="8">
        <v>515.70000000000005</v>
      </c>
      <c r="T165" s="8">
        <v>9624.2999999999993</v>
      </c>
      <c r="U165" s="8">
        <v>551.4</v>
      </c>
      <c r="V165" s="8">
        <v>91.9</v>
      </c>
      <c r="W165" s="8">
        <v>0</v>
      </c>
      <c r="X165" s="8">
        <v>0</v>
      </c>
      <c r="Y165" s="8">
        <v>453.5</v>
      </c>
      <c r="Z165" s="8">
        <v>164.2</v>
      </c>
      <c r="AA165" s="8">
        <v>154.19999999999999</v>
      </c>
      <c r="AB165" s="8">
        <v>11555.2</v>
      </c>
      <c r="AC165" s="8">
        <v>11000</v>
      </c>
      <c r="AD165" s="8">
        <v>-555.20000000000005</v>
      </c>
      <c r="AE165" s="8">
        <v>-5.05</v>
      </c>
    </row>
    <row r="166" spans="18:31" ht="15" thickBot="1" x14ac:dyDescent="0.35">
      <c r="R166" s="7" t="s">
        <v>181</v>
      </c>
      <c r="S166" s="8">
        <v>0</v>
      </c>
      <c r="T166" s="8">
        <v>9624.2999999999993</v>
      </c>
      <c r="U166" s="8">
        <v>551.4</v>
      </c>
      <c r="V166" s="8">
        <v>9.5</v>
      </c>
      <c r="W166" s="8">
        <v>0</v>
      </c>
      <c r="X166" s="8">
        <v>0</v>
      </c>
      <c r="Y166" s="8">
        <v>453.5</v>
      </c>
      <c r="Z166" s="8">
        <v>164.2</v>
      </c>
      <c r="AA166" s="8">
        <v>154.19999999999999</v>
      </c>
      <c r="AB166" s="8">
        <v>10957.1</v>
      </c>
      <c r="AC166" s="8">
        <v>11000</v>
      </c>
      <c r="AD166" s="8">
        <v>42.9</v>
      </c>
      <c r="AE166" s="8">
        <v>0.39</v>
      </c>
    </row>
    <row r="167" spans="18:31" ht="15" thickBot="1" x14ac:dyDescent="0.35">
      <c r="R167" s="7" t="s">
        <v>182</v>
      </c>
      <c r="S167" s="8">
        <v>750.8</v>
      </c>
      <c r="T167" s="8">
        <v>9536.9</v>
      </c>
      <c r="U167" s="8">
        <v>551.4</v>
      </c>
      <c r="V167" s="8">
        <v>136.1</v>
      </c>
      <c r="W167" s="8">
        <v>311.39999999999998</v>
      </c>
      <c r="X167" s="8">
        <v>760.3</v>
      </c>
      <c r="Y167" s="8">
        <v>311.39999999999998</v>
      </c>
      <c r="Z167" s="8">
        <v>123</v>
      </c>
      <c r="AA167" s="8">
        <v>265.2</v>
      </c>
      <c r="AB167" s="8">
        <v>12746.3</v>
      </c>
      <c r="AC167" s="8">
        <v>13000</v>
      </c>
      <c r="AD167" s="8">
        <v>253.7</v>
      </c>
      <c r="AE167" s="8">
        <v>1.95</v>
      </c>
    </row>
    <row r="168" spans="18:31" ht="15" thickBot="1" x14ac:dyDescent="0.35">
      <c r="R168" s="7" t="s">
        <v>183</v>
      </c>
      <c r="S168" s="8">
        <v>750.8</v>
      </c>
      <c r="T168" s="8">
        <v>9561.5</v>
      </c>
      <c r="U168" s="8">
        <v>551.4</v>
      </c>
      <c r="V168" s="8">
        <v>136.1</v>
      </c>
      <c r="W168" s="8">
        <v>311.39999999999998</v>
      </c>
      <c r="X168" s="8">
        <v>760.3</v>
      </c>
      <c r="Y168" s="8">
        <v>452</v>
      </c>
      <c r="Z168" s="8">
        <v>18.600000000000001</v>
      </c>
      <c r="AA168" s="8">
        <v>265.2</v>
      </c>
      <c r="AB168" s="8">
        <v>12807.1</v>
      </c>
      <c r="AC168" s="8">
        <v>13000</v>
      </c>
      <c r="AD168" s="8">
        <v>192.9</v>
      </c>
      <c r="AE168" s="8">
        <v>1.48</v>
      </c>
    </row>
    <row r="169" spans="18:31" ht="15" thickBot="1" x14ac:dyDescent="0.35">
      <c r="R169" s="7" t="s">
        <v>184</v>
      </c>
      <c r="S169" s="8">
        <v>0</v>
      </c>
      <c r="T169" s="8">
        <v>9624.2999999999993</v>
      </c>
      <c r="U169" s="8">
        <v>597.1</v>
      </c>
      <c r="V169" s="8">
        <v>136.1</v>
      </c>
      <c r="W169" s="8">
        <v>145.1</v>
      </c>
      <c r="X169" s="8">
        <v>0</v>
      </c>
      <c r="Y169" s="8">
        <v>452</v>
      </c>
      <c r="Z169" s="8">
        <v>18.600000000000001</v>
      </c>
      <c r="AA169" s="8">
        <v>154.19999999999999</v>
      </c>
      <c r="AB169" s="8">
        <v>11127.3</v>
      </c>
      <c r="AC169" s="8">
        <v>11000</v>
      </c>
      <c r="AD169" s="8">
        <v>-127.3</v>
      </c>
      <c r="AE169" s="8">
        <v>-1.1599999999999999</v>
      </c>
    </row>
    <row r="170" spans="18:31" ht="15" thickBot="1" x14ac:dyDescent="0.35">
      <c r="R170" s="7" t="s">
        <v>185</v>
      </c>
      <c r="S170" s="8">
        <v>0</v>
      </c>
      <c r="T170" s="8">
        <v>9624.2999999999993</v>
      </c>
      <c r="U170" s="8">
        <v>551.4</v>
      </c>
      <c r="V170" s="8">
        <v>91.9</v>
      </c>
      <c r="W170" s="8">
        <v>145.1</v>
      </c>
      <c r="X170" s="8">
        <v>0</v>
      </c>
      <c r="Y170" s="8">
        <v>452</v>
      </c>
      <c r="Z170" s="8">
        <v>18.600000000000001</v>
      </c>
      <c r="AA170" s="8">
        <v>141.6</v>
      </c>
      <c r="AB170" s="8">
        <v>11024.9</v>
      </c>
      <c r="AC170" s="8">
        <v>11000</v>
      </c>
      <c r="AD170" s="8">
        <v>-24.9</v>
      </c>
      <c r="AE170" s="8">
        <v>-0.23</v>
      </c>
    </row>
    <row r="171" spans="18:31" ht="15" thickBot="1" x14ac:dyDescent="0.35">
      <c r="R171" s="7" t="s">
        <v>186</v>
      </c>
      <c r="S171" s="8">
        <v>515.70000000000005</v>
      </c>
      <c r="T171" s="8">
        <v>9536.9</v>
      </c>
      <c r="U171" s="8">
        <v>0</v>
      </c>
      <c r="V171" s="8">
        <v>1517.1</v>
      </c>
      <c r="W171" s="8">
        <v>404.3</v>
      </c>
      <c r="X171" s="8">
        <v>2224.6999999999998</v>
      </c>
      <c r="Y171" s="8">
        <v>351</v>
      </c>
      <c r="Z171" s="8">
        <v>89.9</v>
      </c>
      <c r="AA171" s="8">
        <v>425.3</v>
      </c>
      <c r="AB171" s="8">
        <v>15064.9</v>
      </c>
      <c r="AC171" s="8">
        <v>15000</v>
      </c>
      <c r="AD171" s="8">
        <v>-64.900000000000006</v>
      </c>
      <c r="AE171" s="8">
        <v>-0.43</v>
      </c>
    </row>
    <row r="172" spans="18:31" ht="15" thickBot="1" x14ac:dyDescent="0.35">
      <c r="R172" s="7" t="s">
        <v>187</v>
      </c>
      <c r="S172" s="8">
        <v>750.8</v>
      </c>
      <c r="T172" s="8">
        <v>9561.5</v>
      </c>
      <c r="U172" s="8">
        <v>551.4</v>
      </c>
      <c r="V172" s="8">
        <v>906.9</v>
      </c>
      <c r="W172" s="8">
        <v>311.39999999999998</v>
      </c>
      <c r="X172" s="8">
        <v>760.3</v>
      </c>
      <c r="Y172" s="8">
        <v>536.79999999999995</v>
      </c>
      <c r="Z172" s="8">
        <v>89.9</v>
      </c>
      <c r="AA172" s="8">
        <v>265.2</v>
      </c>
      <c r="AB172" s="8">
        <v>13734.1</v>
      </c>
      <c r="AC172" s="8">
        <v>14000</v>
      </c>
      <c r="AD172" s="8">
        <v>265.89999999999998</v>
      </c>
      <c r="AE172" s="8">
        <v>1.9</v>
      </c>
    </row>
    <row r="173" spans="18:31" ht="15" thickBot="1" x14ac:dyDescent="0.35">
      <c r="R173" s="7" t="s">
        <v>188</v>
      </c>
      <c r="S173" s="8">
        <v>750.8</v>
      </c>
      <c r="T173" s="8">
        <v>9561.5</v>
      </c>
      <c r="U173" s="8">
        <v>551.4</v>
      </c>
      <c r="V173" s="8">
        <v>136.1</v>
      </c>
      <c r="W173" s="8">
        <v>311.39999999999998</v>
      </c>
      <c r="X173" s="8">
        <v>760.3</v>
      </c>
      <c r="Y173" s="8">
        <v>536.79999999999995</v>
      </c>
      <c r="Z173" s="8">
        <v>231.5</v>
      </c>
      <c r="AA173" s="8">
        <v>265.2</v>
      </c>
      <c r="AB173" s="8">
        <v>13104.9</v>
      </c>
      <c r="AC173" s="8">
        <v>14000</v>
      </c>
      <c r="AD173" s="8">
        <v>895.1</v>
      </c>
      <c r="AE173" s="8">
        <v>6.39</v>
      </c>
    </row>
    <row r="174" spans="18:31" ht="15" thickBot="1" x14ac:dyDescent="0.35">
      <c r="R174" s="7" t="s">
        <v>189</v>
      </c>
      <c r="S174" s="8">
        <v>750.8</v>
      </c>
      <c r="T174" s="8">
        <v>9561.5</v>
      </c>
      <c r="U174" s="8">
        <v>551.4</v>
      </c>
      <c r="V174" s="8">
        <v>136.1</v>
      </c>
      <c r="W174" s="8">
        <v>311.39999999999998</v>
      </c>
      <c r="X174" s="8">
        <v>760.3</v>
      </c>
      <c r="Y174" s="8">
        <v>453.5</v>
      </c>
      <c r="Z174" s="8">
        <v>89.9</v>
      </c>
      <c r="AA174" s="8">
        <v>265.2</v>
      </c>
      <c r="AB174" s="8">
        <v>12879.9</v>
      </c>
      <c r="AC174" s="8">
        <v>14000</v>
      </c>
      <c r="AD174" s="8">
        <v>1120.0999999999999</v>
      </c>
      <c r="AE174" s="8">
        <v>8</v>
      </c>
    </row>
    <row r="175" spans="18:31" ht="15" thickBot="1" x14ac:dyDescent="0.35">
      <c r="R175" s="7" t="s">
        <v>190</v>
      </c>
      <c r="S175" s="8">
        <v>750.8</v>
      </c>
      <c r="T175" s="8">
        <v>9536.9</v>
      </c>
      <c r="U175" s="8">
        <v>597.1</v>
      </c>
      <c r="V175" s="8">
        <v>136.1</v>
      </c>
      <c r="W175" s="8">
        <v>311.39999999999998</v>
      </c>
      <c r="X175" s="8">
        <v>324.89999999999998</v>
      </c>
      <c r="Y175" s="8">
        <v>452</v>
      </c>
      <c r="Z175" s="8">
        <v>89.9</v>
      </c>
      <c r="AA175" s="8">
        <v>265.2</v>
      </c>
      <c r="AB175" s="8">
        <v>12464.1</v>
      </c>
      <c r="AC175" s="8">
        <v>13000</v>
      </c>
      <c r="AD175" s="8">
        <v>535.9</v>
      </c>
      <c r="AE175" s="8">
        <v>4.12</v>
      </c>
    </row>
    <row r="176" spans="18:31" ht="15" thickBot="1" x14ac:dyDescent="0.35">
      <c r="R176" s="7" t="s">
        <v>191</v>
      </c>
      <c r="S176" s="8">
        <v>515.70000000000005</v>
      </c>
      <c r="T176" s="8">
        <v>9536.9</v>
      </c>
      <c r="U176" s="8">
        <v>597.1</v>
      </c>
      <c r="V176" s="8">
        <v>906.9</v>
      </c>
      <c r="W176" s="8">
        <v>311.39999999999998</v>
      </c>
      <c r="X176" s="8">
        <v>324.89999999999998</v>
      </c>
      <c r="Y176" s="8">
        <v>536.79999999999995</v>
      </c>
      <c r="Z176" s="8">
        <v>89.9</v>
      </c>
      <c r="AA176" s="8">
        <v>12.6</v>
      </c>
      <c r="AB176" s="8">
        <v>12832.2</v>
      </c>
      <c r="AC176" s="8">
        <v>13000</v>
      </c>
      <c r="AD176" s="8">
        <v>167.8</v>
      </c>
      <c r="AE176" s="8">
        <v>1.29</v>
      </c>
    </row>
    <row r="177" spans="18:31" ht="15" thickBot="1" x14ac:dyDescent="0.35">
      <c r="R177" s="7" t="s">
        <v>192</v>
      </c>
      <c r="S177" s="8">
        <v>750.8</v>
      </c>
      <c r="T177" s="8">
        <v>9536.9</v>
      </c>
      <c r="U177" s="8">
        <v>597.1</v>
      </c>
      <c r="V177" s="8">
        <v>136.1</v>
      </c>
      <c r="W177" s="8">
        <v>311.39999999999998</v>
      </c>
      <c r="X177" s="8">
        <v>324.89999999999998</v>
      </c>
      <c r="Y177" s="8">
        <v>536.79999999999995</v>
      </c>
      <c r="Z177" s="8">
        <v>89.9</v>
      </c>
      <c r="AA177" s="8">
        <v>265.2</v>
      </c>
      <c r="AB177" s="8">
        <v>12549</v>
      </c>
      <c r="AC177" s="8">
        <v>13000</v>
      </c>
      <c r="AD177" s="8">
        <v>451</v>
      </c>
      <c r="AE177" s="8">
        <v>3.47</v>
      </c>
    </row>
    <row r="178" spans="18:31" ht="15" thickBot="1" x14ac:dyDescent="0.35">
      <c r="R178" s="7" t="s">
        <v>193</v>
      </c>
      <c r="S178" s="8">
        <v>515.70000000000005</v>
      </c>
      <c r="T178" s="8">
        <v>9561.5</v>
      </c>
      <c r="U178" s="8">
        <v>551.4</v>
      </c>
      <c r="V178" s="8">
        <v>91.9</v>
      </c>
      <c r="W178" s="8">
        <v>0</v>
      </c>
      <c r="X178" s="8">
        <v>0</v>
      </c>
      <c r="Y178" s="8">
        <v>536.79999999999995</v>
      </c>
      <c r="Z178" s="8">
        <v>231.5</v>
      </c>
      <c r="AA178" s="8">
        <v>265.2</v>
      </c>
      <c r="AB178" s="8">
        <v>11754</v>
      </c>
      <c r="AC178" s="8">
        <v>11000</v>
      </c>
      <c r="AD178" s="8">
        <v>-754</v>
      </c>
      <c r="AE178" s="8">
        <v>-6.85</v>
      </c>
    </row>
    <row r="179" spans="18:31" ht="15" thickBot="1" x14ac:dyDescent="0.35">
      <c r="R179" s="7" t="s">
        <v>194</v>
      </c>
      <c r="S179" s="8">
        <v>0</v>
      </c>
      <c r="T179" s="8">
        <v>9536.9</v>
      </c>
      <c r="U179" s="8">
        <v>507.2</v>
      </c>
      <c r="V179" s="8">
        <v>136.1</v>
      </c>
      <c r="W179" s="8">
        <v>0</v>
      </c>
      <c r="X179" s="8">
        <v>324.89999999999998</v>
      </c>
      <c r="Y179" s="8">
        <v>536.79999999999995</v>
      </c>
      <c r="Z179" s="8">
        <v>231.5</v>
      </c>
      <c r="AA179" s="8">
        <v>12.6</v>
      </c>
      <c r="AB179" s="8">
        <v>11286</v>
      </c>
      <c r="AC179" s="8">
        <v>11000</v>
      </c>
      <c r="AD179" s="8">
        <v>-286</v>
      </c>
      <c r="AE179" s="8">
        <v>-2.6</v>
      </c>
    </row>
    <row r="180" spans="18:31" ht="15" thickBot="1" x14ac:dyDescent="0.35">
      <c r="R180" s="7" t="s">
        <v>195</v>
      </c>
      <c r="S180" s="8">
        <v>515.70000000000005</v>
      </c>
      <c r="T180" s="8">
        <v>9561.5</v>
      </c>
      <c r="U180" s="8">
        <v>597.1</v>
      </c>
      <c r="V180" s="8">
        <v>136.1</v>
      </c>
      <c r="W180" s="8">
        <v>0</v>
      </c>
      <c r="X180" s="8">
        <v>0</v>
      </c>
      <c r="Y180" s="8">
        <v>536.79999999999995</v>
      </c>
      <c r="Z180" s="8">
        <v>231.5</v>
      </c>
      <c r="AA180" s="8">
        <v>154.19999999999999</v>
      </c>
      <c r="AB180" s="8">
        <v>11732.9</v>
      </c>
      <c r="AC180" s="8">
        <v>11000</v>
      </c>
      <c r="AD180" s="8">
        <v>-732.9</v>
      </c>
      <c r="AE180" s="8">
        <v>-6.66</v>
      </c>
    </row>
    <row r="181" spans="18:31" ht="15" thickBot="1" x14ac:dyDescent="0.35">
      <c r="R181" s="7" t="s">
        <v>196</v>
      </c>
      <c r="S181" s="8">
        <v>0</v>
      </c>
      <c r="T181" s="8">
        <v>9561.5</v>
      </c>
      <c r="U181" s="8">
        <v>0</v>
      </c>
      <c r="V181" s="8">
        <v>906.9</v>
      </c>
      <c r="W181" s="8">
        <v>145.1</v>
      </c>
      <c r="X181" s="8">
        <v>803.5</v>
      </c>
      <c r="Y181" s="8">
        <v>453.5</v>
      </c>
      <c r="Z181" s="8">
        <v>89.9</v>
      </c>
      <c r="AA181" s="8">
        <v>425.3</v>
      </c>
      <c r="AB181" s="8">
        <v>12385.8</v>
      </c>
      <c r="AC181" s="8">
        <v>12000</v>
      </c>
      <c r="AD181" s="8">
        <v>-385.8</v>
      </c>
      <c r="AE181" s="8">
        <v>-3.22</v>
      </c>
    </row>
    <row r="182" spans="18:31" ht="15" thickBot="1" x14ac:dyDescent="0.35">
      <c r="R182" s="7" t="s">
        <v>197</v>
      </c>
      <c r="S182" s="8">
        <v>515.70000000000005</v>
      </c>
      <c r="T182" s="8">
        <v>9536.9</v>
      </c>
      <c r="U182" s="8">
        <v>597.1</v>
      </c>
      <c r="V182" s="8">
        <v>136.1</v>
      </c>
      <c r="W182" s="8">
        <v>145.1</v>
      </c>
      <c r="X182" s="8">
        <v>324.89999999999998</v>
      </c>
      <c r="Y182" s="8">
        <v>452</v>
      </c>
      <c r="Z182" s="8">
        <v>89.9</v>
      </c>
      <c r="AA182" s="8">
        <v>265.2</v>
      </c>
      <c r="AB182" s="8">
        <v>12062.9</v>
      </c>
      <c r="AC182" s="8">
        <v>11000</v>
      </c>
      <c r="AD182" s="8">
        <v>-1062.9000000000001</v>
      </c>
      <c r="AE182" s="8">
        <v>-9.66</v>
      </c>
    </row>
    <row r="183" spans="18:31" ht="15" thickBot="1" x14ac:dyDescent="0.35">
      <c r="R183" s="7" t="s">
        <v>198</v>
      </c>
      <c r="S183" s="8">
        <v>515.70000000000005</v>
      </c>
      <c r="T183" s="8">
        <v>9561.5</v>
      </c>
      <c r="U183" s="8">
        <v>597.1</v>
      </c>
      <c r="V183" s="8">
        <v>91.9</v>
      </c>
      <c r="W183" s="8">
        <v>145.1</v>
      </c>
      <c r="X183" s="8">
        <v>0</v>
      </c>
      <c r="Y183" s="8">
        <v>536.79999999999995</v>
      </c>
      <c r="Z183" s="8">
        <v>18.600000000000001</v>
      </c>
      <c r="AA183" s="8">
        <v>154.19999999999999</v>
      </c>
      <c r="AB183" s="8">
        <v>11620.9</v>
      </c>
      <c r="AC183" s="8">
        <v>11000</v>
      </c>
      <c r="AD183" s="8">
        <v>-620.9</v>
      </c>
      <c r="AE183" s="8">
        <v>-5.64</v>
      </c>
    </row>
    <row r="184" spans="18:31" ht="15" thickBot="1" x14ac:dyDescent="0.35">
      <c r="R184" s="7" t="s">
        <v>199</v>
      </c>
      <c r="S184" s="8">
        <v>0</v>
      </c>
      <c r="T184" s="8">
        <v>9536.9</v>
      </c>
      <c r="U184" s="8">
        <v>507.2</v>
      </c>
      <c r="V184" s="8">
        <v>136.1</v>
      </c>
      <c r="W184" s="8">
        <v>145.1</v>
      </c>
      <c r="X184" s="8">
        <v>324.89999999999998</v>
      </c>
      <c r="Y184" s="8">
        <v>536.79999999999995</v>
      </c>
      <c r="Z184" s="8">
        <v>89.9</v>
      </c>
      <c r="AA184" s="8">
        <v>12.6</v>
      </c>
      <c r="AB184" s="8">
        <v>11289.5</v>
      </c>
      <c r="AC184" s="8">
        <v>11000</v>
      </c>
      <c r="AD184" s="8">
        <v>-289.5</v>
      </c>
      <c r="AE184" s="8">
        <v>-2.63</v>
      </c>
    </row>
    <row r="185" spans="18:31" ht="15" thickBot="1" x14ac:dyDescent="0.35">
      <c r="R185" s="7" t="s">
        <v>200</v>
      </c>
      <c r="S185" s="8">
        <v>0</v>
      </c>
      <c r="T185" s="8">
        <v>9624.2999999999993</v>
      </c>
      <c r="U185" s="8">
        <v>597.1</v>
      </c>
      <c r="V185" s="8">
        <v>136.1</v>
      </c>
      <c r="W185" s="8">
        <v>311.39999999999998</v>
      </c>
      <c r="X185" s="8">
        <v>324.89999999999998</v>
      </c>
      <c r="Y185" s="8">
        <v>536.79999999999995</v>
      </c>
      <c r="Z185" s="8">
        <v>18.600000000000001</v>
      </c>
      <c r="AA185" s="8">
        <v>12.6</v>
      </c>
      <c r="AB185" s="8">
        <v>11561.7</v>
      </c>
      <c r="AC185" s="8">
        <v>12000</v>
      </c>
      <c r="AD185" s="8">
        <v>438.3</v>
      </c>
      <c r="AE185" s="8">
        <v>3.65</v>
      </c>
    </row>
    <row r="186" spans="18:31" ht="15" thickBot="1" x14ac:dyDescent="0.35">
      <c r="R186" s="7" t="s">
        <v>201</v>
      </c>
      <c r="S186" s="8">
        <v>750.8</v>
      </c>
      <c r="T186" s="8">
        <v>9561.5</v>
      </c>
      <c r="U186" s="8">
        <v>551.4</v>
      </c>
      <c r="V186" s="8">
        <v>91.9</v>
      </c>
      <c r="W186" s="8">
        <v>311.39999999999998</v>
      </c>
      <c r="X186" s="8">
        <v>324.89999999999998</v>
      </c>
      <c r="Y186" s="8">
        <v>452</v>
      </c>
      <c r="Z186" s="8">
        <v>123</v>
      </c>
      <c r="AA186" s="8">
        <v>154.19999999999999</v>
      </c>
      <c r="AB186" s="8">
        <v>12321</v>
      </c>
      <c r="AC186" s="8">
        <v>12000</v>
      </c>
      <c r="AD186" s="8">
        <v>-321</v>
      </c>
      <c r="AE186" s="8">
        <v>-2.68</v>
      </c>
    </row>
    <row r="187" spans="18:31" ht="15" thickBot="1" x14ac:dyDescent="0.35">
      <c r="R187" s="7" t="s">
        <v>202</v>
      </c>
      <c r="S187" s="8">
        <v>709.1</v>
      </c>
      <c r="T187" s="8">
        <v>9536.9</v>
      </c>
      <c r="U187" s="8">
        <v>551.4</v>
      </c>
      <c r="V187" s="8">
        <v>906.9</v>
      </c>
      <c r="W187" s="8">
        <v>311.39999999999998</v>
      </c>
      <c r="X187" s="8">
        <v>803.5</v>
      </c>
      <c r="Y187" s="8">
        <v>453.5</v>
      </c>
      <c r="Z187" s="8">
        <v>89.9</v>
      </c>
      <c r="AA187" s="8">
        <v>265.2</v>
      </c>
      <c r="AB187" s="8">
        <v>13627.7</v>
      </c>
      <c r="AC187" s="8">
        <v>14000</v>
      </c>
      <c r="AD187" s="8">
        <v>372.3</v>
      </c>
      <c r="AE187" s="8">
        <v>2.66</v>
      </c>
    </row>
    <row r="188" spans="18:31" ht="15" thickBot="1" x14ac:dyDescent="0.35">
      <c r="R188" s="7" t="s">
        <v>203</v>
      </c>
      <c r="S188" s="8">
        <v>709.1</v>
      </c>
      <c r="T188" s="8">
        <v>9580.1</v>
      </c>
      <c r="U188" s="8">
        <v>551.4</v>
      </c>
      <c r="V188" s="8">
        <v>906.9</v>
      </c>
      <c r="W188" s="8">
        <v>404.3</v>
      </c>
      <c r="X188" s="8">
        <v>803.5</v>
      </c>
      <c r="Y188" s="8">
        <v>453.5</v>
      </c>
      <c r="Z188" s="8">
        <v>231.5</v>
      </c>
      <c r="AA188" s="8">
        <v>265.2</v>
      </c>
      <c r="AB188" s="8">
        <v>13905.4</v>
      </c>
      <c r="AC188" s="8">
        <v>14000</v>
      </c>
      <c r="AD188" s="8">
        <v>94.6</v>
      </c>
      <c r="AE188" s="8">
        <v>0.68</v>
      </c>
    </row>
    <row r="189" spans="18:31" ht="15" thickBot="1" x14ac:dyDescent="0.35">
      <c r="R189" s="7" t="s">
        <v>204</v>
      </c>
      <c r="S189" s="8">
        <v>750.8</v>
      </c>
      <c r="T189" s="8">
        <v>9561.5</v>
      </c>
      <c r="U189" s="8">
        <v>597.1</v>
      </c>
      <c r="V189" s="8">
        <v>136.1</v>
      </c>
      <c r="W189" s="8">
        <v>404.3</v>
      </c>
      <c r="X189" s="8">
        <v>324.89999999999998</v>
      </c>
      <c r="Y189" s="8">
        <v>452</v>
      </c>
      <c r="Z189" s="8">
        <v>123</v>
      </c>
      <c r="AA189" s="8">
        <v>154.19999999999999</v>
      </c>
      <c r="AB189" s="8">
        <v>12503.8</v>
      </c>
      <c r="AC189" s="8">
        <v>12000</v>
      </c>
      <c r="AD189" s="8">
        <v>-503.8</v>
      </c>
      <c r="AE189" s="8">
        <v>-4.2</v>
      </c>
    </row>
    <row r="190" spans="18:31" ht="15" thickBot="1" x14ac:dyDescent="0.35">
      <c r="R190" s="7" t="s">
        <v>205</v>
      </c>
      <c r="S190" s="8">
        <v>750.8</v>
      </c>
      <c r="T190" s="8">
        <v>9536.9</v>
      </c>
      <c r="U190" s="8">
        <v>551.4</v>
      </c>
      <c r="V190" s="8">
        <v>91.9</v>
      </c>
      <c r="W190" s="8">
        <v>0</v>
      </c>
      <c r="X190" s="8">
        <v>0</v>
      </c>
      <c r="Y190" s="8">
        <v>452</v>
      </c>
      <c r="Z190" s="8">
        <v>89.9</v>
      </c>
      <c r="AA190" s="8">
        <v>265.2</v>
      </c>
      <c r="AB190" s="8">
        <v>11738</v>
      </c>
      <c r="AC190" s="8">
        <v>11000</v>
      </c>
      <c r="AD190" s="8">
        <v>-738</v>
      </c>
      <c r="AE190" s="8">
        <v>-6.71</v>
      </c>
    </row>
    <row r="191" spans="18:31" ht="15" thickBot="1" x14ac:dyDescent="0.35">
      <c r="R191" s="7" t="s">
        <v>206</v>
      </c>
      <c r="S191" s="8">
        <v>750.8</v>
      </c>
      <c r="T191" s="8">
        <v>9536.9</v>
      </c>
      <c r="U191" s="8">
        <v>597.1</v>
      </c>
      <c r="V191" s="8">
        <v>91.9</v>
      </c>
      <c r="W191" s="8">
        <v>0</v>
      </c>
      <c r="X191" s="8">
        <v>0</v>
      </c>
      <c r="Y191" s="8">
        <v>452</v>
      </c>
      <c r="Z191" s="8">
        <v>89.9</v>
      </c>
      <c r="AA191" s="8">
        <v>154.19999999999999</v>
      </c>
      <c r="AB191" s="8">
        <v>11672.7</v>
      </c>
      <c r="AC191" s="8">
        <v>12000</v>
      </c>
      <c r="AD191" s="8">
        <v>327.3</v>
      </c>
      <c r="AE191" s="8">
        <v>2.73</v>
      </c>
    </row>
    <row r="192" spans="18:31" ht="15" thickBot="1" x14ac:dyDescent="0.35">
      <c r="R192" s="7" t="s">
        <v>207</v>
      </c>
      <c r="S192" s="8">
        <v>0</v>
      </c>
      <c r="T192" s="8">
        <v>9561.5</v>
      </c>
      <c r="U192" s="8">
        <v>507.2</v>
      </c>
      <c r="V192" s="8">
        <v>91.9</v>
      </c>
      <c r="W192" s="8">
        <v>0</v>
      </c>
      <c r="X192" s="8">
        <v>0</v>
      </c>
      <c r="Y192" s="8">
        <v>536.79999999999995</v>
      </c>
      <c r="Z192" s="8">
        <v>89.9</v>
      </c>
      <c r="AA192" s="8">
        <v>12.6</v>
      </c>
      <c r="AB192" s="8">
        <v>10799.9</v>
      </c>
      <c r="AC192" s="8">
        <v>11000</v>
      </c>
      <c r="AD192" s="8">
        <v>200.1</v>
      </c>
      <c r="AE192" s="8">
        <v>1.82</v>
      </c>
    </row>
    <row r="193" spans="18:31" ht="15" thickBot="1" x14ac:dyDescent="0.35">
      <c r="R193" s="7" t="s">
        <v>208</v>
      </c>
      <c r="S193" s="8">
        <v>750.8</v>
      </c>
      <c r="T193" s="8">
        <v>9561.5</v>
      </c>
      <c r="U193" s="8">
        <v>597.1</v>
      </c>
      <c r="V193" s="8">
        <v>136.1</v>
      </c>
      <c r="W193" s="8">
        <v>311.39999999999998</v>
      </c>
      <c r="X193" s="8">
        <v>324.89999999999998</v>
      </c>
      <c r="Y193" s="8">
        <v>452</v>
      </c>
      <c r="Z193" s="8">
        <v>18.600000000000001</v>
      </c>
      <c r="AA193" s="8">
        <v>154.19999999999999</v>
      </c>
      <c r="AB193" s="8">
        <v>12306.4</v>
      </c>
      <c r="AC193" s="8">
        <v>12000</v>
      </c>
      <c r="AD193" s="8">
        <v>-306.39999999999998</v>
      </c>
      <c r="AE193" s="8">
        <v>-2.5499999999999998</v>
      </c>
    </row>
    <row r="194" spans="18:31" ht="15" thickBot="1" x14ac:dyDescent="0.35">
      <c r="R194" s="7" t="s">
        <v>209</v>
      </c>
      <c r="S194" s="8">
        <v>750.8</v>
      </c>
      <c r="T194" s="8">
        <v>9536.9</v>
      </c>
      <c r="U194" s="8">
        <v>551.4</v>
      </c>
      <c r="V194" s="8">
        <v>91.9</v>
      </c>
      <c r="W194" s="8">
        <v>145.1</v>
      </c>
      <c r="X194" s="8">
        <v>0</v>
      </c>
      <c r="Y194" s="8">
        <v>311.39999999999998</v>
      </c>
      <c r="Z194" s="8">
        <v>18.600000000000001</v>
      </c>
      <c r="AA194" s="8">
        <v>154.19999999999999</v>
      </c>
      <c r="AB194" s="8">
        <v>11560.2</v>
      </c>
      <c r="AC194" s="8">
        <v>11000</v>
      </c>
      <c r="AD194" s="8">
        <v>-560.20000000000005</v>
      </c>
      <c r="AE194" s="8">
        <v>-5.09</v>
      </c>
    </row>
    <row r="195" spans="18:31" ht="15" thickBot="1" x14ac:dyDescent="0.35">
      <c r="R195" s="7" t="s">
        <v>210</v>
      </c>
      <c r="S195" s="8">
        <v>750.8</v>
      </c>
      <c r="T195" s="8">
        <v>9536.9</v>
      </c>
      <c r="U195" s="8">
        <v>551.4</v>
      </c>
      <c r="V195" s="8">
        <v>91.9</v>
      </c>
      <c r="W195" s="8">
        <v>145.1</v>
      </c>
      <c r="X195" s="8">
        <v>0</v>
      </c>
      <c r="Y195" s="8">
        <v>452</v>
      </c>
      <c r="Z195" s="8">
        <v>89.9</v>
      </c>
      <c r="AA195" s="8">
        <v>141.6</v>
      </c>
      <c r="AB195" s="8">
        <v>11759.6</v>
      </c>
      <c r="AC195" s="8">
        <v>12000</v>
      </c>
      <c r="AD195" s="8">
        <v>240.4</v>
      </c>
      <c r="AE195" s="8">
        <v>2</v>
      </c>
    </row>
    <row r="196" spans="18:31" ht="15" thickBot="1" x14ac:dyDescent="0.35">
      <c r="R196" s="7" t="s">
        <v>211</v>
      </c>
      <c r="S196" s="8">
        <v>0</v>
      </c>
      <c r="T196" s="8">
        <v>9624.2999999999993</v>
      </c>
      <c r="U196" s="8">
        <v>597.1</v>
      </c>
      <c r="V196" s="8">
        <v>91.9</v>
      </c>
      <c r="W196" s="8">
        <v>145.1</v>
      </c>
      <c r="X196" s="8">
        <v>0</v>
      </c>
      <c r="Y196" s="8">
        <v>536.79999999999995</v>
      </c>
      <c r="Z196" s="8">
        <v>89.9</v>
      </c>
      <c r="AA196" s="8">
        <v>12.6</v>
      </c>
      <c r="AB196" s="8">
        <v>11097.7</v>
      </c>
      <c r="AC196" s="8">
        <v>11000</v>
      </c>
      <c r="AD196" s="8">
        <v>-97.7</v>
      </c>
      <c r="AE196" s="8">
        <v>-0.89</v>
      </c>
    </row>
    <row r="197" spans="18:31" ht="15" thickBot="1" x14ac:dyDescent="0.35">
      <c r="R197" s="7" t="s">
        <v>212</v>
      </c>
      <c r="S197" s="8">
        <v>515.70000000000005</v>
      </c>
      <c r="T197" s="8">
        <v>9624.2999999999993</v>
      </c>
      <c r="U197" s="8">
        <v>551.4</v>
      </c>
      <c r="V197" s="8">
        <v>91.9</v>
      </c>
      <c r="W197" s="8">
        <v>0</v>
      </c>
      <c r="X197" s="8">
        <v>0</v>
      </c>
      <c r="Y197" s="8">
        <v>452</v>
      </c>
      <c r="Z197" s="8">
        <v>231.5</v>
      </c>
      <c r="AA197" s="8">
        <v>154.19999999999999</v>
      </c>
      <c r="AB197" s="8">
        <v>11620.9</v>
      </c>
      <c r="AC197" s="8">
        <v>12000</v>
      </c>
      <c r="AD197" s="8">
        <v>379.1</v>
      </c>
      <c r="AE197" s="8">
        <v>3.16</v>
      </c>
    </row>
    <row r="198" spans="18:31" ht="15" thickBot="1" x14ac:dyDescent="0.35">
      <c r="R198" s="7" t="s">
        <v>213</v>
      </c>
      <c r="S198" s="8">
        <v>0</v>
      </c>
      <c r="T198" s="8">
        <v>9624.2999999999993</v>
      </c>
      <c r="U198" s="8">
        <v>551.4</v>
      </c>
      <c r="V198" s="8">
        <v>9.5</v>
      </c>
      <c r="W198" s="8">
        <v>0</v>
      </c>
      <c r="X198" s="8">
        <v>0</v>
      </c>
      <c r="Y198" s="8">
        <v>452</v>
      </c>
      <c r="Z198" s="8">
        <v>231.5</v>
      </c>
      <c r="AA198" s="8">
        <v>12.6</v>
      </c>
      <c r="AB198" s="8">
        <v>10881.2</v>
      </c>
      <c r="AC198" s="8">
        <v>11000</v>
      </c>
      <c r="AD198" s="8">
        <v>118.8</v>
      </c>
      <c r="AE198" s="8">
        <v>1.08</v>
      </c>
    </row>
    <row r="199" spans="18:31" ht="15" thickBot="1" x14ac:dyDescent="0.35">
      <c r="R199" s="7" t="s">
        <v>214</v>
      </c>
      <c r="S199" s="8">
        <v>750.8</v>
      </c>
      <c r="T199" s="8">
        <v>9536.9</v>
      </c>
      <c r="U199" s="8">
        <v>551.4</v>
      </c>
      <c r="V199" s="8">
        <v>9.5</v>
      </c>
      <c r="W199" s="8">
        <v>0</v>
      </c>
      <c r="X199" s="8">
        <v>0</v>
      </c>
      <c r="Y199" s="8">
        <v>311.39999999999998</v>
      </c>
      <c r="Z199" s="8">
        <v>123</v>
      </c>
      <c r="AA199" s="8">
        <v>141.6</v>
      </c>
      <c r="AB199" s="8">
        <v>11424.6</v>
      </c>
      <c r="AC199" s="8">
        <v>12000</v>
      </c>
      <c r="AD199" s="8">
        <v>575.4</v>
      </c>
      <c r="AE199" s="8">
        <v>4.8</v>
      </c>
    </row>
    <row r="200" spans="18:31" ht="15" thickBot="1" x14ac:dyDescent="0.35">
      <c r="R200" s="7" t="s">
        <v>215</v>
      </c>
      <c r="S200" s="8">
        <v>0</v>
      </c>
      <c r="T200" s="8">
        <v>9536.9</v>
      </c>
      <c r="U200" s="8">
        <v>597.1</v>
      </c>
      <c r="V200" s="8">
        <v>91.9</v>
      </c>
      <c r="W200" s="8">
        <v>0</v>
      </c>
      <c r="X200" s="8">
        <v>760.3</v>
      </c>
      <c r="Y200" s="8">
        <v>452</v>
      </c>
      <c r="Z200" s="8">
        <v>18.600000000000001</v>
      </c>
      <c r="AA200" s="8">
        <v>425.3</v>
      </c>
      <c r="AB200" s="8">
        <v>11882.1</v>
      </c>
      <c r="AC200" s="8">
        <v>12000</v>
      </c>
      <c r="AD200" s="8">
        <v>117.9</v>
      </c>
      <c r="AE200" s="8">
        <v>0.98</v>
      </c>
    </row>
    <row r="201" spans="18:31" ht="15" thickBot="1" x14ac:dyDescent="0.35">
      <c r="R201" s="7" t="s">
        <v>216</v>
      </c>
      <c r="S201" s="8">
        <v>750.8</v>
      </c>
      <c r="T201" s="8">
        <v>9536.9</v>
      </c>
      <c r="U201" s="8">
        <v>551.4</v>
      </c>
      <c r="V201" s="8">
        <v>91.9</v>
      </c>
      <c r="W201" s="8">
        <v>0</v>
      </c>
      <c r="X201" s="8">
        <v>0</v>
      </c>
      <c r="Y201" s="8">
        <v>452</v>
      </c>
      <c r="Z201" s="8">
        <v>123</v>
      </c>
      <c r="AA201" s="8">
        <v>154.19999999999999</v>
      </c>
      <c r="AB201" s="8">
        <v>11660.1</v>
      </c>
      <c r="AC201" s="8">
        <v>12000</v>
      </c>
      <c r="AD201" s="8">
        <v>339.9</v>
      </c>
      <c r="AE201" s="8">
        <v>2.83</v>
      </c>
    </row>
    <row r="202" spans="18:31" ht="15" thickBot="1" x14ac:dyDescent="0.35">
      <c r="R202" s="7" t="s">
        <v>217</v>
      </c>
      <c r="S202" s="8">
        <v>709.1</v>
      </c>
      <c r="T202" s="8">
        <v>9536.9</v>
      </c>
      <c r="U202" s="8">
        <v>551.4</v>
      </c>
      <c r="V202" s="8">
        <v>136.1</v>
      </c>
      <c r="W202" s="8">
        <v>311.39999999999998</v>
      </c>
      <c r="X202" s="8">
        <v>2224.6999999999998</v>
      </c>
      <c r="Y202" s="8">
        <v>311.39999999999998</v>
      </c>
      <c r="Z202" s="8">
        <v>123</v>
      </c>
      <c r="AA202" s="8">
        <v>12.6</v>
      </c>
      <c r="AB202" s="8">
        <v>13916.4</v>
      </c>
      <c r="AC202" s="8">
        <v>15000</v>
      </c>
      <c r="AD202" s="8">
        <v>1083.5999999999999</v>
      </c>
      <c r="AE202" s="8">
        <v>7.22</v>
      </c>
    </row>
    <row r="203" spans="18:31" ht="15" thickBot="1" x14ac:dyDescent="0.35">
      <c r="R203" s="7" t="s">
        <v>218</v>
      </c>
      <c r="S203" s="8">
        <v>515.70000000000005</v>
      </c>
      <c r="T203" s="8">
        <v>9536.9</v>
      </c>
      <c r="U203" s="8">
        <v>551.4</v>
      </c>
      <c r="V203" s="8">
        <v>91.9</v>
      </c>
      <c r="W203" s="8">
        <v>145.1</v>
      </c>
      <c r="X203" s="8">
        <v>0</v>
      </c>
      <c r="Y203" s="8">
        <v>452</v>
      </c>
      <c r="Z203" s="8">
        <v>89.9</v>
      </c>
      <c r="AA203" s="8">
        <v>154.19999999999999</v>
      </c>
      <c r="AB203" s="8">
        <v>11537.1</v>
      </c>
      <c r="AC203" s="8">
        <v>12000</v>
      </c>
      <c r="AD203" s="8">
        <v>462.9</v>
      </c>
      <c r="AE203" s="8">
        <v>3.86</v>
      </c>
    </row>
    <row r="204" spans="18:31" ht="15" thickBot="1" x14ac:dyDescent="0.35">
      <c r="R204" s="7" t="s">
        <v>219</v>
      </c>
      <c r="S204" s="8">
        <v>515.70000000000005</v>
      </c>
      <c r="T204" s="8">
        <v>9536.9</v>
      </c>
      <c r="U204" s="8">
        <v>551.4</v>
      </c>
      <c r="V204" s="8">
        <v>91.9</v>
      </c>
      <c r="W204" s="8">
        <v>145.1</v>
      </c>
      <c r="X204" s="8">
        <v>0</v>
      </c>
      <c r="Y204" s="8">
        <v>452</v>
      </c>
      <c r="Z204" s="8">
        <v>89.9</v>
      </c>
      <c r="AA204" s="8">
        <v>265.2</v>
      </c>
      <c r="AB204" s="8">
        <v>11648.1</v>
      </c>
      <c r="AC204" s="8">
        <v>12000</v>
      </c>
      <c r="AD204" s="8">
        <v>351.9</v>
      </c>
      <c r="AE204" s="8">
        <v>2.93</v>
      </c>
    </row>
    <row r="205" spans="18:31" ht="15" thickBot="1" x14ac:dyDescent="0.35">
      <c r="R205" s="7" t="s">
        <v>220</v>
      </c>
      <c r="S205" s="8">
        <v>0</v>
      </c>
      <c r="T205" s="8">
        <v>9624.2999999999993</v>
      </c>
      <c r="U205" s="8">
        <v>551.4</v>
      </c>
      <c r="V205" s="8">
        <v>91.9</v>
      </c>
      <c r="W205" s="8">
        <v>145.1</v>
      </c>
      <c r="X205" s="8">
        <v>324.89999999999998</v>
      </c>
      <c r="Y205" s="8">
        <v>452</v>
      </c>
      <c r="Z205" s="8">
        <v>89.9</v>
      </c>
      <c r="AA205" s="8">
        <v>265.2</v>
      </c>
      <c r="AB205" s="8">
        <v>11544.6</v>
      </c>
      <c r="AC205" s="8">
        <v>11000</v>
      </c>
      <c r="AD205" s="8">
        <v>-544.6</v>
      </c>
      <c r="AE205" s="8">
        <v>-4.95</v>
      </c>
    </row>
    <row r="206" spans="18:31" ht="15" thickBot="1" x14ac:dyDescent="0.35">
      <c r="R206" s="7" t="s">
        <v>221</v>
      </c>
      <c r="S206" s="8">
        <v>0</v>
      </c>
      <c r="T206" s="8">
        <v>9561.5</v>
      </c>
      <c r="U206" s="8">
        <v>0</v>
      </c>
      <c r="V206" s="8">
        <v>1517.1</v>
      </c>
      <c r="W206" s="8">
        <v>404.3</v>
      </c>
      <c r="X206" s="8">
        <v>2224.6999999999998</v>
      </c>
      <c r="Y206" s="8">
        <v>453.5</v>
      </c>
      <c r="Z206" s="8">
        <v>18.600000000000001</v>
      </c>
      <c r="AA206" s="8">
        <v>425.3</v>
      </c>
      <c r="AB206" s="8">
        <v>14604.9</v>
      </c>
      <c r="AC206" s="8">
        <v>15000</v>
      </c>
      <c r="AD206" s="8">
        <v>395.1</v>
      </c>
      <c r="AE206" s="8">
        <v>2.63</v>
      </c>
    </row>
    <row r="207" spans="18:31" ht="15" thickBot="1" x14ac:dyDescent="0.35">
      <c r="R207" s="7" t="s">
        <v>222</v>
      </c>
      <c r="S207" s="8">
        <v>750.8</v>
      </c>
      <c r="T207" s="8">
        <v>9536.9</v>
      </c>
      <c r="U207" s="8">
        <v>551.4</v>
      </c>
      <c r="V207" s="8">
        <v>91.9</v>
      </c>
      <c r="W207" s="8">
        <v>145.1</v>
      </c>
      <c r="X207" s="8">
        <v>324.89999999999998</v>
      </c>
      <c r="Y207" s="8">
        <v>311.39999999999998</v>
      </c>
      <c r="Z207" s="8">
        <v>18.600000000000001</v>
      </c>
      <c r="AA207" s="8">
        <v>154.19999999999999</v>
      </c>
      <c r="AB207" s="8">
        <v>11885.1</v>
      </c>
      <c r="AC207" s="8">
        <v>12000</v>
      </c>
      <c r="AD207" s="8">
        <v>114.9</v>
      </c>
      <c r="AE207" s="8">
        <v>0.96</v>
      </c>
    </row>
    <row r="208" spans="18:31" ht="15" thickBot="1" x14ac:dyDescent="0.35">
      <c r="R208" s="7" t="s">
        <v>223</v>
      </c>
      <c r="S208" s="8">
        <v>1550.7</v>
      </c>
      <c r="T208" s="8">
        <v>9580.1</v>
      </c>
      <c r="U208" s="8">
        <v>551.4</v>
      </c>
      <c r="V208" s="8">
        <v>906.9</v>
      </c>
      <c r="W208" s="8">
        <v>145.1</v>
      </c>
      <c r="X208" s="8">
        <v>803.5</v>
      </c>
      <c r="Y208" s="8">
        <v>351</v>
      </c>
      <c r="Z208" s="8">
        <v>18.600000000000001</v>
      </c>
      <c r="AA208" s="8">
        <v>154.19999999999999</v>
      </c>
      <c r="AB208" s="8">
        <v>14061.5</v>
      </c>
      <c r="AC208" s="8">
        <v>14000</v>
      </c>
      <c r="AD208" s="8">
        <v>-61.5</v>
      </c>
      <c r="AE208" s="8">
        <v>-0.44</v>
      </c>
    </row>
    <row r="209" spans="18:31" ht="15" thickBot="1" x14ac:dyDescent="0.35">
      <c r="R209" s="7" t="s">
        <v>224</v>
      </c>
      <c r="S209" s="8">
        <v>0</v>
      </c>
      <c r="T209" s="8">
        <v>9536.9</v>
      </c>
      <c r="U209" s="8">
        <v>551.4</v>
      </c>
      <c r="V209" s="8">
        <v>91.9</v>
      </c>
      <c r="W209" s="8">
        <v>0</v>
      </c>
      <c r="X209" s="8">
        <v>0</v>
      </c>
      <c r="Y209" s="8">
        <v>311.39999999999998</v>
      </c>
      <c r="Z209" s="8">
        <v>18.600000000000001</v>
      </c>
      <c r="AA209" s="8">
        <v>154.19999999999999</v>
      </c>
      <c r="AB209" s="8">
        <v>10664.3</v>
      </c>
      <c r="AC209" s="8">
        <v>11000</v>
      </c>
      <c r="AD209" s="8">
        <v>335.7</v>
      </c>
      <c r="AE209" s="8">
        <v>3.05</v>
      </c>
    </row>
    <row r="210" spans="18:31" ht="15" thickBot="1" x14ac:dyDescent="0.35">
      <c r="R210" s="7" t="s">
        <v>225</v>
      </c>
      <c r="S210" s="8">
        <v>0</v>
      </c>
      <c r="T210" s="8">
        <v>9624.2999999999993</v>
      </c>
      <c r="U210" s="8">
        <v>551.4</v>
      </c>
      <c r="V210" s="8">
        <v>9.5</v>
      </c>
      <c r="W210" s="8">
        <v>0</v>
      </c>
      <c r="X210" s="8">
        <v>0</v>
      </c>
      <c r="Y210" s="8">
        <v>311.39999999999998</v>
      </c>
      <c r="Z210" s="8">
        <v>231.5</v>
      </c>
      <c r="AA210" s="8">
        <v>141.6</v>
      </c>
      <c r="AB210" s="8">
        <v>10869.7</v>
      </c>
      <c r="AC210" s="8">
        <v>11000</v>
      </c>
      <c r="AD210" s="8">
        <v>130.30000000000001</v>
      </c>
      <c r="AE210" s="8">
        <v>1.18</v>
      </c>
    </row>
    <row r="211" spans="18:31" ht="15" thickBot="1" x14ac:dyDescent="0.35">
      <c r="R211" s="7" t="s">
        <v>226</v>
      </c>
      <c r="S211" s="8">
        <v>750.8</v>
      </c>
      <c r="T211" s="8">
        <v>9561.5</v>
      </c>
      <c r="U211" s="8">
        <v>551.4</v>
      </c>
      <c r="V211" s="8">
        <v>136.1</v>
      </c>
      <c r="W211" s="8">
        <v>311.39999999999998</v>
      </c>
      <c r="X211" s="8">
        <v>324.89999999999998</v>
      </c>
      <c r="Y211" s="8">
        <v>536.79999999999995</v>
      </c>
      <c r="Z211" s="8">
        <v>231.5</v>
      </c>
      <c r="AA211" s="8">
        <v>265.2</v>
      </c>
      <c r="AB211" s="8">
        <v>12669.5</v>
      </c>
      <c r="AC211" s="8">
        <v>13000</v>
      </c>
      <c r="AD211" s="8">
        <v>330.5</v>
      </c>
      <c r="AE211" s="8">
        <v>2.54</v>
      </c>
    </row>
    <row r="212" spans="18:31" ht="15" thickBot="1" x14ac:dyDescent="0.35">
      <c r="R212" s="7" t="s">
        <v>227</v>
      </c>
      <c r="S212" s="8">
        <v>750.8</v>
      </c>
      <c r="T212" s="8">
        <v>9561.5</v>
      </c>
      <c r="U212" s="8">
        <v>551.4</v>
      </c>
      <c r="V212" s="8">
        <v>136.1</v>
      </c>
      <c r="W212" s="8">
        <v>311.39999999999998</v>
      </c>
      <c r="X212" s="8">
        <v>324.89999999999998</v>
      </c>
      <c r="Y212" s="8">
        <v>536.79999999999995</v>
      </c>
      <c r="Z212" s="8">
        <v>231.5</v>
      </c>
      <c r="AA212" s="8">
        <v>154.19999999999999</v>
      </c>
      <c r="AB212" s="8">
        <v>12558.5</v>
      </c>
      <c r="AC212" s="8">
        <v>13000</v>
      </c>
      <c r="AD212" s="8">
        <v>441.5</v>
      </c>
      <c r="AE212" s="8">
        <v>3.4</v>
      </c>
    </row>
    <row r="213" spans="18:31" ht="15" thickBot="1" x14ac:dyDescent="0.35">
      <c r="R213" s="7" t="s">
        <v>228</v>
      </c>
      <c r="S213" s="8">
        <v>0</v>
      </c>
      <c r="T213" s="8">
        <v>9536.9</v>
      </c>
      <c r="U213" s="8">
        <v>597.1</v>
      </c>
      <c r="V213" s="8">
        <v>91.9</v>
      </c>
      <c r="W213" s="8">
        <v>311.39999999999998</v>
      </c>
      <c r="X213" s="8">
        <v>324.89999999999998</v>
      </c>
      <c r="Y213" s="8">
        <v>453.5</v>
      </c>
      <c r="Z213" s="8">
        <v>231.5</v>
      </c>
      <c r="AA213" s="8">
        <v>12.6</v>
      </c>
      <c r="AB213" s="8">
        <v>11559.7</v>
      </c>
      <c r="AC213" s="8">
        <v>11000</v>
      </c>
      <c r="AD213" s="8">
        <v>-559.70000000000005</v>
      </c>
      <c r="AE213" s="8">
        <v>-5.09</v>
      </c>
    </row>
    <row r="214" spans="18:31" ht="15" thickBot="1" x14ac:dyDescent="0.35">
      <c r="R214" s="7" t="s">
        <v>229</v>
      </c>
      <c r="S214" s="8">
        <v>0</v>
      </c>
      <c r="T214" s="8">
        <v>9536.9</v>
      </c>
      <c r="U214" s="8">
        <v>551.4</v>
      </c>
      <c r="V214" s="8">
        <v>9.5</v>
      </c>
      <c r="W214" s="8">
        <v>0</v>
      </c>
      <c r="X214" s="8">
        <v>0</v>
      </c>
      <c r="Y214" s="8">
        <v>311.39999999999998</v>
      </c>
      <c r="Z214" s="8">
        <v>231.5</v>
      </c>
      <c r="AA214" s="8">
        <v>141.6</v>
      </c>
      <c r="AB214" s="8">
        <v>10782.3</v>
      </c>
      <c r="AC214" s="8">
        <v>11000</v>
      </c>
      <c r="AD214" s="8">
        <v>217.7</v>
      </c>
      <c r="AE214" s="8">
        <v>1.98</v>
      </c>
    </row>
    <row r="215" spans="18:31" ht="15" thickBot="1" x14ac:dyDescent="0.35">
      <c r="R215" s="7" t="s">
        <v>230</v>
      </c>
      <c r="S215" s="8">
        <v>0</v>
      </c>
      <c r="T215" s="8">
        <v>9536.9</v>
      </c>
      <c r="U215" s="8">
        <v>597.1</v>
      </c>
      <c r="V215" s="8">
        <v>91.9</v>
      </c>
      <c r="W215" s="8">
        <v>145.1</v>
      </c>
      <c r="X215" s="8">
        <v>0</v>
      </c>
      <c r="Y215" s="8">
        <v>452</v>
      </c>
      <c r="Z215" s="8">
        <v>89.9</v>
      </c>
      <c r="AA215" s="8">
        <v>141.6</v>
      </c>
      <c r="AB215" s="8">
        <v>11054.5</v>
      </c>
      <c r="AC215" s="8">
        <v>11000</v>
      </c>
      <c r="AD215" s="8">
        <v>-54.5</v>
      </c>
      <c r="AE215" s="8">
        <v>-0.5</v>
      </c>
    </row>
    <row r="216" spans="18:31" ht="15" thickBot="1" x14ac:dyDescent="0.35">
      <c r="R216" s="7" t="s">
        <v>231</v>
      </c>
      <c r="S216" s="8">
        <v>515.70000000000005</v>
      </c>
      <c r="T216" s="8">
        <v>9561.5</v>
      </c>
      <c r="U216" s="8">
        <v>597.1</v>
      </c>
      <c r="V216" s="8">
        <v>136.1</v>
      </c>
      <c r="W216" s="8">
        <v>145.1</v>
      </c>
      <c r="X216" s="8">
        <v>324.89999999999998</v>
      </c>
      <c r="Y216" s="8">
        <v>536.79999999999995</v>
      </c>
      <c r="Z216" s="8">
        <v>231.5</v>
      </c>
      <c r="AA216" s="8">
        <v>154.19999999999999</v>
      </c>
      <c r="AB216" s="8">
        <v>12203</v>
      </c>
      <c r="AC216" s="8">
        <v>12000</v>
      </c>
      <c r="AD216" s="8">
        <v>-203</v>
      </c>
      <c r="AE216" s="8">
        <v>-1.69</v>
      </c>
    </row>
    <row r="217" spans="18:31" ht="15" thickBot="1" x14ac:dyDescent="0.35">
      <c r="R217" s="7" t="s">
        <v>232</v>
      </c>
      <c r="S217" s="8">
        <v>750.8</v>
      </c>
      <c r="T217" s="8">
        <v>9536.9</v>
      </c>
      <c r="U217" s="8">
        <v>597.1</v>
      </c>
      <c r="V217" s="8">
        <v>91.9</v>
      </c>
      <c r="W217" s="8">
        <v>311.39999999999998</v>
      </c>
      <c r="X217" s="8">
        <v>324.89999999999998</v>
      </c>
      <c r="Y217" s="8">
        <v>536.79999999999995</v>
      </c>
      <c r="Z217" s="8">
        <v>231.5</v>
      </c>
      <c r="AA217" s="8">
        <v>154.19999999999999</v>
      </c>
      <c r="AB217" s="8">
        <v>12535.4</v>
      </c>
      <c r="AC217" s="8">
        <v>12000</v>
      </c>
      <c r="AD217" s="8">
        <v>-535.4</v>
      </c>
      <c r="AE217" s="8">
        <v>-4.46</v>
      </c>
    </row>
    <row r="218" spans="18:31" ht="15" thickBot="1" x14ac:dyDescent="0.35">
      <c r="R218" s="7" t="s">
        <v>233</v>
      </c>
      <c r="S218" s="8">
        <v>0</v>
      </c>
      <c r="T218" s="8">
        <v>9536.9</v>
      </c>
      <c r="U218" s="8">
        <v>551.4</v>
      </c>
      <c r="V218" s="8">
        <v>91.9</v>
      </c>
      <c r="W218" s="8">
        <v>311.39999999999998</v>
      </c>
      <c r="X218" s="8">
        <v>324.89999999999998</v>
      </c>
      <c r="Y218" s="8">
        <v>536.79999999999995</v>
      </c>
      <c r="Z218" s="8">
        <v>231.5</v>
      </c>
      <c r="AA218" s="8">
        <v>12.6</v>
      </c>
      <c r="AB218" s="8">
        <v>11597.3</v>
      </c>
      <c r="AC218" s="8">
        <v>12000</v>
      </c>
      <c r="AD218" s="8">
        <v>402.7</v>
      </c>
      <c r="AE218" s="8">
        <v>3.36</v>
      </c>
    </row>
    <row r="219" spans="18:31" ht="15" thickBot="1" x14ac:dyDescent="0.35">
      <c r="R219" s="7" t="s">
        <v>234</v>
      </c>
      <c r="S219" s="8">
        <v>0</v>
      </c>
      <c r="T219" s="8">
        <v>9624.2999999999993</v>
      </c>
      <c r="U219" s="8">
        <v>551.4</v>
      </c>
      <c r="V219" s="8">
        <v>9.5</v>
      </c>
      <c r="W219" s="8">
        <v>0</v>
      </c>
      <c r="X219" s="8">
        <v>0</v>
      </c>
      <c r="Y219" s="8">
        <v>311.39999999999998</v>
      </c>
      <c r="Z219" s="8">
        <v>18.600000000000001</v>
      </c>
      <c r="AA219" s="8">
        <v>154.19999999999999</v>
      </c>
      <c r="AB219" s="8">
        <v>10669.3</v>
      </c>
      <c r="AC219" s="8">
        <v>11000</v>
      </c>
      <c r="AD219" s="8">
        <v>330.7</v>
      </c>
      <c r="AE219" s="8">
        <v>3.01</v>
      </c>
    </row>
    <row r="220" spans="18:31" ht="15" thickBot="1" x14ac:dyDescent="0.35">
      <c r="R220" s="7" t="s">
        <v>235</v>
      </c>
      <c r="S220" s="8">
        <v>0</v>
      </c>
      <c r="T220" s="8">
        <v>9624.2999999999993</v>
      </c>
      <c r="U220" s="8">
        <v>551.4</v>
      </c>
      <c r="V220" s="8">
        <v>9.5</v>
      </c>
      <c r="W220" s="8">
        <v>0</v>
      </c>
      <c r="X220" s="8">
        <v>0</v>
      </c>
      <c r="Y220" s="8">
        <v>311.39999999999998</v>
      </c>
      <c r="Z220" s="8">
        <v>18.600000000000001</v>
      </c>
      <c r="AA220" s="8">
        <v>265.2</v>
      </c>
      <c r="AB220" s="8">
        <v>10780.3</v>
      </c>
      <c r="AC220" s="8">
        <v>11000</v>
      </c>
      <c r="AD220" s="8">
        <v>219.7</v>
      </c>
      <c r="AE220" s="8">
        <v>2</v>
      </c>
    </row>
    <row r="221" spans="18:31" ht="15" thickBot="1" x14ac:dyDescent="0.35">
      <c r="R221" s="7" t="s">
        <v>236</v>
      </c>
      <c r="S221" s="8">
        <v>750.8</v>
      </c>
      <c r="T221" s="8">
        <v>9536.9</v>
      </c>
      <c r="U221" s="8">
        <v>551.4</v>
      </c>
      <c r="V221" s="8">
        <v>91.9</v>
      </c>
      <c r="W221" s="8">
        <v>311.39999999999998</v>
      </c>
      <c r="X221" s="8">
        <v>324.89999999999998</v>
      </c>
      <c r="Y221" s="8">
        <v>452</v>
      </c>
      <c r="Z221" s="8">
        <v>123</v>
      </c>
      <c r="AA221" s="8">
        <v>265.2</v>
      </c>
      <c r="AB221" s="8">
        <v>12407.4</v>
      </c>
      <c r="AC221" s="8">
        <v>12000</v>
      </c>
      <c r="AD221" s="8">
        <v>-407.4</v>
      </c>
      <c r="AE221" s="8">
        <v>-3.4</v>
      </c>
    </row>
    <row r="222" spans="18:31" ht="15" thickBot="1" x14ac:dyDescent="0.35">
      <c r="R222" s="7" t="s">
        <v>237</v>
      </c>
      <c r="S222" s="8">
        <v>0</v>
      </c>
      <c r="T222" s="8">
        <v>9536.9</v>
      </c>
      <c r="U222" s="8">
        <v>551.4</v>
      </c>
      <c r="V222" s="8">
        <v>91.9</v>
      </c>
      <c r="W222" s="8">
        <v>311.39999999999998</v>
      </c>
      <c r="X222" s="8">
        <v>0</v>
      </c>
      <c r="Y222" s="8">
        <v>536.79999999999995</v>
      </c>
      <c r="Z222" s="8">
        <v>123</v>
      </c>
      <c r="AA222" s="8">
        <v>265.2</v>
      </c>
      <c r="AB222" s="8">
        <v>11416.6</v>
      </c>
      <c r="AC222" s="8">
        <v>11000</v>
      </c>
      <c r="AD222" s="8">
        <v>-416.6</v>
      </c>
      <c r="AE222" s="8">
        <v>-3.79</v>
      </c>
    </row>
    <row r="223" spans="18:31" ht="15" thickBot="1" x14ac:dyDescent="0.35">
      <c r="R223" s="7" t="s">
        <v>238</v>
      </c>
      <c r="S223" s="8">
        <v>750.8</v>
      </c>
      <c r="T223" s="8">
        <v>9536.9</v>
      </c>
      <c r="U223" s="8">
        <v>551.4</v>
      </c>
      <c r="V223" s="8">
        <v>91.9</v>
      </c>
      <c r="W223" s="8">
        <v>311.39999999999998</v>
      </c>
      <c r="X223" s="8">
        <v>324.89999999999998</v>
      </c>
      <c r="Y223" s="8">
        <v>452</v>
      </c>
      <c r="Z223" s="8">
        <v>123</v>
      </c>
      <c r="AA223" s="8">
        <v>154.19999999999999</v>
      </c>
      <c r="AB223" s="8">
        <v>12296.4</v>
      </c>
      <c r="AC223" s="8">
        <v>12000</v>
      </c>
      <c r="AD223" s="8">
        <v>-296.39999999999998</v>
      </c>
      <c r="AE223" s="8">
        <v>-2.4700000000000002</v>
      </c>
    </row>
    <row r="224" spans="18:31" ht="15" thickBot="1" x14ac:dyDescent="0.35">
      <c r="R224" s="7" t="s">
        <v>239</v>
      </c>
      <c r="S224" s="8">
        <v>0</v>
      </c>
      <c r="T224" s="8">
        <v>9624.2999999999993</v>
      </c>
      <c r="U224" s="8">
        <v>551.4</v>
      </c>
      <c r="V224" s="8">
        <v>9.5</v>
      </c>
      <c r="W224" s="8">
        <v>311.39999999999998</v>
      </c>
      <c r="X224" s="8">
        <v>0</v>
      </c>
      <c r="Y224" s="8">
        <v>452</v>
      </c>
      <c r="Z224" s="8">
        <v>89.9</v>
      </c>
      <c r="AA224" s="8">
        <v>141.6</v>
      </c>
      <c r="AB224" s="8">
        <v>11180</v>
      </c>
      <c r="AC224" s="8">
        <v>11000</v>
      </c>
      <c r="AD224" s="8">
        <v>-180</v>
      </c>
      <c r="AE224" s="8">
        <v>-1.64</v>
      </c>
    </row>
    <row r="225" spans="18:31" ht="15" thickBot="1" x14ac:dyDescent="0.35">
      <c r="R225" s="7" t="s">
        <v>240</v>
      </c>
      <c r="S225" s="8">
        <v>0</v>
      </c>
      <c r="T225" s="8">
        <v>9561.5</v>
      </c>
      <c r="U225" s="8">
        <v>597.1</v>
      </c>
      <c r="V225" s="8">
        <v>906.9</v>
      </c>
      <c r="W225" s="8">
        <v>145.1</v>
      </c>
      <c r="X225" s="8">
        <v>803.5</v>
      </c>
      <c r="Y225" s="8">
        <v>453.5</v>
      </c>
      <c r="Z225" s="8">
        <v>164.2</v>
      </c>
      <c r="AA225" s="8">
        <v>425.3</v>
      </c>
      <c r="AB225" s="8">
        <v>13057.2</v>
      </c>
      <c r="AC225" s="8">
        <v>13000</v>
      </c>
      <c r="AD225" s="8">
        <v>-57.2</v>
      </c>
      <c r="AE225" s="8">
        <v>-0.44</v>
      </c>
    </row>
    <row r="226" spans="18:31" ht="15" thickBot="1" x14ac:dyDescent="0.35">
      <c r="R226" s="7" t="s">
        <v>241</v>
      </c>
      <c r="S226" s="8">
        <v>0</v>
      </c>
      <c r="T226" s="8">
        <v>9536.9</v>
      </c>
      <c r="U226" s="8">
        <v>551.4</v>
      </c>
      <c r="V226" s="8">
        <v>9.5</v>
      </c>
      <c r="W226" s="8">
        <v>145.1</v>
      </c>
      <c r="X226" s="8">
        <v>0</v>
      </c>
      <c r="Y226" s="8">
        <v>452</v>
      </c>
      <c r="Z226" s="8">
        <v>164.2</v>
      </c>
      <c r="AA226" s="8">
        <v>154.19999999999999</v>
      </c>
      <c r="AB226" s="8">
        <v>11013.3</v>
      </c>
      <c r="AC226" s="8">
        <v>11000</v>
      </c>
      <c r="AD226" s="8">
        <v>-13.3</v>
      </c>
      <c r="AE226" s="8">
        <v>-0.12</v>
      </c>
    </row>
    <row r="227" spans="18:31" ht="15" thickBot="1" x14ac:dyDescent="0.35">
      <c r="R227" s="7" t="s">
        <v>242</v>
      </c>
      <c r="S227" s="8">
        <v>0</v>
      </c>
      <c r="T227" s="8">
        <v>9536.9</v>
      </c>
      <c r="U227" s="8">
        <v>551.4</v>
      </c>
      <c r="V227" s="8">
        <v>9.5</v>
      </c>
      <c r="W227" s="8">
        <v>145.1</v>
      </c>
      <c r="X227" s="8">
        <v>0</v>
      </c>
      <c r="Y227" s="8">
        <v>452</v>
      </c>
      <c r="Z227" s="8">
        <v>164.2</v>
      </c>
      <c r="AA227" s="8">
        <v>141.6</v>
      </c>
      <c r="AB227" s="8">
        <v>11000.8</v>
      </c>
      <c r="AC227" s="8">
        <v>11000</v>
      </c>
      <c r="AD227" s="8">
        <v>-0.8</v>
      </c>
      <c r="AE227" s="8">
        <v>-0.01</v>
      </c>
    </row>
    <row r="228" spans="18:31" ht="15" thickBot="1" x14ac:dyDescent="0.35">
      <c r="R228" s="7" t="s">
        <v>243</v>
      </c>
      <c r="S228" s="8">
        <v>709.1</v>
      </c>
      <c r="T228" s="8">
        <v>9561.5</v>
      </c>
      <c r="U228" s="8">
        <v>551.4</v>
      </c>
      <c r="V228" s="8">
        <v>906.9</v>
      </c>
      <c r="W228" s="8">
        <v>404.3</v>
      </c>
      <c r="X228" s="8">
        <v>760.3</v>
      </c>
      <c r="Y228" s="8">
        <v>311.39999999999998</v>
      </c>
      <c r="Z228" s="8">
        <v>18.600000000000001</v>
      </c>
      <c r="AA228" s="8">
        <v>265.2</v>
      </c>
      <c r="AB228" s="8">
        <v>13488.6</v>
      </c>
      <c r="AC228" s="8">
        <v>12000</v>
      </c>
      <c r="AD228" s="8">
        <v>-1488.6</v>
      </c>
      <c r="AE228" s="8">
        <v>-12.41</v>
      </c>
    </row>
    <row r="229" spans="18:31" ht="15" thickBot="1" x14ac:dyDescent="0.35">
      <c r="R229" s="7" t="s">
        <v>244</v>
      </c>
      <c r="S229" s="8">
        <v>515.70000000000005</v>
      </c>
      <c r="T229" s="8">
        <v>9561.5</v>
      </c>
      <c r="U229" s="8">
        <v>0</v>
      </c>
      <c r="V229" s="8">
        <v>1517.1</v>
      </c>
      <c r="W229" s="8">
        <v>404.3</v>
      </c>
      <c r="X229" s="8">
        <v>2224.6999999999998</v>
      </c>
      <c r="Y229" s="8">
        <v>453.5</v>
      </c>
      <c r="Z229" s="8">
        <v>18.600000000000001</v>
      </c>
      <c r="AA229" s="8">
        <v>425.3</v>
      </c>
      <c r="AB229" s="8">
        <v>15120.6</v>
      </c>
      <c r="AC229" s="8">
        <v>15000</v>
      </c>
      <c r="AD229" s="8">
        <v>-120.6</v>
      </c>
      <c r="AE229" s="8">
        <v>-0.8</v>
      </c>
    </row>
    <row r="230" spans="18:31" ht="15" thickBot="1" x14ac:dyDescent="0.35">
      <c r="R230" s="7" t="s">
        <v>245</v>
      </c>
      <c r="S230" s="8">
        <v>709.1</v>
      </c>
      <c r="T230" s="8">
        <v>9561.5</v>
      </c>
      <c r="U230" s="8">
        <v>597.1</v>
      </c>
      <c r="V230" s="8">
        <v>906.9</v>
      </c>
      <c r="W230" s="8">
        <v>404.3</v>
      </c>
      <c r="X230" s="8">
        <v>760.3</v>
      </c>
      <c r="Y230" s="8">
        <v>452</v>
      </c>
      <c r="Z230" s="8">
        <v>18.600000000000001</v>
      </c>
      <c r="AA230" s="8">
        <v>265.2</v>
      </c>
      <c r="AB230" s="8">
        <v>13674.9</v>
      </c>
      <c r="AC230" s="8">
        <v>13000</v>
      </c>
      <c r="AD230" s="8">
        <v>-674.9</v>
      </c>
      <c r="AE230" s="8">
        <v>-5.19</v>
      </c>
    </row>
    <row r="231" spans="18:31" ht="15" thickBot="1" x14ac:dyDescent="0.35">
      <c r="R231" s="7" t="s">
        <v>246</v>
      </c>
      <c r="S231" s="8">
        <v>709.1</v>
      </c>
      <c r="T231" s="8">
        <v>9580.1</v>
      </c>
      <c r="U231" s="8">
        <v>597.1</v>
      </c>
      <c r="V231" s="8">
        <v>906.9</v>
      </c>
      <c r="W231" s="8">
        <v>254.6</v>
      </c>
      <c r="X231" s="8">
        <v>760.3</v>
      </c>
      <c r="Y231" s="8">
        <v>452</v>
      </c>
      <c r="Z231" s="8">
        <v>89.9</v>
      </c>
      <c r="AA231" s="8">
        <v>265.2</v>
      </c>
      <c r="AB231" s="8">
        <v>13615.1</v>
      </c>
      <c r="AC231" s="8">
        <v>14000</v>
      </c>
      <c r="AD231" s="8">
        <v>384.9</v>
      </c>
      <c r="AE231" s="8">
        <v>2.75</v>
      </c>
    </row>
    <row r="232" spans="18:31" ht="15" thickBot="1" x14ac:dyDescent="0.35">
      <c r="R232" s="7" t="s">
        <v>247</v>
      </c>
      <c r="S232" s="8">
        <v>515.70000000000005</v>
      </c>
      <c r="T232" s="8">
        <v>9561.5</v>
      </c>
      <c r="U232" s="8">
        <v>0</v>
      </c>
      <c r="V232" s="8">
        <v>906.9</v>
      </c>
      <c r="W232" s="8">
        <v>254.6</v>
      </c>
      <c r="X232" s="8">
        <v>803.5</v>
      </c>
      <c r="Y232" s="8">
        <v>453.5</v>
      </c>
      <c r="Z232" s="8">
        <v>89.9</v>
      </c>
      <c r="AA232" s="8">
        <v>265.2</v>
      </c>
      <c r="AB232" s="8">
        <v>12850.8</v>
      </c>
      <c r="AC232" s="8">
        <v>14000</v>
      </c>
      <c r="AD232" s="8">
        <v>1149.2</v>
      </c>
      <c r="AE232" s="8">
        <v>8.2100000000000009</v>
      </c>
    </row>
    <row r="233" spans="18:31" ht="15" thickBot="1" x14ac:dyDescent="0.35">
      <c r="R233" s="7" t="s">
        <v>248</v>
      </c>
      <c r="S233" s="8">
        <v>709.1</v>
      </c>
      <c r="T233" s="8">
        <v>9580.1</v>
      </c>
      <c r="U233" s="8">
        <v>551.4</v>
      </c>
      <c r="V233" s="8">
        <v>136.1</v>
      </c>
      <c r="W233" s="8">
        <v>145.1</v>
      </c>
      <c r="X233" s="8">
        <v>760.3</v>
      </c>
      <c r="Y233" s="8">
        <v>311.39999999999998</v>
      </c>
      <c r="Z233" s="8">
        <v>89.9</v>
      </c>
      <c r="AA233" s="8">
        <v>154.19999999999999</v>
      </c>
      <c r="AB233" s="8">
        <v>12437.5</v>
      </c>
      <c r="AC233" s="8">
        <v>13000</v>
      </c>
      <c r="AD233" s="8">
        <v>562.5</v>
      </c>
      <c r="AE233" s="8">
        <v>4.33</v>
      </c>
    </row>
    <row r="234" spans="18:31" ht="15" thickBot="1" x14ac:dyDescent="0.35">
      <c r="R234" s="7" t="s">
        <v>249</v>
      </c>
      <c r="S234" s="8">
        <v>709.1</v>
      </c>
      <c r="T234" s="8">
        <v>9580.1</v>
      </c>
      <c r="U234" s="8">
        <v>551.4</v>
      </c>
      <c r="V234" s="8">
        <v>136.1</v>
      </c>
      <c r="W234" s="8">
        <v>145.1</v>
      </c>
      <c r="X234" s="8">
        <v>760.3</v>
      </c>
      <c r="Y234" s="8">
        <v>452</v>
      </c>
      <c r="Z234" s="8">
        <v>89.9</v>
      </c>
      <c r="AA234" s="8">
        <v>154.19999999999999</v>
      </c>
      <c r="AB234" s="8">
        <v>12578.1</v>
      </c>
      <c r="AC234" s="8">
        <v>13000</v>
      </c>
      <c r="AD234" s="8">
        <v>421.9</v>
      </c>
      <c r="AE234" s="8">
        <v>3.25</v>
      </c>
    </row>
    <row r="235" spans="18:31" ht="15" thickBot="1" x14ac:dyDescent="0.35">
      <c r="R235" s="7" t="s">
        <v>250</v>
      </c>
      <c r="S235" s="8">
        <v>515.70000000000005</v>
      </c>
      <c r="T235" s="8">
        <v>9561.5</v>
      </c>
      <c r="U235" s="8">
        <v>507.2</v>
      </c>
      <c r="V235" s="8">
        <v>136.1</v>
      </c>
      <c r="W235" s="8">
        <v>145.1</v>
      </c>
      <c r="X235" s="8">
        <v>803.5</v>
      </c>
      <c r="Y235" s="8">
        <v>536.79999999999995</v>
      </c>
      <c r="Z235" s="8">
        <v>89.9</v>
      </c>
      <c r="AA235" s="8">
        <v>12.6</v>
      </c>
      <c r="AB235" s="8">
        <v>12308.4</v>
      </c>
      <c r="AC235" s="8">
        <v>12000</v>
      </c>
      <c r="AD235" s="8">
        <v>-308.39999999999998</v>
      </c>
      <c r="AE235" s="8">
        <v>-2.57</v>
      </c>
    </row>
    <row r="236" spans="18:31" ht="15" thickBot="1" x14ac:dyDescent="0.35">
      <c r="R236" s="7" t="s">
        <v>251</v>
      </c>
      <c r="S236" s="8">
        <v>750.8</v>
      </c>
      <c r="T236" s="8">
        <v>9536.9</v>
      </c>
      <c r="U236" s="8">
        <v>551.4</v>
      </c>
      <c r="V236" s="8">
        <v>91.9</v>
      </c>
      <c r="W236" s="8">
        <v>404.3</v>
      </c>
      <c r="X236" s="8">
        <v>324.89999999999998</v>
      </c>
      <c r="Y236" s="8">
        <v>311.39999999999998</v>
      </c>
      <c r="Z236" s="8">
        <v>18.600000000000001</v>
      </c>
      <c r="AA236" s="8">
        <v>154.19999999999999</v>
      </c>
      <c r="AB236" s="8">
        <v>12144.2</v>
      </c>
      <c r="AC236" s="8">
        <v>12000</v>
      </c>
      <c r="AD236" s="8">
        <v>-144.19999999999999</v>
      </c>
      <c r="AE236" s="8">
        <v>-1.2</v>
      </c>
    </row>
    <row r="237" spans="18:31" ht="15" thickBot="1" x14ac:dyDescent="0.35">
      <c r="R237" s="7" t="s">
        <v>252</v>
      </c>
      <c r="S237" s="8">
        <v>750.8</v>
      </c>
      <c r="T237" s="8">
        <v>9536.9</v>
      </c>
      <c r="U237" s="8">
        <v>551.4</v>
      </c>
      <c r="V237" s="8">
        <v>91.9</v>
      </c>
      <c r="W237" s="8">
        <v>404.3</v>
      </c>
      <c r="X237" s="8">
        <v>324.89999999999998</v>
      </c>
      <c r="Y237" s="8">
        <v>311.39999999999998</v>
      </c>
      <c r="Z237" s="8">
        <v>18.600000000000001</v>
      </c>
      <c r="AA237" s="8">
        <v>154.19999999999999</v>
      </c>
      <c r="AB237" s="8">
        <v>12144.2</v>
      </c>
      <c r="AC237" s="8">
        <v>12000</v>
      </c>
      <c r="AD237" s="8">
        <v>-144.19999999999999</v>
      </c>
      <c r="AE237" s="8">
        <v>-1.2</v>
      </c>
    </row>
    <row r="238" spans="18:31" ht="15" thickBot="1" x14ac:dyDescent="0.35">
      <c r="R238" s="7" t="s">
        <v>253</v>
      </c>
      <c r="S238" s="8">
        <v>0</v>
      </c>
      <c r="T238" s="8">
        <v>9624.2999999999993</v>
      </c>
      <c r="U238" s="8">
        <v>0</v>
      </c>
      <c r="V238" s="8">
        <v>906.9</v>
      </c>
      <c r="W238" s="8">
        <v>404.3</v>
      </c>
      <c r="X238" s="8">
        <v>760.3</v>
      </c>
      <c r="Y238" s="8">
        <v>536.79999999999995</v>
      </c>
      <c r="Z238" s="8">
        <v>18.600000000000001</v>
      </c>
      <c r="AA238" s="8">
        <v>425.3</v>
      </c>
      <c r="AB238" s="8">
        <v>12676.5</v>
      </c>
      <c r="AC238" s="8">
        <v>13000</v>
      </c>
      <c r="AD238" s="8">
        <v>323.5</v>
      </c>
      <c r="AE238" s="8">
        <v>2.4900000000000002</v>
      </c>
    </row>
    <row r="239" spans="18:31" ht="15" thickBot="1" x14ac:dyDescent="0.35">
      <c r="R239" s="7" t="s">
        <v>254</v>
      </c>
      <c r="S239" s="8">
        <v>750.8</v>
      </c>
      <c r="T239" s="8">
        <v>9561.5</v>
      </c>
      <c r="U239" s="8">
        <v>551.4</v>
      </c>
      <c r="V239" s="8">
        <v>136.1</v>
      </c>
      <c r="W239" s="8">
        <v>254.6</v>
      </c>
      <c r="X239" s="8">
        <v>324.89999999999998</v>
      </c>
      <c r="Y239" s="8">
        <v>311.39999999999998</v>
      </c>
      <c r="Z239" s="8">
        <v>123</v>
      </c>
      <c r="AA239" s="8">
        <v>154.19999999999999</v>
      </c>
      <c r="AB239" s="8">
        <v>12167.8</v>
      </c>
      <c r="AC239" s="8">
        <v>13000</v>
      </c>
      <c r="AD239" s="8">
        <v>832.2</v>
      </c>
      <c r="AE239" s="8">
        <v>6.4</v>
      </c>
    </row>
    <row r="240" spans="18:31" ht="15" thickBot="1" x14ac:dyDescent="0.35">
      <c r="R240" s="7" t="s">
        <v>255</v>
      </c>
      <c r="S240" s="8">
        <v>0</v>
      </c>
      <c r="T240" s="8">
        <v>9536.9</v>
      </c>
      <c r="U240" s="8">
        <v>597.1</v>
      </c>
      <c r="V240" s="8">
        <v>91.9</v>
      </c>
      <c r="W240" s="8">
        <v>254.6</v>
      </c>
      <c r="X240" s="8">
        <v>324.89999999999998</v>
      </c>
      <c r="Y240" s="8">
        <v>452</v>
      </c>
      <c r="Z240" s="8">
        <v>123</v>
      </c>
      <c r="AA240" s="8">
        <v>265.2</v>
      </c>
      <c r="AB240" s="8">
        <v>11645.6</v>
      </c>
      <c r="AC240" s="8">
        <v>12000</v>
      </c>
      <c r="AD240" s="8">
        <v>354.4</v>
      </c>
      <c r="AE240" s="8">
        <v>2.95</v>
      </c>
    </row>
    <row r="241" spans="18:31" ht="15" thickBot="1" x14ac:dyDescent="0.35">
      <c r="R241" s="7" t="s">
        <v>256</v>
      </c>
      <c r="S241" s="8">
        <v>750.8</v>
      </c>
      <c r="T241" s="8">
        <v>9561.5</v>
      </c>
      <c r="U241" s="8">
        <v>551.4</v>
      </c>
      <c r="V241" s="8">
        <v>91.9</v>
      </c>
      <c r="W241" s="8">
        <v>254.6</v>
      </c>
      <c r="X241" s="8">
        <v>324.89999999999998</v>
      </c>
      <c r="Y241" s="8">
        <v>452</v>
      </c>
      <c r="Z241" s="8">
        <v>123</v>
      </c>
      <c r="AA241" s="8">
        <v>154.19999999999999</v>
      </c>
      <c r="AB241" s="8">
        <v>12264.2</v>
      </c>
      <c r="AC241" s="8">
        <v>13000</v>
      </c>
      <c r="AD241" s="8">
        <v>735.8</v>
      </c>
      <c r="AE241" s="8">
        <v>5.66</v>
      </c>
    </row>
    <row r="242" spans="18:31" ht="15" thickBot="1" x14ac:dyDescent="0.35">
      <c r="R242" s="7" t="s">
        <v>257</v>
      </c>
      <c r="S242" s="8">
        <v>0</v>
      </c>
      <c r="T242" s="8">
        <v>9624.2999999999993</v>
      </c>
      <c r="U242" s="8">
        <v>551.4</v>
      </c>
      <c r="V242" s="8">
        <v>9.5</v>
      </c>
      <c r="W242" s="8">
        <v>311.39999999999998</v>
      </c>
      <c r="X242" s="8">
        <v>0</v>
      </c>
      <c r="Y242" s="8">
        <v>311.39999999999998</v>
      </c>
      <c r="Z242" s="8">
        <v>89.9</v>
      </c>
      <c r="AA242" s="8">
        <v>141.6</v>
      </c>
      <c r="AB242" s="8">
        <v>11039.4</v>
      </c>
      <c r="AC242" s="8">
        <v>11000</v>
      </c>
      <c r="AD242" s="8">
        <v>-39.4</v>
      </c>
      <c r="AE242" s="8">
        <v>-0.36</v>
      </c>
    </row>
    <row r="243" spans="18:31" ht="15" thickBot="1" x14ac:dyDescent="0.35">
      <c r="R243" s="7" t="s">
        <v>258</v>
      </c>
      <c r="S243" s="8">
        <v>0</v>
      </c>
      <c r="T243" s="8">
        <v>9536.9</v>
      </c>
      <c r="U243" s="8">
        <v>551.4</v>
      </c>
      <c r="V243" s="8">
        <v>9.5</v>
      </c>
      <c r="W243" s="8">
        <v>311.39999999999998</v>
      </c>
      <c r="X243" s="8">
        <v>0</v>
      </c>
      <c r="Y243" s="8">
        <v>311.39999999999998</v>
      </c>
      <c r="Z243" s="8">
        <v>89.9</v>
      </c>
      <c r="AA243" s="8">
        <v>141.6</v>
      </c>
      <c r="AB243" s="8">
        <v>10952</v>
      </c>
      <c r="AC243" s="8">
        <v>11000</v>
      </c>
      <c r="AD243" s="8">
        <v>48</v>
      </c>
      <c r="AE243" s="8">
        <v>0.44</v>
      </c>
    </row>
    <row r="244" spans="18:31" ht="15" thickBot="1" x14ac:dyDescent="0.35">
      <c r="R244" s="7" t="s">
        <v>259</v>
      </c>
      <c r="S244" s="8">
        <v>709.1</v>
      </c>
      <c r="T244" s="8">
        <v>9580.1</v>
      </c>
      <c r="U244" s="8">
        <v>551.4</v>
      </c>
      <c r="V244" s="8">
        <v>906.9</v>
      </c>
      <c r="W244" s="8">
        <v>404.3</v>
      </c>
      <c r="X244" s="8">
        <v>803.5</v>
      </c>
      <c r="Y244" s="8">
        <v>536.79999999999995</v>
      </c>
      <c r="Z244" s="8">
        <v>231.5</v>
      </c>
      <c r="AA244" s="8">
        <v>265.2</v>
      </c>
      <c r="AB244" s="8">
        <v>13988.7</v>
      </c>
      <c r="AC244" s="8">
        <v>14000</v>
      </c>
      <c r="AD244" s="8">
        <v>11.3</v>
      </c>
      <c r="AE244" s="8">
        <v>0.08</v>
      </c>
    </row>
    <row r="245" spans="18:31" ht="15" thickBot="1" x14ac:dyDescent="0.35">
      <c r="R245" s="7" t="s">
        <v>260</v>
      </c>
      <c r="S245" s="8">
        <v>1550.7</v>
      </c>
      <c r="T245" s="8">
        <v>9580.1</v>
      </c>
      <c r="U245" s="8">
        <v>551.4</v>
      </c>
      <c r="V245" s="8">
        <v>1517.1</v>
      </c>
      <c r="W245" s="8">
        <v>254.6</v>
      </c>
      <c r="X245" s="8">
        <v>803.5</v>
      </c>
      <c r="Y245" s="8">
        <v>453.5</v>
      </c>
      <c r="Z245" s="8">
        <v>89.9</v>
      </c>
      <c r="AA245" s="8">
        <v>265.2</v>
      </c>
      <c r="AB245" s="8">
        <v>15065.9</v>
      </c>
      <c r="AC245" s="8">
        <v>15000</v>
      </c>
      <c r="AD245" s="8">
        <v>-65.900000000000006</v>
      </c>
      <c r="AE245" s="8">
        <v>-0.44</v>
      </c>
    </row>
    <row r="246" spans="18:31" ht="15" thickBot="1" x14ac:dyDescent="0.35">
      <c r="R246" s="7" t="s">
        <v>261</v>
      </c>
      <c r="S246" s="8">
        <v>750.8</v>
      </c>
      <c r="T246" s="8">
        <v>9580.1</v>
      </c>
      <c r="U246" s="8">
        <v>551.4</v>
      </c>
      <c r="V246" s="8">
        <v>136.1</v>
      </c>
      <c r="W246" s="8">
        <v>404.3</v>
      </c>
      <c r="X246" s="8">
        <v>803.5</v>
      </c>
      <c r="Y246" s="8">
        <v>452</v>
      </c>
      <c r="Z246" s="8">
        <v>18.600000000000001</v>
      </c>
      <c r="AA246" s="8">
        <v>154.19999999999999</v>
      </c>
      <c r="AB246" s="8">
        <v>12850.8</v>
      </c>
      <c r="AC246" s="8">
        <v>13000</v>
      </c>
      <c r="AD246" s="8">
        <v>149.19999999999999</v>
      </c>
      <c r="AE246" s="8">
        <v>1.1499999999999999</v>
      </c>
    </row>
    <row r="247" spans="18:31" ht="15" thickBot="1" x14ac:dyDescent="0.35">
      <c r="R247" s="7" t="s">
        <v>262</v>
      </c>
      <c r="S247" s="8">
        <v>515.70000000000005</v>
      </c>
      <c r="T247" s="8">
        <v>9561.5</v>
      </c>
      <c r="U247" s="8">
        <v>0</v>
      </c>
      <c r="V247" s="8">
        <v>1517.1</v>
      </c>
      <c r="W247" s="8">
        <v>254.6</v>
      </c>
      <c r="X247" s="8">
        <v>2224.6999999999998</v>
      </c>
      <c r="Y247" s="8">
        <v>351</v>
      </c>
      <c r="Z247" s="8">
        <v>231.5</v>
      </c>
      <c r="AA247" s="8">
        <v>425.3</v>
      </c>
      <c r="AB247" s="8">
        <v>15081.5</v>
      </c>
      <c r="AC247" s="8">
        <v>15000</v>
      </c>
      <c r="AD247" s="8">
        <v>-81.5</v>
      </c>
      <c r="AE247" s="8">
        <v>-0.54</v>
      </c>
    </row>
    <row r="248" spans="18:31" ht="15" thickBot="1" x14ac:dyDescent="0.35">
      <c r="R248" s="7" t="s">
        <v>263</v>
      </c>
      <c r="S248" s="8">
        <v>750.8</v>
      </c>
      <c r="T248" s="8">
        <v>9536.9</v>
      </c>
      <c r="U248" s="8">
        <v>551.4</v>
      </c>
      <c r="V248" s="8">
        <v>91.9</v>
      </c>
      <c r="W248" s="8">
        <v>311.39999999999998</v>
      </c>
      <c r="X248" s="8">
        <v>760.3</v>
      </c>
      <c r="Y248" s="8">
        <v>311.39999999999998</v>
      </c>
      <c r="Z248" s="8">
        <v>123</v>
      </c>
      <c r="AA248" s="8">
        <v>154.19999999999999</v>
      </c>
      <c r="AB248" s="8">
        <v>12591.2</v>
      </c>
      <c r="AC248" s="8">
        <v>12000</v>
      </c>
      <c r="AD248" s="8">
        <v>-591.20000000000005</v>
      </c>
      <c r="AE248" s="8">
        <v>-4.93</v>
      </c>
    </row>
    <row r="249" spans="18:31" ht="15" thickBot="1" x14ac:dyDescent="0.35">
      <c r="R249" s="7" t="s">
        <v>264</v>
      </c>
      <c r="S249" s="8">
        <v>750.8</v>
      </c>
      <c r="T249" s="8">
        <v>9536.9</v>
      </c>
      <c r="U249" s="8">
        <v>551.4</v>
      </c>
      <c r="V249" s="8">
        <v>91.9</v>
      </c>
      <c r="W249" s="8">
        <v>311.39999999999998</v>
      </c>
      <c r="X249" s="8">
        <v>324.89999999999998</v>
      </c>
      <c r="Y249" s="8">
        <v>311.39999999999998</v>
      </c>
      <c r="Z249" s="8">
        <v>123</v>
      </c>
      <c r="AA249" s="8">
        <v>141.6</v>
      </c>
      <c r="AB249" s="8">
        <v>12143.2</v>
      </c>
      <c r="AC249" s="8">
        <v>12000</v>
      </c>
      <c r="AD249" s="8">
        <v>-143.19999999999999</v>
      </c>
      <c r="AE249" s="8">
        <v>-1.19</v>
      </c>
    </row>
    <row r="250" spans="18:31" ht="15" thickBot="1" x14ac:dyDescent="0.35">
      <c r="R250" s="7" t="s">
        <v>265</v>
      </c>
      <c r="S250" s="8">
        <v>0</v>
      </c>
      <c r="T250" s="8">
        <v>9624.2999999999993</v>
      </c>
      <c r="U250" s="8">
        <v>551.4</v>
      </c>
      <c r="V250" s="8">
        <v>136.1</v>
      </c>
      <c r="W250" s="8">
        <v>311.39999999999998</v>
      </c>
      <c r="X250" s="8">
        <v>324.89999999999998</v>
      </c>
      <c r="Y250" s="8">
        <v>536.79999999999995</v>
      </c>
      <c r="Z250" s="8">
        <v>89.9</v>
      </c>
      <c r="AA250" s="8">
        <v>12.6</v>
      </c>
      <c r="AB250" s="8">
        <v>11587.3</v>
      </c>
      <c r="AC250" s="8">
        <v>11000</v>
      </c>
      <c r="AD250" s="8">
        <v>-587.29999999999995</v>
      </c>
      <c r="AE250" s="8">
        <v>-5.34</v>
      </c>
    </row>
    <row r="251" spans="18:31" ht="15" thickBot="1" x14ac:dyDescent="0.35">
      <c r="R251" s="7" t="s">
        <v>266</v>
      </c>
      <c r="S251" s="8">
        <v>750.8</v>
      </c>
      <c r="T251" s="8">
        <v>9536.9</v>
      </c>
      <c r="U251" s="8">
        <v>551.4</v>
      </c>
      <c r="V251" s="8">
        <v>136.1</v>
      </c>
      <c r="W251" s="8">
        <v>311.39999999999998</v>
      </c>
      <c r="X251" s="8">
        <v>760.3</v>
      </c>
      <c r="Y251" s="8">
        <v>452</v>
      </c>
      <c r="Z251" s="8">
        <v>89.9</v>
      </c>
      <c r="AA251" s="8">
        <v>154.19999999999999</v>
      </c>
      <c r="AB251" s="8">
        <v>12742.8</v>
      </c>
      <c r="AC251" s="8">
        <v>12000</v>
      </c>
      <c r="AD251" s="8">
        <v>-742.8</v>
      </c>
      <c r="AE251" s="8">
        <v>-6.19</v>
      </c>
    </row>
    <row r="252" spans="18:31" ht="15" thickBot="1" x14ac:dyDescent="0.35">
      <c r="R252" s="7" t="s">
        <v>267</v>
      </c>
      <c r="S252" s="8">
        <v>0</v>
      </c>
      <c r="T252" s="8">
        <v>9624.2999999999993</v>
      </c>
      <c r="U252" s="8">
        <v>551.4</v>
      </c>
      <c r="V252" s="8">
        <v>136.1</v>
      </c>
      <c r="W252" s="8">
        <v>311.39999999999998</v>
      </c>
      <c r="X252" s="8">
        <v>324.89999999999998</v>
      </c>
      <c r="Y252" s="8">
        <v>452</v>
      </c>
      <c r="Z252" s="8">
        <v>89.9</v>
      </c>
      <c r="AA252" s="8">
        <v>265.2</v>
      </c>
      <c r="AB252" s="8">
        <v>11755</v>
      </c>
      <c r="AC252" s="8">
        <v>12000</v>
      </c>
      <c r="AD252" s="8">
        <v>245</v>
      </c>
      <c r="AE252" s="8">
        <v>2.04</v>
      </c>
    </row>
    <row r="253" spans="18:31" ht="15" thickBot="1" x14ac:dyDescent="0.35">
      <c r="R253" s="7" t="s">
        <v>268</v>
      </c>
      <c r="S253" s="8">
        <v>750.8</v>
      </c>
      <c r="T253" s="8">
        <v>9536.9</v>
      </c>
      <c r="U253" s="8">
        <v>551.4</v>
      </c>
      <c r="V253" s="8">
        <v>136.1</v>
      </c>
      <c r="W253" s="8">
        <v>311.39999999999998</v>
      </c>
      <c r="X253" s="8">
        <v>760.3</v>
      </c>
      <c r="Y253" s="8">
        <v>452</v>
      </c>
      <c r="Z253" s="8">
        <v>89.9</v>
      </c>
      <c r="AA253" s="8">
        <v>154.19999999999999</v>
      </c>
      <c r="AB253" s="8">
        <v>12742.8</v>
      </c>
      <c r="AC253" s="8">
        <v>12000</v>
      </c>
      <c r="AD253" s="8">
        <v>-742.8</v>
      </c>
      <c r="AE253" s="8">
        <v>-6.19</v>
      </c>
    </row>
    <row r="254" spans="18:31" ht="15" thickBot="1" x14ac:dyDescent="0.35">
      <c r="R254" s="7" t="s">
        <v>269</v>
      </c>
      <c r="S254" s="8">
        <v>709.1</v>
      </c>
      <c r="T254" s="8">
        <v>9580.1</v>
      </c>
      <c r="U254" s="8">
        <v>551.4</v>
      </c>
      <c r="V254" s="8">
        <v>906.9</v>
      </c>
      <c r="W254" s="8">
        <v>404.3</v>
      </c>
      <c r="X254" s="8">
        <v>324.89999999999998</v>
      </c>
      <c r="Y254" s="8">
        <v>311.39999999999998</v>
      </c>
      <c r="Z254" s="8">
        <v>18.600000000000001</v>
      </c>
      <c r="AA254" s="8">
        <v>154.19999999999999</v>
      </c>
      <c r="AB254" s="8">
        <v>12960.8</v>
      </c>
      <c r="AC254" s="8">
        <v>14000</v>
      </c>
      <c r="AD254" s="8">
        <v>1039.2</v>
      </c>
      <c r="AE254" s="8">
        <v>7.42</v>
      </c>
    </row>
    <row r="255" spans="18:31" ht="15" thickBot="1" x14ac:dyDescent="0.35">
      <c r="R255" s="7" t="s">
        <v>270</v>
      </c>
      <c r="S255" s="8">
        <v>515.70000000000005</v>
      </c>
      <c r="T255" s="8">
        <v>9561.5</v>
      </c>
      <c r="U255" s="8">
        <v>507.2</v>
      </c>
      <c r="V255" s="8">
        <v>906.9</v>
      </c>
      <c r="W255" s="8">
        <v>404.3</v>
      </c>
      <c r="X255" s="8">
        <v>803.5</v>
      </c>
      <c r="Y255" s="8">
        <v>311.39999999999998</v>
      </c>
      <c r="Z255" s="8">
        <v>18.600000000000001</v>
      </c>
      <c r="AA255" s="8">
        <v>12.6</v>
      </c>
      <c r="AB255" s="8">
        <v>13041.6</v>
      </c>
      <c r="AC255" s="8">
        <v>13000</v>
      </c>
      <c r="AD255" s="8">
        <v>-41.6</v>
      </c>
      <c r="AE255" s="8">
        <v>-0.32</v>
      </c>
    </row>
    <row r="256" spans="18:31" ht="15" thickBot="1" x14ac:dyDescent="0.35">
      <c r="R256" s="7" t="s">
        <v>271</v>
      </c>
      <c r="S256" s="8">
        <v>709.1</v>
      </c>
      <c r="T256" s="8">
        <v>9580.1</v>
      </c>
      <c r="U256" s="8">
        <v>597.1</v>
      </c>
      <c r="V256" s="8">
        <v>906.9</v>
      </c>
      <c r="W256" s="8">
        <v>404.3</v>
      </c>
      <c r="X256" s="8">
        <v>324.89999999999998</v>
      </c>
      <c r="Y256" s="8">
        <v>311.39999999999998</v>
      </c>
      <c r="Z256" s="8">
        <v>18.600000000000001</v>
      </c>
      <c r="AA256" s="8">
        <v>154.19999999999999</v>
      </c>
      <c r="AB256" s="8">
        <v>13006.5</v>
      </c>
      <c r="AC256" s="8">
        <v>14000</v>
      </c>
      <c r="AD256" s="8">
        <v>993.5</v>
      </c>
      <c r="AE256" s="8">
        <v>7.1</v>
      </c>
    </row>
    <row r="257" spans="18:31" ht="15" thickBot="1" x14ac:dyDescent="0.35">
      <c r="R257" s="7" t="s">
        <v>272</v>
      </c>
      <c r="S257" s="8">
        <v>709.1</v>
      </c>
      <c r="T257" s="8">
        <v>9580.1</v>
      </c>
      <c r="U257" s="8">
        <v>551.4</v>
      </c>
      <c r="V257" s="8">
        <v>136.1</v>
      </c>
      <c r="W257" s="8">
        <v>311.39999999999998</v>
      </c>
      <c r="X257" s="8">
        <v>760.3</v>
      </c>
      <c r="Y257" s="8">
        <v>311.39999999999998</v>
      </c>
      <c r="Z257" s="8">
        <v>89.9</v>
      </c>
      <c r="AA257" s="8">
        <v>154.19999999999999</v>
      </c>
      <c r="AB257" s="8">
        <v>12603.7</v>
      </c>
      <c r="AC257" s="8">
        <v>13000</v>
      </c>
      <c r="AD257" s="8">
        <v>396.3</v>
      </c>
      <c r="AE257" s="8">
        <v>3.05</v>
      </c>
    </row>
    <row r="258" spans="18:31" ht="15" thickBot="1" x14ac:dyDescent="0.35">
      <c r="R258" s="7" t="s">
        <v>273</v>
      </c>
      <c r="S258" s="8">
        <v>709.1</v>
      </c>
      <c r="T258" s="8">
        <v>9580.1</v>
      </c>
      <c r="U258" s="8">
        <v>597.1</v>
      </c>
      <c r="V258" s="8">
        <v>136.1</v>
      </c>
      <c r="W258" s="8">
        <v>311.39999999999998</v>
      </c>
      <c r="X258" s="8">
        <v>760.3</v>
      </c>
      <c r="Y258" s="8">
        <v>311.39999999999998</v>
      </c>
      <c r="Z258" s="8">
        <v>89.9</v>
      </c>
      <c r="AA258" s="8">
        <v>154.19999999999999</v>
      </c>
      <c r="AB258" s="8">
        <v>12649.4</v>
      </c>
      <c r="AC258" s="8">
        <v>13000</v>
      </c>
      <c r="AD258" s="8">
        <v>350.6</v>
      </c>
      <c r="AE258" s="8">
        <v>2.7</v>
      </c>
    </row>
    <row r="259" spans="18:31" ht="15" thickBot="1" x14ac:dyDescent="0.35">
      <c r="R259" s="7" t="s">
        <v>274</v>
      </c>
      <c r="S259" s="8">
        <v>515.70000000000005</v>
      </c>
      <c r="T259" s="8">
        <v>9561.5</v>
      </c>
      <c r="U259" s="8">
        <v>507.2</v>
      </c>
      <c r="V259" s="8">
        <v>136.1</v>
      </c>
      <c r="W259" s="8">
        <v>311.39999999999998</v>
      </c>
      <c r="X259" s="8">
        <v>803.5</v>
      </c>
      <c r="Y259" s="8">
        <v>311.39999999999998</v>
      </c>
      <c r="Z259" s="8">
        <v>231.5</v>
      </c>
      <c r="AA259" s="8">
        <v>12.6</v>
      </c>
      <c r="AB259" s="8">
        <v>12390.8</v>
      </c>
      <c r="AC259" s="8">
        <v>12000</v>
      </c>
      <c r="AD259" s="8">
        <v>-390.8</v>
      </c>
      <c r="AE259" s="8">
        <v>-3.26</v>
      </c>
    </row>
    <row r="260" spans="18:31" ht="15" thickBot="1" x14ac:dyDescent="0.35">
      <c r="R260" s="7" t="s">
        <v>275</v>
      </c>
      <c r="S260" s="8">
        <v>1550.7</v>
      </c>
      <c r="T260" s="8">
        <v>8274.4</v>
      </c>
      <c r="U260" s="8">
        <v>551.4</v>
      </c>
      <c r="V260" s="8">
        <v>1517.1</v>
      </c>
      <c r="W260" s="8">
        <v>254.6</v>
      </c>
      <c r="X260" s="8">
        <v>2224.6999999999998</v>
      </c>
      <c r="Y260" s="8">
        <v>351</v>
      </c>
      <c r="Z260" s="8">
        <v>231.5</v>
      </c>
      <c r="AA260" s="8">
        <v>265.2</v>
      </c>
      <c r="AB260" s="8">
        <v>15220.6</v>
      </c>
      <c r="AC260" s="8">
        <v>15000</v>
      </c>
      <c r="AD260" s="8">
        <v>-220.6</v>
      </c>
      <c r="AE260" s="8">
        <v>-1.47</v>
      </c>
    </row>
    <row r="261" spans="18:31" ht="15" thickBot="1" x14ac:dyDescent="0.35">
      <c r="R261" s="7" t="s">
        <v>276</v>
      </c>
      <c r="S261" s="8">
        <v>1550.7</v>
      </c>
      <c r="T261" s="8">
        <v>8274.4</v>
      </c>
      <c r="U261" s="8">
        <v>507.2</v>
      </c>
      <c r="V261" s="8">
        <v>1517.1</v>
      </c>
      <c r="W261" s="8">
        <v>254.6</v>
      </c>
      <c r="X261" s="8">
        <v>2224.6999999999998</v>
      </c>
      <c r="Y261" s="8">
        <v>351</v>
      </c>
      <c r="Z261" s="8">
        <v>231.5</v>
      </c>
      <c r="AA261" s="8">
        <v>154.19999999999999</v>
      </c>
      <c r="AB261" s="8">
        <v>15065.4</v>
      </c>
      <c r="AC261" s="8">
        <v>15000</v>
      </c>
      <c r="AD261" s="8">
        <v>-65.400000000000006</v>
      </c>
      <c r="AE261" s="8">
        <v>-0.44</v>
      </c>
    </row>
    <row r="262" spans="18:31" ht="15" thickBot="1" x14ac:dyDescent="0.35">
      <c r="R262" s="7" t="s">
        <v>277</v>
      </c>
      <c r="S262" s="8">
        <v>515.70000000000005</v>
      </c>
      <c r="T262" s="8">
        <v>9580.1</v>
      </c>
      <c r="U262" s="8">
        <v>0</v>
      </c>
      <c r="V262" s="8">
        <v>136.1</v>
      </c>
      <c r="W262" s="8">
        <v>254.6</v>
      </c>
      <c r="X262" s="8">
        <v>2224.6999999999998</v>
      </c>
      <c r="Y262" s="8">
        <v>453.5</v>
      </c>
      <c r="Z262" s="8">
        <v>231.5</v>
      </c>
      <c r="AA262" s="8">
        <v>265.2</v>
      </c>
      <c r="AB262" s="8">
        <v>13661.3</v>
      </c>
      <c r="AC262" s="8">
        <v>12000</v>
      </c>
      <c r="AD262" s="8">
        <v>-1661.3</v>
      </c>
      <c r="AE262" s="8">
        <v>-13.84</v>
      </c>
    </row>
    <row r="263" spans="18:31" ht="15" thickBot="1" x14ac:dyDescent="0.35">
      <c r="R263" s="7" t="s">
        <v>278</v>
      </c>
      <c r="S263" s="8">
        <v>709.1</v>
      </c>
      <c r="T263" s="8">
        <v>9561.5</v>
      </c>
      <c r="U263" s="8">
        <v>507.2</v>
      </c>
      <c r="V263" s="8">
        <v>906.9</v>
      </c>
      <c r="W263" s="8">
        <v>311.39999999999998</v>
      </c>
      <c r="X263" s="8">
        <v>324.89999999999998</v>
      </c>
      <c r="Y263" s="8">
        <v>453.5</v>
      </c>
      <c r="Z263" s="8">
        <v>231.5</v>
      </c>
      <c r="AA263" s="8">
        <v>154.19999999999999</v>
      </c>
      <c r="AB263" s="8">
        <v>13160.1</v>
      </c>
      <c r="AC263" s="8">
        <v>14000</v>
      </c>
      <c r="AD263" s="8">
        <v>839.9</v>
      </c>
      <c r="AE263" s="8">
        <v>6</v>
      </c>
    </row>
    <row r="264" spans="18:31" ht="15" thickBot="1" x14ac:dyDescent="0.35">
      <c r="R264" s="7" t="s">
        <v>279</v>
      </c>
      <c r="S264" s="8">
        <v>1550.7</v>
      </c>
      <c r="T264" s="8">
        <v>9580.1</v>
      </c>
      <c r="U264" s="8">
        <v>507.2</v>
      </c>
      <c r="V264" s="8">
        <v>1517.1</v>
      </c>
      <c r="W264" s="8">
        <v>311.39999999999998</v>
      </c>
      <c r="X264" s="8">
        <v>760.3</v>
      </c>
      <c r="Y264" s="8">
        <v>453.5</v>
      </c>
      <c r="Z264" s="8">
        <v>231.5</v>
      </c>
      <c r="AA264" s="8">
        <v>154.19999999999999</v>
      </c>
      <c r="AB264" s="8">
        <v>15065.9</v>
      </c>
      <c r="AC264" s="8">
        <v>15000</v>
      </c>
      <c r="AD264" s="8">
        <v>-65.900000000000006</v>
      </c>
      <c r="AE264" s="8">
        <v>-0.44</v>
      </c>
    </row>
    <row r="265" spans="18:31" ht="15" thickBot="1" x14ac:dyDescent="0.35">
      <c r="R265" s="7" t="s">
        <v>280</v>
      </c>
      <c r="S265" s="8">
        <v>750.8</v>
      </c>
      <c r="T265" s="8">
        <v>9536.9</v>
      </c>
      <c r="U265" s="8">
        <v>551.4</v>
      </c>
      <c r="V265" s="8">
        <v>91.9</v>
      </c>
      <c r="W265" s="8">
        <v>145.1</v>
      </c>
      <c r="X265" s="8">
        <v>0</v>
      </c>
      <c r="Y265" s="8">
        <v>452</v>
      </c>
      <c r="Z265" s="8">
        <v>18.600000000000001</v>
      </c>
      <c r="AA265" s="8">
        <v>141.6</v>
      </c>
      <c r="AB265" s="8">
        <v>11688.2</v>
      </c>
      <c r="AC265" s="8">
        <v>12000</v>
      </c>
      <c r="AD265" s="8">
        <v>311.8</v>
      </c>
      <c r="AE265" s="8">
        <v>2.6</v>
      </c>
    </row>
    <row r="266" spans="18:31" ht="15" thickBot="1" x14ac:dyDescent="0.35">
      <c r="R266" s="7" t="s">
        <v>281</v>
      </c>
      <c r="S266" s="8">
        <v>0</v>
      </c>
      <c r="T266" s="8">
        <v>9536.9</v>
      </c>
      <c r="U266" s="8">
        <v>551.4</v>
      </c>
      <c r="V266" s="8">
        <v>9.5</v>
      </c>
      <c r="W266" s="8">
        <v>145.1</v>
      </c>
      <c r="X266" s="8">
        <v>0</v>
      </c>
      <c r="Y266" s="8">
        <v>452</v>
      </c>
      <c r="Z266" s="8">
        <v>18.600000000000001</v>
      </c>
      <c r="AA266" s="8">
        <v>141.6</v>
      </c>
      <c r="AB266" s="8">
        <v>10855.1</v>
      </c>
      <c r="AC266" s="8">
        <v>11000</v>
      </c>
      <c r="AD266" s="8">
        <v>144.9</v>
      </c>
      <c r="AE266" s="8">
        <v>1.32</v>
      </c>
    </row>
    <row r="267" spans="18:31" ht="15" thickBot="1" x14ac:dyDescent="0.35">
      <c r="R267" s="7" t="s">
        <v>282</v>
      </c>
      <c r="S267" s="8">
        <v>0</v>
      </c>
      <c r="T267" s="8">
        <v>9536.9</v>
      </c>
      <c r="U267" s="8">
        <v>0</v>
      </c>
      <c r="V267" s="8">
        <v>906.9</v>
      </c>
      <c r="W267" s="8">
        <v>404.3</v>
      </c>
      <c r="X267" s="8">
        <v>2224.6999999999998</v>
      </c>
      <c r="Y267" s="8">
        <v>453.5</v>
      </c>
      <c r="Z267" s="8">
        <v>89.9</v>
      </c>
      <c r="AA267" s="8">
        <v>425.3</v>
      </c>
      <c r="AB267" s="8">
        <v>14041.5</v>
      </c>
      <c r="AC267" s="8">
        <v>14000</v>
      </c>
      <c r="AD267" s="8">
        <v>-41.5</v>
      </c>
      <c r="AE267" s="8">
        <v>-0.3</v>
      </c>
    </row>
    <row r="268" spans="18:31" ht="15" thickBot="1" x14ac:dyDescent="0.35">
      <c r="R268" s="7" t="s">
        <v>283</v>
      </c>
      <c r="S268" s="8">
        <v>709.1</v>
      </c>
      <c r="T268" s="8">
        <v>9561.5</v>
      </c>
      <c r="U268" s="8">
        <v>551.4</v>
      </c>
      <c r="V268" s="8">
        <v>136.1</v>
      </c>
      <c r="W268" s="8">
        <v>311.39999999999998</v>
      </c>
      <c r="X268" s="8">
        <v>324.89999999999998</v>
      </c>
      <c r="Y268" s="8">
        <v>452</v>
      </c>
      <c r="Z268" s="8">
        <v>89.9</v>
      </c>
      <c r="AA268" s="8">
        <v>154.19999999999999</v>
      </c>
      <c r="AB268" s="8">
        <v>12290.4</v>
      </c>
      <c r="AC268" s="8">
        <v>13000</v>
      </c>
      <c r="AD268" s="8">
        <v>709.6</v>
      </c>
      <c r="AE268" s="8">
        <v>5.46</v>
      </c>
    </row>
    <row r="269" spans="18:31" ht="15" thickBot="1" x14ac:dyDescent="0.35">
      <c r="R269" s="7" t="s">
        <v>284</v>
      </c>
      <c r="S269" s="8">
        <v>515.70000000000005</v>
      </c>
      <c r="T269" s="8">
        <v>9536.9</v>
      </c>
      <c r="U269" s="8">
        <v>551.4</v>
      </c>
      <c r="V269" s="8">
        <v>91.9</v>
      </c>
      <c r="W269" s="8">
        <v>404.3</v>
      </c>
      <c r="X269" s="8">
        <v>324.89999999999998</v>
      </c>
      <c r="Y269" s="8">
        <v>311.39999999999998</v>
      </c>
      <c r="Z269" s="8">
        <v>123</v>
      </c>
      <c r="AA269" s="8">
        <v>154.19999999999999</v>
      </c>
      <c r="AB269" s="8">
        <v>12013.7</v>
      </c>
      <c r="AC269" s="8">
        <v>11000</v>
      </c>
      <c r="AD269" s="8">
        <v>-1013.7</v>
      </c>
      <c r="AE269" s="8">
        <v>-9.2200000000000006</v>
      </c>
    </row>
    <row r="270" spans="18:31" ht="15" thickBot="1" x14ac:dyDescent="0.35">
      <c r="R270" s="7" t="s">
        <v>285</v>
      </c>
      <c r="S270" s="8">
        <v>0</v>
      </c>
      <c r="T270" s="8">
        <v>9536.9</v>
      </c>
      <c r="U270" s="8">
        <v>551.4</v>
      </c>
      <c r="V270" s="8">
        <v>91.9</v>
      </c>
      <c r="W270" s="8">
        <v>404.3</v>
      </c>
      <c r="X270" s="8">
        <v>324.89999999999998</v>
      </c>
      <c r="Y270" s="8">
        <v>311.39999999999998</v>
      </c>
      <c r="Z270" s="8">
        <v>123</v>
      </c>
      <c r="AA270" s="8">
        <v>12.6</v>
      </c>
      <c r="AB270" s="8">
        <v>11356.3</v>
      </c>
      <c r="AC270" s="8">
        <v>12000</v>
      </c>
      <c r="AD270" s="8">
        <v>643.70000000000005</v>
      </c>
      <c r="AE270" s="8">
        <v>5.36</v>
      </c>
    </row>
    <row r="271" spans="18:31" ht="15" thickBot="1" x14ac:dyDescent="0.35">
      <c r="R271" s="7" t="s">
        <v>286</v>
      </c>
      <c r="S271" s="8">
        <v>515.70000000000005</v>
      </c>
      <c r="T271" s="8">
        <v>9536.9</v>
      </c>
      <c r="U271" s="8">
        <v>551.4</v>
      </c>
      <c r="V271" s="8">
        <v>91.9</v>
      </c>
      <c r="W271" s="8">
        <v>404.3</v>
      </c>
      <c r="X271" s="8">
        <v>324.89999999999998</v>
      </c>
      <c r="Y271" s="8">
        <v>311.39999999999998</v>
      </c>
      <c r="Z271" s="8">
        <v>123</v>
      </c>
      <c r="AA271" s="8">
        <v>154.19999999999999</v>
      </c>
      <c r="AB271" s="8">
        <v>12013.7</v>
      </c>
      <c r="AC271" s="8">
        <v>11000</v>
      </c>
      <c r="AD271" s="8">
        <v>-1013.7</v>
      </c>
      <c r="AE271" s="8">
        <v>-9.2200000000000006</v>
      </c>
    </row>
    <row r="272" spans="18:31" ht="15" thickBot="1" x14ac:dyDescent="0.35">
      <c r="R272" s="7" t="s">
        <v>287</v>
      </c>
      <c r="S272" s="8">
        <v>750.8</v>
      </c>
      <c r="T272" s="8">
        <v>9536.9</v>
      </c>
      <c r="U272" s="8">
        <v>551.4</v>
      </c>
      <c r="V272" s="8">
        <v>9.5</v>
      </c>
      <c r="W272" s="8">
        <v>145.1</v>
      </c>
      <c r="X272" s="8">
        <v>0</v>
      </c>
      <c r="Y272" s="8">
        <v>311.39999999999998</v>
      </c>
      <c r="Z272" s="8">
        <v>123</v>
      </c>
      <c r="AA272" s="8">
        <v>141.6</v>
      </c>
      <c r="AB272" s="8">
        <v>11569.7</v>
      </c>
      <c r="AC272" s="8">
        <v>11000</v>
      </c>
      <c r="AD272" s="8">
        <v>-569.70000000000005</v>
      </c>
      <c r="AE272" s="8">
        <v>-5.18</v>
      </c>
    </row>
    <row r="273" spans="18:31" ht="15" thickBot="1" x14ac:dyDescent="0.35">
      <c r="R273" s="7" t="s">
        <v>288</v>
      </c>
      <c r="S273" s="8">
        <v>750.8</v>
      </c>
      <c r="T273" s="8">
        <v>9536.9</v>
      </c>
      <c r="U273" s="8">
        <v>597.1</v>
      </c>
      <c r="V273" s="8">
        <v>91.9</v>
      </c>
      <c r="W273" s="8">
        <v>404.3</v>
      </c>
      <c r="X273" s="8">
        <v>324.89999999999998</v>
      </c>
      <c r="Y273" s="8">
        <v>311.39999999999998</v>
      </c>
      <c r="Z273" s="8">
        <v>123</v>
      </c>
      <c r="AA273" s="8">
        <v>154.19999999999999</v>
      </c>
      <c r="AB273" s="8">
        <v>12294.4</v>
      </c>
      <c r="AC273" s="8">
        <v>12000</v>
      </c>
      <c r="AD273" s="8">
        <v>-294.39999999999998</v>
      </c>
      <c r="AE273" s="8">
        <v>-2.4500000000000002</v>
      </c>
    </row>
    <row r="274" spans="18:31" ht="15" thickBot="1" x14ac:dyDescent="0.35">
      <c r="R274" s="7" t="s">
        <v>289</v>
      </c>
      <c r="S274" s="8">
        <v>750.8</v>
      </c>
      <c r="T274" s="8">
        <v>9624.2999999999993</v>
      </c>
      <c r="U274" s="8">
        <v>551.4</v>
      </c>
      <c r="V274" s="8">
        <v>136.1</v>
      </c>
      <c r="W274" s="8">
        <v>311.39999999999998</v>
      </c>
      <c r="X274" s="8">
        <v>760.3</v>
      </c>
      <c r="Y274" s="8">
        <v>452</v>
      </c>
      <c r="Z274" s="8">
        <v>18.600000000000001</v>
      </c>
      <c r="AA274" s="8">
        <v>265.2</v>
      </c>
      <c r="AB274" s="8">
        <v>12869.9</v>
      </c>
      <c r="AC274" s="8">
        <v>12000</v>
      </c>
      <c r="AD274" s="8">
        <v>-869.9</v>
      </c>
      <c r="AE274" s="8">
        <v>-7.25</v>
      </c>
    </row>
    <row r="275" spans="18:31" ht="15" thickBot="1" x14ac:dyDescent="0.35">
      <c r="R275" s="7" t="s">
        <v>290</v>
      </c>
      <c r="S275" s="8">
        <v>515.70000000000005</v>
      </c>
      <c r="T275" s="8">
        <v>9624.2999999999993</v>
      </c>
      <c r="U275" s="8">
        <v>551.4</v>
      </c>
      <c r="V275" s="8">
        <v>91.9</v>
      </c>
      <c r="W275" s="8">
        <v>145.1</v>
      </c>
      <c r="X275" s="8">
        <v>0</v>
      </c>
      <c r="Y275" s="8">
        <v>311.39999999999998</v>
      </c>
      <c r="Z275" s="8">
        <v>89.9</v>
      </c>
      <c r="AA275" s="8">
        <v>141.6</v>
      </c>
      <c r="AB275" s="8">
        <v>11471.3</v>
      </c>
      <c r="AC275" s="8">
        <v>11000</v>
      </c>
      <c r="AD275" s="8">
        <v>-471.3</v>
      </c>
      <c r="AE275" s="8">
        <v>-4.28</v>
      </c>
    </row>
    <row r="276" spans="18:31" ht="15" thickBot="1" x14ac:dyDescent="0.35">
      <c r="R276" s="7" t="s">
        <v>291</v>
      </c>
      <c r="S276" s="8">
        <v>0</v>
      </c>
      <c r="T276" s="8">
        <v>9624.2999999999993</v>
      </c>
      <c r="U276" s="8">
        <v>551.4</v>
      </c>
      <c r="V276" s="8">
        <v>91.9</v>
      </c>
      <c r="W276" s="8">
        <v>145.1</v>
      </c>
      <c r="X276" s="8">
        <v>0</v>
      </c>
      <c r="Y276" s="8">
        <v>311.39999999999998</v>
      </c>
      <c r="Z276" s="8">
        <v>89.9</v>
      </c>
      <c r="AA276" s="8">
        <v>12.6</v>
      </c>
      <c r="AB276" s="8">
        <v>10826.5</v>
      </c>
      <c r="AC276" s="8">
        <v>11000</v>
      </c>
      <c r="AD276" s="8">
        <v>173.5</v>
      </c>
      <c r="AE276" s="8">
        <v>1.58</v>
      </c>
    </row>
    <row r="277" spans="18:31" ht="15" thickBot="1" x14ac:dyDescent="0.35">
      <c r="R277" s="7" t="s">
        <v>292</v>
      </c>
      <c r="S277" s="8">
        <v>0</v>
      </c>
      <c r="T277" s="8">
        <v>9536.9</v>
      </c>
      <c r="U277" s="8">
        <v>551.4</v>
      </c>
      <c r="V277" s="8">
        <v>9.5</v>
      </c>
      <c r="W277" s="8">
        <v>145.1</v>
      </c>
      <c r="X277" s="8">
        <v>0</v>
      </c>
      <c r="Y277" s="8">
        <v>536.79999999999995</v>
      </c>
      <c r="Z277" s="8">
        <v>231.5</v>
      </c>
      <c r="AA277" s="8">
        <v>141.6</v>
      </c>
      <c r="AB277" s="8">
        <v>11152.9</v>
      </c>
      <c r="AC277" s="8">
        <v>11000</v>
      </c>
      <c r="AD277" s="8">
        <v>-152.9</v>
      </c>
      <c r="AE277" s="8">
        <v>-1.39</v>
      </c>
    </row>
    <row r="278" spans="18:31" ht="15" thickBot="1" x14ac:dyDescent="0.35">
      <c r="R278" s="7" t="s">
        <v>293</v>
      </c>
      <c r="S278" s="8">
        <v>0</v>
      </c>
      <c r="T278" s="8">
        <v>9536.9</v>
      </c>
      <c r="U278" s="8">
        <v>551.4</v>
      </c>
      <c r="V278" s="8">
        <v>9.5</v>
      </c>
      <c r="W278" s="8">
        <v>145.1</v>
      </c>
      <c r="X278" s="8">
        <v>0</v>
      </c>
      <c r="Y278" s="8">
        <v>536.79999999999995</v>
      </c>
      <c r="Z278" s="8">
        <v>231.5</v>
      </c>
      <c r="AA278" s="8">
        <v>141.6</v>
      </c>
      <c r="AB278" s="8">
        <v>11152.9</v>
      </c>
      <c r="AC278" s="8">
        <v>11000</v>
      </c>
      <c r="AD278" s="8">
        <v>-152.9</v>
      </c>
      <c r="AE278" s="8">
        <v>-1.39</v>
      </c>
    </row>
    <row r="279" spans="18:31" ht="15" thickBot="1" x14ac:dyDescent="0.35">
      <c r="R279" s="7" t="s">
        <v>294</v>
      </c>
      <c r="S279" s="8">
        <v>709.1</v>
      </c>
      <c r="T279" s="8">
        <v>9561.5</v>
      </c>
      <c r="U279" s="8">
        <v>551.4</v>
      </c>
      <c r="V279" s="8">
        <v>91.9</v>
      </c>
      <c r="W279" s="8">
        <v>311.39999999999998</v>
      </c>
      <c r="X279" s="8">
        <v>0</v>
      </c>
      <c r="Y279" s="8">
        <v>453.5</v>
      </c>
      <c r="Z279" s="8">
        <v>89.9</v>
      </c>
      <c r="AA279" s="8">
        <v>154.19999999999999</v>
      </c>
      <c r="AB279" s="8">
        <v>11922.8</v>
      </c>
      <c r="AC279" s="8">
        <v>12000</v>
      </c>
      <c r="AD279" s="8">
        <v>77.2</v>
      </c>
      <c r="AE279" s="8">
        <v>0.64</v>
      </c>
    </row>
    <row r="280" spans="18:31" ht="15" thickBot="1" x14ac:dyDescent="0.35">
      <c r="R280" s="7" t="s">
        <v>295</v>
      </c>
      <c r="S280" s="8">
        <v>515.70000000000005</v>
      </c>
      <c r="T280" s="8">
        <v>9561.5</v>
      </c>
      <c r="U280" s="8">
        <v>507.2</v>
      </c>
      <c r="V280" s="8">
        <v>136.1</v>
      </c>
      <c r="W280" s="8">
        <v>311.39999999999998</v>
      </c>
      <c r="X280" s="8">
        <v>760.3</v>
      </c>
      <c r="Y280" s="8">
        <v>453.5</v>
      </c>
      <c r="Z280" s="8">
        <v>89.9</v>
      </c>
      <c r="AA280" s="8">
        <v>12.6</v>
      </c>
      <c r="AB280" s="8">
        <v>12348.1</v>
      </c>
      <c r="AC280" s="8">
        <v>13000</v>
      </c>
      <c r="AD280" s="8">
        <v>651.9</v>
      </c>
      <c r="AE280" s="8">
        <v>5.01</v>
      </c>
    </row>
    <row r="281" spans="18:31" ht="15" thickBot="1" x14ac:dyDescent="0.35">
      <c r="R281" s="7" t="s">
        <v>296</v>
      </c>
      <c r="S281" s="8">
        <v>709.1</v>
      </c>
      <c r="T281" s="8">
        <v>9580.1</v>
      </c>
      <c r="U281" s="8">
        <v>551.4</v>
      </c>
      <c r="V281" s="8">
        <v>906.9</v>
      </c>
      <c r="W281" s="8">
        <v>404.3</v>
      </c>
      <c r="X281" s="8">
        <v>803.5</v>
      </c>
      <c r="Y281" s="8">
        <v>453.5</v>
      </c>
      <c r="Z281" s="8">
        <v>18.600000000000001</v>
      </c>
      <c r="AA281" s="8">
        <v>154.19999999999999</v>
      </c>
      <c r="AB281" s="8">
        <v>13581.5</v>
      </c>
      <c r="AC281" s="8">
        <v>13000</v>
      </c>
      <c r="AD281" s="8">
        <v>-581.5</v>
      </c>
      <c r="AE281" s="8">
        <v>-4.47</v>
      </c>
    </row>
    <row r="282" spans="18:31" ht="15" thickBot="1" x14ac:dyDescent="0.35">
      <c r="R282" s="7" t="s">
        <v>297</v>
      </c>
      <c r="S282" s="8">
        <v>515.70000000000005</v>
      </c>
      <c r="T282" s="8">
        <v>9561.5</v>
      </c>
      <c r="U282" s="8">
        <v>507.2</v>
      </c>
      <c r="V282" s="8">
        <v>906.9</v>
      </c>
      <c r="W282" s="8">
        <v>404.3</v>
      </c>
      <c r="X282" s="8">
        <v>803.5</v>
      </c>
      <c r="Y282" s="8">
        <v>453.5</v>
      </c>
      <c r="Z282" s="8">
        <v>18.600000000000001</v>
      </c>
      <c r="AA282" s="8">
        <v>154.19999999999999</v>
      </c>
      <c r="AB282" s="8">
        <v>13325.3</v>
      </c>
      <c r="AC282" s="8">
        <v>13000</v>
      </c>
      <c r="AD282" s="8">
        <v>-325.3</v>
      </c>
      <c r="AE282" s="8">
        <v>-2.5</v>
      </c>
    </row>
    <row r="283" spans="18:31" ht="15" thickBot="1" x14ac:dyDescent="0.35">
      <c r="R283" s="7" t="s">
        <v>298</v>
      </c>
      <c r="S283" s="8">
        <v>709.1</v>
      </c>
      <c r="T283" s="8">
        <v>9580.1</v>
      </c>
      <c r="U283" s="8">
        <v>597.1</v>
      </c>
      <c r="V283" s="8">
        <v>906.9</v>
      </c>
      <c r="W283" s="8">
        <v>145.1</v>
      </c>
      <c r="X283" s="8">
        <v>324.89999999999998</v>
      </c>
      <c r="Y283" s="8">
        <v>452</v>
      </c>
      <c r="Z283" s="8">
        <v>18.600000000000001</v>
      </c>
      <c r="AA283" s="8">
        <v>154.19999999999999</v>
      </c>
      <c r="AB283" s="8">
        <v>12887.9</v>
      </c>
      <c r="AC283" s="8">
        <v>12000</v>
      </c>
      <c r="AD283" s="8">
        <v>-887.9</v>
      </c>
      <c r="AE283" s="8">
        <v>-7.4</v>
      </c>
    </row>
    <row r="284" spans="18:31" ht="15" thickBot="1" x14ac:dyDescent="0.35">
      <c r="R284" s="7" t="s">
        <v>299</v>
      </c>
      <c r="S284" s="8">
        <v>709.1</v>
      </c>
      <c r="T284" s="8">
        <v>9536.9</v>
      </c>
      <c r="U284" s="8">
        <v>551.4</v>
      </c>
      <c r="V284" s="8">
        <v>136.1</v>
      </c>
      <c r="W284" s="8">
        <v>0</v>
      </c>
      <c r="X284" s="8">
        <v>324.89999999999998</v>
      </c>
      <c r="Y284" s="8">
        <v>452</v>
      </c>
      <c r="Z284" s="8">
        <v>123</v>
      </c>
      <c r="AA284" s="8">
        <v>12.6</v>
      </c>
      <c r="AB284" s="8">
        <v>11845.9</v>
      </c>
      <c r="AC284" s="8">
        <v>11000</v>
      </c>
      <c r="AD284" s="8">
        <v>-845.9</v>
      </c>
      <c r="AE284" s="8">
        <v>-7.69</v>
      </c>
    </row>
    <row r="285" spans="18:31" ht="15" thickBot="1" x14ac:dyDescent="0.35">
      <c r="R285" s="7" t="s">
        <v>300</v>
      </c>
      <c r="S285" s="8">
        <v>709.1</v>
      </c>
      <c r="T285" s="8">
        <v>9536.9</v>
      </c>
      <c r="U285" s="8">
        <v>551.4</v>
      </c>
      <c r="V285" s="8">
        <v>136.1</v>
      </c>
      <c r="W285" s="8">
        <v>0</v>
      </c>
      <c r="X285" s="8">
        <v>324.89999999999998</v>
      </c>
      <c r="Y285" s="8">
        <v>452</v>
      </c>
      <c r="Z285" s="8">
        <v>123</v>
      </c>
      <c r="AA285" s="8">
        <v>12.6</v>
      </c>
      <c r="AB285" s="8">
        <v>11845.9</v>
      </c>
      <c r="AC285" s="8">
        <v>12000</v>
      </c>
      <c r="AD285" s="8">
        <v>154.1</v>
      </c>
      <c r="AE285" s="8">
        <v>1.28</v>
      </c>
    </row>
    <row r="286" spans="18:31" ht="15" thickBot="1" x14ac:dyDescent="0.35">
      <c r="R286" s="7" t="s">
        <v>301</v>
      </c>
      <c r="S286" s="8">
        <v>750.8</v>
      </c>
      <c r="T286" s="8">
        <v>9536.9</v>
      </c>
      <c r="U286" s="8">
        <v>551.4</v>
      </c>
      <c r="V286" s="8">
        <v>136.1</v>
      </c>
      <c r="W286" s="8">
        <v>145.1</v>
      </c>
      <c r="X286" s="8">
        <v>760.3</v>
      </c>
      <c r="Y286" s="8">
        <v>453.5</v>
      </c>
      <c r="Z286" s="8">
        <v>89.9</v>
      </c>
      <c r="AA286" s="8">
        <v>154.19999999999999</v>
      </c>
      <c r="AB286" s="8">
        <v>12578.1</v>
      </c>
      <c r="AC286" s="8">
        <v>12000</v>
      </c>
      <c r="AD286" s="8">
        <v>-578.1</v>
      </c>
      <c r="AE286" s="8">
        <v>-4.82</v>
      </c>
    </row>
    <row r="287" spans="18:31" ht="15" thickBot="1" x14ac:dyDescent="0.35">
      <c r="R287" s="7" t="s">
        <v>302</v>
      </c>
      <c r="S287" s="8">
        <v>515.70000000000005</v>
      </c>
      <c r="T287" s="8">
        <v>9536.9</v>
      </c>
      <c r="U287" s="8">
        <v>597.1</v>
      </c>
      <c r="V287" s="8">
        <v>136.1</v>
      </c>
      <c r="W287" s="8">
        <v>145.1</v>
      </c>
      <c r="X287" s="8">
        <v>760.3</v>
      </c>
      <c r="Y287" s="8">
        <v>453.5</v>
      </c>
      <c r="Z287" s="8">
        <v>89.9</v>
      </c>
      <c r="AA287" s="8">
        <v>154.19999999999999</v>
      </c>
      <c r="AB287" s="8">
        <v>12388.8</v>
      </c>
      <c r="AC287" s="8">
        <v>12000</v>
      </c>
      <c r="AD287" s="8">
        <v>-388.8</v>
      </c>
      <c r="AE287" s="8">
        <v>-3.24</v>
      </c>
    </row>
    <row r="288" spans="18:31" ht="15" thickBot="1" x14ac:dyDescent="0.35">
      <c r="R288" s="7" t="s">
        <v>303</v>
      </c>
      <c r="S288" s="8">
        <v>750.8</v>
      </c>
      <c r="T288" s="8">
        <v>9561.5</v>
      </c>
      <c r="U288" s="8">
        <v>551.4</v>
      </c>
      <c r="V288" s="8">
        <v>136.1</v>
      </c>
      <c r="W288" s="8">
        <v>0</v>
      </c>
      <c r="X288" s="8">
        <v>324.89999999999998</v>
      </c>
      <c r="Y288" s="8">
        <v>536.79999999999995</v>
      </c>
      <c r="Z288" s="8">
        <v>18.600000000000001</v>
      </c>
      <c r="AA288" s="8">
        <v>154.19999999999999</v>
      </c>
      <c r="AB288" s="8">
        <v>12034.2</v>
      </c>
      <c r="AC288" s="8">
        <v>11000</v>
      </c>
      <c r="AD288" s="8">
        <v>-1034.2</v>
      </c>
      <c r="AE288" s="8">
        <v>-9.4</v>
      </c>
    </row>
    <row r="289" spans="18:31" ht="15" thickBot="1" x14ac:dyDescent="0.35">
      <c r="R289" s="7" t="s">
        <v>304</v>
      </c>
      <c r="S289" s="8">
        <v>709.1</v>
      </c>
      <c r="T289" s="8">
        <v>9536.9</v>
      </c>
      <c r="U289" s="8">
        <v>551.4</v>
      </c>
      <c r="V289" s="8">
        <v>906.9</v>
      </c>
      <c r="W289" s="8">
        <v>311.39999999999998</v>
      </c>
      <c r="X289" s="8">
        <v>324.89999999999998</v>
      </c>
      <c r="Y289" s="8">
        <v>536.79999999999995</v>
      </c>
      <c r="Z289" s="8">
        <v>89.9</v>
      </c>
      <c r="AA289" s="8">
        <v>154.19999999999999</v>
      </c>
      <c r="AB289" s="8">
        <v>13121.5</v>
      </c>
      <c r="AC289" s="8">
        <v>14000</v>
      </c>
      <c r="AD289" s="8">
        <v>878.5</v>
      </c>
      <c r="AE289" s="8">
        <v>6.28</v>
      </c>
    </row>
    <row r="290" spans="18:31" ht="15" thickBot="1" x14ac:dyDescent="0.35">
      <c r="R290" s="7" t="s">
        <v>305</v>
      </c>
      <c r="S290" s="8">
        <v>515.70000000000005</v>
      </c>
      <c r="T290" s="8">
        <v>9536.9</v>
      </c>
      <c r="U290" s="8">
        <v>597.1</v>
      </c>
      <c r="V290" s="8">
        <v>906.9</v>
      </c>
      <c r="W290" s="8">
        <v>311.39999999999998</v>
      </c>
      <c r="X290" s="8">
        <v>324.89999999999998</v>
      </c>
      <c r="Y290" s="8">
        <v>536.79999999999995</v>
      </c>
      <c r="Z290" s="8">
        <v>89.9</v>
      </c>
      <c r="AA290" s="8">
        <v>154.19999999999999</v>
      </c>
      <c r="AB290" s="8">
        <v>12973.8</v>
      </c>
      <c r="AC290" s="8">
        <v>13000</v>
      </c>
      <c r="AD290" s="8">
        <v>26.2</v>
      </c>
      <c r="AE290" s="8">
        <v>0.2</v>
      </c>
    </row>
    <row r="291" spans="18:31" ht="15" thickBot="1" x14ac:dyDescent="0.35">
      <c r="R291" s="7" t="s">
        <v>306</v>
      </c>
      <c r="S291" s="8">
        <v>709.1</v>
      </c>
      <c r="T291" s="8">
        <v>9536.9</v>
      </c>
      <c r="U291" s="8">
        <v>551.4</v>
      </c>
      <c r="V291" s="8">
        <v>906.9</v>
      </c>
      <c r="W291" s="8">
        <v>311.39999999999998</v>
      </c>
      <c r="X291" s="8">
        <v>324.89999999999998</v>
      </c>
      <c r="Y291" s="8">
        <v>536.79999999999995</v>
      </c>
      <c r="Z291" s="8">
        <v>89.9</v>
      </c>
      <c r="AA291" s="8">
        <v>154.19999999999999</v>
      </c>
      <c r="AB291" s="8">
        <v>13121.5</v>
      </c>
      <c r="AC291" s="8">
        <v>14000</v>
      </c>
      <c r="AD291" s="8">
        <v>878.5</v>
      </c>
      <c r="AE291" s="8">
        <v>6.28</v>
      </c>
    </row>
    <row r="292" spans="18:31" ht="15" thickBot="1" x14ac:dyDescent="0.35">
      <c r="R292" s="7" t="s">
        <v>307</v>
      </c>
      <c r="S292" s="8">
        <v>750.8</v>
      </c>
      <c r="T292" s="8">
        <v>9561.5</v>
      </c>
      <c r="U292" s="8">
        <v>551.4</v>
      </c>
      <c r="V292" s="8">
        <v>136.1</v>
      </c>
      <c r="W292" s="8">
        <v>404.3</v>
      </c>
      <c r="X292" s="8">
        <v>324.89999999999998</v>
      </c>
      <c r="Y292" s="8">
        <v>452</v>
      </c>
      <c r="Z292" s="8">
        <v>89.9</v>
      </c>
      <c r="AA292" s="8">
        <v>141.6</v>
      </c>
      <c r="AB292" s="8">
        <v>12412.4</v>
      </c>
      <c r="AC292" s="8">
        <v>13000</v>
      </c>
      <c r="AD292" s="8">
        <v>587.6</v>
      </c>
      <c r="AE292" s="8">
        <v>4.5199999999999996</v>
      </c>
    </row>
    <row r="293" spans="18:31" ht="15" thickBot="1" x14ac:dyDescent="0.35">
      <c r="R293" s="7" t="s">
        <v>308</v>
      </c>
      <c r="S293" s="8">
        <v>515.70000000000005</v>
      </c>
      <c r="T293" s="8">
        <v>9536.9</v>
      </c>
      <c r="U293" s="8">
        <v>597.1</v>
      </c>
      <c r="V293" s="8">
        <v>136.1</v>
      </c>
      <c r="W293" s="8">
        <v>404.3</v>
      </c>
      <c r="X293" s="8">
        <v>324.89999999999998</v>
      </c>
      <c r="Y293" s="8">
        <v>452</v>
      </c>
      <c r="Z293" s="8">
        <v>89.9</v>
      </c>
      <c r="AA293" s="8">
        <v>141.6</v>
      </c>
      <c r="AB293" s="8">
        <v>12198.5</v>
      </c>
      <c r="AC293" s="8">
        <v>13000</v>
      </c>
      <c r="AD293" s="8">
        <v>801.5</v>
      </c>
      <c r="AE293" s="8">
        <v>6.17</v>
      </c>
    </row>
    <row r="294" spans="18:31" ht="15" thickBot="1" x14ac:dyDescent="0.35">
      <c r="R294" s="7" t="s">
        <v>309</v>
      </c>
      <c r="S294" s="8">
        <v>515.70000000000005</v>
      </c>
      <c r="T294" s="8">
        <v>9561.5</v>
      </c>
      <c r="U294" s="8">
        <v>551.4</v>
      </c>
      <c r="V294" s="8">
        <v>136.1</v>
      </c>
      <c r="W294" s="8">
        <v>0</v>
      </c>
      <c r="X294" s="8">
        <v>760.3</v>
      </c>
      <c r="Y294" s="8">
        <v>452</v>
      </c>
      <c r="Z294" s="8">
        <v>18.600000000000001</v>
      </c>
      <c r="AA294" s="8">
        <v>154.19999999999999</v>
      </c>
      <c r="AB294" s="8">
        <v>12149.7</v>
      </c>
      <c r="AC294" s="8">
        <v>12000</v>
      </c>
      <c r="AD294" s="8">
        <v>-149.69999999999999</v>
      </c>
      <c r="AE294" s="8">
        <v>-1.25</v>
      </c>
    </row>
    <row r="295" spans="18:31" ht="15" thickBot="1" x14ac:dyDescent="0.35">
      <c r="R295" s="7" t="s">
        <v>310</v>
      </c>
      <c r="S295" s="8">
        <v>0</v>
      </c>
      <c r="T295" s="8">
        <v>9536.9</v>
      </c>
      <c r="U295" s="8">
        <v>597.1</v>
      </c>
      <c r="V295" s="8">
        <v>136.1</v>
      </c>
      <c r="W295" s="8">
        <v>0</v>
      </c>
      <c r="X295" s="8">
        <v>324.89999999999998</v>
      </c>
      <c r="Y295" s="8">
        <v>452</v>
      </c>
      <c r="Z295" s="8">
        <v>18.600000000000001</v>
      </c>
      <c r="AA295" s="8">
        <v>265.2</v>
      </c>
      <c r="AB295" s="8">
        <v>11330.7</v>
      </c>
      <c r="AC295" s="8">
        <v>11000</v>
      </c>
      <c r="AD295" s="8">
        <v>-330.7</v>
      </c>
      <c r="AE295" s="8">
        <v>-3.01</v>
      </c>
    </row>
    <row r="296" spans="18:31" ht="15" thickBot="1" x14ac:dyDescent="0.35">
      <c r="R296" s="7" t="s">
        <v>311</v>
      </c>
      <c r="S296" s="8">
        <v>515.70000000000005</v>
      </c>
      <c r="T296" s="8">
        <v>9561.5</v>
      </c>
      <c r="U296" s="8">
        <v>551.4</v>
      </c>
      <c r="V296" s="8">
        <v>136.1</v>
      </c>
      <c r="W296" s="8">
        <v>0</v>
      </c>
      <c r="X296" s="8">
        <v>760.3</v>
      </c>
      <c r="Y296" s="8">
        <v>452</v>
      </c>
      <c r="Z296" s="8">
        <v>18.600000000000001</v>
      </c>
      <c r="AA296" s="8">
        <v>154.19999999999999</v>
      </c>
      <c r="AB296" s="8">
        <v>12149.7</v>
      </c>
      <c r="AC296" s="8">
        <v>12000</v>
      </c>
      <c r="AD296" s="8">
        <v>-149.69999999999999</v>
      </c>
      <c r="AE296" s="8">
        <v>-1.25</v>
      </c>
    </row>
    <row r="297" spans="18:31" ht="15" thickBot="1" x14ac:dyDescent="0.35">
      <c r="R297" s="7" t="s">
        <v>312</v>
      </c>
      <c r="S297" s="8">
        <v>750.8</v>
      </c>
      <c r="T297" s="8">
        <v>9536.9</v>
      </c>
      <c r="U297" s="8">
        <v>551.4</v>
      </c>
      <c r="V297" s="8">
        <v>136.1</v>
      </c>
      <c r="W297" s="8">
        <v>0</v>
      </c>
      <c r="X297" s="8">
        <v>0</v>
      </c>
      <c r="Y297" s="8">
        <v>536.79999999999995</v>
      </c>
      <c r="Z297" s="8">
        <v>18.600000000000001</v>
      </c>
      <c r="AA297" s="8">
        <v>154.19999999999999</v>
      </c>
      <c r="AB297" s="8">
        <v>11684.7</v>
      </c>
      <c r="AC297" s="8">
        <v>12000</v>
      </c>
      <c r="AD297" s="8">
        <v>315.3</v>
      </c>
      <c r="AE297" s="8">
        <v>2.63</v>
      </c>
    </row>
    <row r="298" spans="18:31" ht="15" thickBot="1" x14ac:dyDescent="0.35">
      <c r="R298" s="7" t="s">
        <v>313</v>
      </c>
      <c r="S298" s="8">
        <v>0</v>
      </c>
      <c r="T298" s="8">
        <v>9624.2999999999993</v>
      </c>
      <c r="U298" s="8">
        <v>507.2</v>
      </c>
      <c r="V298" s="8">
        <v>136.1</v>
      </c>
      <c r="W298" s="8">
        <v>0</v>
      </c>
      <c r="X298" s="8">
        <v>0</v>
      </c>
      <c r="Y298" s="8">
        <v>536.79999999999995</v>
      </c>
      <c r="Z298" s="8">
        <v>89.9</v>
      </c>
      <c r="AA298" s="8">
        <v>154.19999999999999</v>
      </c>
      <c r="AB298" s="8">
        <v>11048.5</v>
      </c>
      <c r="AC298" s="8">
        <v>11000</v>
      </c>
      <c r="AD298" s="8">
        <v>-48.5</v>
      </c>
      <c r="AE298" s="8">
        <v>-0.44</v>
      </c>
    </row>
    <row r="299" spans="18:31" ht="15" thickBot="1" x14ac:dyDescent="0.35">
      <c r="R299" s="7" t="s">
        <v>314</v>
      </c>
      <c r="S299" s="8">
        <v>0</v>
      </c>
      <c r="T299" s="8">
        <v>9536.9</v>
      </c>
      <c r="U299" s="8">
        <v>0</v>
      </c>
      <c r="V299" s="8">
        <v>906.9</v>
      </c>
      <c r="W299" s="8">
        <v>0</v>
      </c>
      <c r="X299" s="8">
        <v>2224.6999999999998</v>
      </c>
      <c r="Y299" s="8">
        <v>453.5</v>
      </c>
      <c r="Z299" s="8">
        <v>164.2</v>
      </c>
      <c r="AA299" s="8">
        <v>425.3</v>
      </c>
      <c r="AB299" s="8">
        <v>13711.5</v>
      </c>
      <c r="AC299" s="8">
        <v>14000</v>
      </c>
      <c r="AD299" s="8">
        <v>288.5</v>
      </c>
      <c r="AE299" s="8">
        <v>2.06</v>
      </c>
    </row>
    <row r="300" spans="18:31" ht="15" thickBot="1" x14ac:dyDescent="0.35"/>
    <row r="301" spans="18:31" ht="15" thickBot="1" x14ac:dyDescent="0.35">
      <c r="R301" s="9" t="s">
        <v>329</v>
      </c>
      <c r="S301" s="10">
        <v>11125.7</v>
      </c>
    </row>
    <row r="302" spans="18:31" ht="15" thickBot="1" x14ac:dyDescent="0.35">
      <c r="R302" s="9" t="s">
        <v>338</v>
      </c>
      <c r="S302" s="10">
        <v>14397.5</v>
      </c>
    </row>
    <row r="303" spans="18:31" ht="15" thickBot="1" x14ac:dyDescent="0.35">
      <c r="R303" s="9" t="s">
        <v>331</v>
      </c>
      <c r="S303" s="10">
        <v>1700000.1</v>
      </c>
    </row>
    <row r="304" spans="18:31" ht="15" thickBot="1" x14ac:dyDescent="0.35">
      <c r="R304" s="9" t="s">
        <v>332</v>
      </c>
      <c r="S304" s="10">
        <v>1700000</v>
      </c>
    </row>
    <row r="305" spans="18:19" ht="15" thickBot="1" x14ac:dyDescent="0.35">
      <c r="R305" s="9" t="s">
        <v>333</v>
      </c>
      <c r="S305" s="10">
        <v>0.1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623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AA75-2A9D-4F54-B747-6F901A2BDA61}">
  <dimension ref="A1:AE312"/>
  <sheetViews>
    <sheetView zoomScale="70" zoomScaleNormal="70" workbookViewId="0"/>
  </sheetViews>
  <sheetFormatPr defaultRowHeight="14.4" x14ac:dyDescent="0.3"/>
  <sheetData>
    <row r="1" spans="1:31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3">
        <f>CORREL(L3:L140,M3:M140)</f>
        <v>0.91314176689908999</v>
      </c>
      <c r="R1" s="3"/>
    </row>
    <row r="2" spans="1:31" s="18" customFormat="1" ht="86.4" x14ac:dyDescent="0.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8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3">
      <c r="A3" s="1" t="s">
        <v>156</v>
      </c>
      <c r="B3" s="1" t="s">
        <v>14</v>
      </c>
      <c r="C3" s="1">
        <v>3</v>
      </c>
      <c r="D3" s="1">
        <v>2</v>
      </c>
      <c r="E3" s="1">
        <v>1</v>
      </c>
      <c r="F3" s="1">
        <v>2</v>
      </c>
      <c r="G3" s="1">
        <v>2</v>
      </c>
      <c r="H3" s="1">
        <v>3</v>
      </c>
      <c r="I3" s="1">
        <v>4</v>
      </c>
      <c r="J3" s="1">
        <v>5</v>
      </c>
      <c r="K3" s="1">
        <v>3</v>
      </c>
      <c r="L3" s="1">
        <f>konzisztencia_teszt_nyers_i!H3*1000+10000</f>
        <v>12000</v>
      </c>
      <c r="M3" s="1">
        <f t="shared" ref="M3:M66" si="0">AB162</f>
        <v>11894.9</v>
      </c>
      <c r="N3" s="1">
        <f>konzisztencia_teszt_nyers_i!L3</f>
        <v>3</v>
      </c>
      <c r="O3">
        <f>(M3-10000)/1000</f>
        <v>1.8948999999999996</v>
      </c>
      <c r="P3" s="12">
        <f>ABS(N3-O3)/N3</f>
        <v>0.36836666666666679</v>
      </c>
      <c r="Q3" s="12">
        <f>(N3-O3)/N3</f>
        <v>0.36836666666666679</v>
      </c>
    </row>
    <row r="4" spans="1:31" x14ac:dyDescent="0.3">
      <c r="A4" s="1" t="s">
        <v>153</v>
      </c>
      <c r="B4" s="1" t="s">
        <v>15</v>
      </c>
      <c r="C4" s="1">
        <v>2</v>
      </c>
      <c r="D4" s="1">
        <v>2</v>
      </c>
      <c r="E4" s="1">
        <v>1</v>
      </c>
      <c r="F4" s="1">
        <v>2</v>
      </c>
      <c r="G4" s="1">
        <v>2</v>
      </c>
      <c r="H4" s="1">
        <v>3</v>
      </c>
      <c r="I4" s="1">
        <v>3</v>
      </c>
      <c r="J4" s="1">
        <v>5</v>
      </c>
      <c r="K4" s="1">
        <v>3</v>
      </c>
      <c r="L4" s="1">
        <f>konzisztencia_teszt_nyers_i!H4*1000+10000</f>
        <v>12000</v>
      </c>
      <c r="M4" s="1">
        <f t="shared" si="0"/>
        <v>11551.1</v>
      </c>
      <c r="N4" s="1">
        <f>konzisztencia_teszt_nyers_i!L4</f>
        <v>3</v>
      </c>
      <c r="O4">
        <f t="shared" ref="O4:O67" si="1">(M4-10000)/1000</f>
        <v>1.5511000000000004</v>
      </c>
      <c r="P4" s="12">
        <f t="shared" ref="P4:P67" si="2">ABS(N4-O4)/N4</f>
        <v>0.48296666666666654</v>
      </c>
      <c r="Q4" s="12">
        <f t="shared" ref="Q4:Q67" si="3">(N4-O4)/N4</f>
        <v>0.48296666666666654</v>
      </c>
    </row>
    <row r="5" spans="1:31" ht="18" x14ac:dyDescent="0.3">
      <c r="A5" s="1" t="s">
        <v>152</v>
      </c>
      <c r="B5" s="1" t="s">
        <v>16</v>
      </c>
      <c r="C5" s="1">
        <v>1</v>
      </c>
      <c r="D5" s="1">
        <v>2</v>
      </c>
      <c r="E5" s="1">
        <v>3</v>
      </c>
      <c r="F5" s="1">
        <v>2</v>
      </c>
      <c r="G5" s="1">
        <v>2</v>
      </c>
      <c r="H5" s="1">
        <v>2</v>
      </c>
      <c r="I5" s="1">
        <v>3</v>
      </c>
      <c r="J5" s="1">
        <v>4</v>
      </c>
      <c r="K5" s="1">
        <v>1</v>
      </c>
      <c r="L5" s="1">
        <f>konzisztencia_teszt_nyers_i!H5*1000+10000</f>
        <v>13000</v>
      </c>
      <c r="M5" s="1">
        <f t="shared" si="0"/>
        <v>12398.3</v>
      </c>
      <c r="N5" s="1">
        <f>konzisztencia_teszt_nyers_i!L5</f>
        <v>1</v>
      </c>
      <c r="O5">
        <f t="shared" si="1"/>
        <v>2.3982999999999994</v>
      </c>
      <c r="P5" s="12">
        <f t="shared" si="2"/>
        <v>1.3982999999999994</v>
      </c>
      <c r="Q5" s="12">
        <f t="shared" si="3"/>
        <v>-1.3982999999999994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31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1</v>
      </c>
      <c r="F6" s="1">
        <v>2</v>
      </c>
      <c r="G6" s="1">
        <v>1</v>
      </c>
      <c r="H6" s="1">
        <v>1</v>
      </c>
      <c r="I6" s="1">
        <v>2</v>
      </c>
      <c r="J6" s="1">
        <v>1</v>
      </c>
      <c r="K6" s="1">
        <v>4</v>
      </c>
      <c r="L6" s="1">
        <f>konzisztencia_teszt_nyers_i!H6*1000+10000</f>
        <v>11000</v>
      </c>
      <c r="M6" s="1">
        <f t="shared" si="0"/>
        <v>11865.9</v>
      </c>
      <c r="N6" s="1">
        <f>konzisztencia_teszt_nyers_i!L6</f>
        <v>4</v>
      </c>
      <c r="O6">
        <f t="shared" si="1"/>
        <v>1.8658999999999997</v>
      </c>
      <c r="P6" s="12">
        <f t="shared" si="2"/>
        <v>0.53352500000000003</v>
      </c>
      <c r="Q6" s="12">
        <f t="shared" si="3"/>
        <v>0.53352500000000003</v>
      </c>
      <c r="R6" s="3"/>
    </row>
    <row r="7" spans="1:31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1</v>
      </c>
      <c r="K7" s="1">
        <v>4</v>
      </c>
      <c r="L7" s="1">
        <f>konzisztencia_teszt_nyers_i!H7*1000+10000</f>
        <v>11000</v>
      </c>
      <c r="M7" s="1">
        <f t="shared" si="0"/>
        <v>11691.2</v>
      </c>
      <c r="N7" s="1">
        <f>konzisztencia_teszt_nyers_i!L7</f>
        <v>4</v>
      </c>
      <c r="O7">
        <f t="shared" si="1"/>
        <v>1.6912000000000007</v>
      </c>
      <c r="P7" s="12">
        <f t="shared" si="2"/>
        <v>0.57719999999999982</v>
      </c>
      <c r="Q7" s="12">
        <f t="shared" si="3"/>
        <v>0.57719999999999982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31" ht="15" thickBot="1" x14ac:dyDescent="0.35">
      <c r="A8" s="1" t="s">
        <v>155</v>
      </c>
      <c r="B8" s="1" t="s">
        <v>19</v>
      </c>
      <c r="C8" s="1">
        <v>3</v>
      </c>
      <c r="D8" s="1">
        <v>2</v>
      </c>
      <c r="E8" s="1">
        <v>1</v>
      </c>
      <c r="F8" s="1">
        <v>3</v>
      </c>
      <c r="G8" s="1">
        <v>3</v>
      </c>
      <c r="H8" s="1">
        <v>3</v>
      </c>
      <c r="I8" s="1">
        <v>5</v>
      </c>
      <c r="J8" s="1">
        <v>5</v>
      </c>
      <c r="K8" s="1">
        <v>3</v>
      </c>
      <c r="L8" s="1">
        <f>konzisztencia_teszt_nyers_i!H8*1000+10000</f>
        <v>13000</v>
      </c>
      <c r="M8" s="1">
        <f t="shared" si="0"/>
        <v>12598</v>
      </c>
      <c r="N8" s="1">
        <f>konzisztencia_teszt_nyers_i!L8</f>
        <v>3</v>
      </c>
      <c r="O8">
        <f t="shared" si="1"/>
        <v>2.5979999999999999</v>
      </c>
      <c r="P8" s="12">
        <f t="shared" si="2"/>
        <v>0.13400000000000004</v>
      </c>
      <c r="Q8" s="12">
        <f t="shared" si="3"/>
        <v>0.13400000000000004</v>
      </c>
      <c r="R8" s="7" t="s">
        <v>177</v>
      </c>
      <c r="S8" s="8">
        <v>3</v>
      </c>
      <c r="T8" s="8">
        <v>2</v>
      </c>
      <c r="U8" s="8">
        <v>1</v>
      </c>
      <c r="V8" s="8">
        <v>2</v>
      </c>
      <c r="W8" s="8">
        <v>2</v>
      </c>
      <c r="X8" s="8">
        <v>3</v>
      </c>
      <c r="Y8" s="8">
        <v>4</v>
      </c>
      <c r="Z8" s="8">
        <v>5</v>
      </c>
      <c r="AA8" s="8">
        <v>3</v>
      </c>
      <c r="AB8" s="8">
        <v>12000</v>
      </c>
    </row>
    <row r="9" spans="1:31" ht="15" thickBot="1" x14ac:dyDescent="0.35">
      <c r="A9" s="1" t="s">
        <v>153</v>
      </c>
      <c r="B9" s="1" t="s">
        <v>20</v>
      </c>
      <c r="C9" s="1">
        <v>3</v>
      </c>
      <c r="D9" s="1">
        <v>3</v>
      </c>
      <c r="E9" s="1">
        <v>2</v>
      </c>
      <c r="F9" s="1">
        <v>3</v>
      </c>
      <c r="G9" s="1">
        <v>3</v>
      </c>
      <c r="H9" s="1">
        <v>3</v>
      </c>
      <c r="I9" s="1">
        <v>4</v>
      </c>
      <c r="J9" s="1">
        <v>4</v>
      </c>
      <c r="K9" s="1">
        <v>3</v>
      </c>
      <c r="L9" s="1">
        <f>konzisztencia_teszt_nyers_i!H9*1000+10000</f>
        <v>13000</v>
      </c>
      <c r="M9" s="1">
        <f t="shared" si="0"/>
        <v>12742.6</v>
      </c>
      <c r="N9" s="1">
        <f>konzisztencia_teszt_nyers_i!L9</f>
        <v>3</v>
      </c>
      <c r="O9">
        <f t="shared" si="1"/>
        <v>2.7426000000000004</v>
      </c>
      <c r="P9" s="12">
        <f t="shared" si="2"/>
        <v>8.5799999999999876E-2</v>
      </c>
      <c r="Q9" s="12">
        <f t="shared" si="3"/>
        <v>8.5799999999999876E-2</v>
      </c>
      <c r="R9" s="7" t="s">
        <v>178</v>
      </c>
      <c r="S9" s="8">
        <v>2</v>
      </c>
      <c r="T9" s="8">
        <v>2</v>
      </c>
      <c r="U9" s="8">
        <v>1</v>
      </c>
      <c r="V9" s="8">
        <v>2</v>
      </c>
      <c r="W9" s="8">
        <v>2</v>
      </c>
      <c r="X9" s="8">
        <v>3</v>
      </c>
      <c r="Y9" s="8">
        <v>3</v>
      </c>
      <c r="Z9" s="8">
        <v>5</v>
      </c>
      <c r="AA9" s="8">
        <v>3</v>
      </c>
      <c r="AB9" s="8">
        <v>12000</v>
      </c>
    </row>
    <row r="10" spans="1:31" ht="15" thickBot="1" x14ac:dyDescent="0.35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3</v>
      </c>
      <c r="G10" s="1">
        <v>2</v>
      </c>
      <c r="H10" s="1">
        <v>1</v>
      </c>
      <c r="I10" s="1">
        <v>4</v>
      </c>
      <c r="J10" s="1">
        <v>4</v>
      </c>
      <c r="K10" s="1">
        <v>4</v>
      </c>
      <c r="L10" s="1">
        <f>konzisztencia_teszt_nyers_i!H10*1000+10000</f>
        <v>11000</v>
      </c>
      <c r="M10" s="1">
        <f t="shared" si="0"/>
        <v>11211.9</v>
      </c>
      <c r="N10" s="1">
        <f>konzisztencia_teszt_nyers_i!L10</f>
        <v>4</v>
      </c>
      <c r="O10">
        <f t="shared" si="1"/>
        <v>1.2118999999999995</v>
      </c>
      <c r="P10" s="12">
        <f t="shared" si="2"/>
        <v>0.69702500000000012</v>
      </c>
      <c r="Q10" s="12">
        <f t="shared" si="3"/>
        <v>0.69702500000000012</v>
      </c>
      <c r="R10" s="7" t="s">
        <v>179</v>
      </c>
      <c r="S10" s="8">
        <v>1</v>
      </c>
      <c r="T10" s="8">
        <v>2</v>
      </c>
      <c r="U10" s="8">
        <v>3</v>
      </c>
      <c r="V10" s="8">
        <v>2</v>
      </c>
      <c r="W10" s="8">
        <v>2</v>
      </c>
      <c r="X10" s="8">
        <v>2</v>
      </c>
      <c r="Y10" s="8">
        <v>3</v>
      </c>
      <c r="Z10" s="8">
        <v>4</v>
      </c>
      <c r="AA10" s="8">
        <v>1</v>
      </c>
      <c r="AB10" s="8">
        <v>13000</v>
      </c>
    </row>
    <row r="11" spans="1:31" ht="15" thickBot="1" x14ac:dyDescent="0.35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2</v>
      </c>
      <c r="H11" s="1">
        <v>1</v>
      </c>
      <c r="I11" s="1">
        <v>4</v>
      </c>
      <c r="J11" s="1">
        <v>4</v>
      </c>
      <c r="K11" s="1">
        <v>5</v>
      </c>
      <c r="L11" s="1">
        <f>konzisztencia_teszt_nyers_i!H11*1000+10000</f>
        <v>11000</v>
      </c>
      <c r="M11" s="1">
        <f t="shared" si="0"/>
        <v>10919.6</v>
      </c>
      <c r="N11" s="1">
        <f>konzisztencia_teszt_nyers_i!L11</f>
        <v>5</v>
      </c>
      <c r="O11">
        <f t="shared" si="1"/>
        <v>0.91960000000000042</v>
      </c>
      <c r="P11" s="12">
        <f t="shared" si="2"/>
        <v>0.81607999999999981</v>
      </c>
      <c r="Q11" s="12">
        <f t="shared" si="3"/>
        <v>0.81607999999999981</v>
      </c>
      <c r="R11" s="7" t="s">
        <v>180</v>
      </c>
      <c r="S11" s="8">
        <v>2</v>
      </c>
      <c r="T11" s="8">
        <v>1</v>
      </c>
      <c r="U11" s="8">
        <v>1</v>
      </c>
      <c r="V11" s="8">
        <v>2</v>
      </c>
      <c r="W11" s="8">
        <v>1</v>
      </c>
      <c r="X11" s="8">
        <v>1</v>
      </c>
      <c r="Y11" s="8">
        <v>2</v>
      </c>
      <c r="Z11" s="8">
        <v>1</v>
      </c>
      <c r="AA11" s="8">
        <v>4</v>
      </c>
      <c r="AB11" s="8">
        <v>11000</v>
      </c>
    </row>
    <row r="12" spans="1:31" ht="15" thickBot="1" x14ac:dyDescent="0.35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5</v>
      </c>
      <c r="G12" s="1">
        <v>4</v>
      </c>
      <c r="H12" s="1">
        <v>5</v>
      </c>
      <c r="I12" s="1">
        <v>1</v>
      </c>
      <c r="J12" s="1">
        <v>3</v>
      </c>
      <c r="K12" s="1">
        <v>1</v>
      </c>
      <c r="L12" s="1">
        <f>konzisztencia_teszt_nyers_i!H12*1000+10000</f>
        <v>15000</v>
      </c>
      <c r="M12" s="1">
        <f t="shared" si="0"/>
        <v>15014.4</v>
      </c>
      <c r="N12" s="1">
        <f>konzisztencia_teszt_nyers_i!L12</f>
        <v>1</v>
      </c>
      <c r="O12">
        <f t="shared" si="1"/>
        <v>5.0143999999999993</v>
      </c>
      <c r="P12" s="12">
        <f t="shared" si="2"/>
        <v>4.0143999999999993</v>
      </c>
      <c r="Q12" s="12">
        <f t="shared" si="3"/>
        <v>-4.0143999999999993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1</v>
      </c>
      <c r="AA12" s="8">
        <v>4</v>
      </c>
      <c r="AB12" s="8">
        <v>11000</v>
      </c>
    </row>
    <row r="13" spans="1:31" ht="15" thickBot="1" x14ac:dyDescent="0.35">
      <c r="A13" s="1" t="s">
        <v>155</v>
      </c>
      <c r="B13" s="1" t="s">
        <v>24</v>
      </c>
      <c r="C13" s="1">
        <v>3</v>
      </c>
      <c r="D13" s="1">
        <v>3</v>
      </c>
      <c r="E13" s="1">
        <v>2</v>
      </c>
      <c r="F13" s="1">
        <v>4</v>
      </c>
      <c r="G13" s="1">
        <v>3</v>
      </c>
      <c r="H13" s="1">
        <v>4</v>
      </c>
      <c r="I13" s="1">
        <v>3</v>
      </c>
      <c r="J13" s="1">
        <v>3</v>
      </c>
      <c r="K13" s="1">
        <v>3</v>
      </c>
      <c r="L13" s="1">
        <f>konzisztencia_teszt_nyers_i!H13*1000+10000</f>
        <v>13000</v>
      </c>
      <c r="M13" s="1">
        <f t="shared" si="0"/>
        <v>12859.2</v>
      </c>
      <c r="N13" s="1">
        <f>konzisztencia_teszt_nyers_i!L13</f>
        <v>3</v>
      </c>
      <c r="O13">
        <f t="shared" si="1"/>
        <v>2.8592000000000009</v>
      </c>
      <c r="P13" s="12">
        <f t="shared" si="2"/>
        <v>4.6933333333333049E-2</v>
      </c>
      <c r="Q13" s="12">
        <f t="shared" si="3"/>
        <v>4.6933333333333049E-2</v>
      </c>
      <c r="R13" s="7" t="s">
        <v>182</v>
      </c>
      <c r="S13" s="8">
        <v>3</v>
      </c>
      <c r="T13" s="8">
        <v>2</v>
      </c>
      <c r="U13" s="8">
        <v>1</v>
      </c>
      <c r="V13" s="8">
        <v>3</v>
      </c>
      <c r="W13" s="8">
        <v>3</v>
      </c>
      <c r="X13" s="8">
        <v>3</v>
      </c>
      <c r="Y13" s="8">
        <v>5</v>
      </c>
      <c r="Z13" s="8">
        <v>5</v>
      </c>
      <c r="AA13" s="8">
        <v>3</v>
      </c>
      <c r="AB13" s="8">
        <v>13000</v>
      </c>
    </row>
    <row r="14" spans="1:31" ht="15" thickBot="1" x14ac:dyDescent="0.35">
      <c r="A14" s="1" t="s">
        <v>152</v>
      </c>
      <c r="B14" s="1" t="s">
        <v>25</v>
      </c>
      <c r="C14" s="1">
        <v>3</v>
      </c>
      <c r="D14" s="1">
        <v>3</v>
      </c>
      <c r="E14" s="1">
        <v>2</v>
      </c>
      <c r="F14" s="1">
        <v>3</v>
      </c>
      <c r="G14" s="1">
        <v>3</v>
      </c>
      <c r="H14" s="1">
        <v>4</v>
      </c>
      <c r="I14" s="1">
        <v>3</v>
      </c>
      <c r="J14" s="1">
        <v>2</v>
      </c>
      <c r="K14" s="1">
        <v>3</v>
      </c>
      <c r="L14" s="1">
        <f>konzisztencia_teszt_nyers_i!H14*1000+10000</f>
        <v>13000</v>
      </c>
      <c r="M14" s="1">
        <f t="shared" si="0"/>
        <v>12589.4</v>
      </c>
      <c r="N14" s="1">
        <f>konzisztencia_teszt_nyers_i!L14</f>
        <v>3</v>
      </c>
      <c r="O14">
        <f t="shared" si="1"/>
        <v>2.5893999999999995</v>
      </c>
      <c r="P14" s="12">
        <f t="shared" si="2"/>
        <v>0.13686666666666683</v>
      </c>
      <c r="Q14" s="12">
        <f t="shared" si="3"/>
        <v>0.13686666666666683</v>
      </c>
      <c r="R14" s="7" t="s">
        <v>183</v>
      </c>
      <c r="S14" s="8">
        <v>3</v>
      </c>
      <c r="T14" s="8">
        <v>3</v>
      </c>
      <c r="U14" s="8">
        <v>2</v>
      </c>
      <c r="V14" s="8">
        <v>3</v>
      </c>
      <c r="W14" s="8">
        <v>3</v>
      </c>
      <c r="X14" s="8">
        <v>3</v>
      </c>
      <c r="Y14" s="8">
        <v>4</v>
      </c>
      <c r="Z14" s="8">
        <v>4</v>
      </c>
      <c r="AA14" s="8">
        <v>3</v>
      </c>
      <c r="AB14" s="8">
        <v>13000</v>
      </c>
    </row>
    <row r="15" spans="1:31" ht="15" thickBot="1" x14ac:dyDescent="0.35">
      <c r="A15" s="1" t="s">
        <v>154</v>
      </c>
      <c r="B15" s="1" t="s">
        <v>26</v>
      </c>
      <c r="C15" s="1">
        <v>3</v>
      </c>
      <c r="D15" s="1">
        <v>3</v>
      </c>
      <c r="E15" s="1">
        <v>2</v>
      </c>
      <c r="F15" s="1">
        <v>3</v>
      </c>
      <c r="G15" s="1">
        <v>3</v>
      </c>
      <c r="H15" s="1">
        <v>4</v>
      </c>
      <c r="I15" s="1">
        <v>2</v>
      </c>
      <c r="J15" s="1">
        <v>3</v>
      </c>
      <c r="K15" s="1">
        <v>3</v>
      </c>
      <c r="L15" s="1">
        <f>konzisztencia_teszt_nyers_i!H15*1000+10000</f>
        <v>13000</v>
      </c>
      <c r="M15" s="1">
        <f t="shared" si="0"/>
        <v>13408.1</v>
      </c>
      <c r="N15" s="1">
        <f>konzisztencia_teszt_nyers_i!L15</f>
        <v>3</v>
      </c>
      <c r="O15">
        <f t="shared" si="1"/>
        <v>3.4081000000000006</v>
      </c>
      <c r="P15" s="12">
        <f t="shared" si="2"/>
        <v>0.13603333333333353</v>
      </c>
      <c r="Q15" s="12">
        <f t="shared" si="3"/>
        <v>-0.13603333333333353</v>
      </c>
      <c r="R15" s="7" t="s">
        <v>184</v>
      </c>
      <c r="S15" s="8">
        <v>1</v>
      </c>
      <c r="T15" s="8">
        <v>1</v>
      </c>
      <c r="U15" s="8">
        <v>3</v>
      </c>
      <c r="V15" s="8">
        <v>3</v>
      </c>
      <c r="W15" s="8">
        <v>2</v>
      </c>
      <c r="X15" s="8">
        <v>1</v>
      </c>
      <c r="Y15" s="8">
        <v>4</v>
      </c>
      <c r="Z15" s="8">
        <v>4</v>
      </c>
      <c r="AA15" s="8">
        <v>4</v>
      </c>
      <c r="AB15" s="8">
        <v>11000</v>
      </c>
    </row>
    <row r="16" spans="1:31" ht="15" thickBot="1" x14ac:dyDescent="0.35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3</v>
      </c>
      <c r="H16" s="1">
        <v>3</v>
      </c>
      <c r="I16" s="1">
        <v>4</v>
      </c>
      <c r="J16" s="1">
        <v>3</v>
      </c>
      <c r="K16" s="1">
        <v>3</v>
      </c>
      <c r="L16" s="1">
        <f>konzisztencia_teszt_nyers_i!H16*1000+10000</f>
        <v>12000</v>
      </c>
      <c r="M16" s="1">
        <f t="shared" si="0"/>
        <v>12230.7</v>
      </c>
      <c r="N16" s="1">
        <f>konzisztencia_teszt_nyers_i!L16</f>
        <v>3</v>
      </c>
      <c r="O16">
        <f t="shared" si="1"/>
        <v>2.2307000000000006</v>
      </c>
      <c r="P16" s="12">
        <f t="shared" si="2"/>
        <v>0.25643333333333312</v>
      </c>
      <c r="Q16" s="12">
        <f t="shared" si="3"/>
        <v>0.25643333333333312</v>
      </c>
      <c r="R16" s="7" t="s">
        <v>185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4</v>
      </c>
      <c r="Z16" s="8">
        <v>4</v>
      </c>
      <c r="AA16" s="8">
        <v>5</v>
      </c>
      <c r="AB16" s="8">
        <v>11000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2</v>
      </c>
      <c r="E17" s="1">
        <v>3</v>
      </c>
      <c r="F17" s="1">
        <v>4</v>
      </c>
      <c r="G17" s="1">
        <v>3</v>
      </c>
      <c r="H17" s="1">
        <v>3</v>
      </c>
      <c r="I17" s="1">
        <v>3</v>
      </c>
      <c r="J17" s="1">
        <v>3</v>
      </c>
      <c r="K17" s="1">
        <v>2</v>
      </c>
      <c r="L17" s="1">
        <f>konzisztencia_teszt_nyers_i!H17*1000+10000</f>
        <v>12000</v>
      </c>
      <c r="M17" s="1">
        <f t="shared" si="0"/>
        <v>12133.6</v>
      </c>
      <c r="N17" s="1">
        <f>konzisztencia_teszt_nyers_i!L17</f>
        <v>2</v>
      </c>
      <c r="O17">
        <f t="shared" si="1"/>
        <v>2.1336000000000004</v>
      </c>
      <c r="P17" s="12">
        <f t="shared" si="2"/>
        <v>6.6800000000000193E-2</v>
      </c>
      <c r="Q17" s="12">
        <f t="shared" si="3"/>
        <v>-6.6800000000000193E-2</v>
      </c>
      <c r="R17" s="7" t="s">
        <v>186</v>
      </c>
      <c r="S17" s="8">
        <v>2</v>
      </c>
      <c r="T17" s="8">
        <v>2</v>
      </c>
      <c r="U17" s="8">
        <v>5</v>
      </c>
      <c r="V17" s="8">
        <v>5</v>
      </c>
      <c r="W17" s="8">
        <v>4</v>
      </c>
      <c r="X17" s="8">
        <v>5</v>
      </c>
      <c r="Y17" s="8">
        <v>1</v>
      </c>
      <c r="Z17" s="8">
        <v>3</v>
      </c>
      <c r="AA17" s="8">
        <v>1</v>
      </c>
      <c r="AB17" s="8">
        <v>15000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v>3</v>
      </c>
      <c r="L18" s="1">
        <f>konzisztencia_teszt_nyers_i!H18*1000+10000</f>
        <v>12000</v>
      </c>
      <c r="M18" s="1">
        <f t="shared" si="0"/>
        <v>11842.4</v>
      </c>
      <c r="N18" s="1">
        <f>konzisztencia_teszt_nyers_i!L18</f>
        <v>3</v>
      </c>
      <c r="O18">
        <f t="shared" si="1"/>
        <v>1.8423999999999996</v>
      </c>
      <c r="P18" s="12">
        <f t="shared" si="2"/>
        <v>0.3858666666666668</v>
      </c>
      <c r="Q18" s="12">
        <f t="shared" si="3"/>
        <v>0.3858666666666668</v>
      </c>
      <c r="R18" s="7" t="s">
        <v>187</v>
      </c>
      <c r="S18" s="8">
        <v>3</v>
      </c>
      <c r="T18" s="8">
        <v>3</v>
      </c>
      <c r="U18" s="8">
        <v>2</v>
      </c>
      <c r="V18" s="8">
        <v>4</v>
      </c>
      <c r="W18" s="8">
        <v>3</v>
      </c>
      <c r="X18" s="8">
        <v>4</v>
      </c>
      <c r="Y18" s="8">
        <v>3</v>
      </c>
      <c r="Z18" s="8">
        <v>3</v>
      </c>
      <c r="AA18" s="8">
        <v>3</v>
      </c>
      <c r="AB18" s="8">
        <v>13000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2</v>
      </c>
      <c r="G19" s="1">
        <v>1</v>
      </c>
      <c r="H19" s="1">
        <v>1</v>
      </c>
      <c r="I19" s="1">
        <v>3</v>
      </c>
      <c r="J19" s="1">
        <v>2</v>
      </c>
      <c r="K19" s="1">
        <v>3</v>
      </c>
      <c r="L19" s="1">
        <f>konzisztencia_teszt_nyers_i!H19*1000+10000</f>
        <v>11000</v>
      </c>
      <c r="M19" s="1">
        <f t="shared" si="0"/>
        <v>11434.5</v>
      </c>
      <c r="N19" s="1">
        <f>konzisztencia_teszt_nyers_i!L19</f>
        <v>3</v>
      </c>
      <c r="O19">
        <f t="shared" si="1"/>
        <v>1.4345000000000001</v>
      </c>
      <c r="P19" s="12">
        <f t="shared" si="2"/>
        <v>0.52183333333333326</v>
      </c>
      <c r="Q19" s="12">
        <f t="shared" si="3"/>
        <v>0.52183333333333326</v>
      </c>
      <c r="R19" s="7" t="s">
        <v>188</v>
      </c>
      <c r="S19" s="8">
        <v>3</v>
      </c>
      <c r="T19" s="8">
        <v>3</v>
      </c>
      <c r="U19" s="8">
        <v>2</v>
      </c>
      <c r="V19" s="8">
        <v>3</v>
      </c>
      <c r="W19" s="8">
        <v>3</v>
      </c>
      <c r="X19" s="8">
        <v>4</v>
      </c>
      <c r="Y19" s="8">
        <v>3</v>
      </c>
      <c r="Z19" s="8">
        <v>2</v>
      </c>
      <c r="AA19" s="8">
        <v>3</v>
      </c>
      <c r="AB19" s="8">
        <v>13000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2</v>
      </c>
      <c r="E20" s="1">
        <v>4</v>
      </c>
      <c r="F20" s="1">
        <v>3</v>
      </c>
      <c r="G20" s="1">
        <v>1</v>
      </c>
      <c r="H20" s="1">
        <v>1</v>
      </c>
      <c r="I20" s="1">
        <v>3</v>
      </c>
      <c r="J20" s="1">
        <v>2</v>
      </c>
      <c r="K20" s="1">
        <v>2</v>
      </c>
      <c r="L20" s="1">
        <f>konzisztencia_teszt_nyers_i!H20*1000+10000</f>
        <v>12000</v>
      </c>
      <c r="M20" s="1">
        <f t="shared" si="0"/>
        <v>12090.6</v>
      </c>
      <c r="N20" s="1">
        <f>konzisztencia_teszt_nyers_i!L20</f>
        <v>2</v>
      </c>
      <c r="O20">
        <f t="shared" si="1"/>
        <v>2.0906000000000002</v>
      </c>
      <c r="P20" s="12">
        <f t="shared" si="2"/>
        <v>4.5300000000000118E-2</v>
      </c>
      <c r="Q20" s="12">
        <f t="shared" si="3"/>
        <v>-4.5300000000000118E-2</v>
      </c>
      <c r="R20" s="7" t="s">
        <v>189</v>
      </c>
      <c r="S20" s="8">
        <v>3</v>
      </c>
      <c r="T20" s="8">
        <v>3</v>
      </c>
      <c r="U20" s="8">
        <v>2</v>
      </c>
      <c r="V20" s="8">
        <v>3</v>
      </c>
      <c r="W20" s="8">
        <v>3</v>
      </c>
      <c r="X20" s="8">
        <v>4</v>
      </c>
      <c r="Y20" s="8">
        <v>2</v>
      </c>
      <c r="Z20" s="8">
        <v>3</v>
      </c>
      <c r="AA20" s="8">
        <v>3</v>
      </c>
      <c r="AB20" s="8">
        <v>13000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3</v>
      </c>
      <c r="G21" s="1">
        <v>1</v>
      </c>
      <c r="H21" s="1">
        <v>1</v>
      </c>
      <c r="I21" s="1">
        <v>3</v>
      </c>
      <c r="J21" s="1">
        <v>2</v>
      </c>
      <c r="K21" s="1">
        <v>4</v>
      </c>
      <c r="L21" s="1">
        <f>konzisztencia_teszt_nyers_i!H21*1000+10000</f>
        <v>11000</v>
      </c>
      <c r="M21" s="1">
        <f t="shared" si="0"/>
        <v>11266.4</v>
      </c>
      <c r="N21" s="1">
        <f>konzisztencia_teszt_nyers_i!L21</f>
        <v>4</v>
      </c>
      <c r="O21">
        <f t="shared" si="1"/>
        <v>1.2663999999999995</v>
      </c>
      <c r="P21" s="12">
        <f t="shared" si="2"/>
        <v>0.68340000000000012</v>
      </c>
      <c r="Q21" s="12">
        <f t="shared" si="3"/>
        <v>0.68340000000000012</v>
      </c>
      <c r="R21" s="7" t="s">
        <v>190</v>
      </c>
      <c r="S21" s="8">
        <v>3</v>
      </c>
      <c r="T21" s="8">
        <v>2</v>
      </c>
      <c r="U21" s="8">
        <v>3</v>
      </c>
      <c r="V21" s="8">
        <v>3</v>
      </c>
      <c r="W21" s="8">
        <v>3</v>
      </c>
      <c r="X21" s="8">
        <v>3</v>
      </c>
      <c r="Y21" s="8">
        <v>4</v>
      </c>
      <c r="Z21" s="8">
        <v>3</v>
      </c>
      <c r="AA21" s="8">
        <v>3</v>
      </c>
      <c r="AB21" s="8">
        <v>12000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3</v>
      </c>
      <c r="E22" s="1">
        <v>5</v>
      </c>
      <c r="F22" s="1">
        <v>4</v>
      </c>
      <c r="G22" s="1">
        <v>2</v>
      </c>
      <c r="H22" s="1">
        <v>2</v>
      </c>
      <c r="I22" s="1">
        <v>2</v>
      </c>
      <c r="J22" s="1">
        <v>3</v>
      </c>
      <c r="K22" s="1">
        <v>1</v>
      </c>
      <c r="L22" s="1">
        <f>konzisztencia_teszt_nyers_i!H22*1000+10000</f>
        <v>14000</v>
      </c>
      <c r="M22" s="1">
        <f t="shared" si="0"/>
        <v>14726.1</v>
      </c>
      <c r="N22" s="1">
        <f>konzisztencia_teszt_nyers_i!L22</f>
        <v>1</v>
      </c>
      <c r="O22">
        <f t="shared" si="1"/>
        <v>4.7261000000000006</v>
      </c>
      <c r="P22" s="12">
        <f t="shared" si="2"/>
        <v>3.7261000000000006</v>
      </c>
      <c r="Q22" s="12">
        <f t="shared" si="3"/>
        <v>-3.7261000000000006</v>
      </c>
      <c r="R22" s="7" t="s">
        <v>191</v>
      </c>
      <c r="S22" s="8">
        <v>2</v>
      </c>
      <c r="T22" s="8">
        <v>2</v>
      </c>
      <c r="U22" s="8">
        <v>3</v>
      </c>
      <c r="V22" s="8">
        <v>4</v>
      </c>
      <c r="W22" s="8">
        <v>3</v>
      </c>
      <c r="X22" s="8">
        <v>3</v>
      </c>
      <c r="Y22" s="8">
        <v>3</v>
      </c>
      <c r="Z22" s="8">
        <v>3</v>
      </c>
      <c r="AA22" s="8">
        <v>2</v>
      </c>
      <c r="AB22" s="8">
        <v>12000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3</v>
      </c>
      <c r="G23" s="1">
        <v>2</v>
      </c>
      <c r="H23" s="1">
        <v>1</v>
      </c>
      <c r="I23" s="1">
        <v>4</v>
      </c>
      <c r="J23" s="1">
        <v>3</v>
      </c>
      <c r="K23" s="1">
        <v>3</v>
      </c>
      <c r="L23" s="1">
        <f>konzisztencia_teszt_nyers_i!H23*1000+10000</f>
        <v>12000</v>
      </c>
      <c r="M23" s="1">
        <f t="shared" si="0"/>
        <v>11826.8</v>
      </c>
      <c r="N23" s="1">
        <f>konzisztencia_teszt_nyers_i!L23</f>
        <v>3</v>
      </c>
      <c r="O23">
        <f t="shared" si="1"/>
        <v>1.8267999999999993</v>
      </c>
      <c r="P23" s="12">
        <f t="shared" si="2"/>
        <v>0.3910666666666669</v>
      </c>
      <c r="Q23" s="12">
        <f t="shared" si="3"/>
        <v>0.3910666666666669</v>
      </c>
      <c r="R23" s="7" t="s">
        <v>192</v>
      </c>
      <c r="S23" s="8">
        <v>3</v>
      </c>
      <c r="T23" s="8">
        <v>2</v>
      </c>
      <c r="U23" s="8">
        <v>3</v>
      </c>
      <c r="V23" s="8">
        <v>3</v>
      </c>
      <c r="W23" s="8">
        <v>3</v>
      </c>
      <c r="X23" s="8">
        <v>3</v>
      </c>
      <c r="Y23" s="8">
        <v>3</v>
      </c>
      <c r="Z23" s="8">
        <v>3</v>
      </c>
      <c r="AA23" s="8">
        <v>3</v>
      </c>
      <c r="AB23" s="8">
        <v>12000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3</v>
      </c>
      <c r="F24" s="1">
        <v>2</v>
      </c>
      <c r="G24" s="1">
        <v>2</v>
      </c>
      <c r="H24" s="1">
        <v>1</v>
      </c>
      <c r="I24" s="1">
        <v>3</v>
      </c>
      <c r="J24" s="1">
        <v>4</v>
      </c>
      <c r="K24" s="1">
        <v>4</v>
      </c>
      <c r="L24" s="1">
        <f>konzisztencia_teszt_nyers_i!H24*1000+10000</f>
        <v>11000</v>
      </c>
      <c r="M24" s="1">
        <f t="shared" si="0"/>
        <v>10752.5</v>
      </c>
      <c r="N24" s="1">
        <f>konzisztencia_teszt_nyers_i!L24</f>
        <v>4</v>
      </c>
      <c r="O24">
        <f t="shared" si="1"/>
        <v>0.75249999999999995</v>
      </c>
      <c r="P24" s="12">
        <f t="shared" si="2"/>
        <v>0.81187500000000001</v>
      </c>
      <c r="Q24" s="12">
        <f t="shared" si="3"/>
        <v>0.81187500000000001</v>
      </c>
      <c r="R24" s="7" t="s">
        <v>193</v>
      </c>
      <c r="S24" s="8">
        <v>2</v>
      </c>
      <c r="T24" s="8">
        <v>3</v>
      </c>
      <c r="U24" s="8">
        <v>2</v>
      </c>
      <c r="V24" s="8">
        <v>2</v>
      </c>
      <c r="W24" s="8">
        <v>1</v>
      </c>
      <c r="X24" s="8">
        <v>1</v>
      </c>
      <c r="Y24" s="8">
        <v>3</v>
      </c>
      <c r="Z24" s="8">
        <v>2</v>
      </c>
      <c r="AA24" s="8">
        <v>3</v>
      </c>
      <c r="AB24" s="8">
        <v>11000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2</v>
      </c>
      <c r="E25" s="1">
        <v>4</v>
      </c>
      <c r="F25" s="1">
        <v>3</v>
      </c>
      <c r="G25" s="1">
        <v>2</v>
      </c>
      <c r="H25" s="1">
        <v>1</v>
      </c>
      <c r="I25" s="1">
        <v>3</v>
      </c>
      <c r="J25" s="1">
        <v>3</v>
      </c>
      <c r="K25" s="1">
        <v>2</v>
      </c>
      <c r="L25" s="1">
        <f>konzisztencia_teszt_nyers_i!H25*1000+10000</f>
        <v>12000</v>
      </c>
      <c r="M25" s="1">
        <f t="shared" si="0"/>
        <v>12079.5</v>
      </c>
      <c r="N25" s="1">
        <f>konzisztencia_teszt_nyers_i!L25</f>
        <v>2</v>
      </c>
      <c r="O25">
        <f t="shared" si="1"/>
        <v>2.0794999999999999</v>
      </c>
      <c r="P25" s="12">
        <f t="shared" si="2"/>
        <v>3.9749999999999952E-2</v>
      </c>
      <c r="Q25" s="12">
        <f t="shared" si="3"/>
        <v>-3.9749999999999952E-2</v>
      </c>
      <c r="R25" s="7" t="s">
        <v>194</v>
      </c>
      <c r="S25" s="8">
        <v>1</v>
      </c>
      <c r="T25" s="8">
        <v>2</v>
      </c>
      <c r="U25" s="8">
        <v>4</v>
      </c>
      <c r="V25" s="8">
        <v>3</v>
      </c>
      <c r="W25" s="8">
        <v>1</v>
      </c>
      <c r="X25" s="8">
        <v>1</v>
      </c>
      <c r="Y25" s="8">
        <v>3</v>
      </c>
      <c r="Z25" s="8">
        <v>2</v>
      </c>
      <c r="AA25" s="8">
        <v>2</v>
      </c>
      <c r="AB25" s="8">
        <v>12000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3</v>
      </c>
      <c r="H26" s="1">
        <v>2</v>
      </c>
      <c r="I26" s="1">
        <v>3</v>
      </c>
      <c r="J26" s="1">
        <v>4</v>
      </c>
      <c r="K26" s="1">
        <v>2</v>
      </c>
      <c r="L26" s="1">
        <f>konzisztencia_teszt_nyers_i!H26*1000+10000</f>
        <v>12000</v>
      </c>
      <c r="M26" s="1">
        <f t="shared" si="0"/>
        <v>12062</v>
      </c>
      <c r="N26" s="1">
        <f>konzisztencia_teszt_nyers_i!L26</f>
        <v>2</v>
      </c>
      <c r="O26">
        <f t="shared" si="1"/>
        <v>2.0619999999999998</v>
      </c>
      <c r="P26" s="12">
        <f t="shared" si="2"/>
        <v>3.0999999999999917E-2</v>
      </c>
      <c r="Q26" s="12">
        <f t="shared" si="3"/>
        <v>-3.0999999999999917E-2</v>
      </c>
      <c r="R26" s="7" t="s">
        <v>195</v>
      </c>
      <c r="S26" s="8">
        <v>2</v>
      </c>
      <c r="T26" s="8">
        <v>3</v>
      </c>
      <c r="U26" s="8">
        <v>3</v>
      </c>
      <c r="V26" s="8">
        <v>3</v>
      </c>
      <c r="W26" s="8">
        <v>1</v>
      </c>
      <c r="X26" s="8">
        <v>1</v>
      </c>
      <c r="Y26" s="8">
        <v>3</v>
      </c>
      <c r="Z26" s="8">
        <v>2</v>
      </c>
      <c r="AA26" s="8">
        <v>4</v>
      </c>
      <c r="AB26" s="8">
        <v>11000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2</v>
      </c>
      <c r="G27" s="1">
        <v>3</v>
      </c>
      <c r="H27" s="1">
        <v>2</v>
      </c>
      <c r="I27" s="1">
        <v>4</v>
      </c>
      <c r="J27" s="1">
        <v>5</v>
      </c>
      <c r="K27" s="1">
        <v>4</v>
      </c>
      <c r="L27" s="1">
        <f>konzisztencia_teszt_nyers_i!H27*1000+10000</f>
        <v>12000</v>
      </c>
      <c r="M27" s="1">
        <f t="shared" si="0"/>
        <v>12391.8</v>
      </c>
      <c r="N27" s="1">
        <f>konzisztencia_teszt_nyers_i!L27</f>
        <v>4</v>
      </c>
      <c r="O27">
        <f t="shared" si="1"/>
        <v>2.3917999999999995</v>
      </c>
      <c r="P27" s="12">
        <f t="shared" si="2"/>
        <v>0.40205000000000013</v>
      </c>
      <c r="Q27" s="12">
        <f t="shared" si="3"/>
        <v>0.40205000000000013</v>
      </c>
      <c r="R27" s="7" t="s">
        <v>196</v>
      </c>
      <c r="S27" s="8">
        <v>1</v>
      </c>
      <c r="T27" s="8">
        <v>3</v>
      </c>
      <c r="U27" s="8">
        <v>5</v>
      </c>
      <c r="V27" s="8">
        <v>4</v>
      </c>
      <c r="W27" s="8">
        <v>2</v>
      </c>
      <c r="X27" s="8">
        <v>2</v>
      </c>
      <c r="Y27" s="8">
        <v>2</v>
      </c>
      <c r="Z27" s="8">
        <v>3</v>
      </c>
      <c r="AA27" s="8">
        <v>1</v>
      </c>
      <c r="AB27" s="8">
        <v>14000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2</v>
      </c>
      <c r="E28" s="1">
        <v>1</v>
      </c>
      <c r="F28" s="1">
        <v>4</v>
      </c>
      <c r="G28" s="1">
        <v>3</v>
      </c>
      <c r="H28" s="1">
        <v>4</v>
      </c>
      <c r="I28" s="1">
        <v>2</v>
      </c>
      <c r="J28" s="1">
        <v>3</v>
      </c>
      <c r="K28" s="1">
        <v>3</v>
      </c>
      <c r="L28" s="1">
        <f>konzisztencia_teszt_nyers_i!H28*1000+10000</f>
        <v>14000</v>
      </c>
      <c r="M28" s="1">
        <f t="shared" si="0"/>
        <v>12917.7</v>
      </c>
      <c r="N28" s="1">
        <f>konzisztencia_teszt_nyers_i!L28</f>
        <v>3</v>
      </c>
      <c r="O28">
        <f t="shared" si="1"/>
        <v>2.9177000000000008</v>
      </c>
      <c r="P28" s="12">
        <f t="shared" si="2"/>
        <v>2.7433333333333049E-2</v>
      </c>
      <c r="Q28" s="12">
        <f t="shared" si="3"/>
        <v>2.7433333333333049E-2</v>
      </c>
      <c r="R28" s="7" t="s">
        <v>197</v>
      </c>
      <c r="S28" s="8">
        <v>2</v>
      </c>
      <c r="T28" s="8">
        <v>2</v>
      </c>
      <c r="U28" s="8">
        <v>3</v>
      </c>
      <c r="V28" s="8">
        <v>3</v>
      </c>
      <c r="W28" s="8">
        <v>2</v>
      </c>
      <c r="X28" s="8">
        <v>1</v>
      </c>
      <c r="Y28" s="8">
        <v>4</v>
      </c>
      <c r="Z28" s="8">
        <v>3</v>
      </c>
      <c r="AA28" s="8">
        <v>3</v>
      </c>
      <c r="AB28" s="8">
        <v>12000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4</v>
      </c>
      <c r="E29" s="1">
        <v>2</v>
      </c>
      <c r="F29" s="1">
        <v>4</v>
      </c>
      <c r="G29" s="1">
        <v>4</v>
      </c>
      <c r="H29" s="1">
        <v>4</v>
      </c>
      <c r="I29" s="1">
        <v>2</v>
      </c>
      <c r="J29" s="1">
        <v>2</v>
      </c>
      <c r="K29" s="1">
        <v>3</v>
      </c>
      <c r="L29" s="1">
        <f>konzisztencia_teszt_nyers_i!H29*1000+10000</f>
        <v>14000</v>
      </c>
      <c r="M29" s="1">
        <f t="shared" si="0"/>
        <v>14134.2</v>
      </c>
      <c r="N29" s="1">
        <f>konzisztencia_teszt_nyers_i!L29</f>
        <v>3</v>
      </c>
      <c r="O29">
        <f t="shared" si="1"/>
        <v>4.1342000000000008</v>
      </c>
      <c r="P29" s="12">
        <f t="shared" si="2"/>
        <v>0.37806666666666694</v>
      </c>
      <c r="Q29" s="12">
        <f t="shared" si="3"/>
        <v>-0.37806666666666694</v>
      </c>
      <c r="R29" s="7" t="s">
        <v>198</v>
      </c>
      <c r="S29" s="8">
        <v>2</v>
      </c>
      <c r="T29" s="8">
        <v>3</v>
      </c>
      <c r="U29" s="8">
        <v>3</v>
      </c>
      <c r="V29" s="8">
        <v>2</v>
      </c>
      <c r="W29" s="8">
        <v>2</v>
      </c>
      <c r="X29" s="8">
        <v>1</v>
      </c>
      <c r="Y29" s="8">
        <v>3</v>
      </c>
      <c r="Z29" s="8">
        <v>4</v>
      </c>
      <c r="AA29" s="8">
        <v>4</v>
      </c>
      <c r="AB29" s="8">
        <v>11000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3</v>
      </c>
      <c r="G30" s="1">
        <v>4</v>
      </c>
      <c r="H30" s="1">
        <v>2</v>
      </c>
      <c r="I30" s="1">
        <v>4</v>
      </c>
      <c r="J30" s="1">
        <v>5</v>
      </c>
      <c r="K30" s="1">
        <v>4</v>
      </c>
      <c r="L30" s="1">
        <f>konzisztencia_teszt_nyers_i!H30*1000+10000</f>
        <v>12000</v>
      </c>
      <c r="M30" s="1">
        <f t="shared" si="0"/>
        <v>12771.6</v>
      </c>
      <c r="N30" s="1">
        <f>konzisztencia_teszt_nyers_i!L30</f>
        <v>4</v>
      </c>
      <c r="O30">
        <f t="shared" si="1"/>
        <v>2.7716000000000003</v>
      </c>
      <c r="P30" s="12">
        <f t="shared" si="2"/>
        <v>0.30709999999999993</v>
      </c>
      <c r="Q30" s="12">
        <f t="shared" si="3"/>
        <v>0.30709999999999993</v>
      </c>
      <c r="R30" s="7" t="s">
        <v>199</v>
      </c>
      <c r="S30" s="8">
        <v>1</v>
      </c>
      <c r="T30" s="8">
        <v>2</v>
      </c>
      <c r="U30" s="8">
        <v>4</v>
      </c>
      <c r="V30" s="8">
        <v>3</v>
      </c>
      <c r="W30" s="8">
        <v>2</v>
      </c>
      <c r="X30" s="8">
        <v>1</v>
      </c>
      <c r="Y30" s="8">
        <v>3</v>
      </c>
      <c r="Z30" s="8">
        <v>3</v>
      </c>
      <c r="AA30" s="8">
        <v>2</v>
      </c>
      <c r="AB30" s="8">
        <v>12000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2</v>
      </c>
      <c r="G31" s="1">
        <v>1</v>
      </c>
      <c r="H31" s="1">
        <v>1</v>
      </c>
      <c r="I31" s="1">
        <v>4</v>
      </c>
      <c r="J31" s="1">
        <v>3</v>
      </c>
      <c r="K31" s="1">
        <v>3</v>
      </c>
      <c r="L31" s="1">
        <f>konzisztencia_teszt_nyers_i!H31*1000+10000</f>
        <v>11000</v>
      </c>
      <c r="M31" s="1">
        <f t="shared" si="0"/>
        <v>11489.1</v>
      </c>
      <c r="N31" s="1">
        <f>konzisztencia_teszt_nyers_i!L31</f>
        <v>3</v>
      </c>
      <c r="O31">
        <f t="shared" si="1"/>
        <v>1.4891000000000003</v>
      </c>
      <c r="P31" s="12">
        <f t="shared" si="2"/>
        <v>0.50363333333333327</v>
      </c>
      <c r="Q31" s="12">
        <f t="shared" si="3"/>
        <v>0.50363333333333327</v>
      </c>
      <c r="R31" s="7" t="s">
        <v>200</v>
      </c>
      <c r="S31" s="8">
        <v>1</v>
      </c>
      <c r="T31" s="8">
        <v>1</v>
      </c>
      <c r="U31" s="8">
        <v>3</v>
      </c>
      <c r="V31" s="8">
        <v>3</v>
      </c>
      <c r="W31" s="8">
        <v>3</v>
      </c>
      <c r="X31" s="8">
        <v>2</v>
      </c>
      <c r="Y31" s="8">
        <v>3</v>
      </c>
      <c r="Z31" s="8">
        <v>4</v>
      </c>
      <c r="AA31" s="8">
        <v>2</v>
      </c>
      <c r="AB31" s="8">
        <v>12000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2</v>
      </c>
      <c r="E32" s="1">
        <v>3</v>
      </c>
      <c r="F32" s="1">
        <v>2</v>
      </c>
      <c r="G32" s="1">
        <v>1</v>
      </c>
      <c r="H32" s="1">
        <v>2</v>
      </c>
      <c r="I32" s="1">
        <v>4</v>
      </c>
      <c r="J32" s="1">
        <v>3</v>
      </c>
      <c r="K32" s="1">
        <v>4</v>
      </c>
      <c r="L32" s="1">
        <f>konzisztencia_teszt_nyers_i!H32*1000+10000</f>
        <v>11000</v>
      </c>
      <c r="M32" s="1">
        <f t="shared" si="0"/>
        <v>11373.5</v>
      </c>
      <c r="N32" s="1">
        <f>konzisztencia_teszt_nyers_i!L32</f>
        <v>4</v>
      </c>
      <c r="O32">
        <f t="shared" si="1"/>
        <v>1.3734999999999999</v>
      </c>
      <c r="P32" s="12">
        <f t="shared" si="2"/>
        <v>0.65662500000000001</v>
      </c>
      <c r="Q32" s="12">
        <f t="shared" si="3"/>
        <v>0.65662500000000001</v>
      </c>
      <c r="R32" s="7" t="s">
        <v>201</v>
      </c>
      <c r="S32" s="8">
        <v>3</v>
      </c>
      <c r="T32" s="8">
        <v>3</v>
      </c>
      <c r="U32" s="8">
        <v>2</v>
      </c>
      <c r="V32" s="8">
        <v>2</v>
      </c>
      <c r="W32" s="8">
        <v>3</v>
      </c>
      <c r="X32" s="8">
        <v>2</v>
      </c>
      <c r="Y32" s="8">
        <v>4</v>
      </c>
      <c r="Z32" s="8">
        <v>5</v>
      </c>
      <c r="AA32" s="8">
        <v>4</v>
      </c>
      <c r="AB32" s="8">
        <v>12000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3</v>
      </c>
      <c r="E33" s="1">
        <v>4</v>
      </c>
      <c r="F33" s="1">
        <v>2</v>
      </c>
      <c r="G33" s="1">
        <v>1</v>
      </c>
      <c r="H33" s="1">
        <v>1</v>
      </c>
      <c r="I33" s="1">
        <v>3</v>
      </c>
      <c r="J33" s="1">
        <v>3</v>
      </c>
      <c r="K33" s="1">
        <v>2</v>
      </c>
      <c r="L33" s="1">
        <f>konzisztencia_teszt_nyers_i!H33*1000+10000</f>
        <v>11000</v>
      </c>
      <c r="M33" s="1">
        <f t="shared" si="0"/>
        <v>11777.8</v>
      </c>
      <c r="N33" s="1">
        <f>konzisztencia_teszt_nyers_i!L33</f>
        <v>2</v>
      </c>
      <c r="O33">
        <f t="shared" si="1"/>
        <v>1.7777999999999994</v>
      </c>
      <c r="P33" s="12">
        <f t="shared" si="2"/>
        <v>0.11110000000000031</v>
      </c>
      <c r="Q33" s="12">
        <f t="shared" si="3"/>
        <v>0.11110000000000031</v>
      </c>
      <c r="R33" s="7" t="s">
        <v>202</v>
      </c>
      <c r="S33" s="8">
        <v>4</v>
      </c>
      <c r="T33" s="8">
        <v>2</v>
      </c>
      <c r="U33" s="8">
        <v>1</v>
      </c>
      <c r="V33" s="8">
        <v>4</v>
      </c>
      <c r="W33" s="8">
        <v>3</v>
      </c>
      <c r="X33" s="8">
        <v>4</v>
      </c>
      <c r="Y33" s="8">
        <v>2</v>
      </c>
      <c r="Z33" s="8">
        <v>3</v>
      </c>
      <c r="AA33" s="8">
        <v>3</v>
      </c>
      <c r="AB33" s="8">
        <v>14000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3</v>
      </c>
      <c r="H34" s="1">
        <v>2</v>
      </c>
      <c r="I34" s="1">
        <v>4</v>
      </c>
      <c r="J34" s="1">
        <v>4</v>
      </c>
      <c r="K34" s="1">
        <v>4</v>
      </c>
      <c r="L34" s="1">
        <f>konzisztencia_teszt_nyers_i!H34*1000+10000</f>
        <v>12000</v>
      </c>
      <c r="M34" s="1">
        <f t="shared" si="0"/>
        <v>12487.4</v>
      </c>
      <c r="N34" s="1">
        <f>konzisztencia_teszt_nyers_i!L34</f>
        <v>4</v>
      </c>
      <c r="O34">
        <f t="shared" si="1"/>
        <v>2.4873999999999996</v>
      </c>
      <c r="P34" s="12">
        <f t="shared" si="2"/>
        <v>0.3781500000000001</v>
      </c>
      <c r="Q34" s="12">
        <f t="shared" si="3"/>
        <v>0.3781500000000001</v>
      </c>
      <c r="R34" s="7" t="s">
        <v>203</v>
      </c>
      <c r="S34" s="8">
        <v>4</v>
      </c>
      <c r="T34" s="8">
        <v>4</v>
      </c>
      <c r="U34" s="8">
        <v>2</v>
      </c>
      <c r="V34" s="8">
        <v>4</v>
      </c>
      <c r="W34" s="8">
        <v>4</v>
      </c>
      <c r="X34" s="8">
        <v>4</v>
      </c>
      <c r="Y34" s="8">
        <v>2</v>
      </c>
      <c r="Z34" s="8">
        <v>2</v>
      </c>
      <c r="AA34" s="8">
        <v>3</v>
      </c>
      <c r="AB34" s="8">
        <v>14000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2</v>
      </c>
      <c r="H35" s="1">
        <v>1</v>
      </c>
      <c r="I35" s="1">
        <v>5</v>
      </c>
      <c r="J35" s="1">
        <v>4</v>
      </c>
      <c r="K35" s="1">
        <v>4</v>
      </c>
      <c r="L35" s="1">
        <f>konzisztencia_teszt_nyers_i!H35*1000+10000</f>
        <v>11000</v>
      </c>
      <c r="M35" s="1">
        <f t="shared" si="0"/>
        <v>10984.2</v>
      </c>
      <c r="N35" s="1">
        <f>konzisztencia_teszt_nyers_i!L35</f>
        <v>4</v>
      </c>
      <c r="O35">
        <f t="shared" si="1"/>
        <v>0.98420000000000074</v>
      </c>
      <c r="P35" s="12">
        <f t="shared" si="2"/>
        <v>0.75394999999999979</v>
      </c>
      <c r="Q35" s="12">
        <f t="shared" si="3"/>
        <v>0.75394999999999979</v>
      </c>
      <c r="R35" s="7" t="s">
        <v>204</v>
      </c>
      <c r="S35" s="8">
        <v>3</v>
      </c>
      <c r="T35" s="8">
        <v>3</v>
      </c>
      <c r="U35" s="8">
        <v>3</v>
      </c>
      <c r="V35" s="8">
        <v>3</v>
      </c>
      <c r="W35" s="8">
        <v>4</v>
      </c>
      <c r="X35" s="8">
        <v>2</v>
      </c>
      <c r="Y35" s="8">
        <v>4</v>
      </c>
      <c r="Z35" s="8">
        <v>5</v>
      </c>
      <c r="AA35" s="8">
        <v>4</v>
      </c>
      <c r="AB35" s="8">
        <v>12000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2</v>
      </c>
      <c r="H36" s="1">
        <v>2</v>
      </c>
      <c r="I36" s="1">
        <v>4</v>
      </c>
      <c r="J36" s="1">
        <v>3</v>
      </c>
      <c r="K36" s="1">
        <v>5</v>
      </c>
      <c r="L36" s="1">
        <f>konzisztencia_teszt_nyers_i!H36*1000+10000</f>
        <v>11000</v>
      </c>
      <c r="M36" s="1">
        <f t="shared" si="0"/>
        <v>11628.7</v>
      </c>
      <c r="N36" s="1">
        <f>konzisztencia_teszt_nyers_i!L36</f>
        <v>5</v>
      </c>
      <c r="O36">
        <f t="shared" si="1"/>
        <v>1.6287000000000007</v>
      </c>
      <c r="P36" s="12">
        <f t="shared" si="2"/>
        <v>0.67425999999999986</v>
      </c>
      <c r="Q36" s="12">
        <f t="shared" si="3"/>
        <v>0.67425999999999986</v>
      </c>
      <c r="R36" s="7" t="s">
        <v>205</v>
      </c>
      <c r="S36" s="8">
        <v>3</v>
      </c>
      <c r="T36" s="8">
        <v>2</v>
      </c>
      <c r="U36" s="8">
        <v>2</v>
      </c>
      <c r="V36" s="8">
        <v>2</v>
      </c>
      <c r="W36" s="8">
        <v>1</v>
      </c>
      <c r="X36" s="8">
        <v>1</v>
      </c>
      <c r="Y36" s="8">
        <v>4</v>
      </c>
      <c r="Z36" s="8">
        <v>3</v>
      </c>
      <c r="AA36" s="8">
        <v>3</v>
      </c>
      <c r="AB36" s="8">
        <v>11000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1</v>
      </c>
      <c r="E37" s="1">
        <v>3</v>
      </c>
      <c r="F37" s="1">
        <v>2</v>
      </c>
      <c r="G37" s="1">
        <v>2</v>
      </c>
      <c r="H37" s="1">
        <v>1</v>
      </c>
      <c r="I37" s="1">
        <v>3</v>
      </c>
      <c r="J37" s="1">
        <v>3</v>
      </c>
      <c r="K37" s="1">
        <v>2</v>
      </c>
      <c r="L37" s="1">
        <f>konzisztencia_teszt_nyers_i!H37*1000+10000</f>
        <v>11000</v>
      </c>
      <c r="M37" s="1">
        <f t="shared" si="0"/>
        <v>10658.9</v>
      </c>
      <c r="N37" s="1">
        <f>konzisztencia_teszt_nyers_i!L37</f>
        <v>2</v>
      </c>
      <c r="O37">
        <f t="shared" si="1"/>
        <v>0.6588999999999996</v>
      </c>
      <c r="P37" s="12">
        <f t="shared" si="2"/>
        <v>0.6705500000000002</v>
      </c>
      <c r="Q37" s="12">
        <f t="shared" si="3"/>
        <v>0.6705500000000002</v>
      </c>
      <c r="R37" s="7" t="s">
        <v>206</v>
      </c>
      <c r="S37" s="8">
        <v>3</v>
      </c>
      <c r="T37" s="8">
        <v>2</v>
      </c>
      <c r="U37" s="8">
        <v>3</v>
      </c>
      <c r="V37" s="8">
        <v>2</v>
      </c>
      <c r="W37" s="8">
        <v>1</v>
      </c>
      <c r="X37" s="8">
        <v>2</v>
      </c>
      <c r="Y37" s="8">
        <v>4</v>
      </c>
      <c r="Z37" s="8">
        <v>3</v>
      </c>
      <c r="AA37" s="8">
        <v>4</v>
      </c>
      <c r="AB37" s="8">
        <v>11000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1</v>
      </c>
      <c r="F38" s="1">
        <v>2</v>
      </c>
      <c r="G38" s="1">
        <v>1</v>
      </c>
      <c r="H38" s="1">
        <v>2</v>
      </c>
      <c r="I38" s="1">
        <v>4</v>
      </c>
      <c r="J38" s="1">
        <v>2</v>
      </c>
      <c r="K38" s="1">
        <v>4</v>
      </c>
      <c r="L38" s="1">
        <f>konzisztencia_teszt_nyers_i!H38*1000+10000</f>
        <v>11000</v>
      </c>
      <c r="M38" s="1">
        <f t="shared" si="0"/>
        <v>11567.6</v>
      </c>
      <c r="N38" s="1">
        <f>konzisztencia_teszt_nyers_i!L38</f>
        <v>4</v>
      </c>
      <c r="O38">
        <f t="shared" si="1"/>
        <v>1.5676000000000003</v>
      </c>
      <c r="P38" s="12">
        <f t="shared" si="2"/>
        <v>0.60809999999999986</v>
      </c>
      <c r="Q38" s="12">
        <f t="shared" si="3"/>
        <v>0.60809999999999986</v>
      </c>
      <c r="R38" s="7" t="s">
        <v>207</v>
      </c>
      <c r="S38" s="8">
        <v>1</v>
      </c>
      <c r="T38" s="8">
        <v>3</v>
      </c>
      <c r="U38" s="8">
        <v>4</v>
      </c>
      <c r="V38" s="8">
        <v>2</v>
      </c>
      <c r="W38" s="8">
        <v>1</v>
      </c>
      <c r="X38" s="8">
        <v>1</v>
      </c>
      <c r="Y38" s="8">
        <v>3</v>
      </c>
      <c r="Z38" s="8">
        <v>3</v>
      </c>
      <c r="AA38" s="8">
        <v>2</v>
      </c>
      <c r="AB38" s="8">
        <v>11000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1</v>
      </c>
      <c r="E39" s="1">
        <v>2</v>
      </c>
      <c r="F39" s="1">
        <v>1</v>
      </c>
      <c r="G39" s="1">
        <v>1</v>
      </c>
      <c r="H39" s="1">
        <v>1</v>
      </c>
      <c r="I39" s="1">
        <v>4</v>
      </c>
      <c r="J39" s="1">
        <v>2</v>
      </c>
      <c r="K39" s="1">
        <v>2</v>
      </c>
      <c r="L39" s="1">
        <f>konzisztencia_teszt_nyers_i!H39*1000+10000</f>
        <v>11000</v>
      </c>
      <c r="M39" s="1">
        <f t="shared" si="0"/>
        <v>11131.3</v>
      </c>
      <c r="N39" s="1">
        <f>konzisztencia_teszt_nyers_i!L39</f>
        <v>2</v>
      </c>
      <c r="O39">
        <f t="shared" si="1"/>
        <v>1.1312999999999993</v>
      </c>
      <c r="P39" s="12">
        <f t="shared" si="2"/>
        <v>0.43435000000000035</v>
      </c>
      <c r="Q39" s="12">
        <f t="shared" si="3"/>
        <v>0.43435000000000035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3</v>
      </c>
      <c r="X39" s="8">
        <v>2</v>
      </c>
      <c r="Y39" s="8">
        <v>4</v>
      </c>
      <c r="Z39" s="8">
        <v>4</v>
      </c>
      <c r="AA39" s="8">
        <v>4</v>
      </c>
      <c r="AB39" s="8">
        <v>12000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2</v>
      </c>
      <c r="F40" s="1">
        <v>1</v>
      </c>
      <c r="G40" s="1">
        <v>1</v>
      </c>
      <c r="H40" s="1">
        <v>2</v>
      </c>
      <c r="I40" s="1">
        <v>5</v>
      </c>
      <c r="J40" s="1">
        <v>5</v>
      </c>
      <c r="K40" s="1">
        <v>5</v>
      </c>
      <c r="L40" s="1">
        <f>konzisztencia_teszt_nyers_i!H40*1000+10000</f>
        <v>11000</v>
      </c>
      <c r="M40" s="1">
        <f t="shared" si="0"/>
        <v>11471.6</v>
      </c>
      <c r="N40" s="1">
        <f>konzisztencia_teszt_nyers_i!L40</f>
        <v>5</v>
      </c>
      <c r="O40">
        <f t="shared" si="1"/>
        <v>1.4716000000000005</v>
      </c>
      <c r="P40" s="12">
        <f t="shared" si="2"/>
        <v>0.70567999999999986</v>
      </c>
      <c r="Q40" s="12">
        <f t="shared" si="3"/>
        <v>0.70567999999999986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2</v>
      </c>
      <c r="X40" s="8">
        <v>1</v>
      </c>
      <c r="Y40" s="8">
        <v>5</v>
      </c>
      <c r="Z40" s="8">
        <v>4</v>
      </c>
      <c r="AA40" s="8">
        <v>4</v>
      </c>
      <c r="AB40" s="8">
        <v>11000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2</v>
      </c>
      <c r="E41" s="1">
        <v>3</v>
      </c>
      <c r="F41" s="1">
        <v>2</v>
      </c>
      <c r="G41" s="1">
        <v>1</v>
      </c>
      <c r="H41" s="1">
        <v>2</v>
      </c>
      <c r="I41" s="1">
        <v>4</v>
      </c>
      <c r="J41" s="1">
        <v>4</v>
      </c>
      <c r="K41" s="1">
        <v>1</v>
      </c>
      <c r="L41" s="1">
        <f>konzisztencia_teszt_nyers_i!H41*1000+10000</f>
        <v>13000</v>
      </c>
      <c r="M41" s="1">
        <f t="shared" si="0"/>
        <v>12754.1</v>
      </c>
      <c r="N41" s="1">
        <f>konzisztencia_teszt_nyers_i!L41</f>
        <v>1</v>
      </c>
      <c r="O41">
        <f t="shared" si="1"/>
        <v>2.7541000000000002</v>
      </c>
      <c r="P41" s="12">
        <f t="shared" si="2"/>
        <v>1.7541000000000002</v>
      </c>
      <c r="Q41" s="12">
        <f t="shared" si="3"/>
        <v>-1.7541000000000002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2</v>
      </c>
      <c r="Y41" s="8">
        <v>4</v>
      </c>
      <c r="Z41" s="8">
        <v>3</v>
      </c>
      <c r="AA41" s="8">
        <v>5</v>
      </c>
      <c r="AB41" s="8">
        <v>11000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2</v>
      </c>
      <c r="G42" s="1">
        <v>1</v>
      </c>
      <c r="H42" s="1">
        <v>2</v>
      </c>
      <c r="I42" s="1">
        <v>4</v>
      </c>
      <c r="J42" s="1">
        <v>5</v>
      </c>
      <c r="K42" s="1">
        <v>4</v>
      </c>
      <c r="L42" s="1">
        <f>konzisztencia_teszt_nyers_i!H42*1000+10000</f>
        <v>11000</v>
      </c>
      <c r="M42" s="1">
        <f t="shared" si="0"/>
        <v>11804.8</v>
      </c>
      <c r="N42" s="1">
        <f>konzisztencia_teszt_nyers_i!L42</f>
        <v>4</v>
      </c>
      <c r="O42">
        <f t="shared" si="1"/>
        <v>1.8047999999999993</v>
      </c>
      <c r="P42" s="12">
        <f t="shared" si="2"/>
        <v>0.54880000000000018</v>
      </c>
      <c r="Q42" s="12">
        <f t="shared" si="3"/>
        <v>0.54880000000000018</v>
      </c>
      <c r="R42" s="7" t="s">
        <v>211</v>
      </c>
      <c r="S42" s="8">
        <v>1</v>
      </c>
      <c r="T42" s="8">
        <v>1</v>
      </c>
      <c r="U42" s="8">
        <v>3</v>
      </c>
      <c r="V42" s="8">
        <v>2</v>
      </c>
      <c r="W42" s="8">
        <v>2</v>
      </c>
      <c r="X42" s="8">
        <v>1</v>
      </c>
      <c r="Y42" s="8">
        <v>3</v>
      </c>
      <c r="Z42" s="8">
        <v>3</v>
      </c>
      <c r="AA42" s="8">
        <v>2</v>
      </c>
      <c r="AB42" s="8">
        <v>11000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2</v>
      </c>
      <c r="F43" s="1">
        <v>3</v>
      </c>
      <c r="G43" s="1">
        <v>3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konzisztencia_teszt_nyers_i!H43*1000+10000</f>
        <v>15000</v>
      </c>
      <c r="M43" s="1">
        <f t="shared" si="0"/>
        <v>15011.9</v>
      </c>
      <c r="N43" s="1">
        <f>konzisztencia_teszt_nyers_i!L43</f>
        <v>2</v>
      </c>
      <c r="O43">
        <f t="shared" si="1"/>
        <v>5.0118999999999998</v>
      </c>
      <c r="P43" s="12">
        <f t="shared" si="2"/>
        <v>1.5059499999999999</v>
      </c>
      <c r="Q43" s="12">
        <f t="shared" si="3"/>
        <v>-1.5059499999999999</v>
      </c>
      <c r="R43" s="7" t="s">
        <v>212</v>
      </c>
      <c r="S43" s="8">
        <v>2</v>
      </c>
      <c r="T43" s="8">
        <v>1</v>
      </c>
      <c r="U43" s="8">
        <v>1</v>
      </c>
      <c r="V43" s="8">
        <v>2</v>
      </c>
      <c r="W43" s="8">
        <v>1</v>
      </c>
      <c r="X43" s="8">
        <v>2</v>
      </c>
      <c r="Y43" s="8">
        <v>4</v>
      </c>
      <c r="Z43" s="8">
        <v>2</v>
      </c>
      <c r="AA43" s="8">
        <v>4</v>
      </c>
      <c r="AB43" s="8">
        <v>11000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2</v>
      </c>
      <c r="E44" s="1">
        <v>1</v>
      </c>
      <c r="F44" s="1">
        <v>2</v>
      </c>
      <c r="G44" s="1">
        <v>2</v>
      </c>
      <c r="H44" s="1">
        <v>2</v>
      </c>
      <c r="I44" s="1">
        <v>4</v>
      </c>
      <c r="J44" s="1">
        <v>3</v>
      </c>
      <c r="K44" s="1">
        <v>4</v>
      </c>
      <c r="L44" s="1">
        <f>konzisztencia_teszt_nyers_i!H44*1000+10000</f>
        <v>11000</v>
      </c>
      <c r="M44" s="1">
        <f t="shared" si="0"/>
        <v>11761.3</v>
      </c>
      <c r="N44" s="1">
        <f>konzisztencia_teszt_nyers_i!L44</f>
        <v>4</v>
      </c>
      <c r="O44">
        <f t="shared" si="1"/>
        <v>1.7612999999999992</v>
      </c>
      <c r="P44" s="12">
        <f t="shared" si="2"/>
        <v>0.55967500000000014</v>
      </c>
      <c r="Q44" s="12">
        <f t="shared" si="3"/>
        <v>0.55967500000000014</v>
      </c>
      <c r="R44" s="7" t="s">
        <v>213</v>
      </c>
      <c r="S44" s="8">
        <v>1</v>
      </c>
      <c r="T44" s="8">
        <v>1</v>
      </c>
      <c r="U44" s="8">
        <v>2</v>
      </c>
      <c r="V44" s="8">
        <v>1</v>
      </c>
      <c r="W44" s="8">
        <v>1</v>
      </c>
      <c r="X44" s="8">
        <v>1</v>
      </c>
      <c r="Y44" s="8">
        <v>4</v>
      </c>
      <c r="Z44" s="8">
        <v>2</v>
      </c>
      <c r="AA44" s="8">
        <v>2</v>
      </c>
      <c r="AB44" s="8">
        <v>11000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2</v>
      </c>
      <c r="E45" s="1">
        <v>1</v>
      </c>
      <c r="F45" s="1">
        <v>2</v>
      </c>
      <c r="G45" s="1">
        <v>2</v>
      </c>
      <c r="H45" s="1">
        <v>2</v>
      </c>
      <c r="I45" s="1">
        <v>4</v>
      </c>
      <c r="J45" s="1">
        <v>3</v>
      </c>
      <c r="K45" s="1">
        <v>3</v>
      </c>
      <c r="L45" s="1">
        <f>konzisztencia_teszt_nyers_i!H45*1000+10000</f>
        <v>11000</v>
      </c>
      <c r="M45" s="1">
        <f t="shared" si="0"/>
        <v>12190.1</v>
      </c>
      <c r="N45" s="1">
        <f>konzisztencia_teszt_nyers_i!L45</f>
        <v>3</v>
      </c>
      <c r="O45">
        <f t="shared" si="1"/>
        <v>2.1901000000000002</v>
      </c>
      <c r="P45" s="12">
        <f t="shared" si="2"/>
        <v>0.26996666666666663</v>
      </c>
      <c r="Q45" s="12">
        <f t="shared" si="3"/>
        <v>0.26996666666666663</v>
      </c>
      <c r="R45" s="7" t="s">
        <v>214</v>
      </c>
      <c r="S45" s="8">
        <v>3</v>
      </c>
      <c r="T45" s="8">
        <v>2</v>
      </c>
      <c r="U45" s="8">
        <v>2</v>
      </c>
      <c r="V45" s="8">
        <v>1</v>
      </c>
      <c r="W45" s="8">
        <v>1</v>
      </c>
      <c r="X45" s="8">
        <v>2</v>
      </c>
      <c r="Y45" s="8">
        <v>5</v>
      </c>
      <c r="Z45" s="8">
        <v>5</v>
      </c>
      <c r="AA45" s="8">
        <v>5</v>
      </c>
      <c r="AB45" s="8">
        <v>11000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1</v>
      </c>
      <c r="I46" s="1">
        <v>4</v>
      </c>
      <c r="J46" s="1">
        <v>3</v>
      </c>
      <c r="K46" s="1">
        <v>3</v>
      </c>
      <c r="L46" s="1">
        <f>konzisztencia_teszt_nyers_i!H46*1000+10000</f>
        <v>12000</v>
      </c>
      <c r="M46" s="1">
        <f t="shared" si="0"/>
        <v>11368</v>
      </c>
      <c r="N46" s="1">
        <f>konzisztencia_teszt_nyers_i!L46</f>
        <v>3</v>
      </c>
      <c r="O46">
        <f t="shared" si="1"/>
        <v>1.3680000000000001</v>
      </c>
      <c r="P46" s="12">
        <f t="shared" si="2"/>
        <v>0.54399999999999993</v>
      </c>
      <c r="Q46" s="12">
        <f t="shared" si="3"/>
        <v>0.54399999999999993</v>
      </c>
      <c r="R46" s="7" t="s">
        <v>215</v>
      </c>
      <c r="S46" s="8">
        <v>1</v>
      </c>
      <c r="T46" s="8">
        <v>2</v>
      </c>
      <c r="U46" s="8">
        <v>3</v>
      </c>
      <c r="V46" s="8">
        <v>2</v>
      </c>
      <c r="W46" s="8">
        <v>1</v>
      </c>
      <c r="X46" s="8">
        <v>2</v>
      </c>
      <c r="Y46" s="8">
        <v>4</v>
      </c>
      <c r="Z46" s="8">
        <v>4</v>
      </c>
      <c r="AA46" s="8">
        <v>1</v>
      </c>
      <c r="AB46" s="8">
        <v>13000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5</v>
      </c>
      <c r="G47" s="1">
        <v>4</v>
      </c>
      <c r="H47" s="1">
        <v>5</v>
      </c>
      <c r="I47" s="1">
        <v>2</v>
      </c>
      <c r="J47" s="1">
        <v>4</v>
      </c>
      <c r="K47" s="1">
        <v>1</v>
      </c>
      <c r="L47" s="1">
        <f>konzisztencia_teszt_nyers_i!H47*1000+10000</f>
        <v>15000</v>
      </c>
      <c r="M47" s="1">
        <f t="shared" si="0"/>
        <v>15010.9</v>
      </c>
      <c r="N47" s="1">
        <f>konzisztencia_teszt_nyers_i!L47</f>
        <v>1</v>
      </c>
      <c r="O47">
        <f t="shared" si="1"/>
        <v>5.0108999999999995</v>
      </c>
      <c r="P47" s="12">
        <f t="shared" si="2"/>
        <v>4.0108999999999995</v>
      </c>
      <c r="Q47" s="12">
        <f t="shared" si="3"/>
        <v>-4.0108999999999995</v>
      </c>
      <c r="R47" s="7" t="s">
        <v>216</v>
      </c>
      <c r="S47" s="8">
        <v>3</v>
      </c>
      <c r="T47" s="8">
        <v>2</v>
      </c>
      <c r="U47" s="8">
        <v>2</v>
      </c>
      <c r="V47" s="8">
        <v>2</v>
      </c>
      <c r="W47" s="8">
        <v>1</v>
      </c>
      <c r="X47" s="8">
        <v>2</v>
      </c>
      <c r="Y47" s="8">
        <v>4</v>
      </c>
      <c r="Z47" s="8">
        <v>5</v>
      </c>
      <c r="AA47" s="8">
        <v>4</v>
      </c>
      <c r="AB47" s="8">
        <v>11000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2</v>
      </c>
      <c r="E48" s="1">
        <v>1</v>
      </c>
      <c r="F48" s="1">
        <v>2</v>
      </c>
      <c r="G48" s="1">
        <v>2</v>
      </c>
      <c r="H48" s="1">
        <v>2</v>
      </c>
      <c r="I48" s="1">
        <v>5</v>
      </c>
      <c r="J48" s="1">
        <v>4</v>
      </c>
      <c r="K48" s="1">
        <v>4</v>
      </c>
      <c r="L48" s="1">
        <f>konzisztencia_teszt_nyers_i!H48*1000+10000</f>
        <v>12000</v>
      </c>
      <c r="M48" s="1">
        <f t="shared" si="0"/>
        <v>11608.2</v>
      </c>
      <c r="N48" s="1">
        <f>konzisztencia_teszt_nyers_i!L48</f>
        <v>4</v>
      </c>
      <c r="O48">
        <f t="shared" si="1"/>
        <v>1.6082000000000007</v>
      </c>
      <c r="P48" s="12">
        <f t="shared" si="2"/>
        <v>0.59794999999999976</v>
      </c>
      <c r="Q48" s="12">
        <f t="shared" si="3"/>
        <v>0.59794999999999976</v>
      </c>
      <c r="R48" s="7" t="s">
        <v>217</v>
      </c>
      <c r="S48" s="8">
        <v>4</v>
      </c>
      <c r="T48" s="8">
        <v>2</v>
      </c>
      <c r="U48" s="8">
        <v>2</v>
      </c>
      <c r="V48" s="8">
        <v>3</v>
      </c>
      <c r="W48" s="8">
        <v>3</v>
      </c>
      <c r="X48" s="8">
        <v>5</v>
      </c>
      <c r="Y48" s="8">
        <v>5</v>
      </c>
      <c r="Z48" s="8">
        <v>5</v>
      </c>
      <c r="AA48" s="8">
        <v>2</v>
      </c>
      <c r="AB48" s="8">
        <v>15000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4</v>
      </c>
      <c r="E49" s="1">
        <v>2</v>
      </c>
      <c r="F49" s="1">
        <v>4</v>
      </c>
      <c r="G49" s="1">
        <v>2</v>
      </c>
      <c r="H49" s="1">
        <v>4</v>
      </c>
      <c r="I49" s="1">
        <v>1</v>
      </c>
      <c r="J49" s="1">
        <v>4</v>
      </c>
      <c r="K49" s="1">
        <v>4</v>
      </c>
      <c r="L49" s="1">
        <f>konzisztencia_teszt_nyers_i!H49*1000+10000</f>
        <v>14000</v>
      </c>
      <c r="M49" s="1">
        <f t="shared" si="0"/>
        <v>13268.5</v>
      </c>
      <c r="N49" s="1">
        <f>konzisztencia_teszt_nyers_i!L49</f>
        <v>4</v>
      </c>
      <c r="O49">
        <f t="shared" si="1"/>
        <v>3.2685</v>
      </c>
      <c r="P49" s="12">
        <f t="shared" si="2"/>
        <v>0.18287500000000001</v>
      </c>
      <c r="Q49" s="12">
        <f t="shared" si="3"/>
        <v>0.18287500000000001</v>
      </c>
      <c r="R49" s="7" t="s">
        <v>218</v>
      </c>
      <c r="S49" s="8">
        <v>2</v>
      </c>
      <c r="T49" s="8">
        <v>2</v>
      </c>
      <c r="U49" s="8">
        <v>1</v>
      </c>
      <c r="V49" s="8">
        <v>2</v>
      </c>
      <c r="W49" s="8">
        <v>2</v>
      </c>
      <c r="X49" s="8">
        <v>2</v>
      </c>
      <c r="Y49" s="8">
        <v>4</v>
      </c>
      <c r="Z49" s="8">
        <v>3</v>
      </c>
      <c r="AA49" s="8">
        <v>4</v>
      </c>
      <c r="AB49" s="8">
        <v>11000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2</v>
      </c>
      <c r="G50" s="1">
        <v>1</v>
      </c>
      <c r="H50" s="1">
        <v>1</v>
      </c>
      <c r="I50" s="1">
        <v>5</v>
      </c>
      <c r="J50" s="1">
        <v>4</v>
      </c>
      <c r="K50" s="1">
        <v>4</v>
      </c>
      <c r="L50" s="1">
        <f>konzisztencia_teszt_nyers_i!H50*1000+10000</f>
        <v>11000</v>
      </c>
      <c r="M50" s="1">
        <f t="shared" si="0"/>
        <v>11002.7</v>
      </c>
      <c r="N50" s="1">
        <f>konzisztencia_teszt_nyers_i!L50</f>
        <v>4</v>
      </c>
      <c r="O50">
        <f t="shared" si="1"/>
        <v>1.0027000000000008</v>
      </c>
      <c r="P50" s="12">
        <f t="shared" si="2"/>
        <v>0.7493249999999998</v>
      </c>
      <c r="Q50" s="12">
        <f t="shared" si="3"/>
        <v>0.7493249999999998</v>
      </c>
      <c r="R50" s="7" t="s">
        <v>219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2</v>
      </c>
      <c r="Y50" s="8">
        <v>4</v>
      </c>
      <c r="Z50" s="8">
        <v>3</v>
      </c>
      <c r="AA50" s="8">
        <v>3</v>
      </c>
      <c r="AB50" s="8">
        <v>11000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5</v>
      </c>
      <c r="J51" s="1">
        <v>2</v>
      </c>
      <c r="K51" s="1">
        <v>5</v>
      </c>
      <c r="L51" s="1">
        <f>konzisztencia_teszt_nyers_i!H51*1000+10000</f>
        <v>11000</v>
      </c>
      <c r="M51" s="1">
        <f t="shared" si="0"/>
        <v>10673.4</v>
      </c>
      <c r="N51" s="1">
        <f>konzisztencia_teszt_nyers_i!L51</f>
        <v>5</v>
      </c>
      <c r="O51">
        <f t="shared" si="1"/>
        <v>0.67339999999999967</v>
      </c>
      <c r="P51" s="12">
        <f t="shared" si="2"/>
        <v>0.86531999999999998</v>
      </c>
      <c r="Q51" s="12">
        <f t="shared" si="3"/>
        <v>0.86531999999999998</v>
      </c>
      <c r="R51" s="7" t="s">
        <v>220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1</v>
      </c>
      <c r="Y51" s="8">
        <v>4</v>
      </c>
      <c r="Z51" s="8">
        <v>3</v>
      </c>
      <c r="AA51" s="8">
        <v>3</v>
      </c>
      <c r="AB51" s="8">
        <v>12000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2</v>
      </c>
      <c r="F52" s="1">
        <v>3</v>
      </c>
      <c r="G52" s="1">
        <v>3</v>
      </c>
      <c r="H52" s="1">
        <v>3</v>
      </c>
      <c r="I52" s="1">
        <v>3</v>
      </c>
      <c r="J52" s="1">
        <v>2</v>
      </c>
      <c r="K52" s="1">
        <v>3</v>
      </c>
      <c r="L52" s="1">
        <f>konzisztencia_teszt_nyers_i!H52*1000+10000</f>
        <v>12000</v>
      </c>
      <c r="M52" s="1">
        <f t="shared" si="0"/>
        <v>12385.8</v>
      </c>
      <c r="N52" s="1">
        <f>konzisztencia_teszt_nyers_i!L52</f>
        <v>3</v>
      </c>
      <c r="O52">
        <f t="shared" si="1"/>
        <v>2.3857999999999993</v>
      </c>
      <c r="P52" s="12">
        <f t="shared" si="2"/>
        <v>0.20473333333333357</v>
      </c>
      <c r="Q52" s="12">
        <f t="shared" si="3"/>
        <v>0.20473333333333357</v>
      </c>
      <c r="R52" s="7" t="s">
        <v>221</v>
      </c>
      <c r="S52" s="8">
        <v>1</v>
      </c>
      <c r="T52" s="8">
        <v>3</v>
      </c>
      <c r="U52" s="8">
        <v>5</v>
      </c>
      <c r="V52" s="8">
        <v>5</v>
      </c>
      <c r="W52" s="8">
        <v>4</v>
      </c>
      <c r="X52" s="8">
        <v>5</v>
      </c>
      <c r="Y52" s="8">
        <v>2</v>
      </c>
      <c r="Z52" s="8">
        <v>4</v>
      </c>
      <c r="AA52" s="8">
        <v>1</v>
      </c>
      <c r="AB52" s="8">
        <v>15000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3</v>
      </c>
      <c r="E53" s="1">
        <v>2</v>
      </c>
      <c r="F53" s="1">
        <v>3</v>
      </c>
      <c r="G53" s="1">
        <v>3</v>
      </c>
      <c r="H53" s="1">
        <v>3</v>
      </c>
      <c r="I53" s="1">
        <v>3</v>
      </c>
      <c r="J53" s="1">
        <v>2</v>
      </c>
      <c r="K53" s="1">
        <v>4</v>
      </c>
      <c r="L53" s="1">
        <f>konzisztencia_teszt_nyers_i!H53*1000+10000</f>
        <v>12000</v>
      </c>
      <c r="M53" s="1">
        <f t="shared" si="0"/>
        <v>11956.9</v>
      </c>
      <c r="N53" s="1">
        <f>konzisztencia_teszt_nyers_i!L53</f>
        <v>4</v>
      </c>
      <c r="O53">
        <f t="shared" si="1"/>
        <v>1.9568999999999996</v>
      </c>
      <c r="P53" s="12">
        <f t="shared" si="2"/>
        <v>0.51077500000000009</v>
      </c>
      <c r="Q53" s="12">
        <f t="shared" si="3"/>
        <v>0.51077500000000009</v>
      </c>
      <c r="R53" s="7" t="s">
        <v>222</v>
      </c>
      <c r="S53" s="8">
        <v>3</v>
      </c>
      <c r="T53" s="8">
        <v>2</v>
      </c>
      <c r="U53" s="8">
        <v>1</v>
      </c>
      <c r="V53" s="8">
        <v>2</v>
      </c>
      <c r="W53" s="8">
        <v>2</v>
      </c>
      <c r="X53" s="8">
        <v>2</v>
      </c>
      <c r="Y53" s="8">
        <v>5</v>
      </c>
      <c r="Z53" s="8">
        <v>4</v>
      </c>
      <c r="AA53" s="8">
        <v>4</v>
      </c>
      <c r="AB53" s="8">
        <v>12000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2</v>
      </c>
      <c r="E54" s="1">
        <v>3</v>
      </c>
      <c r="F54" s="1">
        <v>2</v>
      </c>
      <c r="G54" s="1">
        <v>3</v>
      </c>
      <c r="H54" s="1">
        <v>1</v>
      </c>
      <c r="I54" s="1">
        <v>2</v>
      </c>
      <c r="J54" s="1">
        <v>2</v>
      </c>
      <c r="K54" s="1">
        <v>2</v>
      </c>
      <c r="L54" s="1">
        <f>konzisztencia_teszt_nyers_i!H54*1000+10000</f>
        <v>12000</v>
      </c>
      <c r="M54" s="1">
        <f t="shared" si="0"/>
        <v>12078</v>
      </c>
      <c r="N54" s="1">
        <f>konzisztencia_teszt_nyers_i!L54</f>
        <v>2</v>
      </c>
      <c r="O54">
        <f t="shared" si="1"/>
        <v>2.0779999999999998</v>
      </c>
      <c r="P54" s="12">
        <f t="shared" si="2"/>
        <v>3.8999999999999924E-2</v>
      </c>
      <c r="Q54" s="12">
        <f t="shared" si="3"/>
        <v>-3.8999999999999924E-2</v>
      </c>
      <c r="R54" s="7" t="s">
        <v>223</v>
      </c>
      <c r="S54" s="8">
        <v>5</v>
      </c>
      <c r="T54" s="8">
        <v>4</v>
      </c>
      <c r="U54" s="8">
        <v>2</v>
      </c>
      <c r="V54" s="8">
        <v>4</v>
      </c>
      <c r="W54" s="8">
        <v>2</v>
      </c>
      <c r="X54" s="8">
        <v>4</v>
      </c>
      <c r="Y54" s="8">
        <v>1</v>
      </c>
      <c r="Z54" s="8">
        <v>4</v>
      </c>
      <c r="AA54" s="8">
        <v>4</v>
      </c>
      <c r="AB54" s="8">
        <v>14000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5</v>
      </c>
      <c r="J55" s="1">
        <v>2</v>
      </c>
      <c r="K55" s="1">
        <v>5</v>
      </c>
      <c r="L55" s="1">
        <f>konzisztencia_teszt_nyers_i!H55*1000+10000</f>
        <v>11000</v>
      </c>
      <c r="M55" s="1">
        <f t="shared" si="0"/>
        <v>10878.1</v>
      </c>
      <c r="N55" s="1">
        <f>konzisztencia_teszt_nyers_i!L55</f>
        <v>5</v>
      </c>
      <c r="O55">
        <f t="shared" si="1"/>
        <v>0.87810000000000032</v>
      </c>
      <c r="P55" s="12">
        <f t="shared" si="2"/>
        <v>0.82438</v>
      </c>
      <c r="Q55" s="12">
        <f t="shared" si="3"/>
        <v>0.82438</v>
      </c>
      <c r="R55" s="7" t="s">
        <v>224</v>
      </c>
      <c r="S55" s="8">
        <v>1</v>
      </c>
      <c r="T55" s="8">
        <v>2</v>
      </c>
      <c r="U55" s="8">
        <v>2</v>
      </c>
      <c r="V55" s="8">
        <v>2</v>
      </c>
      <c r="W55" s="8">
        <v>1</v>
      </c>
      <c r="X55" s="8">
        <v>1</v>
      </c>
      <c r="Y55" s="8">
        <v>5</v>
      </c>
      <c r="Z55" s="8">
        <v>4</v>
      </c>
      <c r="AA55" s="8">
        <v>4</v>
      </c>
      <c r="AB55" s="8">
        <v>11000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2</v>
      </c>
      <c r="E56" s="1">
        <v>3</v>
      </c>
      <c r="F56" s="1">
        <v>2</v>
      </c>
      <c r="G56" s="1">
        <v>2</v>
      </c>
      <c r="H56" s="1">
        <v>1</v>
      </c>
      <c r="I56" s="1">
        <v>4</v>
      </c>
      <c r="J56" s="1">
        <v>3</v>
      </c>
      <c r="K56" s="1">
        <v>5</v>
      </c>
      <c r="L56" s="1">
        <f>konzisztencia_teszt_nyers_i!H56*1000+10000</f>
        <v>11000</v>
      </c>
      <c r="M56" s="1">
        <f t="shared" si="0"/>
        <v>10858.1</v>
      </c>
      <c r="N56" s="1">
        <f>konzisztencia_teszt_nyers_i!L56</f>
        <v>5</v>
      </c>
      <c r="O56">
        <f t="shared" si="1"/>
        <v>0.85810000000000042</v>
      </c>
      <c r="P56" s="12">
        <f t="shared" si="2"/>
        <v>0.82837999999999989</v>
      </c>
      <c r="Q56" s="12">
        <f t="shared" si="3"/>
        <v>0.82837999999999989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5</v>
      </c>
      <c r="Z56" s="8">
        <v>2</v>
      </c>
      <c r="AA56" s="8">
        <v>5</v>
      </c>
      <c r="AB56" s="8">
        <v>11000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3</v>
      </c>
      <c r="J57" s="1">
        <v>2</v>
      </c>
      <c r="K57" s="1">
        <v>4</v>
      </c>
      <c r="L57" s="1">
        <f>konzisztencia_teszt_nyers_i!H57*1000+10000</f>
        <v>12000</v>
      </c>
      <c r="M57" s="1">
        <f t="shared" si="0"/>
        <v>11866.4</v>
      </c>
      <c r="N57" s="1">
        <f>konzisztencia_teszt_nyers_i!L57</f>
        <v>4</v>
      </c>
      <c r="O57">
        <f t="shared" si="1"/>
        <v>1.8663999999999996</v>
      </c>
      <c r="P57" s="12">
        <f t="shared" si="2"/>
        <v>0.5334000000000001</v>
      </c>
      <c r="Q57" s="12">
        <f t="shared" si="3"/>
        <v>0.5334000000000001</v>
      </c>
      <c r="R57" s="7" t="s">
        <v>226</v>
      </c>
      <c r="S57" s="8">
        <v>3</v>
      </c>
      <c r="T57" s="8">
        <v>3</v>
      </c>
      <c r="U57" s="8">
        <v>2</v>
      </c>
      <c r="V57" s="8">
        <v>3</v>
      </c>
      <c r="W57" s="8">
        <v>3</v>
      </c>
      <c r="X57" s="8">
        <v>3</v>
      </c>
      <c r="Y57" s="8">
        <v>3</v>
      </c>
      <c r="Z57" s="8">
        <v>2</v>
      </c>
      <c r="AA57" s="8">
        <v>3</v>
      </c>
      <c r="AB57" s="8">
        <v>12000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2</v>
      </c>
      <c r="E58" s="1">
        <v>3</v>
      </c>
      <c r="F58" s="1">
        <v>2</v>
      </c>
      <c r="G58" s="1">
        <v>3</v>
      </c>
      <c r="H58" s="1">
        <v>2</v>
      </c>
      <c r="I58" s="1">
        <v>3</v>
      </c>
      <c r="J58" s="1">
        <v>2</v>
      </c>
      <c r="K58" s="1">
        <v>4</v>
      </c>
      <c r="L58" s="1">
        <f>konzisztencia_teszt_nyers_i!H58*1000+10000</f>
        <v>12000</v>
      </c>
      <c r="M58" s="1">
        <f t="shared" si="0"/>
        <v>11370</v>
      </c>
      <c r="N58" s="1">
        <f>konzisztencia_teszt_nyers_i!L58</f>
        <v>4</v>
      </c>
      <c r="O58">
        <f t="shared" si="1"/>
        <v>1.37</v>
      </c>
      <c r="P58" s="12">
        <f t="shared" si="2"/>
        <v>0.65749999999999997</v>
      </c>
      <c r="Q58" s="12">
        <f t="shared" si="3"/>
        <v>0.65749999999999997</v>
      </c>
      <c r="R58" s="7" t="s">
        <v>227</v>
      </c>
      <c r="S58" s="8">
        <v>3</v>
      </c>
      <c r="T58" s="8">
        <v>3</v>
      </c>
      <c r="U58" s="8">
        <v>2</v>
      </c>
      <c r="V58" s="8">
        <v>3</v>
      </c>
      <c r="W58" s="8">
        <v>3</v>
      </c>
      <c r="X58" s="8">
        <v>3</v>
      </c>
      <c r="Y58" s="8">
        <v>3</v>
      </c>
      <c r="Z58" s="8">
        <v>2</v>
      </c>
      <c r="AA58" s="8">
        <v>4</v>
      </c>
      <c r="AB58" s="8">
        <v>12000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2</v>
      </c>
      <c r="G59" s="1">
        <v>3</v>
      </c>
      <c r="H59" s="1">
        <v>2</v>
      </c>
      <c r="I59" s="1">
        <v>3</v>
      </c>
      <c r="J59" s="1">
        <v>2</v>
      </c>
      <c r="K59" s="1">
        <v>2</v>
      </c>
      <c r="L59" s="1">
        <f>konzisztencia_teszt_nyers_i!H59*1000+10000</f>
        <v>12000</v>
      </c>
      <c r="M59" s="1">
        <f t="shared" si="0"/>
        <v>12037.5</v>
      </c>
      <c r="N59" s="1">
        <f>konzisztencia_teszt_nyers_i!L59</f>
        <v>2</v>
      </c>
      <c r="O59">
        <f t="shared" si="1"/>
        <v>2.0375000000000001</v>
      </c>
      <c r="P59" s="12">
        <f t="shared" si="2"/>
        <v>1.8750000000000044E-2</v>
      </c>
      <c r="Q59" s="12">
        <f t="shared" si="3"/>
        <v>-1.8750000000000044E-2</v>
      </c>
      <c r="R59" s="7" t="s">
        <v>228</v>
      </c>
      <c r="S59" s="8">
        <v>1</v>
      </c>
      <c r="T59" s="8">
        <v>2</v>
      </c>
      <c r="U59" s="8">
        <v>3</v>
      </c>
      <c r="V59" s="8">
        <v>2</v>
      </c>
      <c r="W59" s="8">
        <v>3</v>
      </c>
      <c r="X59" s="8">
        <v>1</v>
      </c>
      <c r="Y59" s="8">
        <v>2</v>
      </c>
      <c r="Z59" s="8">
        <v>2</v>
      </c>
      <c r="AA59" s="8">
        <v>2</v>
      </c>
      <c r="AB59" s="8">
        <v>12000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4</v>
      </c>
      <c r="K60" s="1">
        <v>4</v>
      </c>
      <c r="L60" s="1">
        <f>konzisztencia_teszt_nyers_i!H60*1000+10000</f>
        <v>11000</v>
      </c>
      <c r="M60" s="1">
        <f t="shared" si="0"/>
        <v>10673.4</v>
      </c>
      <c r="N60" s="1">
        <f>konzisztencia_teszt_nyers_i!L60</f>
        <v>4</v>
      </c>
      <c r="O60">
        <f t="shared" si="1"/>
        <v>0.67339999999999967</v>
      </c>
      <c r="P60" s="12">
        <f t="shared" si="2"/>
        <v>0.83165000000000011</v>
      </c>
      <c r="Q60" s="12">
        <f t="shared" si="3"/>
        <v>0.83165000000000011</v>
      </c>
      <c r="R60" s="7" t="s">
        <v>229</v>
      </c>
      <c r="S60" s="8">
        <v>1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5</v>
      </c>
      <c r="Z60" s="8">
        <v>2</v>
      </c>
      <c r="AA60" s="8">
        <v>5</v>
      </c>
      <c r="AB60" s="8">
        <v>11000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5</v>
      </c>
      <c r="J61" s="1">
        <v>4</v>
      </c>
      <c r="K61" s="1">
        <v>3</v>
      </c>
      <c r="L61" s="1">
        <f>konzisztencia_teszt_nyers_i!H61*1000+10000</f>
        <v>11000</v>
      </c>
      <c r="M61" s="1">
        <f t="shared" si="0"/>
        <v>11102.3</v>
      </c>
      <c r="N61" s="1">
        <f>konzisztencia_teszt_nyers_i!L61</f>
        <v>3</v>
      </c>
      <c r="O61">
        <f t="shared" si="1"/>
        <v>1.1022999999999992</v>
      </c>
      <c r="P61" s="12">
        <f t="shared" si="2"/>
        <v>0.63256666666666694</v>
      </c>
      <c r="Q61" s="12">
        <f t="shared" si="3"/>
        <v>0.63256666666666694</v>
      </c>
      <c r="R61" s="7" t="s">
        <v>230</v>
      </c>
      <c r="S61" s="8">
        <v>1</v>
      </c>
      <c r="T61" s="8">
        <v>2</v>
      </c>
      <c r="U61" s="8">
        <v>3</v>
      </c>
      <c r="V61" s="8">
        <v>2</v>
      </c>
      <c r="W61" s="8">
        <v>2</v>
      </c>
      <c r="X61" s="8">
        <v>1</v>
      </c>
      <c r="Y61" s="8">
        <v>4</v>
      </c>
      <c r="Z61" s="8">
        <v>3</v>
      </c>
      <c r="AA61" s="8">
        <v>5</v>
      </c>
      <c r="AB61" s="8">
        <v>11000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2</v>
      </c>
      <c r="G62" s="1">
        <v>3</v>
      </c>
      <c r="H62" s="1">
        <v>2</v>
      </c>
      <c r="I62" s="1">
        <v>4</v>
      </c>
      <c r="J62" s="1">
        <v>5</v>
      </c>
      <c r="K62" s="1">
        <v>3</v>
      </c>
      <c r="L62" s="1">
        <f>konzisztencia_teszt_nyers_i!H62*1000+10000</f>
        <v>12000</v>
      </c>
      <c r="M62" s="1">
        <f t="shared" si="0"/>
        <v>12574.9</v>
      </c>
      <c r="N62" s="1">
        <f>konzisztencia_teszt_nyers_i!L62</f>
        <v>3</v>
      </c>
      <c r="O62">
        <f t="shared" si="1"/>
        <v>2.5748999999999995</v>
      </c>
      <c r="P62" s="12">
        <f t="shared" si="2"/>
        <v>0.14170000000000016</v>
      </c>
      <c r="Q62" s="12">
        <f t="shared" si="3"/>
        <v>0.14170000000000016</v>
      </c>
      <c r="R62" s="7" t="s">
        <v>231</v>
      </c>
      <c r="S62" s="8">
        <v>2</v>
      </c>
      <c r="T62" s="8">
        <v>3</v>
      </c>
      <c r="U62" s="8">
        <v>3</v>
      </c>
      <c r="V62" s="8">
        <v>3</v>
      </c>
      <c r="W62" s="8">
        <v>2</v>
      </c>
      <c r="X62" s="8">
        <v>2</v>
      </c>
      <c r="Y62" s="8">
        <v>3</v>
      </c>
      <c r="Z62" s="8">
        <v>2</v>
      </c>
      <c r="AA62" s="8">
        <v>4</v>
      </c>
      <c r="AB62" s="8">
        <v>12000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2</v>
      </c>
      <c r="G63" s="1">
        <v>3</v>
      </c>
      <c r="H63" s="1">
        <v>1</v>
      </c>
      <c r="I63" s="1">
        <v>3</v>
      </c>
      <c r="J63" s="1">
        <v>5</v>
      </c>
      <c r="K63" s="1">
        <v>3</v>
      </c>
      <c r="L63" s="1">
        <f>konzisztencia_teszt_nyers_i!H63*1000+10000</f>
        <v>11000</v>
      </c>
      <c r="M63" s="1">
        <f t="shared" si="0"/>
        <v>11670.2</v>
      </c>
      <c r="N63" s="1">
        <f>konzisztencia_teszt_nyers_i!L63</f>
        <v>3</v>
      </c>
      <c r="O63">
        <f t="shared" si="1"/>
        <v>1.6702000000000008</v>
      </c>
      <c r="P63" s="12">
        <f t="shared" si="2"/>
        <v>0.44326666666666642</v>
      </c>
      <c r="Q63" s="12">
        <f t="shared" si="3"/>
        <v>0.44326666666666642</v>
      </c>
      <c r="R63" s="7" t="s">
        <v>232</v>
      </c>
      <c r="S63" s="8">
        <v>3</v>
      </c>
      <c r="T63" s="8">
        <v>2</v>
      </c>
      <c r="U63" s="8">
        <v>3</v>
      </c>
      <c r="V63" s="8">
        <v>2</v>
      </c>
      <c r="W63" s="8">
        <v>3</v>
      </c>
      <c r="X63" s="8">
        <v>2</v>
      </c>
      <c r="Y63" s="8">
        <v>3</v>
      </c>
      <c r="Z63" s="8">
        <v>2</v>
      </c>
      <c r="AA63" s="8">
        <v>4</v>
      </c>
      <c r="AB63" s="8">
        <v>12000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2</v>
      </c>
      <c r="G64" s="1">
        <v>3</v>
      </c>
      <c r="H64" s="1">
        <v>2</v>
      </c>
      <c r="I64" s="1">
        <v>4</v>
      </c>
      <c r="J64" s="1">
        <v>5</v>
      </c>
      <c r="K64" s="1">
        <v>4</v>
      </c>
      <c r="L64" s="1">
        <f>konzisztencia_teszt_nyers_i!H64*1000+10000</f>
        <v>12000</v>
      </c>
      <c r="M64" s="1">
        <f t="shared" si="0"/>
        <v>12146.1</v>
      </c>
      <c r="N64" s="1">
        <f>konzisztencia_teszt_nyers_i!L64</f>
        <v>4</v>
      </c>
      <c r="O64">
        <f t="shared" si="1"/>
        <v>2.1461000000000006</v>
      </c>
      <c r="P64" s="12">
        <f t="shared" si="2"/>
        <v>0.46347499999999986</v>
      </c>
      <c r="Q64" s="12">
        <f t="shared" si="3"/>
        <v>0.46347499999999986</v>
      </c>
      <c r="R64" s="7" t="s">
        <v>233</v>
      </c>
      <c r="S64" s="8">
        <v>1</v>
      </c>
      <c r="T64" s="8">
        <v>2</v>
      </c>
      <c r="U64" s="8">
        <v>2</v>
      </c>
      <c r="V64" s="8">
        <v>2</v>
      </c>
      <c r="W64" s="8">
        <v>3</v>
      </c>
      <c r="X64" s="8">
        <v>2</v>
      </c>
      <c r="Y64" s="8">
        <v>3</v>
      </c>
      <c r="Z64" s="8">
        <v>2</v>
      </c>
      <c r="AA64" s="8">
        <v>2</v>
      </c>
      <c r="AB64" s="8">
        <v>12000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1</v>
      </c>
      <c r="G65" s="1">
        <v>3</v>
      </c>
      <c r="H65" s="1">
        <v>1</v>
      </c>
      <c r="I65" s="1">
        <v>4</v>
      </c>
      <c r="J65" s="1">
        <v>3</v>
      </c>
      <c r="K65" s="1">
        <v>5</v>
      </c>
      <c r="L65" s="1">
        <f>konzisztencia_teszt_nyers_i!H65*1000+10000</f>
        <v>11000</v>
      </c>
      <c r="M65" s="1">
        <f t="shared" si="0"/>
        <v>11091.8</v>
      </c>
      <c r="N65" s="1">
        <f>konzisztencia_teszt_nyers_i!L65</f>
        <v>5</v>
      </c>
      <c r="O65">
        <f t="shared" si="1"/>
        <v>1.0917999999999992</v>
      </c>
      <c r="P65" s="12">
        <f t="shared" si="2"/>
        <v>0.78164000000000011</v>
      </c>
      <c r="Q65" s="12">
        <f t="shared" si="3"/>
        <v>0.78164000000000011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5</v>
      </c>
      <c r="Z65" s="8">
        <v>4</v>
      </c>
      <c r="AA65" s="8">
        <v>4</v>
      </c>
      <c r="AB65" s="8">
        <v>11000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3</v>
      </c>
      <c r="F66" s="1">
        <v>4</v>
      </c>
      <c r="G66" s="1">
        <v>2</v>
      </c>
      <c r="H66" s="1">
        <v>3</v>
      </c>
      <c r="I66" s="1">
        <v>2</v>
      </c>
      <c r="J66" s="1">
        <v>1</v>
      </c>
      <c r="K66" s="1">
        <v>1</v>
      </c>
      <c r="L66" s="1">
        <f>konzisztencia_teszt_nyers_i!H66*1000+10000</f>
        <v>14000</v>
      </c>
      <c r="M66" s="1">
        <f t="shared" si="0"/>
        <v>14329.8</v>
      </c>
      <c r="N66" s="1">
        <f>konzisztencia_teszt_nyers_i!L66</f>
        <v>1</v>
      </c>
      <c r="O66">
        <f t="shared" si="1"/>
        <v>4.3297999999999996</v>
      </c>
      <c r="P66" s="12">
        <f t="shared" si="2"/>
        <v>3.3297999999999996</v>
      </c>
      <c r="Q66" s="12">
        <f t="shared" si="3"/>
        <v>-3.3297999999999996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5</v>
      </c>
      <c r="Z66" s="8">
        <v>4</v>
      </c>
      <c r="AA66" s="8">
        <v>3</v>
      </c>
      <c r="AB66" s="8">
        <v>11000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1</v>
      </c>
      <c r="G67" s="1">
        <v>2</v>
      </c>
      <c r="H67" s="1">
        <v>1</v>
      </c>
      <c r="I67" s="1">
        <v>4</v>
      </c>
      <c r="J67" s="1">
        <v>1</v>
      </c>
      <c r="K67" s="1">
        <v>4</v>
      </c>
      <c r="L67" s="1">
        <f>konzisztencia_teszt_nyers_i!H67*1000+10000</f>
        <v>11000</v>
      </c>
      <c r="M67" s="1">
        <f t="shared" ref="M67:M130" si="4">AB226</f>
        <v>11454.5</v>
      </c>
      <c r="N67" s="1">
        <f>konzisztencia_teszt_nyers_i!L67</f>
        <v>4</v>
      </c>
      <c r="O67">
        <f t="shared" si="1"/>
        <v>1.4544999999999999</v>
      </c>
      <c r="P67" s="12">
        <f t="shared" si="2"/>
        <v>0.63637500000000002</v>
      </c>
      <c r="Q67" s="12">
        <f t="shared" si="3"/>
        <v>0.63637500000000002</v>
      </c>
      <c r="R67" s="7" t="s">
        <v>236</v>
      </c>
      <c r="S67" s="8">
        <v>3</v>
      </c>
      <c r="T67" s="8">
        <v>2</v>
      </c>
      <c r="U67" s="8">
        <v>2</v>
      </c>
      <c r="V67" s="8">
        <v>2</v>
      </c>
      <c r="W67" s="8">
        <v>3</v>
      </c>
      <c r="X67" s="8">
        <v>2</v>
      </c>
      <c r="Y67" s="8">
        <v>4</v>
      </c>
      <c r="Z67" s="8">
        <v>5</v>
      </c>
      <c r="AA67" s="8">
        <v>3</v>
      </c>
      <c r="AB67" s="8">
        <v>12000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1</v>
      </c>
      <c r="G68" s="1">
        <v>2</v>
      </c>
      <c r="H68" s="1">
        <v>1</v>
      </c>
      <c r="I68" s="1">
        <v>4</v>
      </c>
      <c r="J68" s="1">
        <v>1</v>
      </c>
      <c r="K68" s="1">
        <v>5</v>
      </c>
      <c r="L68" s="1">
        <f>konzisztencia_teszt_nyers_i!H68*1000+10000</f>
        <v>11000</v>
      </c>
      <c r="M68" s="1">
        <f t="shared" si="4"/>
        <v>11423</v>
      </c>
      <c r="N68" s="1">
        <f>konzisztencia_teszt_nyers_i!L68</f>
        <v>5</v>
      </c>
      <c r="O68">
        <f t="shared" ref="O68:O131" si="5">(M68-10000)/1000</f>
        <v>1.423</v>
      </c>
      <c r="P68" s="12">
        <f t="shared" ref="P68:P131" si="6">ABS(N68-O68)/N68</f>
        <v>0.71540000000000004</v>
      </c>
      <c r="Q68" s="12">
        <f t="shared" ref="Q68:Q131" si="7">(N68-O68)/N68</f>
        <v>0.71540000000000004</v>
      </c>
      <c r="R68" s="7" t="s">
        <v>237</v>
      </c>
      <c r="S68" s="8">
        <v>1</v>
      </c>
      <c r="T68" s="8">
        <v>2</v>
      </c>
      <c r="U68" s="8">
        <v>2</v>
      </c>
      <c r="V68" s="8">
        <v>2</v>
      </c>
      <c r="W68" s="8">
        <v>3</v>
      </c>
      <c r="X68" s="8">
        <v>1</v>
      </c>
      <c r="Y68" s="8">
        <v>3</v>
      </c>
      <c r="Z68" s="8">
        <v>5</v>
      </c>
      <c r="AA68" s="8">
        <v>3</v>
      </c>
      <c r="AB68" s="8">
        <v>11000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3</v>
      </c>
      <c r="E69" s="1">
        <v>2</v>
      </c>
      <c r="F69" s="1">
        <v>4</v>
      </c>
      <c r="G69" s="1">
        <v>4</v>
      </c>
      <c r="H69" s="1">
        <v>2</v>
      </c>
      <c r="I69" s="1">
        <v>5</v>
      </c>
      <c r="J69" s="1">
        <v>4</v>
      </c>
      <c r="K69" s="1">
        <v>3</v>
      </c>
      <c r="L69" s="1">
        <f>konzisztencia_teszt_nyers_i!H69*1000+10000</f>
        <v>13000</v>
      </c>
      <c r="M69" s="1">
        <f t="shared" si="4"/>
        <v>12867.7</v>
      </c>
      <c r="N69" s="1">
        <f>konzisztencia_teszt_nyers_i!L69</f>
        <v>3</v>
      </c>
      <c r="O69">
        <f t="shared" si="5"/>
        <v>2.8677000000000006</v>
      </c>
      <c r="P69" s="12">
        <f t="shared" si="6"/>
        <v>4.4099999999999806E-2</v>
      </c>
      <c r="Q69" s="12">
        <f t="shared" si="7"/>
        <v>4.4099999999999806E-2</v>
      </c>
      <c r="R69" s="7" t="s">
        <v>238</v>
      </c>
      <c r="S69" s="8">
        <v>3</v>
      </c>
      <c r="T69" s="8">
        <v>2</v>
      </c>
      <c r="U69" s="8">
        <v>2</v>
      </c>
      <c r="V69" s="8">
        <v>2</v>
      </c>
      <c r="W69" s="8">
        <v>3</v>
      </c>
      <c r="X69" s="8">
        <v>2</v>
      </c>
      <c r="Y69" s="8">
        <v>4</v>
      </c>
      <c r="Z69" s="8">
        <v>5</v>
      </c>
      <c r="AA69" s="8">
        <v>4</v>
      </c>
      <c r="AB69" s="8">
        <v>12000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5</v>
      </c>
      <c r="G70" s="1">
        <v>4</v>
      </c>
      <c r="H70" s="1">
        <v>5</v>
      </c>
      <c r="I70" s="1">
        <v>2</v>
      </c>
      <c r="J70" s="1">
        <v>4</v>
      </c>
      <c r="K70" s="1">
        <v>1</v>
      </c>
      <c r="L70" s="1">
        <f>konzisztencia_teszt_nyers_i!H70*1000+10000</f>
        <v>15000</v>
      </c>
      <c r="M70" s="1">
        <f t="shared" si="4"/>
        <v>15004.4</v>
      </c>
      <c r="N70" s="1">
        <f>konzisztencia_teszt_nyers_i!L70</f>
        <v>1</v>
      </c>
      <c r="O70">
        <f t="shared" si="5"/>
        <v>5.0043999999999995</v>
      </c>
      <c r="P70" s="12">
        <f t="shared" si="6"/>
        <v>4.0043999999999995</v>
      </c>
      <c r="Q70" s="12">
        <f t="shared" si="7"/>
        <v>-4.0043999999999995</v>
      </c>
      <c r="R70" s="7" t="s">
        <v>239</v>
      </c>
      <c r="S70" s="8">
        <v>1</v>
      </c>
      <c r="T70" s="8">
        <v>1</v>
      </c>
      <c r="U70" s="8">
        <v>1</v>
      </c>
      <c r="V70" s="8">
        <v>1</v>
      </c>
      <c r="W70" s="8">
        <v>3</v>
      </c>
      <c r="X70" s="8">
        <v>1</v>
      </c>
      <c r="Y70" s="8">
        <v>4</v>
      </c>
      <c r="Z70" s="8">
        <v>3</v>
      </c>
      <c r="AA70" s="8">
        <v>5</v>
      </c>
      <c r="AB70" s="8">
        <v>11000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3</v>
      </c>
      <c r="F71" s="1">
        <v>4</v>
      </c>
      <c r="G71" s="1">
        <v>4</v>
      </c>
      <c r="H71" s="1">
        <v>3</v>
      </c>
      <c r="I71" s="1">
        <v>4</v>
      </c>
      <c r="J71" s="1">
        <v>4</v>
      </c>
      <c r="K71" s="1">
        <v>3</v>
      </c>
      <c r="L71" s="1">
        <f>konzisztencia_teszt_nyers_i!H71*1000+10000</f>
        <v>13000</v>
      </c>
      <c r="M71" s="1">
        <f t="shared" si="4"/>
        <v>12306.2</v>
      </c>
      <c r="N71" s="1">
        <f>konzisztencia_teszt_nyers_i!L71</f>
        <v>3</v>
      </c>
      <c r="O71">
        <f t="shared" si="5"/>
        <v>2.3062000000000009</v>
      </c>
      <c r="P71" s="12">
        <f t="shared" si="6"/>
        <v>0.23126666666666637</v>
      </c>
      <c r="Q71" s="12">
        <f t="shared" si="7"/>
        <v>0.23126666666666637</v>
      </c>
      <c r="R71" s="7" t="s">
        <v>240</v>
      </c>
      <c r="S71" s="8">
        <v>1</v>
      </c>
      <c r="T71" s="8">
        <v>3</v>
      </c>
      <c r="U71" s="8">
        <v>3</v>
      </c>
      <c r="V71" s="8">
        <v>4</v>
      </c>
      <c r="W71" s="8">
        <v>2</v>
      </c>
      <c r="X71" s="8">
        <v>3</v>
      </c>
      <c r="Y71" s="8">
        <v>2</v>
      </c>
      <c r="Z71" s="8">
        <v>1</v>
      </c>
      <c r="AA71" s="8">
        <v>1</v>
      </c>
      <c r="AB71" s="8">
        <v>14000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4</v>
      </c>
      <c r="E72" s="1">
        <v>3</v>
      </c>
      <c r="F72" s="1">
        <v>4</v>
      </c>
      <c r="G72" s="1">
        <v>5</v>
      </c>
      <c r="H72" s="1">
        <v>4</v>
      </c>
      <c r="I72" s="1">
        <v>4</v>
      </c>
      <c r="J72" s="1">
        <v>3</v>
      </c>
      <c r="K72" s="1">
        <v>3</v>
      </c>
      <c r="L72" s="1">
        <f>konzisztencia_teszt_nyers_i!H72*1000+10000</f>
        <v>13000</v>
      </c>
      <c r="M72" s="1">
        <f t="shared" si="4"/>
        <v>13070.3</v>
      </c>
      <c r="N72" s="1">
        <f>konzisztencia_teszt_nyers_i!L72</f>
        <v>3</v>
      </c>
      <c r="O72">
        <f t="shared" si="5"/>
        <v>3.0702999999999991</v>
      </c>
      <c r="P72" s="12">
        <f t="shared" si="6"/>
        <v>2.3433333333333046E-2</v>
      </c>
      <c r="Q72" s="12">
        <f t="shared" si="7"/>
        <v>-2.3433333333333046E-2</v>
      </c>
      <c r="R72" s="7" t="s">
        <v>241</v>
      </c>
      <c r="S72" s="8">
        <v>1</v>
      </c>
      <c r="T72" s="8">
        <v>2</v>
      </c>
      <c r="U72" s="8">
        <v>1</v>
      </c>
      <c r="V72" s="8">
        <v>1</v>
      </c>
      <c r="W72" s="8">
        <v>2</v>
      </c>
      <c r="X72" s="8">
        <v>1</v>
      </c>
      <c r="Y72" s="8">
        <v>4</v>
      </c>
      <c r="Z72" s="8">
        <v>1</v>
      </c>
      <c r="AA72" s="8">
        <v>4</v>
      </c>
      <c r="AB72" s="8">
        <v>11000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3</v>
      </c>
      <c r="E73" s="1">
        <v>5</v>
      </c>
      <c r="F73" s="1">
        <v>4</v>
      </c>
      <c r="G73" s="1">
        <v>5</v>
      </c>
      <c r="H73" s="1">
        <v>4</v>
      </c>
      <c r="I73" s="1">
        <v>2</v>
      </c>
      <c r="J73" s="1">
        <v>3</v>
      </c>
      <c r="K73" s="1">
        <v>3</v>
      </c>
      <c r="L73" s="1">
        <f>konzisztencia_teszt_nyers_i!H73*1000+10000</f>
        <v>14000</v>
      </c>
      <c r="M73" s="1">
        <f t="shared" si="4"/>
        <v>13742.4</v>
      </c>
      <c r="N73" s="1">
        <f>konzisztencia_teszt_nyers_i!L73</f>
        <v>3</v>
      </c>
      <c r="O73">
        <f t="shared" si="5"/>
        <v>3.7423999999999995</v>
      </c>
      <c r="P73" s="12">
        <f t="shared" si="6"/>
        <v>0.2474666666666665</v>
      </c>
      <c r="Q73" s="12">
        <f t="shared" si="7"/>
        <v>-0.2474666666666665</v>
      </c>
      <c r="R73" s="7" t="s">
        <v>242</v>
      </c>
      <c r="S73" s="8">
        <v>1</v>
      </c>
      <c r="T73" s="8">
        <v>2</v>
      </c>
      <c r="U73" s="8">
        <v>1</v>
      </c>
      <c r="V73" s="8">
        <v>1</v>
      </c>
      <c r="W73" s="8">
        <v>2</v>
      </c>
      <c r="X73" s="8">
        <v>1</v>
      </c>
      <c r="Y73" s="8">
        <v>4</v>
      </c>
      <c r="Z73" s="8">
        <v>1</v>
      </c>
      <c r="AA73" s="8">
        <v>5</v>
      </c>
      <c r="AB73" s="8">
        <v>11000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4</v>
      </c>
      <c r="E74" s="1">
        <v>2</v>
      </c>
      <c r="F74" s="1">
        <v>3</v>
      </c>
      <c r="G74" s="1">
        <v>2</v>
      </c>
      <c r="H74" s="1">
        <v>3</v>
      </c>
      <c r="I74" s="1">
        <v>5</v>
      </c>
      <c r="J74" s="1">
        <v>3</v>
      </c>
      <c r="K74" s="1">
        <v>4</v>
      </c>
      <c r="L74" s="1">
        <f>konzisztencia_teszt_nyers_i!H74*1000+10000</f>
        <v>13000</v>
      </c>
      <c r="M74" s="1">
        <f t="shared" si="4"/>
        <v>12122.6</v>
      </c>
      <c r="N74" s="1">
        <f>konzisztencia_teszt_nyers_i!L74</f>
        <v>4</v>
      </c>
      <c r="O74">
        <f t="shared" si="5"/>
        <v>2.1226000000000003</v>
      </c>
      <c r="P74" s="12">
        <f t="shared" si="6"/>
        <v>0.46934999999999993</v>
      </c>
      <c r="Q74" s="12">
        <f t="shared" si="7"/>
        <v>0.46934999999999993</v>
      </c>
      <c r="R74" s="7" t="s">
        <v>243</v>
      </c>
      <c r="S74" s="8">
        <v>4</v>
      </c>
      <c r="T74" s="8">
        <v>3</v>
      </c>
      <c r="U74" s="8">
        <v>2</v>
      </c>
      <c r="V74" s="8">
        <v>4</v>
      </c>
      <c r="W74" s="8">
        <v>4</v>
      </c>
      <c r="X74" s="8">
        <v>2</v>
      </c>
      <c r="Y74" s="8">
        <v>5</v>
      </c>
      <c r="Z74" s="8">
        <v>4</v>
      </c>
      <c r="AA74" s="8">
        <v>3</v>
      </c>
      <c r="AB74" s="8">
        <v>13000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4</v>
      </c>
      <c r="E75" s="1">
        <v>2</v>
      </c>
      <c r="F75" s="1">
        <v>3</v>
      </c>
      <c r="G75" s="1">
        <v>2</v>
      </c>
      <c r="H75" s="1">
        <v>3</v>
      </c>
      <c r="I75" s="1">
        <v>4</v>
      </c>
      <c r="J75" s="1">
        <v>3</v>
      </c>
      <c r="K75" s="1">
        <v>4</v>
      </c>
      <c r="L75" s="1">
        <f>konzisztencia_teszt_nyers_i!H75*1000+10000</f>
        <v>13000</v>
      </c>
      <c r="M75" s="1">
        <f t="shared" si="4"/>
        <v>12243.2</v>
      </c>
      <c r="N75" s="1">
        <f>konzisztencia_teszt_nyers_i!L75</f>
        <v>4</v>
      </c>
      <c r="O75">
        <f t="shared" si="5"/>
        <v>2.2432000000000007</v>
      </c>
      <c r="P75" s="12">
        <f t="shared" si="6"/>
        <v>0.43919999999999981</v>
      </c>
      <c r="Q75" s="12">
        <f t="shared" si="7"/>
        <v>0.43919999999999981</v>
      </c>
      <c r="R75" s="7" t="s">
        <v>244</v>
      </c>
      <c r="S75" s="8">
        <v>2</v>
      </c>
      <c r="T75" s="8">
        <v>3</v>
      </c>
      <c r="U75" s="8">
        <v>5</v>
      </c>
      <c r="V75" s="8">
        <v>5</v>
      </c>
      <c r="W75" s="8">
        <v>4</v>
      </c>
      <c r="X75" s="8">
        <v>5</v>
      </c>
      <c r="Y75" s="8">
        <v>2</v>
      </c>
      <c r="Z75" s="8">
        <v>4</v>
      </c>
      <c r="AA75" s="8">
        <v>1</v>
      </c>
      <c r="AB75" s="8">
        <v>15000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3</v>
      </c>
      <c r="E76" s="1">
        <v>4</v>
      </c>
      <c r="F76" s="1">
        <v>3</v>
      </c>
      <c r="G76" s="1">
        <v>2</v>
      </c>
      <c r="H76" s="1">
        <v>2</v>
      </c>
      <c r="I76" s="1">
        <v>3</v>
      </c>
      <c r="J76" s="1">
        <v>3</v>
      </c>
      <c r="K76" s="1">
        <v>2</v>
      </c>
      <c r="L76" s="1">
        <f>konzisztencia_teszt_nyers_i!H76*1000+10000</f>
        <v>14000</v>
      </c>
      <c r="M76" s="1">
        <f t="shared" si="4"/>
        <v>12886.2</v>
      </c>
      <c r="N76" s="1">
        <f>konzisztencia_teszt_nyers_i!L76</f>
        <v>2</v>
      </c>
      <c r="O76">
        <f t="shared" si="5"/>
        <v>2.8862000000000005</v>
      </c>
      <c r="P76" s="12">
        <f t="shared" si="6"/>
        <v>0.44310000000000027</v>
      </c>
      <c r="Q76" s="12">
        <f t="shared" si="7"/>
        <v>-0.44310000000000027</v>
      </c>
      <c r="R76" s="7" t="s">
        <v>245</v>
      </c>
      <c r="S76" s="8">
        <v>4</v>
      </c>
      <c r="T76" s="8">
        <v>3</v>
      </c>
      <c r="U76" s="8">
        <v>3</v>
      </c>
      <c r="V76" s="8">
        <v>4</v>
      </c>
      <c r="W76" s="8">
        <v>4</v>
      </c>
      <c r="X76" s="8">
        <v>3</v>
      </c>
      <c r="Y76" s="8">
        <v>4</v>
      </c>
      <c r="Z76" s="8">
        <v>4</v>
      </c>
      <c r="AA76" s="8">
        <v>3</v>
      </c>
      <c r="AB76" s="8">
        <v>13000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2</v>
      </c>
      <c r="G77" s="1">
        <v>4</v>
      </c>
      <c r="H77" s="1">
        <v>2</v>
      </c>
      <c r="I77" s="1">
        <v>5</v>
      </c>
      <c r="J77" s="1">
        <v>4</v>
      </c>
      <c r="K77" s="1">
        <v>4</v>
      </c>
      <c r="L77" s="1">
        <f>konzisztencia_teszt_nyers_i!H77*1000+10000</f>
        <v>12000</v>
      </c>
      <c r="M77" s="1">
        <f t="shared" si="4"/>
        <v>11979.5</v>
      </c>
      <c r="N77" s="1">
        <f>konzisztencia_teszt_nyers_i!L77</f>
        <v>4</v>
      </c>
      <c r="O77">
        <f t="shared" si="5"/>
        <v>1.9795</v>
      </c>
      <c r="P77" s="12">
        <f t="shared" si="6"/>
        <v>0.50512500000000005</v>
      </c>
      <c r="Q77" s="12">
        <f t="shared" si="7"/>
        <v>0.50512500000000005</v>
      </c>
      <c r="R77" s="7" t="s">
        <v>246</v>
      </c>
      <c r="S77" s="8">
        <v>4</v>
      </c>
      <c r="T77" s="8">
        <v>4</v>
      </c>
      <c r="U77" s="8">
        <v>3</v>
      </c>
      <c r="V77" s="8">
        <v>4</v>
      </c>
      <c r="W77" s="8">
        <v>5</v>
      </c>
      <c r="X77" s="8">
        <v>4</v>
      </c>
      <c r="Y77" s="8">
        <v>4</v>
      </c>
      <c r="Z77" s="8">
        <v>3</v>
      </c>
      <c r="AA77" s="8">
        <v>3</v>
      </c>
      <c r="AB77" s="8">
        <v>13000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2</v>
      </c>
      <c r="G78" s="1">
        <v>4</v>
      </c>
      <c r="H78" s="1">
        <v>2</v>
      </c>
      <c r="I78" s="1">
        <v>5</v>
      </c>
      <c r="J78" s="1">
        <v>4</v>
      </c>
      <c r="K78" s="1">
        <v>4</v>
      </c>
      <c r="L78" s="1">
        <f>konzisztencia_teszt_nyers_i!H78*1000+10000</f>
        <v>12000</v>
      </c>
      <c r="M78" s="1">
        <f t="shared" si="4"/>
        <v>11979.5</v>
      </c>
      <c r="N78" s="1">
        <f>konzisztencia_teszt_nyers_i!L78</f>
        <v>4</v>
      </c>
      <c r="O78">
        <f t="shared" si="5"/>
        <v>1.9795</v>
      </c>
      <c r="P78" s="12">
        <f t="shared" si="6"/>
        <v>0.50512500000000005</v>
      </c>
      <c r="Q78" s="12">
        <f t="shared" si="7"/>
        <v>0.50512500000000005</v>
      </c>
      <c r="R78" s="7" t="s">
        <v>247</v>
      </c>
      <c r="S78" s="8">
        <v>2</v>
      </c>
      <c r="T78" s="8">
        <v>3</v>
      </c>
      <c r="U78" s="8">
        <v>5</v>
      </c>
      <c r="V78" s="8">
        <v>4</v>
      </c>
      <c r="W78" s="8">
        <v>5</v>
      </c>
      <c r="X78" s="8">
        <v>4</v>
      </c>
      <c r="Y78" s="8">
        <v>2</v>
      </c>
      <c r="Z78" s="8">
        <v>3</v>
      </c>
      <c r="AA78" s="8">
        <v>3</v>
      </c>
      <c r="AB78" s="8">
        <v>14000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1</v>
      </c>
      <c r="E79" s="1">
        <v>5</v>
      </c>
      <c r="F79" s="1">
        <v>4</v>
      </c>
      <c r="G79" s="1">
        <v>4</v>
      </c>
      <c r="H79" s="1">
        <v>3</v>
      </c>
      <c r="I79" s="1">
        <v>3</v>
      </c>
      <c r="J79" s="1">
        <v>4</v>
      </c>
      <c r="K79" s="1">
        <v>1</v>
      </c>
      <c r="L79" s="1">
        <f>konzisztencia_teszt_nyers_i!H79*1000+10000</f>
        <v>13000</v>
      </c>
      <c r="M79" s="1">
        <f t="shared" si="4"/>
        <v>13425.6</v>
      </c>
      <c r="N79" s="1">
        <f>konzisztencia_teszt_nyers_i!L79</f>
        <v>1</v>
      </c>
      <c r="O79">
        <f t="shared" si="5"/>
        <v>3.4256000000000002</v>
      </c>
      <c r="P79" s="12">
        <f t="shared" si="6"/>
        <v>2.4256000000000002</v>
      </c>
      <c r="Q79" s="12">
        <f t="shared" si="7"/>
        <v>-2.4256000000000002</v>
      </c>
      <c r="R79" s="7" t="s">
        <v>248</v>
      </c>
      <c r="S79" s="8">
        <v>4</v>
      </c>
      <c r="T79" s="8">
        <v>4</v>
      </c>
      <c r="U79" s="8">
        <v>2</v>
      </c>
      <c r="V79" s="8">
        <v>3</v>
      </c>
      <c r="W79" s="8">
        <v>2</v>
      </c>
      <c r="X79" s="8">
        <v>3</v>
      </c>
      <c r="Y79" s="8">
        <v>5</v>
      </c>
      <c r="Z79" s="8">
        <v>3</v>
      </c>
      <c r="AA79" s="8">
        <v>4</v>
      </c>
      <c r="AB79" s="8">
        <v>13000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3</v>
      </c>
      <c r="E80" s="1">
        <v>1</v>
      </c>
      <c r="F80" s="1">
        <v>3</v>
      </c>
      <c r="G80" s="1">
        <v>5</v>
      </c>
      <c r="H80" s="1">
        <v>3</v>
      </c>
      <c r="I80" s="1">
        <v>5</v>
      </c>
      <c r="J80" s="1">
        <v>5</v>
      </c>
      <c r="K80" s="1">
        <v>4</v>
      </c>
      <c r="L80" s="1">
        <f>konzisztencia_teszt_nyers_i!H80*1000+10000</f>
        <v>12000</v>
      </c>
      <c r="M80" s="1">
        <f t="shared" si="4"/>
        <v>12241.7</v>
      </c>
      <c r="N80" s="1">
        <f>konzisztencia_teszt_nyers_i!L80</f>
        <v>4</v>
      </c>
      <c r="O80">
        <f t="shared" si="5"/>
        <v>2.2417000000000007</v>
      </c>
      <c r="P80" s="12">
        <f t="shared" si="6"/>
        <v>0.43957499999999983</v>
      </c>
      <c r="Q80" s="12">
        <f t="shared" si="7"/>
        <v>0.43957499999999983</v>
      </c>
      <c r="R80" s="7" t="s">
        <v>249</v>
      </c>
      <c r="S80" s="8">
        <v>4</v>
      </c>
      <c r="T80" s="8">
        <v>4</v>
      </c>
      <c r="U80" s="8">
        <v>2</v>
      </c>
      <c r="V80" s="8">
        <v>3</v>
      </c>
      <c r="W80" s="8">
        <v>2</v>
      </c>
      <c r="X80" s="8">
        <v>3</v>
      </c>
      <c r="Y80" s="8">
        <v>4</v>
      </c>
      <c r="Z80" s="8">
        <v>3</v>
      </c>
      <c r="AA80" s="8">
        <v>4</v>
      </c>
      <c r="AB80" s="8">
        <v>13000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2</v>
      </c>
      <c r="E81" s="1">
        <v>3</v>
      </c>
      <c r="F81" s="1">
        <v>2</v>
      </c>
      <c r="G81" s="1">
        <v>5</v>
      </c>
      <c r="H81" s="1">
        <v>2</v>
      </c>
      <c r="I81" s="1">
        <v>4</v>
      </c>
      <c r="J81" s="1">
        <v>5</v>
      </c>
      <c r="K81" s="1">
        <v>3</v>
      </c>
      <c r="L81" s="1">
        <f>konzisztencia_teszt_nyers_i!H81*1000+10000</f>
        <v>12000</v>
      </c>
      <c r="M81" s="1">
        <f t="shared" si="4"/>
        <v>12198.6</v>
      </c>
      <c r="N81" s="1">
        <f>konzisztencia_teszt_nyers_i!L81</f>
        <v>3</v>
      </c>
      <c r="O81">
        <f t="shared" si="5"/>
        <v>2.1986000000000003</v>
      </c>
      <c r="P81" s="12">
        <f t="shared" si="6"/>
        <v>0.26713333333333322</v>
      </c>
      <c r="Q81" s="12">
        <f t="shared" si="7"/>
        <v>0.26713333333333322</v>
      </c>
      <c r="R81" s="7" t="s">
        <v>250</v>
      </c>
      <c r="S81" s="8">
        <v>2</v>
      </c>
      <c r="T81" s="8">
        <v>3</v>
      </c>
      <c r="U81" s="8">
        <v>4</v>
      </c>
      <c r="V81" s="8">
        <v>3</v>
      </c>
      <c r="W81" s="8">
        <v>2</v>
      </c>
      <c r="X81" s="8">
        <v>2</v>
      </c>
      <c r="Y81" s="8">
        <v>3</v>
      </c>
      <c r="Z81" s="8">
        <v>3</v>
      </c>
      <c r="AA81" s="8">
        <v>2</v>
      </c>
      <c r="AB81" s="8">
        <v>14000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2</v>
      </c>
      <c r="G82" s="1">
        <v>5</v>
      </c>
      <c r="H82" s="1">
        <v>3</v>
      </c>
      <c r="I82" s="1">
        <v>4</v>
      </c>
      <c r="J82" s="1">
        <v>5</v>
      </c>
      <c r="K82" s="1">
        <v>4</v>
      </c>
      <c r="L82" s="1">
        <f>konzisztencia_teszt_nyers_i!H82*1000+10000</f>
        <v>12000</v>
      </c>
      <c r="M82" s="1">
        <f t="shared" si="4"/>
        <v>11790.8</v>
      </c>
      <c r="N82" s="1">
        <f>konzisztencia_teszt_nyers_i!L82</f>
        <v>4</v>
      </c>
      <c r="O82">
        <f t="shared" si="5"/>
        <v>1.7907999999999993</v>
      </c>
      <c r="P82" s="12">
        <f t="shared" si="6"/>
        <v>0.55230000000000024</v>
      </c>
      <c r="Q82" s="12">
        <f t="shared" si="7"/>
        <v>0.55230000000000024</v>
      </c>
      <c r="R82" s="7" t="s">
        <v>251</v>
      </c>
      <c r="S82" s="8">
        <v>3</v>
      </c>
      <c r="T82" s="8">
        <v>2</v>
      </c>
      <c r="U82" s="8">
        <v>2</v>
      </c>
      <c r="V82" s="8">
        <v>2</v>
      </c>
      <c r="W82" s="8">
        <v>4</v>
      </c>
      <c r="X82" s="8">
        <v>2</v>
      </c>
      <c r="Y82" s="8">
        <v>5</v>
      </c>
      <c r="Z82" s="8">
        <v>4</v>
      </c>
      <c r="AA82" s="8">
        <v>4</v>
      </c>
      <c r="AB82" s="8">
        <v>12000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5</v>
      </c>
      <c r="J83" s="1">
        <v>3</v>
      </c>
      <c r="K83" s="1">
        <v>5</v>
      </c>
      <c r="L83" s="1">
        <f>konzisztencia_teszt_nyers_i!H83*1000+10000</f>
        <v>11000</v>
      </c>
      <c r="M83" s="1">
        <f t="shared" si="4"/>
        <v>10914.6</v>
      </c>
      <c r="N83" s="1">
        <f>konzisztencia_teszt_nyers_i!L83</f>
        <v>5</v>
      </c>
      <c r="O83">
        <f t="shared" si="5"/>
        <v>0.91460000000000041</v>
      </c>
      <c r="P83" s="12">
        <f t="shared" si="6"/>
        <v>0.81708000000000003</v>
      </c>
      <c r="Q83" s="12">
        <f t="shared" si="7"/>
        <v>0.81708000000000003</v>
      </c>
      <c r="R83" s="7" t="s">
        <v>252</v>
      </c>
      <c r="S83" s="8">
        <v>3</v>
      </c>
      <c r="T83" s="8">
        <v>2</v>
      </c>
      <c r="U83" s="8">
        <v>2</v>
      </c>
      <c r="V83" s="8">
        <v>2</v>
      </c>
      <c r="W83" s="8">
        <v>4</v>
      </c>
      <c r="X83" s="8">
        <v>2</v>
      </c>
      <c r="Y83" s="8">
        <v>5</v>
      </c>
      <c r="Z83" s="8">
        <v>4</v>
      </c>
      <c r="AA83" s="8">
        <v>4</v>
      </c>
      <c r="AB83" s="8">
        <v>12000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1</v>
      </c>
      <c r="G84" s="1">
        <v>3</v>
      </c>
      <c r="H84" s="1">
        <v>1</v>
      </c>
      <c r="I84" s="1">
        <v>5</v>
      </c>
      <c r="J84" s="1">
        <v>3</v>
      </c>
      <c r="K84" s="1">
        <v>5</v>
      </c>
      <c r="L84" s="1">
        <f>konzisztencia_teszt_nyers_i!H84*1000+10000</f>
        <v>11000</v>
      </c>
      <c r="M84" s="1">
        <f t="shared" si="4"/>
        <v>11175.8</v>
      </c>
      <c r="N84" s="1">
        <f>konzisztencia_teszt_nyers_i!L84</f>
        <v>5</v>
      </c>
      <c r="O84">
        <f t="shared" si="5"/>
        <v>1.1757999999999993</v>
      </c>
      <c r="P84" s="12">
        <f t="shared" si="6"/>
        <v>0.76484000000000019</v>
      </c>
      <c r="Q84" s="12">
        <f t="shared" si="7"/>
        <v>0.76484000000000019</v>
      </c>
      <c r="R84" s="7" t="s">
        <v>253</v>
      </c>
      <c r="S84" s="8">
        <v>1</v>
      </c>
      <c r="T84" s="8">
        <v>1</v>
      </c>
      <c r="U84" s="8">
        <v>5</v>
      </c>
      <c r="V84" s="8">
        <v>4</v>
      </c>
      <c r="W84" s="8">
        <v>4</v>
      </c>
      <c r="X84" s="8">
        <v>3</v>
      </c>
      <c r="Y84" s="8">
        <v>3</v>
      </c>
      <c r="Z84" s="8">
        <v>4</v>
      </c>
      <c r="AA84" s="8">
        <v>1</v>
      </c>
      <c r="AB84" s="8">
        <v>13000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4</v>
      </c>
      <c r="E85" s="1">
        <v>2</v>
      </c>
      <c r="F85" s="1">
        <v>4</v>
      </c>
      <c r="G85" s="1">
        <v>4</v>
      </c>
      <c r="H85" s="1">
        <v>4</v>
      </c>
      <c r="I85" s="1">
        <v>3</v>
      </c>
      <c r="J85" s="1">
        <v>2</v>
      </c>
      <c r="K85" s="1">
        <v>3</v>
      </c>
      <c r="L85" s="1">
        <f>konzisztencia_teszt_nyers_i!H85*1000+10000</f>
        <v>14000</v>
      </c>
      <c r="M85" s="1">
        <f t="shared" si="4"/>
        <v>13272</v>
      </c>
      <c r="N85" s="1">
        <f>konzisztencia_teszt_nyers_i!L85</f>
        <v>3</v>
      </c>
      <c r="O85">
        <f t="shared" si="5"/>
        <v>3.2719999999999998</v>
      </c>
      <c r="P85" s="12">
        <f t="shared" si="6"/>
        <v>9.0666666666666604E-2</v>
      </c>
      <c r="Q85" s="12">
        <f t="shared" si="7"/>
        <v>-9.0666666666666604E-2</v>
      </c>
      <c r="R85" s="7" t="s">
        <v>254</v>
      </c>
      <c r="S85" s="8">
        <v>3</v>
      </c>
      <c r="T85" s="8">
        <v>3</v>
      </c>
      <c r="U85" s="8">
        <v>1</v>
      </c>
      <c r="V85" s="8">
        <v>3</v>
      </c>
      <c r="W85" s="8">
        <v>5</v>
      </c>
      <c r="X85" s="8">
        <v>3</v>
      </c>
      <c r="Y85" s="8">
        <v>5</v>
      </c>
      <c r="Z85" s="8">
        <v>5</v>
      </c>
      <c r="AA85" s="8">
        <v>4</v>
      </c>
      <c r="AB85" s="8">
        <v>12000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4</v>
      </c>
      <c r="E86" s="1">
        <v>2</v>
      </c>
      <c r="F86" s="1">
        <v>5</v>
      </c>
      <c r="G86" s="1">
        <v>5</v>
      </c>
      <c r="H86" s="1">
        <v>5</v>
      </c>
      <c r="I86" s="1">
        <v>2</v>
      </c>
      <c r="J86" s="1">
        <v>3</v>
      </c>
      <c r="K86" s="1">
        <v>3</v>
      </c>
      <c r="L86" s="1">
        <f>konzisztencia_teszt_nyers_i!H86*1000+10000</f>
        <v>14000</v>
      </c>
      <c r="M86" s="1">
        <f t="shared" si="4"/>
        <v>13622.3</v>
      </c>
      <c r="N86" s="1">
        <f>konzisztencia_teszt_nyers_i!L86</f>
        <v>3</v>
      </c>
      <c r="O86">
        <f t="shared" si="5"/>
        <v>3.6222999999999992</v>
      </c>
      <c r="P86" s="12">
        <f t="shared" si="6"/>
        <v>0.20743333333333305</v>
      </c>
      <c r="Q86" s="12">
        <f t="shared" si="7"/>
        <v>-0.20743333333333305</v>
      </c>
      <c r="R86" s="7" t="s">
        <v>255</v>
      </c>
      <c r="S86" s="8">
        <v>1</v>
      </c>
      <c r="T86" s="8">
        <v>2</v>
      </c>
      <c r="U86" s="8">
        <v>3</v>
      </c>
      <c r="V86" s="8">
        <v>2</v>
      </c>
      <c r="W86" s="8">
        <v>5</v>
      </c>
      <c r="X86" s="8">
        <v>2</v>
      </c>
      <c r="Y86" s="8">
        <v>4</v>
      </c>
      <c r="Z86" s="8">
        <v>5</v>
      </c>
      <c r="AA86" s="8">
        <v>3</v>
      </c>
      <c r="AB86" s="8">
        <v>12000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4</v>
      </c>
      <c r="E87" s="1">
        <v>2</v>
      </c>
      <c r="F87" s="1">
        <v>3</v>
      </c>
      <c r="G87" s="1">
        <v>4</v>
      </c>
      <c r="H87" s="1">
        <v>3</v>
      </c>
      <c r="I87" s="1">
        <v>4</v>
      </c>
      <c r="J87" s="1">
        <v>4</v>
      </c>
      <c r="K87" s="1">
        <v>4</v>
      </c>
      <c r="L87" s="1">
        <f>konzisztencia_teszt_nyers_i!H87*1000+10000</f>
        <v>14000</v>
      </c>
      <c r="M87" s="1">
        <f t="shared" si="4"/>
        <v>13297.5</v>
      </c>
      <c r="N87" s="1">
        <f>konzisztencia_teszt_nyers_i!L87</f>
        <v>4</v>
      </c>
      <c r="O87">
        <f t="shared" si="5"/>
        <v>3.2974999999999999</v>
      </c>
      <c r="P87" s="12">
        <f t="shared" si="6"/>
        <v>0.17562500000000003</v>
      </c>
      <c r="Q87" s="12">
        <f t="shared" si="7"/>
        <v>0.17562500000000003</v>
      </c>
      <c r="R87" s="7" t="s">
        <v>256</v>
      </c>
      <c r="S87" s="8">
        <v>3</v>
      </c>
      <c r="T87" s="8">
        <v>3</v>
      </c>
      <c r="U87" s="8">
        <v>2</v>
      </c>
      <c r="V87" s="8">
        <v>2</v>
      </c>
      <c r="W87" s="8">
        <v>5</v>
      </c>
      <c r="X87" s="8">
        <v>3</v>
      </c>
      <c r="Y87" s="8">
        <v>4</v>
      </c>
      <c r="Z87" s="8">
        <v>5</v>
      </c>
      <c r="AA87" s="8">
        <v>4</v>
      </c>
      <c r="AB87" s="8">
        <v>12000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1</v>
      </c>
      <c r="J88" s="1">
        <v>2</v>
      </c>
      <c r="K88" s="1">
        <v>1</v>
      </c>
      <c r="L88" s="1">
        <f>konzisztencia_teszt_nyers_i!H88*1000+10000</f>
        <v>15000</v>
      </c>
      <c r="M88" s="1">
        <f t="shared" si="4"/>
        <v>15011.4</v>
      </c>
      <c r="N88" s="1">
        <f>konzisztencia_teszt_nyers_i!L88</f>
        <v>1</v>
      </c>
      <c r="O88">
        <f t="shared" si="5"/>
        <v>5.0114000000000001</v>
      </c>
      <c r="P88" s="12">
        <f t="shared" si="6"/>
        <v>4.0114000000000001</v>
      </c>
      <c r="Q88" s="12">
        <f t="shared" si="7"/>
        <v>-4.0114000000000001</v>
      </c>
      <c r="R88" s="7" t="s">
        <v>257</v>
      </c>
      <c r="S88" s="8">
        <v>1</v>
      </c>
      <c r="T88" s="8">
        <v>1</v>
      </c>
      <c r="U88" s="8">
        <v>2</v>
      </c>
      <c r="V88" s="8">
        <v>1</v>
      </c>
      <c r="W88" s="8">
        <v>3</v>
      </c>
      <c r="X88" s="8">
        <v>1</v>
      </c>
      <c r="Y88" s="8">
        <v>5</v>
      </c>
      <c r="Z88" s="8">
        <v>3</v>
      </c>
      <c r="AA88" s="8">
        <v>5</v>
      </c>
      <c r="AB88" s="8">
        <v>11000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2</v>
      </c>
      <c r="E89" s="1">
        <v>1</v>
      </c>
      <c r="F89" s="1">
        <v>2</v>
      </c>
      <c r="G89" s="1">
        <v>3</v>
      </c>
      <c r="H89" s="1">
        <v>2</v>
      </c>
      <c r="I89" s="1">
        <v>5</v>
      </c>
      <c r="J89" s="1">
        <v>5</v>
      </c>
      <c r="K89" s="1">
        <v>4</v>
      </c>
      <c r="L89" s="1">
        <f>konzisztencia_teszt_nyers_i!H89*1000+10000</f>
        <v>13000</v>
      </c>
      <c r="M89" s="1">
        <f t="shared" si="4"/>
        <v>12082</v>
      </c>
      <c r="N89" s="1">
        <f>konzisztencia_teszt_nyers_i!L89</f>
        <v>4</v>
      </c>
      <c r="O89">
        <f t="shared" si="5"/>
        <v>2.0819999999999999</v>
      </c>
      <c r="P89" s="12">
        <f t="shared" si="6"/>
        <v>0.47950000000000004</v>
      </c>
      <c r="Q89" s="12">
        <f t="shared" si="7"/>
        <v>0.47950000000000004</v>
      </c>
      <c r="R89" s="7" t="s">
        <v>258</v>
      </c>
      <c r="S89" s="8">
        <v>1</v>
      </c>
      <c r="T89" s="8">
        <v>2</v>
      </c>
      <c r="U89" s="8">
        <v>1</v>
      </c>
      <c r="V89" s="8">
        <v>1</v>
      </c>
      <c r="W89" s="8">
        <v>3</v>
      </c>
      <c r="X89" s="8">
        <v>1</v>
      </c>
      <c r="Y89" s="8">
        <v>5</v>
      </c>
      <c r="Z89" s="8">
        <v>3</v>
      </c>
      <c r="AA89" s="8">
        <v>5</v>
      </c>
      <c r="AB89" s="8">
        <v>11000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2</v>
      </c>
      <c r="E90" s="1">
        <v>1</v>
      </c>
      <c r="F90" s="1">
        <v>2</v>
      </c>
      <c r="G90" s="1">
        <v>3</v>
      </c>
      <c r="H90" s="1">
        <v>2</v>
      </c>
      <c r="I90" s="1">
        <v>5</v>
      </c>
      <c r="J90" s="1">
        <v>5</v>
      </c>
      <c r="K90" s="1">
        <v>5</v>
      </c>
      <c r="L90" s="1">
        <f>konzisztencia_teszt_nyers_i!H90*1000+10000</f>
        <v>12000</v>
      </c>
      <c r="M90" s="1">
        <f t="shared" si="4"/>
        <v>12050.5</v>
      </c>
      <c r="N90" s="1">
        <f>konzisztencia_teszt_nyers_i!L90</f>
        <v>5</v>
      </c>
      <c r="O90">
        <f t="shared" si="5"/>
        <v>2.0505</v>
      </c>
      <c r="P90" s="12">
        <f t="shared" si="6"/>
        <v>0.58989999999999998</v>
      </c>
      <c r="Q90" s="12">
        <f t="shared" si="7"/>
        <v>0.58989999999999998</v>
      </c>
      <c r="R90" s="7" t="s">
        <v>259</v>
      </c>
      <c r="S90" s="8">
        <v>4</v>
      </c>
      <c r="T90" s="8">
        <v>4</v>
      </c>
      <c r="U90" s="8">
        <v>2</v>
      </c>
      <c r="V90" s="8">
        <v>4</v>
      </c>
      <c r="W90" s="8">
        <v>4</v>
      </c>
      <c r="X90" s="8">
        <v>4</v>
      </c>
      <c r="Y90" s="8">
        <v>3</v>
      </c>
      <c r="Z90" s="8">
        <v>2</v>
      </c>
      <c r="AA90" s="8">
        <v>3</v>
      </c>
      <c r="AB90" s="8">
        <v>14000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1</v>
      </c>
      <c r="E91" s="1">
        <v>2</v>
      </c>
      <c r="F91" s="1">
        <v>3</v>
      </c>
      <c r="G91" s="1">
        <v>3</v>
      </c>
      <c r="H91" s="1">
        <v>1</v>
      </c>
      <c r="I91" s="1">
        <v>3</v>
      </c>
      <c r="J91" s="1">
        <v>3</v>
      </c>
      <c r="K91" s="1">
        <v>2</v>
      </c>
      <c r="L91" s="1">
        <f>konzisztencia_teszt_nyers_i!H91*1000+10000</f>
        <v>12000</v>
      </c>
      <c r="M91" s="1">
        <f t="shared" si="4"/>
        <v>11736.8</v>
      </c>
      <c r="N91" s="1">
        <f>konzisztencia_teszt_nyers_i!L91</f>
        <v>2</v>
      </c>
      <c r="O91">
        <f t="shared" si="5"/>
        <v>1.7367999999999992</v>
      </c>
      <c r="P91" s="12">
        <f t="shared" si="6"/>
        <v>0.13160000000000038</v>
      </c>
      <c r="Q91" s="12">
        <f t="shared" si="7"/>
        <v>0.13160000000000038</v>
      </c>
      <c r="R91" s="7" t="s">
        <v>260</v>
      </c>
      <c r="S91" s="8">
        <v>5</v>
      </c>
      <c r="T91" s="8">
        <v>4</v>
      </c>
      <c r="U91" s="8">
        <v>2</v>
      </c>
      <c r="V91" s="8">
        <v>5</v>
      </c>
      <c r="W91" s="8">
        <v>5</v>
      </c>
      <c r="X91" s="8">
        <v>5</v>
      </c>
      <c r="Y91" s="8">
        <v>2</v>
      </c>
      <c r="Z91" s="8">
        <v>3</v>
      </c>
      <c r="AA91" s="8">
        <v>3</v>
      </c>
      <c r="AB91" s="8">
        <v>14000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2</v>
      </c>
      <c r="E92" s="1">
        <v>1</v>
      </c>
      <c r="F92" s="1">
        <v>3</v>
      </c>
      <c r="G92" s="1">
        <v>3</v>
      </c>
      <c r="H92" s="1">
        <v>2</v>
      </c>
      <c r="I92" s="1">
        <v>4</v>
      </c>
      <c r="J92" s="1">
        <v>3</v>
      </c>
      <c r="K92" s="1">
        <v>4</v>
      </c>
      <c r="L92" s="1">
        <f>konzisztencia_teszt_nyers_i!H92*1000+10000</f>
        <v>13000</v>
      </c>
      <c r="M92" s="1">
        <f t="shared" si="4"/>
        <v>12540.4</v>
      </c>
      <c r="N92" s="1">
        <f>konzisztencia_teszt_nyers_i!L92</f>
        <v>4</v>
      </c>
      <c r="O92">
        <f t="shared" si="5"/>
        <v>2.5403999999999995</v>
      </c>
      <c r="P92" s="12">
        <f t="shared" si="6"/>
        <v>0.36490000000000011</v>
      </c>
      <c r="Q92" s="12">
        <f t="shared" si="7"/>
        <v>0.36490000000000011</v>
      </c>
      <c r="R92" s="7" t="s">
        <v>261</v>
      </c>
      <c r="S92" s="8">
        <v>3</v>
      </c>
      <c r="T92" s="8">
        <v>4</v>
      </c>
      <c r="U92" s="8">
        <v>2</v>
      </c>
      <c r="V92" s="8">
        <v>3</v>
      </c>
      <c r="W92" s="8">
        <v>4</v>
      </c>
      <c r="X92" s="8">
        <v>3</v>
      </c>
      <c r="Y92" s="8">
        <v>4</v>
      </c>
      <c r="Z92" s="8">
        <v>4</v>
      </c>
      <c r="AA92" s="8">
        <v>4</v>
      </c>
      <c r="AB92" s="8">
        <v>14000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1</v>
      </c>
      <c r="E93" s="1">
        <v>2</v>
      </c>
      <c r="F93" s="1">
        <v>3</v>
      </c>
      <c r="G93" s="1">
        <v>3</v>
      </c>
      <c r="H93" s="1">
        <v>2</v>
      </c>
      <c r="I93" s="1">
        <v>4</v>
      </c>
      <c r="J93" s="1">
        <v>3</v>
      </c>
      <c r="K93" s="1">
        <v>3</v>
      </c>
      <c r="L93" s="1">
        <f>konzisztencia_teszt_nyers_i!H93*1000+10000</f>
        <v>12000</v>
      </c>
      <c r="M93" s="1">
        <f t="shared" si="4"/>
        <v>12759.1</v>
      </c>
      <c r="N93" s="1">
        <f>konzisztencia_teszt_nyers_i!L93</f>
        <v>3</v>
      </c>
      <c r="O93">
        <f t="shared" si="5"/>
        <v>2.7591000000000006</v>
      </c>
      <c r="P93" s="12">
        <f t="shared" si="6"/>
        <v>8.0299999999999816E-2</v>
      </c>
      <c r="Q93" s="12">
        <f t="shared" si="7"/>
        <v>8.0299999999999816E-2</v>
      </c>
      <c r="R93" s="7" t="s">
        <v>262</v>
      </c>
      <c r="S93" s="8">
        <v>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1</v>
      </c>
      <c r="Z93" s="8">
        <v>2</v>
      </c>
      <c r="AA93" s="8">
        <v>1</v>
      </c>
      <c r="AB93" s="8">
        <v>15000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2</v>
      </c>
      <c r="F94" s="1">
        <v>3</v>
      </c>
      <c r="G94" s="1">
        <v>3</v>
      </c>
      <c r="H94" s="1">
        <v>2</v>
      </c>
      <c r="I94" s="1">
        <v>4</v>
      </c>
      <c r="J94" s="1">
        <v>3</v>
      </c>
      <c r="K94" s="1">
        <v>4</v>
      </c>
      <c r="L94" s="1">
        <f>konzisztencia_teszt_nyers_i!H94*1000+10000</f>
        <v>13000</v>
      </c>
      <c r="M94" s="1">
        <f t="shared" si="4"/>
        <v>12483.9</v>
      </c>
      <c r="N94" s="1">
        <f>konzisztencia_teszt_nyers_i!L94</f>
        <v>4</v>
      </c>
      <c r="O94">
        <f t="shared" si="5"/>
        <v>2.4838999999999998</v>
      </c>
      <c r="P94" s="12">
        <f t="shared" si="6"/>
        <v>0.37902500000000006</v>
      </c>
      <c r="Q94" s="12">
        <f t="shared" si="7"/>
        <v>0.37902500000000006</v>
      </c>
      <c r="R94" s="7" t="s">
        <v>263</v>
      </c>
      <c r="S94" s="8">
        <v>3</v>
      </c>
      <c r="T94" s="8">
        <v>2</v>
      </c>
      <c r="U94" s="8">
        <v>1</v>
      </c>
      <c r="V94" s="8">
        <v>2</v>
      </c>
      <c r="W94" s="8">
        <v>3</v>
      </c>
      <c r="X94" s="8">
        <v>2</v>
      </c>
      <c r="Y94" s="8">
        <v>5</v>
      </c>
      <c r="Z94" s="8">
        <v>5</v>
      </c>
      <c r="AA94" s="8">
        <v>4</v>
      </c>
      <c r="AB94" s="8">
        <v>13000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4</v>
      </c>
      <c r="E95" s="1">
        <v>2</v>
      </c>
      <c r="F95" s="1">
        <v>4</v>
      </c>
      <c r="G95" s="1">
        <v>4</v>
      </c>
      <c r="H95" s="1">
        <v>4</v>
      </c>
      <c r="I95" s="1">
        <v>5</v>
      </c>
      <c r="J95" s="1">
        <v>4</v>
      </c>
      <c r="K95" s="1">
        <v>4</v>
      </c>
      <c r="L95" s="1">
        <f>konzisztencia_teszt_nyers_i!H95*1000+10000</f>
        <v>12000</v>
      </c>
      <c r="M95" s="1">
        <f t="shared" si="4"/>
        <v>13079.3</v>
      </c>
      <c r="N95" s="1">
        <f>konzisztencia_teszt_nyers_i!L95</f>
        <v>4</v>
      </c>
      <c r="O95">
        <f t="shared" si="5"/>
        <v>3.0792999999999995</v>
      </c>
      <c r="P95" s="12">
        <f t="shared" si="6"/>
        <v>0.23017500000000013</v>
      </c>
      <c r="Q95" s="12">
        <f t="shared" si="7"/>
        <v>0.23017500000000013</v>
      </c>
      <c r="R95" s="7" t="s">
        <v>264</v>
      </c>
      <c r="S95" s="8">
        <v>3</v>
      </c>
      <c r="T95" s="8">
        <v>2</v>
      </c>
      <c r="U95" s="8">
        <v>1</v>
      </c>
      <c r="V95" s="8">
        <v>2</v>
      </c>
      <c r="W95" s="8">
        <v>3</v>
      </c>
      <c r="X95" s="8">
        <v>2</v>
      </c>
      <c r="Y95" s="8">
        <v>5</v>
      </c>
      <c r="Z95" s="8">
        <v>5</v>
      </c>
      <c r="AA95" s="8">
        <v>5</v>
      </c>
      <c r="AB95" s="8">
        <v>12000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3</v>
      </c>
      <c r="I96" s="1">
        <v>5</v>
      </c>
      <c r="J96" s="1">
        <v>4</v>
      </c>
      <c r="K96" s="1">
        <v>2</v>
      </c>
      <c r="L96" s="1">
        <f>konzisztencia_teszt_nyers_i!H96*1000+10000</f>
        <v>14000</v>
      </c>
      <c r="M96" s="1">
        <f t="shared" si="4"/>
        <v>13479.1</v>
      </c>
      <c r="N96" s="1">
        <f>konzisztencia_teszt_nyers_i!L96</f>
        <v>2</v>
      </c>
      <c r="O96">
        <f t="shared" si="5"/>
        <v>3.4791000000000003</v>
      </c>
      <c r="P96" s="12">
        <f t="shared" si="6"/>
        <v>0.73955000000000015</v>
      </c>
      <c r="Q96" s="12">
        <f t="shared" si="7"/>
        <v>-0.73955000000000015</v>
      </c>
      <c r="R96" s="7" t="s">
        <v>265</v>
      </c>
      <c r="S96" s="8">
        <v>1</v>
      </c>
      <c r="T96" s="8">
        <v>1</v>
      </c>
      <c r="U96" s="8">
        <v>2</v>
      </c>
      <c r="V96" s="8">
        <v>3</v>
      </c>
      <c r="W96" s="8">
        <v>3</v>
      </c>
      <c r="X96" s="8">
        <v>1</v>
      </c>
      <c r="Y96" s="8">
        <v>3</v>
      </c>
      <c r="Z96" s="8">
        <v>3</v>
      </c>
      <c r="AA96" s="8">
        <v>2</v>
      </c>
      <c r="AB96" s="8">
        <v>12000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4</v>
      </c>
      <c r="E97" s="1">
        <v>3</v>
      </c>
      <c r="F97" s="1">
        <v>4</v>
      </c>
      <c r="G97" s="1">
        <v>4</v>
      </c>
      <c r="H97" s="1">
        <v>4</v>
      </c>
      <c r="I97" s="1">
        <v>5</v>
      </c>
      <c r="J97" s="1">
        <v>4</v>
      </c>
      <c r="K97" s="1">
        <v>4</v>
      </c>
      <c r="L97" s="1">
        <f>konzisztencia_teszt_nyers_i!H97*1000+10000</f>
        <v>12000</v>
      </c>
      <c r="M97" s="1">
        <f t="shared" si="4"/>
        <v>12825.1</v>
      </c>
      <c r="N97" s="1">
        <f>konzisztencia_teszt_nyers_i!L97</f>
        <v>4</v>
      </c>
      <c r="O97">
        <f t="shared" si="5"/>
        <v>2.8251000000000004</v>
      </c>
      <c r="P97" s="12">
        <f t="shared" si="6"/>
        <v>0.2937249999999999</v>
      </c>
      <c r="Q97" s="12">
        <f t="shared" si="7"/>
        <v>0.2937249999999999</v>
      </c>
      <c r="R97" s="7" t="s">
        <v>266</v>
      </c>
      <c r="S97" s="8">
        <v>3</v>
      </c>
      <c r="T97" s="8">
        <v>2</v>
      </c>
      <c r="U97" s="8">
        <v>1</v>
      </c>
      <c r="V97" s="8">
        <v>3</v>
      </c>
      <c r="W97" s="8">
        <v>3</v>
      </c>
      <c r="X97" s="8">
        <v>2</v>
      </c>
      <c r="Y97" s="8">
        <v>4</v>
      </c>
      <c r="Z97" s="8">
        <v>3</v>
      </c>
      <c r="AA97" s="8">
        <v>4</v>
      </c>
      <c r="AB97" s="8">
        <v>13000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4</v>
      </c>
      <c r="E98" s="1">
        <v>2</v>
      </c>
      <c r="F98" s="1">
        <v>3</v>
      </c>
      <c r="G98" s="1">
        <v>3</v>
      </c>
      <c r="H98" s="1">
        <v>3</v>
      </c>
      <c r="I98" s="1">
        <v>5</v>
      </c>
      <c r="J98" s="1">
        <v>3</v>
      </c>
      <c r="K98" s="1">
        <v>4</v>
      </c>
      <c r="L98" s="1">
        <f>konzisztencia_teszt_nyers_i!H98*1000+10000</f>
        <v>13000</v>
      </c>
      <c r="M98" s="1">
        <f t="shared" si="4"/>
        <v>12431.3</v>
      </c>
      <c r="N98" s="1">
        <f>konzisztencia_teszt_nyers_i!L98</f>
        <v>4</v>
      </c>
      <c r="O98">
        <f t="shared" si="5"/>
        <v>2.4312999999999994</v>
      </c>
      <c r="P98" s="12">
        <f t="shared" si="6"/>
        <v>0.39217500000000016</v>
      </c>
      <c r="Q98" s="12">
        <f t="shared" si="7"/>
        <v>0.39217500000000016</v>
      </c>
      <c r="R98" s="7" t="s">
        <v>267</v>
      </c>
      <c r="S98" s="8">
        <v>1</v>
      </c>
      <c r="T98" s="8">
        <v>1</v>
      </c>
      <c r="U98" s="8">
        <v>2</v>
      </c>
      <c r="V98" s="8">
        <v>3</v>
      </c>
      <c r="W98" s="8">
        <v>3</v>
      </c>
      <c r="X98" s="8">
        <v>2</v>
      </c>
      <c r="Y98" s="8">
        <v>4</v>
      </c>
      <c r="Z98" s="8">
        <v>3</v>
      </c>
      <c r="AA98" s="8">
        <v>3</v>
      </c>
      <c r="AB98" s="8">
        <v>12000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5</v>
      </c>
      <c r="J99" s="1">
        <v>3</v>
      </c>
      <c r="K99" s="1">
        <v>4</v>
      </c>
      <c r="L99" s="1">
        <f>konzisztencia_teszt_nyers_i!H99*1000+10000</f>
        <v>13000</v>
      </c>
      <c r="M99" s="1">
        <f t="shared" si="4"/>
        <v>12177.1</v>
      </c>
      <c r="N99" s="1">
        <f>konzisztencia_teszt_nyers_i!L99</f>
        <v>4</v>
      </c>
      <c r="O99">
        <f t="shared" si="5"/>
        <v>2.1771000000000003</v>
      </c>
      <c r="P99" s="12">
        <f t="shared" si="6"/>
        <v>0.45572499999999994</v>
      </c>
      <c r="Q99" s="12">
        <f t="shared" si="7"/>
        <v>0.45572499999999994</v>
      </c>
      <c r="R99" s="7" t="s">
        <v>268</v>
      </c>
      <c r="S99" s="8">
        <v>3</v>
      </c>
      <c r="T99" s="8">
        <v>2</v>
      </c>
      <c r="U99" s="8">
        <v>2</v>
      </c>
      <c r="V99" s="8">
        <v>3</v>
      </c>
      <c r="W99" s="8">
        <v>3</v>
      </c>
      <c r="X99" s="8">
        <v>2</v>
      </c>
      <c r="Y99" s="8">
        <v>4</v>
      </c>
      <c r="Z99" s="8">
        <v>3</v>
      </c>
      <c r="AA99" s="8">
        <v>4</v>
      </c>
      <c r="AB99" s="8">
        <v>13000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3</v>
      </c>
      <c r="E100" s="1">
        <v>4</v>
      </c>
      <c r="F100" s="1">
        <v>3</v>
      </c>
      <c r="G100" s="1">
        <v>3</v>
      </c>
      <c r="H100" s="1">
        <v>2</v>
      </c>
      <c r="I100" s="1">
        <v>5</v>
      </c>
      <c r="J100" s="1">
        <v>2</v>
      </c>
      <c r="K100" s="1">
        <v>2</v>
      </c>
      <c r="L100" s="1">
        <f>konzisztencia_teszt_nyers_i!H100*1000+10000</f>
        <v>14000</v>
      </c>
      <c r="M100" s="1">
        <f t="shared" si="4"/>
        <v>13506.2</v>
      </c>
      <c r="N100" s="1">
        <f>konzisztencia_teszt_nyers_i!L100</f>
        <v>2</v>
      </c>
      <c r="O100">
        <f t="shared" si="5"/>
        <v>3.5062000000000006</v>
      </c>
      <c r="P100" s="12">
        <f t="shared" si="6"/>
        <v>0.75310000000000032</v>
      </c>
      <c r="Q100" s="12">
        <f t="shared" si="7"/>
        <v>-0.75310000000000032</v>
      </c>
      <c r="R100" s="7" t="s">
        <v>269</v>
      </c>
      <c r="S100" s="8">
        <v>4</v>
      </c>
      <c r="T100" s="8">
        <v>4</v>
      </c>
      <c r="U100" s="8">
        <v>2</v>
      </c>
      <c r="V100" s="8">
        <v>4</v>
      </c>
      <c r="W100" s="8">
        <v>4</v>
      </c>
      <c r="X100" s="8">
        <v>4</v>
      </c>
      <c r="Y100" s="8">
        <v>5</v>
      </c>
      <c r="Z100" s="8">
        <v>4</v>
      </c>
      <c r="AA100" s="8">
        <v>4</v>
      </c>
      <c r="AB100" s="8">
        <v>12000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2</v>
      </c>
      <c r="F101" s="1">
        <v>5</v>
      </c>
      <c r="G101" s="1">
        <v>5</v>
      </c>
      <c r="H101" s="1">
        <v>5</v>
      </c>
      <c r="I101" s="1">
        <v>1</v>
      </c>
      <c r="J101" s="1">
        <v>2</v>
      </c>
      <c r="K101" s="1">
        <v>3</v>
      </c>
      <c r="L101" s="1">
        <f>konzisztencia_teszt_nyers_i!H101*1000+10000</f>
        <v>15000</v>
      </c>
      <c r="M101" s="1">
        <f t="shared" si="4"/>
        <v>15011.9</v>
      </c>
      <c r="N101" s="1">
        <f>konzisztencia_teszt_nyers_i!L101</f>
        <v>3</v>
      </c>
      <c r="O101">
        <f t="shared" si="5"/>
        <v>5.0118999999999998</v>
      </c>
      <c r="P101" s="12">
        <f t="shared" si="6"/>
        <v>0.6706333333333333</v>
      </c>
      <c r="Q101" s="12">
        <f t="shared" si="7"/>
        <v>-0.6706333333333333</v>
      </c>
      <c r="R101" s="7" t="s">
        <v>270</v>
      </c>
      <c r="S101" s="8">
        <v>2</v>
      </c>
      <c r="T101" s="8">
        <v>3</v>
      </c>
      <c r="U101" s="8">
        <v>4</v>
      </c>
      <c r="V101" s="8">
        <v>4</v>
      </c>
      <c r="W101" s="8">
        <v>4</v>
      </c>
      <c r="X101" s="8">
        <v>3</v>
      </c>
      <c r="Y101" s="8">
        <v>5</v>
      </c>
      <c r="Z101" s="8">
        <v>4</v>
      </c>
      <c r="AA101" s="8">
        <v>2</v>
      </c>
      <c r="AB101" s="8">
        <v>14000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5</v>
      </c>
      <c r="E102" s="1">
        <v>4</v>
      </c>
      <c r="F102" s="1">
        <v>5</v>
      </c>
      <c r="G102" s="1">
        <v>5</v>
      </c>
      <c r="H102" s="1">
        <v>5</v>
      </c>
      <c r="I102" s="1">
        <v>1</v>
      </c>
      <c r="J102" s="1">
        <v>2</v>
      </c>
      <c r="K102" s="1">
        <v>4</v>
      </c>
      <c r="L102" s="1">
        <f>konzisztencia_teszt_nyers_i!H102*1000+10000</f>
        <v>15000</v>
      </c>
      <c r="M102" s="1">
        <f t="shared" si="4"/>
        <v>15029.9</v>
      </c>
      <c r="N102" s="1">
        <f>konzisztencia_teszt_nyers_i!L102</f>
        <v>4</v>
      </c>
      <c r="O102">
        <f t="shared" si="5"/>
        <v>5.0298999999999996</v>
      </c>
      <c r="P102" s="12">
        <f t="shared" si="6"/>
        <v>0.2574749999999999</v>
      </c>
      <c r="Q102" s="12">
        <f t="shared" si="7"/>
        <v>-0.2574749999999999</v>
      </c>
      <c r="R102" s="7" t="s">
        <v>271</v>
      </c>
      <c r="S102" s="8">
        <v>4</v>
      </c>
      <c r="T102" s="8">
        <v>4</v>
      </c>
      <c r="U102" s="8">
        <v>3</v>
      </c>
      <c r="V102" s="8">
        <v>4</v>
      </c>
      <c r="W102" s="8">
        <v>4</v>
      </c>
      <c r="X102" s="8">
        <v>4</v>
      </c>
      <c r="Y102" s="8">
        <v>5</v>
      </c>
      <c r="Z102" s="8">
        <v>4</v>
      </c>
      <c r="AA102" s="8">
        <v>4</v>
      </c>
      <c r="AB102" s="8">
        <v>12000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4</v>
      </c>
      <c r="E103" s="1">
        <v>5</v>
      </c>
      <c r="F103" s="1">
        <v>3</v>
      </c>
      <c r="G103" s="1">
        <v>5</v>
      </c>
      <c r="H103" s="1">
        <v>2</v>
      </c>
      <c r="I103" s="1">
        <v>2</v>
      </c>
      <c r="J103" s="1">
        <v>2</v>
      </c>
      <c r="K103" s="1">
        <v>3</v>
      </c>
      <c r="L103" s="1">
        <f>konzisztencia_teszt_nyers_i!H103*1000+10000</f>
        <v>15000</v>
      </c>
      <c r="M103" s="1">
        <f t="shared" si="4"/>
        <v>14561.5</v>
      </c>
      <c r="N103" s="1">
        <f>konzisztencia_teszt_nyers_i!L103</f>
        <v>3</v>
      </c>
      <c r="O103">
        <f t="shared" si="5"/>
        <v>4.5614999999999997</v>
      </c>
      <c r="P103" s="12">
        <f t="shared" si="6"/>
        <v>0.52049999999999985</v>
      </c>
      <c r="Q103" s="12">
        <f t="shared" si="7"/>
        <v>-0.52049999999999985</v>
      </c>
      <c r="R103" s="7" t="s">
        <v>272</v>
      </c>
      <c r="S103" s="8">
        <v>4</v>
      </c>
      <c r="T103" s="8">
        <v>4</v>
      </c>
      <c r="U103" s="8">
        <v>2</v>
      </c>
      <c r="V103" s="8">
        <v>3</v>
      </c>
      <c r="W103" s="8">
        <v>3</v>
      </c>
      <c r="X103" s="8">
        <v>3</v>
      </c>
      <c r="Y103" s="8">
        <v>5</v>
      </c>
      <c r="Z103" s="8">
        <v>3</v>
      </c>
      <c r="AA103" s="8">
        <v>4</v>
      </c>
      <c r="AB103" s="8">
        <v>13000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4</v>
      </c>
      <c r="G104" s="1">
        <v>3</v>
      </c>
      <c r="H104" s="1">
        <v>4</v>
      </c>
      <c r="I104" s="1">
        <v>2</v>
      </c>
      <c r="J104" s="1">
        <v>2</v>
      </c>
      <c r="K104" s="1">
        <v>4</v>
      </c>
      <c r="L104" s="1">
        <f>konzisztencia_teszt_nyers_i!H104*1000+10000</f>
        <v>12000</v>
      </c>
      <c r="M104" s="1">
        <f t="shared" si="4"/>
        <v>13168.4</v>
      </c>
      <c r="N104" s="1">
        <f>konzisztencia_teszt_nyers_i!L104</f>
        <v>4</v>
      </c>
      <c r="O104">
        <f t="shared" si="5"/>
        <v>3.1683999999999997</v>
      </c>
      <c r="P104" s="12">
        <f t="shared" si="6"/>
        <v>0.20790000000000008</v>
      </c>
      <c r="Q104" s="12">
        <f t="shared" si="7"/>
        <v>0.20790000000000008</v>
      </c>
      <c r="R104" s="7" t="s">
        <v>273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5</v>
      </c>
      <c r="Z104" s="8">
        <v>3</v>
      </c>
      <c r="AA104" s="8">
        <v>4</v>
      </c>
      <c r="AB104" s="8">
        <v>13000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4</v>
      </c>
      <c r="F105" s="1">
        <v>5</v>
      </c>
      <c r="G105" s="1">
        <v>3</v>
      </c>
      <c r="H105" s="1">
        <v>5</v>
      </c>
      <c r="I105" s="1">
        <v>2</v>
      </c>
      <c r="J105" s="1">
        <v>2</v>
      </c>
      <c r="K105" s="1">
        <v>4</v>
      </c>
      <c r="L105" s="1">
        <f>konzisztencia_teszt_nyers_i!H105*1000+10000</f>
        <v>13000</v>
      </c>
      <c r="M105" s="1">
        <f t="shared" si="4"/>
        <v>13856.9</v>
      </c>
      <c r="N105" s="1">
        <f>konzisztencia_teszt_nyers_i!L105</f>
        <v>4</v>
      </c>
      <c r="O105">
        <f t="shared" si="5"/>
        <v>3.8568999999999996</v>
      </c>
      <c r="P105" s="12">
        <f t="shared" si="6"/>
        <v>3.5775000000000112E-2</v>
      </c>
      <c r="Q105" s="12">
        <f t="shared" si="7"/>
        <v>3.5775000000000112E-2</v>
      </c>
      <c r="R105" s="7" t="s">
        <v>274</v>
      </c>
      <c r="S105" s="8">
        <v>2</v>
      </c>
      <c r="T105" s="8">
        <v>3</v>
      </c>
      <c r="U105" s="8">
        <v>4</v>
      </c>
      <c r="V105" s="8">
        <v>3</v>
      </c>
      <c r="W105" s="8">
        <v>3</v>
      </c>
      <c r="X105" s="8">
        <v>2</v>
      </c>
      <c r="Y105" s="8">
        <v>5</v>
      </c>
      <c r="Z105" s="8">
        <v>2</v>
      </c>
      <c r="AA105" s="8">
        <v>2</v>
      </c>
      <c r="AB105" s="8">
        <v>14000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1</v>
      </c>
      <c r="F106" s="1">
        <v>2</v>
      </c>
      <c r="G106" s="1">
        <v>2</v>
      </c>
      <c r="H106" s="1">
        <v>2</v>
      </c>
      <c r="I106" s="1">
        <v>4</v>
      </c>
      <c r="J106" s="1">
        <v>4</v>
      </c>
      <c r="K106" s="1">
        <v>5</v>
      </c>
      <c r="L106" s="1">
        <f>konzisztencia_teszt_nyers_i!H106*1000+10000</f>
        <v>11000</v>
      </c>
      <c r="M106" s="1">
        <f t="shared" si="4"/>
        <v>11697.2</v>
      </c>
      <c r="N106" s="1">
        <f>konzisztencia_teszt_nyers_i!L106</f>
        <v>5</v>
      </c>
      <c r="O106">
        <f t="shared" si="5"/>
        <v>1.6972000000000007</v>
      </c>
      <c r="P106" s="12">
        <f t="shared" si="6"/>
        <v>0.66055999999999993</v>
      </c>
      <c r="Q106" s="12">
        <f t="shared" si="7"/>
        <v>0.66055999999999993</v>
      </c>
      <c r="R106" s="7" t="s">
        <v>275</v>
      </c>
      <c r="S106" s="8">
        <v>5</v>
      </c>
      <c r="T106" s="8">
        <v>5</v>
      </c>
      <c r="U106" s="8">
        <v>2</v>
      </c>
      <c r="V106" s="8">
        <v>5</v>
      </c>
      <c r="W106" s="8">
        <v>5</v>
      </c>
      <c r="X106" s="8">
        <v>5</v>
      </c>
      <c r="Y106" s="8">
        <v>1</v>
      </c>
      <c r="Z106" s="8">
        <v>2</v>
      </c>
      <c r="AA106" s="8">
        <v>3</v>
      </c>
      <c r="AB106" s="8">
        <v>15000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1</v>
      </c>
      <c r="G107" s="1">
        <v>2</v>
      </c>
      <c r="H107" s="1">
        <v>1</v>
      </c>
      <c r="I107" s="1">
        <v>4</v>
      </c>
      <c r="J107" s="1">
        <v>4</v>
      </c>
      <c r="K107" s="1">
        <v>5</v>
      </c>
      <c r="L107" s="1">
        <f>konzisztencia_teszt_nyers_i!H107*1000+10000</f>
        <v>11000</v>
      </c>
      <c r="M107" s="1">
        <f t="shared" si="4"/>
        <v>10999.7</v>
      </c>
      <c r="N107" s="1">
        <f>konzisztencia_teszt_nyers_i!L107</f>
        <v>5</v>
      </c>
      <c r="O107">
        <f t="shared" si="5"/>
        <v>0.9997000000000007</v>
      </c>
      <c r="P107" s="12">
        <f t="shared" si="6"/>
        <v>0.80005999999999988</v>
      </c>
      <c r="Q107" s="12">
        <f t="shared" si="7"/>
        <v>0.80005999999999988</v>
      </c>
      <c r="R107" s="7" t="s">
        <v>276</v>
      </c>
      <c r="S107" s="8">
        <v>5</v>
      </c>
      <c r="T107" s="8">
        <v>5</v>
      </c>
      <c r="U107" s="8">
        <v>4</v>
      </c>
      <c r="V107" s="8">
        <v>5</v>
      </c>
      <c r="W107" s="8">
        <v>5</v>
      </c>
      <c r="X107" s="8">
        <v>5</v>
      </c>
      <c r="Y107" s="8">
        <v>1</v>
      </c>
      <c r="Z107" s="8">
        <v>2</v>
      </c>
      <c r="AA107" s="8">
        <v>4</v>
      </c>
      <c r="AB107" s="8">
        <v>15000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2</v>
      </c>
      <c r="E108" s="1">
        <v>5</v>
      </c>
      <c r="F108" s="1">
        <v>4</v>
      </c>
      <c r="G108" s="1">
        <v>4</v>
      </c>
      <c r="H108" s="1">
        <v>4</v>
      </c>
      <c r="I108" s="1">
        <v>2</v>
      </c>
      <c r="J108" s="1">
        <v>3</v>
      </c>
      <c r="K108" s="1">
        <v>1</v>
      </c>
      <c r="L108" s="1">
        <f>konzisztencia_teszt_nyers_i!H108*1000+10000</f>
        <v>15000</v>
      </c>
      <c r="M108" s="1">
        <f t="shared" si="4"/>
        <v>14684.1</v>
      </c>
      <c r="N108" s="1">
        <f>konzisztencia_teszt_nyers_i!L108</f>
        <v>1</v>
      </c>
      <c r="O108">
        <f t="shared" si="5"/>
        <v>4.6840999999999999</v>
      </c>
      <c r="P108" s="12">
        <f t="shared" si="6"/>
        <v>3.6840999999999999</v>
      </c>
      <c r="Q108" s="12">
        <f t="shared" si="7"/>
        <v>-3.6840999999999999</v>
      </c>
      <c r="R108" s="7" t="s">
        <v>277</v>
      </c>
      <c r="S108" s="8">
        <v>2</v>
      </c>
      <c r="T108" s="8">
        <v>4</v>
      </c>
      <c r="U108" s="8">
        <v>5</v>
      </c>
      <c r="V108" s="8">
        <v>3</v>
      </c>
      <c r="W108" s="8">
        <v>5</v>
      </c>
      <c r="X108" s="8">
        <v>2</v>
      </c>
      <c r="Y108" s="8">
        <v>2</v>
      </c>
      <c r="Z108" s="8">
        <v>2</v>
      </c>
      <c r="AA108" s="8">
        <v>3</v>
      </c>
      <c r="AB108" s="8">
        <v>15000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3</v>
      </c>
      <c r="E109" s="1">
        <v>2</v>
      </c>
      <c r="F109" s="1">
        <v>3</v>
      </c>
      <c r="G109" s="1">
        <v>3</v>
      </c>
      <c r="H109" s="1">
        <v>3</v>
      </c>
      <c r="I109" s="1">
        <v>4</v>
      </c>
      <c r="J109" s="1">
        <v>3</v>
      </c>
      <c r="K109" s="1">
        <v>4</v>
      </c>
      <c r="L109" s="1">
        <f>konzisztencia_teszt_nyers_i!H109*1000+10000</f>
        <v>12000</v>
      </c>
      <c r="M109" s="1">
        <f t="shared" si="4"/>
        <v>11687.2</v>
      </c>
      <c r="N109" s="1">
        <f>konzisztencia_teszt_nyers_i!L109</f>
        <v>4</v>
      </c>
      <c r="O109">
        <f t="shared" si="5"/>
        <v>1.6872000000000007</v>
      </c>
      <c r="P109" s="12">
        <f t="shared" si="6"/>
        <v>0.57819999999999983</v>
      </c>
      <c r="Q109" s="12">
        <f t="shared" si="7"/>
        <v>0.57819999999999983</v>
      </c>
      <c r="R109" s="7" t="s">
        <v>278</v>
      </c>
      <c r="S109" s="8">
        <v>4</v>
      </c>
      <c r="T109" s="8">
        <v>3</v>
      </c>
      <c r="U109" s="8">
        <v>4</v>
      </c>
      <c r="V109" s="8">
        <v>4</v>
      </c>
      <c r="W109" s="8">
        <v>3</v>
      </c>
      <c r="X109" s="8">
        <v>4</v>
      </c>
      <c r="Y109" s="8">
        <v>2</v>
      </c>
      <c r="Z109" s="8">
        <v>2</v>
      </c>
      <c r="AA109" s="8">
        <v>4</v>
      </c>
      <c r="AB109" s="8">
        <v>12000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2</v>
      </c>
      <c r="E110" s="1">
        <v>1</v>
      </c>
      <c r="F110" s="1">
        <v>2</v>
      </c>
      <c r="G110" s="1">
        <v>4</v>
      </c>
      <c r="H110" s="1">
        <v>1</v>
      </c>
      <c r="I110" s="1">
        <v>5</v>
      </c>
      <c r="J110" s="1">
        <v>5</v>
      </c>
      <c r="K110" s="1">
        <v>4</v>
      </c>
      <c r="L110" s="1">
        <f>konzisztencia_teszt_nyers_i!H110*1000+10000</f>
        <v>12000</v>
      </c>
      <c r="M110" s="1">
        <f t="shared" si="4"/>
        <v>11678.2</v>
      </c>
      <c r="N110" s="1">
        <f>konzisztencia_teszt_nyers_i!L110</f>
        <v>4</v>
      </c>
      <c r="O110">
        <f t="shared" si="5"/>
        <v>1.6782000000000008</v>
      </c>
      <c r="P110" s="12">
        <f t="shared" si="6"/>
        <v>0.5804499999999998</v>
      </c>
      <c r="Q110" s="12">
        <f t="shared" si="7"/>
        <v>0.5804499999999998</v>
      </c>
      <c r="R110" s="7" t="s">
        <v>279</v>
      </c>
      <c r="S110" s="8">
        <v>5</v>
      </c>
      <c r="T110" s="8">
        <v>4</v>
      </c>
      <c r="U110" s="8">
        <v>4</v>
      </c>
      <c r="V110" s="8">
        <v>5</v>
      </c>
      <c r="W110" s="8">
        <v>3</v>
      </c>
      <c r="X110" s="8">
        <v>5</v>
      </c>
      <c r="Y110" s="8">
        <v>2</v>
      </c>
      <c r="Z110" s="8">
        <v>2</v>
      </c>
      <c r="AA110" s="8">
        <v>4</v>
      </c>
      <c r="AB110" s="8">
        <v>13000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2</v>
      </c>
      <c r="G111" s="1">
        <v>4</v>
      </c>
      <c r="H111" s="1">
        <v>2</v>
      </c>
      <c r="I111" s="1">
        <v>5</v>
      </c>
      <c r="J111" s="1">
        <v>5</v>
      </c>
      <c r="K111" s="1">
        <v>2</v>
      </c>
      <c r="L111" s="1">
        <f>konzisztencia_teszt_nyers_i!H111*1000+10000</f>
        <v>12000</v>
      </c>
      <c r="M111" s="1">
        <f t="shared" si="4"/>
        <v>12557.9</v>
      </c>
      <c r="N111" s="1">
        <f>konzisztencia_teszt_nyers_i!L111</f>
        <v>2</v>
      </c>
      <c r="O111">
        <f t="shared" si="5"/>
        <v>2.5578999999999996</v>
      </c>
      <c r="P111" s="12">
        <f t="shared" si="6"/>
        <v>0.27894999999999981</v>
      </c>
      <c r="Q111" s="12">
        <f t="shared" si="7"/>
        <v>-0.27894999999999981</v>
      </c>
      <c r="R111" s="7" t="s">
        <v>280</v>
      </c>
      <c r="S111" s="8">
        <v>3</v>
      </c>
      <c r="T111" s="8">
        <v>2</v>
      </c>
      <c r="U111" s="8">
        <v>1</v>
      </c>
      <c r="V111" s="8">
        <v>2</v>
      </c>
      <c r="W111" s="8">
        <v>2</v>
      </c>
      <c r="X111" s="8">
        <v>2</v>
      </c>
      <c r="Y111" s="8">
        <v>4</v>
      </c>
      <c r="Z111" s="8">
        <v>4</v>
      </c>
      <c r="AA111" s="8">
        <v>5</v>
      </c>
      <c r="AB111" s="8">
        <v>11000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2</v>
      </c>
      <c r="G112" s="1">
        <v>4</v>
      </c>
      <c r="H112" s="1">
        <v>1</v>
      </c>
      <c r="I112" s="1">
        <v>5</v>
      </c>
      <c r="J112" s="1">
        <v>5</v>
      </c>
      <c r="K112" s="1">
        <v>4</v>
      </c>
      <c r="L112" s="1">
        <f>konzisztencia_teszt_nyers_i!H112*1000+10000</f>
        <v>12000</v>
      </c>
      <c r="M112" s="1">
        <f t="shared" si="4"/>
        <v>11621.7</v>
      </c>
      <c r="N112" s="1">
        <f>konzisztencia_teszt_nyers_i!L112</f>
        <v>4</v>
      </c>
      <c r="O112">
        <f t="shared" si="5"/>
        <v>1.6217000000000008</v>
      </c>
      <c r="P112" s="12">
        <f t="shared" si="6"/>
        <v>0.59457499999999985</v>
      </c>
      <c r="Q112" s="12">
        <f t="shared" si="7"/>
        <v>0.59457499999999985</v>
      </c>
      <c r="R112" s="7" t="s">
        <v>281</v>
      </c>
      <c r="S112" s="8">
        <v>1</v>
      </c>
      <c r="T112" s="8">
        <v>2</v>
      </c>
      <c r="U112" s="8">
        <v>1</v>
      </c>
      <c r="V112" s="8">
        <v>1</v>
      </c>
      <c r="W112" s="8">
        <v>2</v>
      </c>
      <c r="X112" s="8">
        <v>1</v>
      </c>
      <c r="Y112" s="8">
        <v>4</v>
      </c>
      <c r="Z112" s="8">
        <v>4</v>
      </c>
      <c r="AA112" s="8">
        <v>5</v>
      </c>
      <c r="AB112" s="8">
        <v>11000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1</v>
      </c>
      <c r="G113" s="1">
        <v>2</v>
      </c>
      <c r="H113" s="1">
        <v>1</v>
      </c>
      <c r="I113" s="1">
        <v>5</v>
      </c>
      <c r="J113" s="1">
        <v>5</v>
      </c>
      <c r="K113" s="1">
        <v>5</v>
      </c>
      <c r="L113" s="1">
        <f>konzisztencia_teszt_nyers_i!H113*1000+10000</f>
        <v>11000</v>
      </c>
      <c r="M113" s="1">
        <f t="shared" si="4"/>
        <v>10993.2</v>
      </c>
      <c r="N113" s="1">
        <f>konzisztencia_teszt_nyers_i!L113</f>
        <v>5</v>
      </c>
      <c r="O113">
        <f t="shared" si="5"/>
        <v>0.99320000000000075</v>
      </c>
      <c r="P113" s="12">
        <f t="shared" si="6"/>
        <v>0.80135999999999985</v>
      </c>
      <c r="Q113" s="12">
        <f t="shared" si="7"/>
        <v>0.80135999999999985</v>
      </c>
      <c r="R113" s="7" t="s">
        <v>282</v>
      </c>
      <c r="S113" s="8">
        <v>1</v>
      </c>
      <c r="T113" s="8">
        <v>2</v>
      </c>
      <c r="U113" s="8">
        <v>5</v>
      </c>
      <c r="V113" s="8">
        <v>4</v>
      </c>
      <c r="W113" s="8">
        <v>4</v>
      </c>
      <c r="X113" s="8">
        <v>4</v>
      </c>
      <c r="Y113" s="8">
        <v>2</v>
      </c>
      <c r="Z113" s="8">
        <v>3</v>
      </c>
      <c r="AA113" s="8">
        <v>1</v>
      </c>
      <c r="AB113" s="8">
        <v>15000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2</v>
      </c>
      <c r="E114" s="1">
        <v>3</v>
      </c>
      <c r="F114" s="1">
        <v>2</v>
      </c>
      <c r="G114" s="1">
        <v>4</v>
      </c>
      <c r="H114" s="1">
        <v>2</v>
      </c>
      <c r="I114" s="1">
        <v>5</v>
      </c>
      <c r="J114" s="1">
        <v>5</v>
      </c>
      <c r="K114" s="1">
        <v>4</v>
      </c>
      <c r="L114" s="1">
        <f>konzisztencia_teszt_nyers_i!H114*1000+10000</f>
        <v>12000</v>
      </c>
      <c r="M114" s="1">
        <f t="shared" si="4"/>
        <v>11890.4</v>
      </c>
      <c r="N114" s="1">
        <f>konzisztencia_teszt_nyers_i!L114</f>
        <v>4</v>
      </c>
      <c r="O114">
        <f t="shared" si="5"/>
        <v>1.8903999999999996</v>
      </c>
      <c r="P114" s="12">
        <f t="shared" si="6"/>
        <v>0.52740000000000009</v>
      </c>
      <c r="Q114" s="12">
        <f t="shared" si="7"/>
        <v>0.52740000000000009</v>
      </c>
      <c r="R114" s="7" t="s">
        <v>283</v>
      </c>
      <c r="S114" s="8">
        <v>4</v>
      </c>
      <c r="T114" s="8">
        <v>3</v>
      </c>
      <c r="U114" s="8">
        <v>2</v>
      </c>
      <c r="V114" s="8">
        <v>3</v>
      </c>
      <c r="W114" s="8">
        <v>3</v>
      </c>
      <c r="X114" s="8">
        <v>3</v>
      </c>
      <c r="Y114" s="8">
        <v>4</v>
      </c>
      <c r="Z114" s="8">
        <v>3</v>
      </c>
      <c r="AA114" s="8">
        <v>4</v>
      </c>
      <c r="AB114" s="8">
        <v>12000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1</v>
      </c>
      <c r="E115" s="1">
        <v>2</v>
      </c>
      <c r="F115" s="1">
        <v>3</v>
      </c>
      <c r="G115" s="1">
        <v>3</v>
      </c>
      <c r="H115" s="1">
        <v>2</v>
      </c>
      <c r="I115" s="1">
        <v>4</v>
      </c>
      <c r="J115" s="1">
        <v>4</v>
      </c>
      <c r="K115" s="1">
        <v>3</v>
      </c>
      <c r="L115" s="1">
        <f>konzisztencia_teszt_nyers_i!H115*1000+10000</f>
        <v>13000</v>
      </c>
      <c r="M115" s="1">
        <f t="shared" si="4"/>
        <v>12720</v>
      </c>
      <c r="N115" s="1">
        <f>konzisztencia_teszt_nyers_i!L115</f>
        <v>3</v>
      </c>
      <c r="O115">
        <f t="shared" si="5"/>
        <v>2.72</v>
      </c>
      <c r="P115" s="12">
        <f t="shared" si="6"/>
        <v>9.3333333333333268E-2</v>
      </c>
      <c r="Q115" s="12">
        <f t="shared" si="7"/>
        <v>9.3333333333333268E-2</v>
      </c>
      <c r="R115" s="7" t="s">
        <v>284</v>
      </c>
      <c r="S115" s="8">
        <v>2</v>
      </c>
      <c r="T115" s="8">
        <v>2</v>
      </c>
      <c r="U115" s="8">
        <v>1</v>
      </c>
      <c r="V115" s="8">
        <v>2</v>
      </c>
      <c r="W115" s="8">
        <v>4</v>
      </c>
      <c r="X115" s="8">
        <v>1</v>
      </c>
      <c r="Y115" s="8">
        <v>5</v>
      </c>
      <c r="Z115" s="8">
        <v>5</v>
      </c>
      <c r="AA115" s="8">
        <v>4</v>
      </c>
      <c r="AB115" s="8">
        <v>12000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1</v>
      </c>
      <c r="F116" s="1">
        <v>2</v>
      </c>
      <c r="G116" s="1">
        <v>2</v>
      </c>
      <c r="H116" s="1">
        <v>1</v>
      </c>
      <c r="I116" s="1">
        <v>5</v>
      </c>
      <c r="J116" s="1">
        <v>3</v>
      </c>
      <c r="K116" s="1">
        <v>5</v>
      </c>
      <c r="L116" s="1">
        <f>konzisztencia_teszt_nyers_i!H116*1000+10000</f>
        <v>11000</v>
      </c>
      <c r="M116" s="1">
        <f t="shared" si="4"/>
        <v>10837.1</v>
      </c>
      <c r="N116" s="1">
        <f>konzisztencia_teszt_nyers_i!L116</f>
        <v>5</v>
      </c>
      <c r="O116">
        <f t="shared" si="5"/>
        <v>0.8371000000000004</v>
      </c>
      <c r="P116" s="12">
        <f t="shared" si="6"/>
        <v>0.83257999999999988</v>
      </c>
      <c r="Q116" s="12">
        <f t="shared" si="7"/>
        <v>0.83257999999999988</v>
      </c>
      <c r="R116" s="7" t="s">
        <v>285</v>
      </c>
      <c r="S116" s="8">
        <v>1</v>
      </c>
      <c r="T116" s="8">
        <v>2</v>
      </c>
      <c r="U116" s="8">
        <v>2</v>
      </c>
      <c r="V116" s="8">
        <v>2</v>
      </c>
      <c r="W116" s="8">
        <v>4</v>
      </c>
      <c r="X116" s="8">
        <v>2</v>
      </c>
      <c r="Y116" s="8">
        <v>5</v>
      </c>
      <c r="Z116" s="8">
        <v>5</v>
      </c>
      <c r="AA116" s="8">
        <v>2</v>
      </c>
      <c r="AB116" s="8">
        <v>12000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2</v>
      </c>
      <c r="H117" s="1">
        <v>1</v>
      </c>
      <c r="I117" s="1">
        <v>5</v>
      </c>
      <c r="J117" s="1">
        <v>3</v>
      </c>
      <c r="K117" s="1">
        <v>2</v>
      </c>
      <c r="L117" s="1">
        <f>konzisztencia_teszt_nyers_i!H117*1000+10000</f>
        <v>11000</v>
      </c>
      <c r="M117" s="1">
        <f t="shared" si="4"/>
        <v>11180.8</v>
      </c>
      <c r="N117" s="1">
        <f>konzisztencia_teszt_nyers_i!L117</f>
        <v>2</v>
      </c>
      <c r="O117">
        <f t="shared" si="5"/>
        <v>1.1807999999999992</v>
      </c>
      <c r="P117" s="12">
        <f t="shared" si="6"/>
        <v>0.40960000000000041</v>
      </c>
      <c r="Q117" s="12">
        <f t="shared" si="7"/>
        <v>0.40960000000000041</v>
      </c>
      <c r="R117" s="7" t="s">
        <v>286</v>
      </c>
      <c r="S117" s="8">
        <v>2</v>
      </c>
      <c r="T117" s="8">
        <v>2</v>
      </c>
      <c r="U117" s="8">
        <v>2</v>
      </c>
      <c r="V117" s="8">
        <v>2</v>
      </c>
      <c r="W117" s="8">
        <v>4</v>
      </c>
      <c r="X117" s="8">
        <v>1</v>
      </c>
      <c r="Y117" s="8">
        <v>5</v>
      </c>
      <c r="Z117" s="8">
        <v>5</v>
      </c>
      <c r="AA117" s="8">
        <v>4</v>
      </c>
      <c r="AB117" s="8">
        <v>12000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1</v>
      </c>
      <c r="G118" s="1">
        <v>2</v>
      </c>
      <c r="H118" s="1">
        <v>1</v>
      </c>
      <c r="I118" s="1">
        <v>3</v>
      </c>
      <c r="J118" s="1">
        <v>2</v>
      </c>
      <c r="K118" s="1">
        <v>5</v>
      </c>
      <c r="L118" s="1">
        <f>konzisztencia_teszt_nyers_i!H118*1000+10000</f>
        <v>11000</v>
      </c>
      <c r="M118" s="1">
        <f t="shared" si="4"/>
        <v>10642.9</v>
      </c>
      <c r="N118" s="1">
        <f>konzisztencia_teszt_nyers_i!L118</f>
        <v>5</v>
      </c>
      <c r="O118">
        <f t="shared" si="5"/>
        <v>0.64289999999999958</v>
      </c>
      <c r="P118" s="12">
        <f t="shared" si="6"/>
        <v>0.87142000000000019</v>
      </c>
      <c r="Q118" s="12">
        <f t="shared" si="7"/>
        <v>0.87142000000000019</v>
      </c>
      <c r="R118" s="7" t="s">
        <v>287</v>
      </c>
      <c r="S118" s="8">
        <v>3</v>
      </c>
      <c r="T118" s="8">
        <v>2</v>
      </c>
      <c r="U118" s="8">
        <v>1</v>
      </c>
      <c r="V118" s="8">
        <v>1</v>
      </c>
      <c r="W118" s="8">
        <v>2</v>
      </c>
      <c r="X118" s="8">
        <v>1</v>
      </c>
      <c r="Y118" s="8">
        <v>5</v>
      </c>
      <c r="Z118" s="8">
        <v>5</v>
      </c>
      <c r="AA118" s="8">
        <v>5</v>
      </c>
      <c r="AB118" s="8">
        <v>11000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1</v>
      </c>
      <c r="G119" s="1">
        <v>2</v>
      </c>
      <c r="H119" s="1">
        <v>1</v>
      </c>
      <c r="I119" s="1">
        <v>3</v>
      </c>
      <c r="J119" s="1">
        <v>2</v>
      </c>
      <c r="K119" s="1">
        <v>5</v>
      </c>
      <c r="L119" s="1">
        <f>konzisztencia_teszt_nyers_i!H119*1000+10000</f>
        <v>11000</v>
      </c>
      <c r="M119" s="1">
        <f t="shared" si="4"/>
        <v>10642.9</v>
      </c>
      <c r="N119" s="1">
        <f>konzisztencia_teszt_nyers_i!L119</f>
        <v>5</v>
      </c>
      <c r="O119">
        <f t="shared" si="5"/>
        <v>0.64289999999999958</v>
      </c>
      <c r="P119" s="12">
        <f t="shared" si="6"/>
        <v>0.87142000000000019</v>
      </c>
      <c r="Q119" s="12">
        <f t="shared" si="7"/>
        <v>0.87142000000000019</v>
      </c>
      <c r="R119" s="7" t="s">
        <v>288</v>
      </c>
      <c r="S119" s="8">
        <v>3</v>
      </c>
      <c r="T119" s="8">
        <v>2</v>
      </c>
      <c r="U119" s="8">
        <v>3</v>
      </c>
      <c r="V119" s="8">
        <v>2</v>
      </c>
      <c r="W119" s="8">
        <v>4</v>
      </c>
      <c r="X119" s="8">
        <v>2</v>
      </c>
      <c r="Y119" s="8">
        <v>5</v>
      </c>
      <c r="Z119" s="8">
        <v>5</v>
      </c>
      <c r="AA119" s="8">
        <v>4</v>
      </c>
      <c r="AB119" s="8">
        <v>12000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2</v>
      </c>
      <c r="G120" s="1">
        <v>3</v>
      </c>
      <c r="H120" s="1">
        <v>2</v>
      </c>
      <c r="I120" s="1">
        <v>2</v>
      </c>
      <c r="J120" s="1">
        <v>3</v>
      </c>
      <c r="K120" s="1">
        <v>4</v>
      </c>
      <c r="L120" s="1">
        <f>konzisztencia_teszt_nyers_i!H120*1000+10000</f>
        <v>11000</v>
      </c>
      <c r="M120" s="1">
        <f t="shared" si="4"/>
        <v>12074</v>
      </c>
      <c r="N120" s="1">
        <f>konzisztencia_teszt_nyers_i!L120</f>
        <v>4</v>
      </c>
      <c r="O120">
        <f t="shared" si="5"/>
        <v>2.0739999999999998</v>
      </c>
      <c r="P120" s="12">
        <f t="shared" si="6"/>
        <v>0.48150000000000004</v>
      </c>
      <c r="Q120" s="12">
        <f t="shared" si="7"/>
        <v>0.48150000000000004</v>
      </c>
      <c r="R120" s="7" t="s">
        <v>289</v>
      </c>
      <c r="S120" s="8">
        <v>3</v>
      </c>
      <c r="T120" s="8">
        <v>1</v>
      </c>
      <c r="U120" s="8">
        <v>2</v>
      </c>
      <c r="V120" s="8">
        <v>3</v>
      </c>
      <c r="W120" s="8">
        <v>3</v>
      </c>
      <c r="X120" s="8">
        <v>2</v>
      </c>
      <c r="Y120" s="8">
        <v>4</v>
      </c>
      <c r="Z120" s="8">
        <v>4</v>
      </c>
      <c r="AA120" s="8">
        <v>3</v>
      </c>
      <c r="AB120" s="8">
        <v>13000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3</v>
      </c>
      <c r="E121" s="1">
        <v>4</v>
      </c>
      <c r="F121" s="1">
        <v>3</v>
      </c>
      <c r="G121" s="1">
        <v>3</v>
      </c>
      <c r="H121" s="1">
        <v>3</v>
      </c>
      <c r="I121" s="1">
        <v>2</v>
      </c>
      <c r="J121" s="1">
        <v>3</v>
      </c>
      <c r="K121" s="1">
        <v>2</v>
      </c>
      <c r="L121" s="1">
        <f>konzisztencia_teszt_nyers_i!H121*1000+10000</f>
        <v>13000</v>
      </c>
      <c r="M121" s="1">
        <f t="shared" si="4"/>
        <v>13629.3</v>
      </c>
      <c r="N121" s="1">
        <f>konzisztencia_teszt_nyers_i!L121</f>
        <v>2</v>
      </c>
      <c r="O121">
        <f t="shared" si="5"/>
        <v>3.6292999999999993</v>
      </c>
      <c r="P121" s="12">
        <f t="shared" si="6"/>
        <v>0.81464999999999965</v>
      </c>
      <c r="Q121" s="12">
        <f t="shared" si="7"/>
        <v>-0.81464999999999965</v>
      </c>
      <c r="R121" s="7" t="s">
        <v>290</v>
      </c>
      <c r="S121" s="8">
        <v>2</v>
      </c>
      <c r="T121" s="8">
        <v>1</v>
      </c>
      <c r="U121" s="8">
        <v>1</v>
      </c>
      <c r="V121" s="8">
        <v>2</v>
      </c>
      <c r="W121" s="8">
        <v>2</v>
      </c>
      <c r="X121" s="8">
        <v>1</v>
      </c>
      <c r="Y121" s="8">
        <v>5</v>
      </c>
      <c r="Z121" s="8">
        <v>3</v>
      </c>
      <c r="AA121" s="8">
        <v>5</v>
      </c>
      <c r="AB121" s="8">
        <v>11000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4</v>
      </c>
      <c r="E122" s="1">
        <v>2</v>
      </c>
      <c r="F122" s="1">
        <v>4</v>
      </c>
      <c r="G122" s="1">
        <v>4</v>
      </c>
      <c r="H122" s="1">
        <v>3</v>
      </c>
      <c r="I122" s="1">
        <v>2</v>
      </c>
      <c r="J122" s="1">
        <v>4</v>
      </c>
      <c r="K122" s="1">
        <v>4</v>
      </c>
      <c r="L122" s="1">
        <f>konzisztencia_teszt_nyers_i!H122*1000+10000</f>
        <v>14000</v>
      </c>
      <c r="M122" s="1">
        <f t="shared" si="4"/>
        <v>13470.1</v>
      </c>
      <c r="N122" s="1">
        <f>konzisztencia_teszt_nyers_i!L122</f>
        <v>4</v>
      </c>
      <c r="O122">
        <f t="shared" si="5"/>
        <v>3.4701000000000004</v>
      </c>
      <c r="P122" s="12">
        <f t="shared" si="6"/>
        <v>0.1324749999999999</v>
      </c>
      <c r="Q122" s="12">
        <f t="shared" si="7"/>
        <v>0.1324749999999999</v>
      </c>
      <c r="R122" s="7" t="s">
        <v>291</v>
      </c>
      <c r="S122" s="8">
        <v>1</v>
      </c>
      <c r="T122" s="8">
        <v>1</v>
      </c>
      <c r="U122" s="8">
        <v>2</v>
      </c>
      <c r="V122" s="8">
        <v>2</v>
      </c>
      <c r="W122" s="8">
        <v>2</v>
      </c>
      <c r="X122" s="8">
        <v>1</v>
      </c>
      <c r="Y122" s="8">
        <v>5</v>
      </c>
      <c r="Z122" s="8">
        <v>3</v>
      </c>
      <c r="AA122" s="8">
        <v>2</v>
      </c>
      <c r="AB122" s="8">
        <v>11000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3</v>
      </c>
      <c r="I123" s="1">
        <v>2</v>
      </c>
      <c r="J123" s="1">
        <v>4</v>
      </c>
      <c r="K123" s="1">
        <v>4</v>
      </c>
      <c r="L123" s="1">
        <f>konzisztencia_teszt_nyers_i!H123*1000+10000</f>
        <v>14000</v>
      </c>
      <c r="M123" s="1">
        <f t="shared" si="4"/>
        <v>13711.3</v>
      </c>
      <c r="N123" s="1">
        <f>konzisztencia_teszt_nyers_i!L123</f>
        <v>4</v>
      </c>
      <c r="O123">
        <f t="shared" si="5"/>
        <v>3.7112999999999992</v>
      </c>
      <c r="P123" s="12">
        <f t="shared" si="6"/>
        <v>7.2175000000000211E-2</v>
      </c>
      <c r="Q123" s="12">
        <f t="shared" si="7"/>
        <v>7.2175000000000211E-2</v>
      </c>
      <c r="R123" s="7" t="s">
        <v>292</v>
      </c>
      <c r="S123" s="8">
        <v>1</v>
      </c>
      <c r="T123" s="8">
        <v>2</v>
      </c>
      <c r="U123" s="8">
        <v>1</v>
      </c>
      <c r="V123" s="8">
        <v>1</v>
      </c>
      <c r="W123" s="8">
        <v>2</v>
      </c>
      <c r="X123" s="8">
        <v>1</v>
      </c>
      <c r="Y123" s="8">
        <v>3</v>
      </c>
      <c r="Z123" s="8">
        <v>2</v>
      </c>
      <c r="AA123" s="8">
        <v>5</v>
      </c>
      <c r="AB123" s="8">
        <v>11000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4</v>
      </c>
      <c r="E124" s="1">
        <v>3</v>
      </c>
      <c r="F124" s="1">
        <v>4</v>
      </c>
      <c r="G124" s="1">
        <v>2</v>
      </c>
      <c r="H124" s="1">
        <v>2</v>
      </c>
      <c r="I124" s="1">
        <v>4</v>
      </c>
      <c r="J124" s="1">
        <v>4</v>
      </c>
      <c r="K124" s="1">
        <v>4</v>
      </c>
      <c r="L124" s="1">
        <f>konzisztencia_teszt_nyers_i!H124*1000+10000</f>
        <v>12000</v>
      </c>
      <c r="M124" s="1">
        <f t="shared" si="4"/>
        <v>12742.1</v>
      </c>
      <c r="N124" s="1">
        <f>konzisztencia_teszt_nyers_i!L124</f>
        <v>4</v>
      </c>
      <c r="O124">
        <f t="shared" si="5"/>
        <v>2.7421000000000002</v>
      </c>
      <c r="P124" s="12">
        <f t="shared" si="6"/>
        <v>0.31447499999999995</v>
      </c>
      <c r="Q124" s="12">
        <f t="shared" si="7"/>
        <v>0.31447499999999995</v>
      </c>
      <c r="R124" s="7" t="s">
        <v>293</v>
      </c>
      <c r="S124" s="8">
        <v>1</v>
      </c>
      <c r="T124" s="8">
        <v>2</v>
      </c>
      <c r="U124" s="8">
        <v>1</v>
      </c>
      <c r="V124" s="8">
        <v>1</v>
      </c>
      <c r="W124" s="8">
        <v>2</v>
      </c>
      <c r="X124" s="8">
        <v>1</v>
      </c>
      <c r="Y124" s="8">
        <v>3</v>
      </c>
      <c r="Z124" s="8">
        <v>2</v>
      </c>
      <c r="AA124" s="8">
        <v>5</v>
      </c>
      <c r="AB124" s="8">
        <v>11000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2</v>
      </c>
      <c r="F125" s="1">
        <v>3</v>
      </c>
      <c r="G125" s="1">
        <v>1</v>
      </c>
      <c r="H125" s="1">
        <v>1</v>
      </c>
      <c r="I125" s="1">
        <v>4</v>
      </c>
      <c r="J125" s="1">
        <v>5</v>
      </c>
      <c r="K125" s="1">
        <v>2</v>
      </c>
      <c r="L125" s="1">
        <f>konzisztencia_teszt_nyers_i!H125*1000+10000</f>
        <v>12000</v>
      </c>
      <c r="M125" s="1">
        <f t="shared" si="4"/>
        <v>11500.1</v>
      </c>
      <c r="N125" s="1">
        <f>konzisztencia_teszt_nyers_i!L125</f>
        <v>2</v>
      </c>
      <c r="O125">
        <f t="shared" si="5"/>
        <v>1.5001000000000004</v>
      </c>
      <c r="P125" s="12">
        <f t="shared" si="6"/>
        <v>0.24994999999999978</v>
      </c>
      <c r="Q125" s="12">
        <f t="shared" si="7"/>
        <v>0.24994999999999978</v>
      </c>
      <c r="R125" s="7" t="s">
        <v>294</v>
      </c>
      <c r="S125" s="8">
        <v>4</v>
      </c>
      <c r="T125" s="8">
        <v>3</v>
      </c>
      <c r="U125" s="8">
        <v>2</v>
      </c>
      <c r="V125" s="8">
        <v>2</v>
      </c>
      <c r="W125" s="8">
        <v>3</v>
      </c>
      <c r="X125" s="8">
        <v>2</v>
      </c>
      <c r="Y125" s="8">
        <v>2</v>
      </c>
      <c r="Z125" s="8">
        <v>3</v>
      </c>
      <c r="AA125" s="8">
        <v>4</v>
      </c>
      <c r="AB125" s="8">
        <v>11000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2</v>
      </c>
      <c r="F126" s="1">
        <v>3</v>
      </c>
      <c r="G126" s="1">
        <v>1</v>
      </c>
      <c r="H126" s="1">
        <v>2</v>
      </c>
      <c r="I126" s="1">
        <v>4</v>
      </c>
      <c r="J126" s="1">
        <v>5</v>
      </c>
      <c r="K126" s="1">
        <v>2</v>
      </c>
      <c r="L126" s="1">
        <f>konzisztencia_teszt_nyers_i!H126*1000+10000</f>
        <v>12000</v>
      </c>
      <c r="M126" s="1">
        <f t="shared" si="4"/>
        <v>12067.5</v>
      </c>
      <c r="N126" s="1">
        <f>konzisztencia_teszt_nyers_i!L126</f>
        <v>2</v>
      </c>
      <c r="O126">
        <f t="shared" si="5"/>
        <v>2.0674999999999999</v>
      </c>
      <c r="P126" s="12">
        <f t="shared" si="6"/>
        <v>3.3749999999999947E-2</v>
      </c>
      <c r="Q126" s="12">
        <f t="shared" si="7"/>
        <v>-3.3749999999999947E-2</v>
      </c>
      <c r="R126" s="7" t="s">
        <v>295</v>
      </c>
      <c r="S126" s="8">
        <v>2</v>
      </c>
      <c r="T126" s="8">
        <v>3</v>
      </c>
      <c r="U126" s="8">
        <v>4</v>
      </c>
      <c r="V126" s="8">
        <v>3</v>
      </c>
      <c r="W126" s="8">
        <v>3</v>
      </c>
      <c r="X126" s="8">
        <v>3</v>
      </c>
      <c r="Y126" s="8">
        <v>2</v>
      </c>
      <c r="Z126" s="8">
        <v>3</v>
      </c>
      <c r="AA126" s="8">
        <v>2</v>
      </c>
      <c r="AB126" s="8">
        <v>13000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2</v>
      </c>
      <c r="E127" s="1">
        <v>1</v>
      </c>
      <c r="F127" s="1">
        <v>3</v>
      </c>
      <c r="G127" s="1">
        <v>2</v>
      </c>
      <c r="H127" s="1">
        <v>2</v>
      </c>
      <c r="I127" s="1">
        <v>2</v>
      </c>
      <c r="J127" s="1">
        <v>3</v>
      </c>
      <c r="K127" s="1">
        <v>4</v>
      </c>
      <c r="L127" s="1">
        <f>konzisztencia_teszt_nyers_i!H127*1000+10000</f>
        <v>13000</v>
      </c>
      <c r="M127" s="1">
        <f t="shared" si="4"/>
        <v>12705.5</v>
      </c>
      <c r="N127" s="1">
        <f>konzisztencia_teszt_nyers_i!L127</f>
        <v>4</v>
      </c>
      <c r="O127">
        <f t="shared" si="5"/>
        <v>2.7054999999999998</v>
      </c>
      <c r="P127" s="12">
        <f t="shared" si="6"/>
        <v>0.32362500000000005</v>
      </c>
      <c r="Q127" s="12">
        <f t="shared" si="7"/>
        <v>0.32362500000000005</v>
      </c>
      <c r="R127" s="7" t="s">
        <v>296</v>
      </c>
      <c r="S127" s="8">
        <v>4</v>
      </c>
      <c r="T127" s="8">
        <v>4</v>
      </c>
      <c r="U127" s="8">
        <v>2</v>
      </c>
      <c r="V127" s="8">
        <v>4</v>
      </c>
      <c r="W127" s="8">
        <v>4</v>
      </c>
      <c r="X127" s="8">
        <v>3</v>
      </c>
      <c r="Y127" s="8">
        <v>2</v>
      </c>
      <c r="Z127" s="8">
        <v>4</v>
      </c>
      <c r="AA127" s="8">
        <v>4</v>
      </c>
      <c r="AB127" s="8">
        <v>14000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3</v>
      </c>
      <c r="G128" s="1">
        <v>2</v>
      </c>
      <c r="H128" s="1">
        <v>2</v>
      </c>
      <c r="I128" s="1">
        <v>2</v>
      </c>
      <c r="J128" s="1">
        <v>3</v>
      </c>
      <c r="K128" s="1">
        <v>4</v>
      </c>
      <c r="L128" s="1">
        <f>konzisztencia_teszt_nyers_i!H128*1000+10000</f>
        <v>13000</v>
      </c>
      <c r="M128" s="1">
        <f t="shared" si="4"/>
        <v>12439.3</v>
      </c>
      <c r="N128" s="1">
        <f>konzisztencia_teszt_nyers_i!L128</f>
        <v>4</v>
      </c>
      <c r="O128">
        <f t="shared" si="5"/>
        <v>2.4392999999999994</v>
      </c>
      <c r="P128" s="12">
        <f t="shared" si="6"/>
        <v>0.39017500000000016</v>
      </c>
      <c r="Q128" s="12">
        <f t="shared" si="7"/>
        <v>0.39017500000000016</v>
      </c>
      <c r="R128" s="7" t="s">
        <v>297</v>
      </c>
      <c r="S128" s="8">
        <v>2</v>
      </c>
      <c r="T128" s="8">
        <v>3</v>
      </c>
      <c r="U128" s="8">
        <v>4</v>
      </c>
      <c r="V128" s="8">
        <v>4</v>
      </c>
      <c r="W128" s="8">
        <v>4</v>
      </c>
      <c r="X128" s="8">
        <v>3</v>
      </c>
      <c r="Y128" s="8">
        <v>2</v>
      </c>
      <c r="Z128" s="8">
        <v>4</v>
      </c>
      <c r="AA128" s="8">
        <v>4</v>
      </c>
      <c r="AB128" s="8">
        <v>14000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3</v>
      </c>
      <c r="E129" s="1">
        <v>1</v>
      </c>
      <c r="F129" s="1">
        <v>3</v>
      </c>
      <c r="G129" s="1">
        <v>1</v>
      </c>
      <c r="H129" s="1">
        <v>1</v>
      </c>
      <c r="I129" s="1">
        <v>3</v>
      </c>
      <c r="J129" s="1">
        <v>4</v>
      </c>
      <c r="K129" s="1">
        <v>4</v>
      </c>
      <c r="L129" s="1">
        <f>konzisztencia_teszt_nyers_i!H129*1000+10000</f>
        <v>12000</v>
      </c>
      <c r="M129" s="1">
        <f t="shared" si="4"/>
        <v>11501.1</v>
      </c>
      <c r="N129" s="1">
        <f>konzisztencia_teszt_nyers_i!L129</f>
        <v>4</v>
      </c>
      <c r="O129">
        <f t="shared" si="5"/>
        <v>1.5011000000000003</v>
      </c>
      <c r="P129" s="12">
        <f t="shared" si="6"/>
        <v>0.62472499999999997</v>
      </c>
      <c r="Q129" s="12">
        <f t="shared" si="7"/>
        <v>0.62472499999999997</v>
      </c>
      <c r="R129" s="7" t="s">
        <v>298</v>
      </c>
      <c r="S129" s="8">
        <v>4</v>
      </c>
      <c r="T129" s="8">
        <v>4</v>
      </c>
      <c r="U129" s="8">
        <v>3</v>
      </c>
      <c r="V129" s="8">
        <v>4</v>
      </c>
      <c r="W129" s="8">
        <v>2</v>
      </c>
      <c r="X129" s="8">
        <v>2</v>
      </c>
      <c r="Y129" s="8">
        <v>4</v>
      </c>
      <c r="Z129" s="8">
        <v>4</v>
      </c>
      <c r="AA129" s="8">
        <v>4</v>
      </c>
      <c r="AB129" s="8">
        <v>12000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2</v>
      </c>
      <c r="E130" s="1">
        <v>1</v>
      </c>
      <c r="F130" s="1">
        <v>4</v>
      </c>
      <c r="G130" s="1">
        <v>3</v>
      </c>
      <c r="H130" s="1">
        <v>4</v>
      </c>
      <c r="I130" s="1">
        <v>3</v>
      </c>
      <c r="J130" s="1">
        <v>3</v>
      </c>
      <c r="K130" s="1">
        <v>4</v>
      </c>
      <c r="L130" s="1">
        <f>konzisztencia_teszt_nyers_i!H130*1000+10000</f>
        <v>12000</v>
      </c>
      <c r="M130" s="1">
        <f t="shared" si="4"/>
        <v>11626.7</v>
      </c>
      <c r="N130" s="1">
        <f>konzisztencia_teszt_nyers_i!L130</f>
        <v>4</v>
      </c>
      <c r="O130">
        <f t="shared" si="5"/>
        <v>1.6267000000000007</v>
      </c>
      <c r="P130" s="12">
        <f t="shared" si="6"/>
        <v>0.59332499999999988</v>
      </c>
      <c r="Q130" s="12">
        <f t="shared" si="7"/>
        <v>0.59332499999999988</v>
      </c>
      <c r="R130" s="7" t="s">
        <v>299</v>
      </c>
      <c r="S130" s="8">
        <v>4</v>
      </c>
      <c r="T130" s="8">
        <v>2</v>
      </c>
      <c r="U130" s="8">
        <v>2</v>
      </c>
      <c r="V130" s="8">
        <v>3</v>
      </c>
      <c r="W130" s="8">
        <v>1</v>
      </c>
      <c r="X130" s="8">
        <v>1</v>
      </c>
      <c r="Y130" s="8">
        <v>4</v>
      </c>
      <c r="Z130" s="8">
        <v>5</v>
      </c>
      <c r="AA130" s="8">
        <v>2</v>
      </c>
      <c r="AB130" s="8">
        <v>12000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2</v>
      </c>
      <c r="E131" s="1">
        <v>3</v>
      </c>
      <c r="F131" s="1">
        <v>4</v>
      </c>
      <c r="G131" s="1">
        <v>3</v>
      </c>
      <c r="H131" s="1">
        <v>3</v>
      </c>
      <c r="I131" s="1">
        <v>3</v>
      </c>
      <c r="J131" s="1">
        <v>3</v>
      </c>
      <c r="K131" s="1">
        <v>4</v>
      </c>
      <c r="L131" s="1">
        <f>konzisztencia_teszt_nyers_i!H131*1000+10000</f>
        <v>12000</v>
      </c>
      <c r="M131" s="1">
        <f t="shared" ref="M131:M140" si="8">AB290</f>
        <v>11771.3</v>
      </c>
      <c r="N131" s="1">
        <f>konzisztencia_teszt_nyers_i!L131</f>
        <v>4</v>
      </c>
      <c r="O131">
        <f t="shared" si="5"/>
        <v>1.7712999999999992</v>
      </c>
      <c r="P131" s="12">
        <f t="shared" si="6"/>
        <v>0.5571750000000002</v>
      </c>
      <c r="Q131" s="12">
        <f t="shared" si="7"/>
        <v>0.5571750000000002</v>
      </c>
      <c r="R131" s="7" t="s">
        <v>300</v>
      </c>
      <c r="S131" s="8">
        <v>4</v>
      </c>
      <c r="T131" s="8">
        <v>2</v>
      </c>
      <c r="U131" s="8">
        <v>2</v>
      </c>
      <c r="V131" s="8">
        <v>3</v>
      </c>
      <c r="W131" s="8">
        <v>1</v>
      </c>
      <c r="X131" s="8">
        <v>2</v>
      </c>
      <c r="Y131" s="8">
        <v>4</v>
      </c>
      <c r="Z131" s="8">
        <v>5</v>
      </c>
      <c r="AA131" s="8">
        <v>2</v>
      </c>
      <c r="AB131" s="8">
        <v>12000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2</v>
      </c>
      <c r="F132" s="1">
        <v>4</v>
      </c>
      <c r="G132" s="1">
        <v>3</v>
      </c>
      <c r="H132" s="1">
        <v>4</v>
      </c>
      <c r="I132" s="1">
        <v>3</v>
      </c>
      <c r="J132" s="1">
        <v>3</v>
      </c>
      <c r="K132" s="1">
        <v>4</v>
      </c>
      <c r="L132" s="1">
        <f>konzisztencia_teszt_nyers_i!H132*1000+10000</f>
        <v>12000</v>
      </c>
      <c r="M132" s="1">
        <f t="shared" si="8"/>
        <v>11570.1</v>
      </c>
      <c r="N132" s="1">
        <f>konzisztencia_teszt_nyers_i!L132</f>
        <v>4</v>
      </c>
      <c r="O132">
        <f t="shared" ref="O132:O140" si="9">(M132-10000)/1000</f>
        <v>1.5701000000000003</v>
      </c>
      <c r="P132" s="12">
        <f t="shared" ref="P132:P140" si="10">ABS(N132-O132)/N132</f>
        <v>0.60747499999999999</v>
      </c>
      <c r="Q132" s="12">
        <f t="shared" ref="Q132:Q140" si="11">(N132-O132)/N132</f>
        <v>0.60747499999999999</v>
      </c>
      <c r="R132" s="7" t="s">
        <v>301</v>
      </c>
      <c r="S132" s="8">
        <v>3</v>
      </c>
      <c r="T132" s="8">
        <v>2</v>
      </c>
      <c r="U132" s="8">
        <v>1</v>
      </c>
      <c r="V132" s="8">
        <v>3</v>
      </c>
      <c r="W132" s="8">
        <v>2</v>
      </c>
      <c r="X132" s="8">
        <v>2</v>
      </c>
      <c r="Y132" s="8">
        <v>2</v>
      </c>
      <c r="Z132" s="8">
        <v>3</v>
      </c>
      <c r="AA132" s="8">
        <v>4</v>
      </c>
      <c r="AB132" s="8">
        <v>13000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3</v>
      </c>
      <c r="E133" s="1">
        <v>1</v>
      </c>
      <c r="F133" s="1">
        <v>3</v>
      </c>
      <c r="G133" s="1">
        <v>4</v>
      </c>
      <c r="H133" s="1">
        <v>3</v>
      </c>
      <c r="I133" s="1">
        <v>4</v>
      </c>
      <c r="J133" s="1">
        <v>3</v>
      </c>
      <c r="K133" s="1">
        <v>5</v>
      </c>
      <c r="L133" s="1">
        <f>konzisztencia_teszt_nyers_i!H133*1000+10000</f>
        <v>12000</v>
      </c>
      <c r="M133" s="1">
        <f t="shared" si="8"/>
        <v>12445.8</v>
      </c>
      <c r="N133" s="1">
        <f>konzisztencia_teszt_nyers_i!L133</f>
        <v>5</v>
      </c>
      <c r="O133">
        <f t="shared" si="9"/>
        <v>2.4457999999999993</v>
      </c>
      <c r="P133" s="12">
        <f t="shared" si="10"/>
        <v>0.51084000000000018</v>
      </c>
      <c r="Q133" s="12">
        <f t="shared" si="11"/>
        <v>0.51084000000000018</v>
      </c>
      <c r="R133" s="7" t="s">
        <v>302</v>
      </c>
      <c r="S133" s="8">
        <v>2</v>
      </c>
      <c r="T133" s="8">
        <v>2</v>
      </c>
      <c r="U133" s="8">
        <v>3</v>
      </c>
      <c r="V133" s="8">
        <v>3</v>
      </c>
      <c r="W133" s="8">
        <v>2</v>
      </c>
      <c r="X133" s="8">
        <v>2</v>
      </c>
      <c r="Y133" s="8">
        <v>2</v>
      </c>
      <c r="Z133" s="8">
        <v>3</v>
      </c>
      <c r="AA133" s="8">
        <v>4</v>
      </c>
      <c r="AB133" s="8">
        <v>13000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3</v>
      </c>
      <c r="G134" s="1">
        <v>4</v>
      </c>
      <c r="H134" s="1">
        <v>3</v>
      </c>
      <c r="I134" s="1">
        <v>4</v>
      </c>
      <c r="J134" s="1">
        <v>3</v>
      </c>
      <c r="K134" s="1">
        <v>5</v>
      </c>
      <c r="L134" s="1">
        <f>konzisztencia_teszt_nyers_i!H134*1000+10000</f>
        <v>12000</v>
      </c>
      <c r="M134" s="1">
        <f t="shared" si="8"/>
        <v>11933.9</v>
      </c>
      <c r="N134" s="1">
        <f>konzisztencia_teszt_nyers_i!L134</f>
        <v>5</v>
      </c>
      <c r="O134">
        <f t="shared" si="9"/>
        <v>1.9338999999999997</v>
      </c>
      <c r="P134" s="12">
        <f t="shared" si="10"/>
        <v>0.6132200000000001</v>
      </c>
      <c r="Q134" s="12">
        <f t="shared" si="11"/>
        <v>0.6132200000000001</v>
      </c>
      <c r="R134" s="7" t="s">
        <v>303</v>
      </c>
      <c r="S134" s="8">
        <v>3</v>
      </c>
      <c r="T134" s="8">
        <v>3</v>
      </c>
      <c r="U134" s="8">
        <v>1</v>
      </c>
      <c r="V134" s="8">
        <v>3</v>
      </c>
      <c r="W134" s="8">
        <v>1</v>
      </c>
      <c r="X134" s="8">
        <v>1</v>
      </c>
      <c r="Y134" s="8">
        <v>3</v>
      </c>
      <c r="Z134" s="8">
        <v>4</v>
      </c>
      <c r="AA134" s="8">
        <v>4</v>
      </c>
      <c r="AB134" s="8">
        <v>12000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3</v>
      </c>
      <c r="E135" s="1">
        <v>1</v>
      </c>
      <c r="F135" s="1">
        <v>3</v>
      </c>
      <c r="G135" s="1">
        <v>1</v>
      </c>
      <c r="H135" s="1">
        <v>2</v>
      </c>
      <c r="I135" s="1">
        <v>4</v>
      </c>
      <c r="J135" s="1">
        <v>4</v>
      </c>
      <c r="K135" s="1">
        <v>4</v>
      </c>
      <c r="L135" s="1">
        <f>konzisztencia_teszt_nyers_i!H135*1000+10000</f>
        <v>13000</v>
      </c>
      <c r="M135" s="1">
        <f t="shared" si="8"/>
        <v>12501.4</v>
      </c>
      <c r="N135" s="1">
        <f>konzisztencia_teszt_nyers_i!L135</f>
        <v>4</v>
      </c>
      <c r="O135">
        <f t="shared" si="9"/>
        <v>2.5013999999999998</v>
      </c>
      <c r="P135" s="12">
        <f t="shared" si="10"/>
        <v>0.37465000000000004</v>
      </c>
      <c r="Q135" s="12">
        <f t="shared" si="11"/>
        <v>0.37465000000000004</v>
      </c>
      <c r="R135" s="7" t="s">
        <v>304</v>
      </c>
      <c r="S135" s="8">
        <v>4</v>
      </c>
      <c r="T135" s="8">
        <v>2</v>
      </c>
      <c r="U135" s="8">
        <v>1</v>
      </c>
      <c r="V135" s="8">
        <v>4</v>
      </c>
      <c r="W135" s="8">
        <v>3</v>
      </c>
      <c r="X135" s="8">
        <v>4</v>
      </c>
      <c r="Y135" s="8">
        <v>3</v>
      </c>
      <c r="Z135" s="8">
        <v>3</v>
      </c>
      <c r="AA135" s="8">
        <v>4</v>
      </c>
      <c r="AB135" s="8">
        <v>12000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3</v>
      </c>
      <c r="G136" s="1">
        <v>1</v>
      </c>
      <c r="H136" s="1">
        <v>1</v>
      </c>
      <c r="I136" s="1">
        <v>4</v>
      </c>
      <c r="J136" s="1">
        <v>4</v>
      </c>
      <c r="K136" s="1">
        <v>3</v>
      </c>
      <c r="L136" s="1">
        <f>konzisztencia_teszt_nyers_i!H136*1000+10000</f>
        <v>12000</v>
      </c>
      <c r="M136" s="1">
        <f t="shared" si="8"/>
        <v>11812.8</v>
      </c>
      <c r="N136" s="1">
        <f>konzisztencia_teszt_nyers_i!L136</f>
        <v>3</v>
      </c>
      <c r="O136">
        <f t="shared" si="9"/>
        <v>1.8127999999999993</v>
      </c>
      <c r="P136" s="12">
        <f t="shared" si="10"/>
        <v>0.39573333333333355</v>
      </c>
      <c r="Q136" s="12">
        <f t="shared" si="11"/>
        <v>0.39573333333333355</v>
      </c>
      <c r="R136" s="7" t="s">
        <v>305</v>
      </c>
      <c r="S136" s="8">
        <v>2</v>
      </c>
      <c r="T136" s="8">
        <v>2</v>
      </c>
      <c r="U136" s="8">
        <v>3</v>
      </c>
      <c r="V136" s="8">
        <v>4</v>
      </c>
      <c r="W136" s="8">
        <v>3</v>
      </c>
      <c r="X136" s="8">
        <v>3</v>
      </c>
      <c r="Y136" s="8">
        <v>3</v>
      </c>
      <c r="Z136" s="8">
        <v>3</v>
      </c>
      <c r="AA136" s="8">
        <v>4</v>
      </c>
      <c r="AB136" s="8">
        <v>12000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3</v>
      </c>
      <c r="E137" s="1">
        <v>2</v>
      </c>
      <c r="F137" s="1">
        <v>3</v>
      </c>
      <c r="G137" s="1">
        <v>1</v>
      </c>
      <c r="H137" s="1">
        <v>2</v>
      </c>
      <c r="I137" s="1">
        <v>4</v>
      </c>
      <c r="J137" s="1">
        <v>4</v>
      </c>
      <c r="K137" s="1">
        <v>4</v>
      </c>
      <c r="L137" s="1">
        <f>konzisztencia_teszt_nyers_i!H137*1000+10000</f>
        <v>13000</v>
      </c>
      <c r="M137" s="1">
        <f t="shared" si="8"/>
        <v>12444.8</v>
      </c>
      <c r="N137" s="1">
        <f>konzisztencia_teszt_nyers_i!L137</f>
        <v>4</v>
      </c>
      <c r="O137">
        <f t="shared" si="9"/>
        <v>2.4447999999999994</v>
      </c>
      <c r="P137" s="12">
        <f t="shared" si="10"/>
        <v>0.38880000000000015</v>
      </c>
      <c r="Q137" s="12">
        <f t="shared" si="11"/>
        <v>0.38880000000000015</v>
      </c>
      <c r="R137" s="7" t="s">
        <v>306</v>
      </c>
      <c r="S137" s="8">
        <v>4</v>
      </c>
      <c r="T137" s="8">
        <v>2</v>
      </c>
      <c r="U137" s="8">
        <v>2</v>
      </c>
      <c r="V137" s="8">
        <v>4</v>
      </c>
      <c r="W137" s="8">
        <v>3</v>
      </c>
      <c r="X137" s="8">
        <v>4</v>
      </c>
      <c r="Y137" s="8">
        <v>3</v>
      </c>
      <c r="Z137" s="8">
        <v>3</v>
      </c>
      <c r="AA137" s="8">
        <v>4</v>
      </c>
      <c r="AB137" s="8">
        <v>12000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2</v>
      </c>
      <c r="E138" s="1">
        <v>1</v>
      </c>
      <c r="F138" s="1">
        <v>3</v>
      </c>
      <c r="G138" s="1">
        <v>1</v>
      </c>
      <c r="H138" s="1">
        <v>2</v>
      </c>
      <c r="I138" s="1">
        <v>3</v>
      </c>
      <c r="J138" s="1">
        <v>4</v>
      </c>
      <c r="K138" s="1">
        <v>4</v>
      </c>
      <c r="L138" s="1">
        <f>konzisztencia_teszt_nyers_i!H138*1000+10000</f>
        <v>11000</v>
      </c>
      <c r="M138" s="1">
        <f t="shared" si="8"/>
        <v>11822.8</v>
      </c>
      <c r="N138" s="1">
        <f>konzisztencia_teszt_nyers_i!L138</f>
        <v>4</v>
      </c>
      <c r="O138">
        <f t="shared" si="9"/>
        <v>1.8227999999999993</v>
      </c>
      <c r="P138" s="12">
        <f t="shared" si="10"/>
        <v>0.54430000000000023</v>
      </c>
      <c r="Q138" s="12">
        <f t="shared" si="11"/>
        <v>0.54430000000000023</v>
      </c>
      <c r="R138" s="7" t="s">
        <v>307</v>
      </c>
      <c r="S138" s="8">
        <v>3</v>
      </c>
      <c r="T138" s="8">
        <v>3</v>
      </c>
      <c r="U138" s="8">
        <v>1</v>
      </c>
      <c r="V138" s="8">
        <v>3</v>
      </c>
      <c r="W138" s="8">
        <v>4</v>
      </c>
      <c r="X138" s="8">
        <v>3</v>
      </c>
      <c r="Y138" s="8">
        <v>4</v>
      </c>
      <c r="Z138" s="8">
        <v>3</v>
      </c>
      <c r="AA138" s="8">
        <v>5</v>
      </c>
      <c r="AB138" s="8">
        <v>12000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1</v>
      </c>
      <c r="E139" s="1">
        <v>4</v>
      </c>
      <c r="F139" s="1">
        <v>3</v>
      </c>
      <c r="G139" s="1">
        <v>1</v>
      </c>
      <c r="H139" s="1">
        <v>1</v>
      </c>
      <c r="I139" s="1">
        <v>3</v>
      </c>
      <c r="J139" s="1">
        <v>3</v>
      </c>
      <c r="K139" s="1">
        <v>4</v>
      </c>
      <c r="L139" s="1">
        <f>konzisztencia_teszt_nyers_i!H139*1000+10000</f>
        <v>11000</v>
      </c>
      <c r="M139" s="1">
        <f t="shared" si="8"/>
        <v>11480.1</v>
      </c>
      <c r="N139" s="1">
        <f>konzisztencia_teszt_nyers_i!L139</f>
        <v>4</v>
      </c>
      <c r="O139">
        <f t="shared" si="9"/>
        <v>1.4801000000000004</v>
      </c>
      <c r="P139" s="12">
        <f t="shared" si="10"/>
        <v>0.62997499999999995</v>
      </c>
      <c r="Q139" s="12">
        <f t="shared" si="11"/>
        <v>0.62997499999999995</v>
      </c>
      <c r="R139" s="7" t="s">
        <v>308</v>
      </c>
      <c r="S139" s="8">
        <v>2</v>
      </c>
      <c r="T139" s="8">
        <v>2</v>
      </c>
      <c r="U139" s="8">
        <v>3</v>
      </c>
      <c r="V139" s="8">
        <v>3</v>
      </c>
      <c r="W139" s="8">
        <v>4</v>
      </c>
      <c r="X139" s="8">
        <v>3</v>
      </c>
      <c r="Y139" s="8">
        <v>4</v>
      </c>
      <c r="Z139" s="8">
        <v>3</v>
      </c>
      <c r="AA139" s="8">
        <v>5</v>
      </c>
      <c r="AB139" s="8">
        <v>12000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2</v>
      </c>
      <c r="E140" s="1">
        <v>5</v>
      </c>
      <c r="F140" s="1">
        <v>4</v>
      </c>
      <c r="G140" s="1">
        <v>1</v>
      </c>
      <c r="H140" s="1">
        <v>4</v>
      </c>
      <c r="I140" s="1">
        <v>2</v>
      </c>
      <c r="J140" s="1">
        <v>1</v>
      </c>
      <c r="K140" s="1">
        <v>1</v>
      </c>
      <c r="L140" s="1">
        <f>konzisztencia_teszt_nyers_i!H140*1000+10000</f>
        <v>15000</v>
      </c>
      <c r="M140" s="1">
        <f t="shared" si="8"/>
        <v>14659.1</v>
      </c>
      <c r="N140" s="1">
        <f>konzisztencia_teszt_nyers_i!L140</f>
        <v>1</v>
      </c>
      <c r="O140">
        <f t="shared" si="9"/>
        <v>4.6591000000000005</v>
      </c>
      <c r="P140" s="12">
        <f t="shared" si="10"/>
        <v>3.6591000000000005</v>
      </c>
      <c r="Q140" s="12">
        <f t="shared" si="11"/>
        <v>-3.6591000000000005</v>
      </c>
      <c r="R140" s="7" t="s">
        <v>309</v>
      </c>
      <c r="S140" s="8">
        <v>2</v>
      </c>
      <c r="T140" s="8">
        <v>3</v>
      </c>
      <c r="U140" s="8">
        <v>1</v>
      </c>
      <c r="V140" s="8">
        <v>3</v>
      </c>
      <c r="W140" s="8">
        <v>1</v>
      </c>
      <c r="X140" s="8">
        <v>2</v>
      </c>
      <c r="Y140" s="8">
        <v>4</v>
      </c>
      <c r="Z140" s="8">
        <v>4</v>
      </c>
      <c r="AA140" s="8">
        <v>4</v>
      </c>
      <c r="AB140" s="8">
        <v>13000</v>
      </c>
    </row>
    <row r="141" spans="1:28" ht="15" thickBot="1" x14ac:dyDescent="0.35">
      <c r="R141" s="7" t="s">
        <v>310</v>
      </c>
      <c r="S141" s="8">
        <v>1</v>
      </c>
      <c r="T141" s="8">
        <v>2</v>
      </c>
      <c r="U141" s="8">
        <v>3</v>
      </c>
      <c r="V141" s="8">
        <v>3</v>
      </c>
      <c r="W141" s="8">
        <v>1</v>
      </c>
      <c r="X141" s="8">
        <v>1</v>
      </c>
      <c r="Y141" s="8">
        <v>4</v>
      </c>
      <c r="Z141" s="8">
        <v>4</v>
      </c>
      <c r="AA141" s="8">
        <v>3</v>
      </c>
      <c r="AB141" s="8">
        <v>12000</v>
      </c>
    </row>
    <row r="142" spans="1:28" ht="15" thickBot="1" x14ac:dyDescent="0.35">
      <c r="R142" s="7" t="s">
        <v>311</v>
      </c>
      <c r="S142" s="8">
        <v>2</v>
      </c>
      <c r="T142" s="8">
        <v>3</v>
      </c>
      <c r="U142" s="8">
        <v>2</v>
      </c>
      <c r="V142" s="8">
        <v>3</v>
      </c>
      <c r="W142" s="8">
        <v>1</v>
      </c>
      <c r="X142" s="8">
        <v>2</v>
      </c>
      <c r="Y142" s="8">
        <v>4</v>
      </c>
      <c r="Z142" s="8">
        <v>4</v>
      </c>
      <c r="AA142" s="8">
        <v>4</v>
      </c>
      <c r="AB142" s="8">
        <v>13000</v>
      </c>
    </row>
    <row r="143" spans="1:28" ht="15" thickBot="1" x14ac:dyDescent="0.35">
      <c r="R143" s="7" t="s">
        <v>312</v>
      </c>
      <c r="S143" s="8">
        <v>3</v>
      </c>
      <c r="T143" s="8">
        <v>2</v>
      </c>
      <c r="U143" s="8">
        <v>1</v>
      </c>
      <c r="V143" s="8">
        <v>3</v>
      </c>
      <c r="W143" s="8">
        <v>1</v>
      </c>
      <c r="X143" s="8">
        <v>2</v>
      </c>
      <c r="Y143" s="8">
        <v>3</v>
      </c>
      <c r="Z143" s="8">
        <v>4</v>
      </c>
      <c r="AA143" s="8">
        <v>4</v>
      </c>
      <c r="AB143" s="8">
        <v>11000</v>
      </c>
    </row>
    <row r="144" spans="1:28" ht="15" thickBot="1" x14ac:dyDescent="0.35">
      <c r="R144" s="7" t="s">
        <v>313</v>
      </c>
      <c r="S144" s="8">
        <v>1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3</v>
      </c>
      <c r="Z144" s="8">
        <v>3</v>
      </c>
      <c r="AA144" s="8">
        <v>4</v>
      </c>
      <c r="AB144" s="8">
        <v>11000</v>
      </c>
    </row>
    <row r="145" spans="18:28" ht="15" thickBot="1" x14ac:dyDescent="0.35">
      <c r="R145" s="7" t="s">
        <v>314</v>
      </c>
      <c r="S145" s="8">
        <v>1</v>
      </c>
      <c r="T145" s="8">
        <v>2</v>
      </c>
      <c r="U145" s="8">
        <v>5</v>
      </c>
      <c r="V145" s="8">
        <v>4</v>
      </c>
      <c r="W145" s="8">
        <v>1</v>
      </c>
      <c r="X145" s="8">
        <v>4</v>
      </c>
      <c r="Y145" s="8">
        <v>2</v>
      </c>
      <c r="Z145" s="8">
        <v>1</v>
      </c>
      <c r="AA145" s="8">
        <v>1</v>
      </c>
      <c r="AB145" s="8">
        <v>15000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624</v>
      </c>
      <c r="T148" s="8" t="s">
        <v>625</v>
      </c>
      <c r="U148" s="8" t="s">
        <v>626</v>
      </c>
      <c r="V148" s="8" t="s">
        <v>627</v>
      </c>
      <c r="W148" s="8" t="s">
        <v>628</v>
      </c>
      <c r="X148" s="8" t="s">
        <v>317</v>
      </c>
      <c r="Y148" s="8" t="s">
        <v>629</v>
      </c>
      <c r="Z148" s="8" t="s">
        <v>630</v>
      </c>
      <c r="AA148" s="8" t="s">
        <v>631</v>
      </c>
    </row>
    <row r="149" spans="18:28" ht="15" thickBot="1" x14ac:dyDescent="0.35">
      <c r="R149" s="7" t="s">
        <v>318</v>
      </c>
      <c r="S149" s="8" t="s">
        <v>632</v>
      </c>
      <c r="T149" s="8" t="s">
        <v>633</v>
      </c>
      <c r="U149" s="8" t="s">
        <v>634</v>
      </c>
      <c r="V149" s="8" t="s">
        <v>635</v>
      </c>
      <c r="W149" s="8" t="s">
        <v>636</v>
      </c>
      <c r="X149" s="8" t="s">
        <v>637</v>
      </c>
      <c r="Y149" s="8" t="s">
        <v>638</v>
      </c>
      <c r="Z149" s="8" t="s">
        <v>639</v>
      </c>
      <c r="AA149" s="8" t="s">
        <v>640</v>
      </c>
    </row>
    <row r="150" spans="18:28" ht="15" thickBot="1" x14ac:dyDescent="0.35">
      <c r="R150" s="7" t="s">
        <v>319</v>
      </c>
      <c r="S150" s="8" t="s">
        <v>641</v>
      </c>
      <c r="T150" s="8" t="s">
        <v>642</v>
      </c>
      <c r="U150" s="8" t="s">
        <v>643</v>
      </c>
      <c r="V150" s="8" t="s">
        <v>644</v>
      </c>
      <c r="W150" s="8" t="s">
        <v>645</v>
      </c>
      <c r="X150" s="8" t="s">
        <v>646</v>
      </c>
      <c r="Y150" s="8" t="s">
        <v>317</v>
      </c>
      <c r="Z150" s="8" t="s">
        <v>647</v>
      </c>
      <c r="AA150" s="8" t="s">
        <v>648</v>
      </c>
    </row>
    <row r="151" spans="18:28" ht="15" thickBot="1" x14ac:dyDescent="0.35">
      <c r="R151" s="7" t="s">
        <v>320</v>
      </c>
      <c r="S151" s="8" t="s">
        <v>649</v>
      </c>
      <c r="T151" s="8" t="s">
        <v>650</v>
      </c>
      <c r="U151" s="8" t="s">
        <v>651</v>
      </c>
      <c r="V151" s="8" t="s">
        <v>652</v>
      </c>
      <c r="W151" s="8" t="s">
        <v>653</v>
      </c>
      <c r="X151" s="8" t="s">
        <v>654</v>
      </c>
      <c r="Y151" s="8" t="s">
        <v>655</v>
      </c>
      <c r="Z151" s="8" t="s">
        <v>656</v>
      </c>
      <c r="AA151" s="8" t="s">
        <v>657</v>
      </c>
    </row>
    <row r="152" spans="18:28" ht="15" thickBot="1" x14ac:dyDescent="0.35">
      <c r="R152" s="7" t="s">
        <v>321</v>
      </c>
      <c r="S152" s="8" t="s">
        <v>658</v>
      </c>
      <c r="T152" s="8" t="s">
        <v>659</v>
      </c>
      <c r="U152" s="8" t="s">
        <v>660</v>
      </c>
      <c r="V152" s="8" t="s">
        <v>317</v>
      </c>
      <c r="W152" s="8" t="s">
        <v>661</v>
      </c>
      <c r="X152" s="8" t="s">
        <v>662</v>
      </c>
      <c r="Y152" s="8" t="s">
        <v>663</v>
      </c>
      <c r="Z152" s="8" t="s">
        <v>664</v>
      </c>
      <c r="AA152" s="8" t="s">
        <v>317</v>
      </c>
    </row>
    <row r="153" spans="18:28" ht="18.600000000000001" thickBot="1" x14ac:dyDescent="0.35">
      <c r="R153" s="3"/>
    </row>
    <row r="154" spans="18:28" ht="15" thickBot="1" x14ac:dyDescent="0.35">
      <c r="R154" s="7" t="s">
        <v>323</v>
      </c>
      <c r="S154" s="7" t="s">
        <v>167</v>
      </c>
      <c r="T154" s="7" t="s">
        <v>168</v>
      </c>
      <c r="U154" s="7" t="s">
        <v>169</v>
      </c>
      <c r="V154" s="7" t="s">
        <v>170</v>
      </c>
      <c r="W154" s="7" t="s">
        <v>171</v>
      </c>
      <c r="X154" s="7" t="s">
        <v>172</v>
      </c>
      <c r="Y154" s="7" t="s">
        <v>173</v>
      </c>
      <c r="Z154" s="7" t="s">
        <v>174</v>
      </c>
      <c r="AA154" s="7" t="s">
        <v>175</v>
      </c>
    </row>
    <row r="155" spans="18:28" ht="15" thickBot="1" x14ac:dyDescent="0.35">
      <c r="R155" s="7" t="s">
        <v>316</v>
      </c>
      <c r="S155" s="8">
        <v>4795.8</v>
      </c>
      <c r="T155" s="8">
        <v>3348.6</v>
      </c>
      <c r="U155" s="8">
        <v>318.3</v>
      </c>
      <c r="V155" s="8">
        <v>1869.5</v>
      </c>
      <c r="W155" s="8">
        <v>3.5</v>
      </c>
      <c r="X155" s="8">
        <v>0</v>
      </c>
      <c r="Y155" s="8">
        <v>1129.9000000000001</v>
      </c>
      <c r="Z155" s="8">
        <v>461.9</v>
      </c>
      <c r="AA155" s="8">
        <v>1349.1</v>
      </c>
    </row>
    <row r="156" spans="18:28" ht="15" thickBot="1" x14ac:dyDescent="0.35">
      <c r="R156" s="7" t="s">
        <v>318</v>
      </c>
      <c r="S156" s="8">
        <v>4789.3</v>
      </c>
      <c r="T156" s="8">
        <v>3553.3</v>
      </c>
      <c r="U156" s="8">
        <v>261.7</v>
      </c>
      <c r="V156" s="8">
        <v>2050.6</v>
      </c>
      <c r="W156" s="8">
        <v>36</v>
      </c>
      <c r="X156" s="8">
        <v>567.4</v>
      </c>
      <c r="Y156" s="8">
        <v>862.2</v>
      </c>
      <c r="Z156" s="8">
        <v>70.099999999999994</v>
      </c>
      <c r="AA156" s="8">
        <v>393.8</v>
      </c>
    </row>
    <row r="157" spans="18:28" ht="15" thickBot="1" x14ac:dyDescent="0.35">
      <c r="R157" s="7" t="s">
        <v>319</v>
      </c>
      <c r="S157" s="8">
        <v>4744.7</v>
      </c>
      <c r="T157" s="8">
        <v>3799</v>
      </c>
      <c r="U157" s="8">
        <v>7.5</v>
      </c>
      <c r="V157" s="8">
        <v>2565.5</v>
      </c>
      <c r="W157" s="8">
        <v>344.8</v>
      </c>
      <c r="X157" s="8">
        <v>139.6</v>
      </c>
      <c r="Y157" s="8">
        <v>0</v>
      </c>
      <c r="Z157" s="8">
        <v>26.5</v>
      </c>
      <c r="AA157" s="8">
        <v>460.4</v>
      </c>
    </row>
    <row r="158" spans="18:28" ht="15" thickBot="1" x14ac:dyDescent="0.35">
      <c r="R158" s="7" t="s">
        <v>320</v>
      </c>
      <c r="S158" s="8">
        <v>4130.3</v>
      </c>
      <c r="T158" s="8">
        <v>4663.7</v>
      </c>
      <c r="U158" s="8">
        <v>708.6</v>
      </c>
      <c r="V158" s="8">
        <v>2878.8</v>
      </c>
      <c r="W158" s="8">
        <v>463.9</v>
      </c>
      <c r="X158" s="8">
        <v>343.3</v>
      </c>
      <c r="Y158" s="8">
        <v>388.3</v>
      </c>
      <c r="Z158" s="8">
        <v>38.5</v>
      </c>
      <c r="AA158" s="8">
        <v>31.5</v>
      </c>
    </row>
    <row r="159" spans="18:28" ht="15" thickBot="1" x14ac:dyDescent="0.35">
      <c r="R159" s="7" t="s">
        <v>321</v>
      </c>
      <c r="S159" s="8">
        <v>3885.1</v>
      </c>
      <c r="T159" s="8">
        <v>5742</v>
      </c>
      <c r="U159" s="8">
        <v>411.3</v>
      </c>
      <c r="V159" s="8">
        <v>0</v>
      </c>
      <c r="W159" s="8">
        <v>171.6</v>
      </c>
      <c r="X159" s="8">
        <v>3291.1</v>
      </c>
      <c r="Y159" s="8">
        <v>267.7</v>
      </c>
      <c r="Z159" s="8">
        <v>203.7</v>
      </c>
      <c r="AA159" s="8">
        <v>0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4744.7</v>
      </c>
      <c r="T162" s="8">
        <v>3553.3</v>
      </c>
      <c r="U162" s="8">
        <v>318.3</v>
      </c>
      <c r="V162" s="8">
        <v>2050.6</v>
      </c>
      <c r="W162" s="8">
        <v>36</v>
      </c>
      <c r="X162" s="8">
        <v>139.6</v>
      </c>
      <c r="Y162" s="8">
        <v>388.3</v>
      </c>
      <c r="Z162" s="8">
        <v>203.7</v>
      </c>
      <c r="AA162" s="8">
        <v>460.4</v>
      </c>
      <c r="AB162" s="8">
        <v>11894.9</v>
      </c>
      <c r="AC162" s="8">
        <v>12000</v>
      </c>
      <c r="AD162" s="8">
        <v>105.1</v>
      </c>
      <c r="AE162" s="8">
        <v>0.88</v>
      </c>
    </row>
    <row r="163" spans="18:31" ht="15" thickBot="1" x14ac:dyDescent="0.35">
      <c r="R163" s="7" t="s">
        <v>178</v>
      </c>
      <c r="S163" s="8">
        <v>4789.3</v>
      </c>
      <c r="T163" s="8">
        <v>3553.3</v>
      </c>
      <c r="U163" s="8">
        <v>318.3</v>
      </c>
      <c r="V163" s="8">
        <v>2050.6</v>
      </c>
      <c r="W163" s="8">
        <v>36</v>
      </c>
      <c r="X163" s="8">
        <v>139.6</v>
      </c>
      <c r="Y163" s="8">
        <v>0</v>
      </c>
      <c r="Z163" s="8">
        <v>203.7</v>
      </c>
      <c r="AA163" s="8">
        <v>460.4</v>
      </c>
      <c r="AB163" s="8">
        <v>11551.1</v>
      </c>
      <c r="AC163" s="8">
        <v>12000</v>
      </c>
      <c r="AD163" s="8">
        <v>448.9</v>
      </c>
      <c r="AE163" s="8">
        <v>3.74</v>
      </c>
    </row>
    <row r="164" spans="18:31" ht="15" thickBot="1" x14ac:dyDescent="0.35">
      <c r="R164" s="7" t="s">
        <v>179</v>
      </c>
      <c r="S164" s="8">
        <v>4795.8</v>
      </c>
      <c r="T164" s="8">
        <v>3553.3</v>
      </c>
      <c r="U164" s="8">
        <v>7.5</v>
      </c>
      <c r="V164" s="8">
        <v>2050.6</v>
      </c>
      <c r="W164" s="8">
        <v>36</v>
      </c>
      <c r="X164" s="8">
        <v>567.4</v>
      </c>
      <c r="Y164" s="8">
        <v>0</v>
      </c>
      <c r="Z164" s="8">
        <v>38.5</v>
      </c>
      <c r="AA164" s="8">
        <v>1349.1</v>
      </c>
      <c r="AB164" s="8">
        <v>12398.3</v>
      </c>
      <c r="AC164" s="8">
        <v>13000</v>
      </c>
      <c r="AD164" s="8">
        <v>601.70000000000005</v>
      </c>
      <c r="AE164" s="8">
        <v>4.63</v>
      </c>
    </row>
    <row r="165" spans="18:31" ht="15" thickBot="1" x14ac:dyDescent="0.35">
      <c r="R165" s="7" t="s">
        <v>180</v>
      </c>
      <c r="S165" s="8">
        <v>4789.3</v>
      </c>
      <c r="T165" s="8">
        <v>3348.6</v>
      </c>
      <c r="U165" s="8">
        <v>318.3</v>
      </c>
      <c r="V165" s="8">
        <v>2050.6</v>
      </c>
      <c r="W165" s="8">
        <v>3.5</v>
      </c>
      <c r="X165" s="8">
        <v>0</v>
      </c>
      <c r="Y165" s="8">
        <v>862.2</v>
      </c>
      <c r="Z165" s="8">
        <v>461.9</v>
      </c>
      <c r="AA165" s="8">
        <v>31.5</v>
      </c>
      <c r="AB165" s="8">
        <v>11865.9</v>
      </c>
      <c r="AC165" s="8">
        <v>11000</v>
      </c>
      <c r="AD165" s="8">
        <v>-865.9</v>
      </c>
      <c r="AE165" s="8">
        <v>-7.87</v>
      </c>
    </row>
    <row r="166" spans="18:31" ht="15" thickBot="1" x14ac:dyDescent="0.35">
      <c r="R166" s="7" t="s">
        <v>181</v>
      </c>
      <c r="S166" s="8">
        <v>4795.8</v>
      </c>
      <c r="T166" s="8">
        <v>3348.6</v>
      </c>
      <c r="U166" s="8">
        <v>318.3</v>
      </c>
      <c r="V166" s="8">
        <v>1869.5</v>
      </c>
      <c r="W166" s="8">
        <v>3.5</v>
      </c>
      <c r="X166" s="8">
        <v>0</v>
      </c>
      <c r="Y166" s="8">
        <v>862.2</v>
      </c>
      <c r="Z166" s="8">
        <v>461.9</v>
      </c>
      <c r="AA166" s="8">
        <v>31.5</v>
      </c>
      <c r="AB166" s="8">
        <v>11691.2</v>
      </c>
      <c r="AC166" s="8">
        <v>11000</v>
      </c>
      <c r="AD166" s="8">
        <v>-691.2</v>
      </c>
      <c r="AE166" s="8">
        <v>-6.28</v>
      </c>
    </row>
    <row r="167" spans="18:31" ht="15" thickBot="1" x14ac:dyDescent="0.35">
      <c r="R167" s="7" t="s">
        <v>182</v>
      </c>
      <c r="S167" s="8">
        <v>4744.7</v>
      </c>
      <c r="T167" s="8">
        <v>3553.3</v>
      </c>
      <c r="U167" s="8">
        <v>318.3</v>
      </c>
      <c r="V167" s="8">
        <v>2565.5</v>
      </c>
      <c r="W167" s="8">
        <v>344.8</v>
      </c>
      <c r="X167" s="8">
        <v>139.6</v>
      </c>
      <c r="Y167" s="8">
        <v>267.7</v>
      </c>
      <c r="Z167" s="8">
        <v>203.7</v>
      </c>
      <c r="AA167" s="8">
        <v>460.4</v>
      </c>
      <c r="AB167" s="8">
        <v>12598</v>
      </c>
      <c r="AC167" s="8">
        <v>13000</v>
      </c>
      <c r="AD167" s="8">
        <v>402</v>
      </c>
      <c r="AE167" s="8">
        <v>3.09</v>
      </c>
    </row>
    <row r="168" spans="18:31" ht="15" thickBot="1" x14ac:dyDescent="0.35">
      <c r="R168" s="7" t="s">
        <v>183</v>
      </c>
      <c r="S168" s="8">
        <v>4744.7</v>
      </c>
      <c r="T168" s="8">
        <v>3799</v>
      </c>
      <c r="U168" s="8">
        <v>261.7</v>
      </c>
      <c r="V168" s="8">
        <v>2565.5</v>
      </c>
      <c r="W168" s="8">
        <v>344.8</v>
      </c>
      <c r="X168" s="8">
        <v>139.6</v>
      </c>
      <c r="Y168" s="8">
        <v>388.3</v>
      </c>
      <c r="Z168" s="8">
        <v>38.5</v>
      </c>
      <c r="AA168" s="8">
        <v>460.4</v>
      </c>
      <c r="AB168" s="8">
        <v>12742.6</v>
      </c>
      <c r="AC168" s="8">
        <v>13000</v>
      </c>
      <c r="AD168" s="8">
        <v>257.39999999999998</v>
      </c>
      <c r="AE168" s="8">
        <v>1.98</v>
      </c>
    </row>
    <row r="169" spans="18:31" ht="15" thickBot="1" x14ac:dyDescent="0.35">
      <c r="R169" s="7" t="s">
        <v>184</v>
      </c>
      <c r="S169" s="8">
        <v>4795.8</v>
      </c>
      <c r="T169" s="8">
        <v>3348.6</v>
      </c>
      <c r="U169" s="8">
        <v>7.5</v>
      </c>
      <c r="V169" s="8">
        <v>2565.5</v>
      </c>
      <c r="W169" s="8">
        <v>36</v>
      </c>
      <c r="X169" s="8">
        <v>0</v>
      </c>
      <c r="Y169" s="8">
        <v>388.3</v>
      </c>
      <c r="Z169" s="8">
        <v>38.5</v>
      </c>
      <c r="AA169" s="8">
        <v>31.5</v>
      </c>
      <c r="AB169" s="8">
        <v>11211.9</v>
      </c>
      <c r="AC169" s="8">
        <v>11000</v>
      </c>
      <c r="AD169" s="8">
        <v>-211.9</v>
      </c>
      <c r="AE169" s="8">
        <v>-1.93</v>
      </c>
    </row>
    <row r="170" spans="18:31" ht="15" thickBot="1" x14ac:dyDescent="0.35">
      <c r="R170" s="7" t="s">
        <v>185</v>
      </c>
      <c r="S170" s="8">
        <v>4795.8</v>
      </c>
      <c r="T170" s="8">
        <v>3348.6</v>
      </c>
      <c r="U170" s="8">
        <v>261.7</v>
      </c>
      <c r="V170" s="8">
        <v>2050.6</v>
      </c>
      <c r="W170" s="8">
        <v>36</v>
      </c>
      <c r="X170" s="8">
        <v>0</v>
      </c>
      <c r="Y170" s="8">
        <v>388.3</v>
      </c>
      <c r="Z170" s="8">
        <v>38.5</v>
      </c>
      <c r="AA170" s="8">
        <v>0</v>
      </c>
      <c r="AB170" s="8">
        <v>10919.6</v>
      </c>
      <c r="AC170" s="8">
        <v>11000</v>
      </c>
      <c r="AD170" s="8">
        <v>80.400000000000006</v>
      </c>
      <c r="AE170" s="8">
        <v>0.73</v>
      </c>
    </row>
    <row r="171" spans="18:31" ht="15" thickBot="1" x14ac:dyDescent="0.35">
      <c r="R171" s="7" t="s">
        <v>186</v>
      </c>
      <c r="S171" s="8">
        <v>4789.3</v>
      </c>
      <c r="T171" s="8">
        <v>3553.3</v>
      </c>
      <c r="U171" s="8">
        <v>411.3</v>
      </c>
      <c r="V171" s="8">
        <v>0</v>
      </c>
      <c r="W171" s="8">
        <v>463.9</v>
      </c>
      <c r="X171" s="8">
        <v>3291.1</v>
      </c>
      <c r="Y171" s="8">
        <v>1129.9000000000001</v>
      </c>
      <c r="Z171" s="8">
        <v>26.5</v>
      </c>
      <c r="AA171" s="8">
        <v>1349.1</v>
      </c>
      <c r="AB171" s="8">
        <v>15014.4</v>
      </c>
      <c r="AC171" s="8">
        <v>15000</v>
      </c>
      <c r="AD171" s="8">
        <v>-14.4</v>
      </c>
      <c r="AE171" s="8">
        <v>-0.1</v>
      </c>
    </row>
    <row r="172" spans="18:31" ht="15" thickBot="1" x14ac:dyDescent="0.35">
      <c r="R172" s="7" t="s">
        <v>187</v>
      </c>
      <c r="S172" s="8">
        <v>4744.7</v>
      </c>
      <c r="T172" s="8">
        <v>3799</v>
      </c>
      <c r="U172" s="8">
        <v>261.7</v>
      </c>
      <c r="V172" s="8">
        <v>2878.8</v>
      </c>
      <c r="W172" s="8">
        <v>344.8</v>
      </c>
      <c r="X172" s="8">
        <v>343.3</v>
      </c>
      <c r="Y172" s="8">
        <v>0</v>
      </c>
      <c r="Z172" s="8">
        <v>26.5</v>
      </c>
      <c r="AA172" s="8">
        <v>460.4</v>
      </c>
      <c r="AB172" s="8">
        <v>12859.2</v>
      </c>
      <c r="AC172" s="8">
        <v>13000</v>
      </c>
      <c r="AD172" s="8">
        <v>140.80000000000001</v>
      </c>
      <c r="AE172" s="8">
        <v>1.08</v>
      </c>
    </row>
    <row r="173" spans="18:31" ht="15" thickBot="1" x14ac:dyDescent="0.35">
      <c r="R173" s="7" t="s">
        <v>188</v>
      </c>
      <c r="S173" s="8">
        <v>4744.7</v>
      </c>
      <c r="T173" s="8">
        <v>3799</v>
      </c>
      <c r="U173" s="8">
        <v>261.7</v>
      </c>
      <c r="V173" s="8">
        <v>2565.5</v>
      </c>
      <c r="W173" s="8">
        <v>344.8</v>
      </c>
      <c r="X173" s="8">
        <v>343.3</v>
      </c>
      <c r="Y173" s="8">
        <v>0</v>
      </c>
      <c r="Z173" s="8">
        <v>70.099999999999994</v>
      </c>
      <c r="AA173" s="8">
        <v>460.4</v>
      </c>
      <c r="AB173" s="8">
        <v>12589.4</v>
      </c>
      <c r="AC173" s="8">
        <v>13000</v>
      </c>
      <c r="AD173" s="8">
        <v>410.6</v>
      </c>
      <c r="AE173" s="8">
        <v>3.16</v>
      </c>
    </row>
    <row r="174" spans="18:31" ht="15" thickBot="1" x14ac:dyDescent="0.35">
      <c r="R174" s="7" t="s">
        <v>189</v>
      </c>
      <c r="S174" s="8">
        <v>4744.7</v>
      </c>
      <c r="T174" s="8">
        <v>3799</v>
      </c>
      <c r="U174" s="8">
        <v>261.7</v>
      </c>
      <c r="V174" s="8">
        <v>2565.5</v>
      </c>
      <c r="W174" s="8">
        <v>344.8</v>
      </c>
      <c r="X174" s="8">
        <v>343.3</v>
      </c>
      <c r="Y174" s="8">
        <v>862.2</v>
      </c>
      <c r="Z174" s="8">
        <v>26.5</v>
      </c>
      <c r="AA174" s="8">
        <v>460.4</v>
      </c>
      <c r="AB174" s="8">
        <v>13408.1</v>
      </c>
      <c r="AC174" s="8">
        <v>13000</v>
      </c>
      <c r="AD174" s="8">
        <v>-408.1</v>
      </c>
      <c r="AE174" s="8">
        <v>-3.14</v>
      </c>
    </row>
    <row r="175" spans="18:31" ht="15" thickBot="1" x14ac:dyDescent="0.35">
      <c r="R175" s="7" t="s">
        <v>190</v>
      </c>
      <c r="S175" s="8">
        <v>4744.7</v>
      </c>
      <c r="T175" s="8">
        <v>3553.3</v>
      </c>
      <c r="U175" s="8">
        <v>7.5</v>
      </c>
      <c r="V175" s="8">
        <v>2565.5</v>
      </c>
      <c r="W175" s="8">
        <v>344.8</v>
      </c>
      <c r="X175" s="8">
        <v>139.6</v>
      </c>
      <c r="Y175" s="8">
        <v>388.3</v>
      </c>
      <c r="Z175" s="8">
        <v>26.5</v>
      </c>
      <c r="AA175" s="8">
        <v>460.4</v>
      </c>
      <c r="AB175" s="8">
        <v>12230.7</v>
      </c>
      <c r="AC175" s="8">
        <v>12000</v>
      </c>
      <c r="AD175" s="8">
        <v>-230.7</v>
      </c>
      <c r="AE175" s="8">
        <v>-1.92</v>
      </c>
    </row>
    <row r="176" spans="18:31" ht="15" thickBot="1" x14ac:dyDescent="0.35">
      <c r="R176" s="7" t="s">
        <v>191</v>
      </c>
      <c r="S176" s="8">
        <v>4789.3</v>
      </c>
      <c r="T176" s="8">
        <v>3553.3</v>
      </c>
      <c r="U176" s="8">
        <v>7.5</v>
      </c>
      <c r="V176" s="8">
        <v>2878.8</v>
      </c>
      <c r="W176" s="8">
        <v>344.8</v>
      </c>
      <c r="X176" s="8">
        <v>139.6</v>
      </c>
      <c r="Y176" s="8">
        <v>0</v>
      </c>
      <c r="Z176" s="8">
        <v>26.5</v>
      </c>
      <c r="AA176" s="8">
        <v>393.8</v>
      </c>
      <c r="AB176" s="8">
        <v>12133.6</v>
      </c>
      <c r="AC176" s="8">
        <v>12000</v>
      </c>
      <c r="AD176" s="8">
        <v>-133.6</v>
      </c>
      <c r="AE176" s="8">
        <v>-1.1100000000000001</v>
      </c>
    </row>
    <row r="177" spans="18:31" ht="15" thickBot="1" x14ac:dyDescent="0.35">
      <c r="R177" s="7" t="s">
        <v>192</v>
      </c>
      <c r="S177" s="8">
        <v>4744.7</v>
      </c>
      <c r="T177" s="8">
        <v>3553.3</v>
      </c>
      <c r="U177" s="8">
        <v>7.5</v>
      </c>
      <c r="V177" s="8">
        <v>2565.5</v>
      </c>
      <c r="W177" s="8">
        <v>344.8</v>
      </c>
      <c r="X177" s="8">
        <v>139.6</v>
      </c>
      <c r="Y177" s="8">
        <v>0</v>
      </c>
      <c r="Z177" s="8">
        <v>26.5</v>
      </c>
      <c r="AA177" s="8">
        <v>460.4</v>
      </c>
      <c r="AB177" s="8">
        <v>11842.4</v>
      </c>
      <c r="AC177" s="8">
        <v>12000</v>
      </c>
      <c r="AD177" s="8">
        <v>157.6</v>
      </c>
      <c r="AE177" s="8">
        <v>1.31</v>
      </c>
    </row>
    <row r="178" spans="18:31" ht="15" thickBot="1" x14ac:dyDescent="0.35">
      <c r="R178" s="7" t="s">
        <v>193</v>
      </c>
      <c r="S178" s="8">
        <v>4789.3</v>
      </c>
      <c r="T178" s="8">
        <v>3799</v>
      </c>
      <c r="U178" s="8">
        <v>261.7</v>
      </c>
      <c r="V178" s="8">
        <v>2050.6</v>
      </c>
      <c r="W178" s="8">
        <v>3.5</v>
      </c>
      <c r="X178" s="8">
        <v>0</v>
      </c>
      <c r="Y178" s="8">
        <v>0</v>
      </c>
      <c r="Z178" s="8">
        <v>70.099999999999994</v>
      </c>
      <c r="AA178" s="8">
        <v>460.4</v>
      </c>
      <c r="AB178" s="8">
        <v>11434.5</v>
      </c>
      <c r="AC178" s="8">
        <v>11000</v>
      </c>
      <c r="AD178" s="8">
        <v>-434.5</v>
      </c>
      <c r="AE178" s="8">
        <v>-3.95</v>
      </c>
    </row>
    <row r="179" spans="18:31" ht="15" thickBot="1" x14ac:dyDescent="0.35">
      <c r="R179" s="7" t="s">
        <v>194</v>
      </c>
      <c r="S179" s="8">
        <v>4795.8</v>
      </c>
      <c r="T179" s="8">
        <v>3553.3</v>
      </c>
      <c r="U179" s="8">
        <v>708.6</v>
      </c>
      <c r="V179" s="8">
        <v>2565.5</v>
      </c>
      <c r="W179" s="8">
        <v>3.5</v>
      </c>
      <c r="X179" s="8">
        <v>0</v>
      </c>
      <c r="Y179" s="8">
        <v>0</v>
      </c>
      <c r="Z179" s="8">
        <v>70.099999999999994</v>
      </c>
      <c r="AA179" s="8">
        <v>393.8</v>
      </c>
      <c r="AB179" s="8">
        <v>12090.6</v>
      </c>
      <c r="AC179" s="8">
        <v>12000</v>
      </c>
      <c r="AD179" s="8">
        <v>-90.6</v>
      </c>
      <c r="AE179" s="8">
        <v>-0.76</v>
      </c>
    </row>
    <row r="180" spans="18:31" ht="15" thickBot="1" x14ac:dyDescent="0.35">
      <c r="R180" s="7" t="s">
        <v>195</v>
      </c>
      <c r="S180" s="8">
        <v>4789.3</v>
      </c>
      <c r="T180" s="8">
        <v>3799</v>
      </c>
      <c r="U180" s="8">
        <v>7.5</v>
      </c>
      <c r="V180" s="8">
        <v>2565.5</v>
      </c>
      <c r="W180" s="8">
        <v>3.5</v>
      </c>
      <c r="X180" s="8">
        <v>0</v>
      </c>
      <c r="Y180" s="8">
        <v>0</v>
      </c>
      <c r="Z180" s="8">
        <v>70.099999999999994</v>
      </c>
      <c r="AA180" s="8">
        <v>31.5</v>
      </c>
      <c r="AB180" s="8">
        <v>11266.4</v>
      </c>
      <c r="AC180" s="8">
        <v>11000</v>
      </c>
      <c r="AD180" s="8">
        <v>-266.39999999999998</v>
      </c>
      <c r="AE180" s="8">
        <v>-2.42</v>
      </c>
    </row>
    <row r="181" spans="18:31" ht="15" thickBot="1" x14ac:dyDescent="0.35">
      <c r="R181" s="7" t="s">
        <v>196</v>
      </c>
      <c r="S181" s="8">
        <v>4795.8</v>
      </c>
      <c r="T181" s="8">
        <v>3799</v>
      </c>
      <c r="U181" s="8">
        <v>411.3</v>
      </c>
      <c r="V181" s="8">
        <v>2878.8</v>
      </c>
      <c r="W181" s="8">
        <v>36</v>
      </c>
      <c r="X181" s="8">
        <v>567.4</v>
      </c>
      <c r="Y181" s="8">
        <v>862.2</v>
      </c>
      <c r="Z181" s="8">
        <v>26.5</v>
      </c>
      <c r="AA181" s="8">
        <v>1349.1</v>
      </c>
      <c r="AB181" s="8">
        <v>14726.1</v>
      </c>
      <c r="AC181" s="8">
        <v>14000</v>
      </c>
      <c r="AD181" s="8">
        <v>-726.1</v>
      </c>
      <c r="AE181" s="8">
        <v>-5.19</v>
      </c>
    </row>
    <row r="182" spans="18:31" ht="15" thickBot="1" x14ac:dyDescent="0.35">
      <c r="R182" s="7" t="s">
        <v>197</v>
      </c>
      <c r="S182" s="8">
        <v>4789.3</v>
      </c>
      <c r="T182" s="8">
        <v>3553.3</v>
      </c>
      <c r="U182" s="8">
        <v>7.5</v>
      </c>
      <c r="V182" s="8">
        <v>2565.5</v>
      </c>
      <c r="W182" s="8">
        <v>36</v>
      </c>
      <c r="X182" s="8">
        <v>0</v>
      </c>
      <c r="Y182" s="8">
        <v>388.3</v>
      </c>
      <c r="Z182" s="8">
        <v>26.5</v>
      </c>
      <c r="AA182" s="8">
        <v>460.4</v>
      </c>
      <c r="AB182" s="8">
        <v>11826.8</v>
      </c>
      <c r="AC182" s="8">
        <v>12000</v>
      </c>
      <c r="AD182" s="8">
        <v>173.2</v>
      </c>
      <c r="AE182" s="8">
        <v>1.44</v>
      </c>
    </row>
    <row r="183" spans="18:31" ht="15" thickBot="1" x14ac:dyDescent="0.35">
      <c r="R183" s="7" t="s">
        <v>198</v>
      </c>
      <c r="S183" s="8">
        <v>4789.3</v>
      </c>
      <c r="T183" s="8">
        <v>3799</v>
      </c>
      <c r="U183" s="8">
        <v>7.5</v>
      </c>
      <c r="V183" s="8">
        <v>2050.6</v>
      </c>
      <c r="W183" s="8">
        <v>36</v>
      </c>
      <c r="X183" s="8">
        <v>0</v>
      </c>
      <c r="Y183" s="8">
        <v>0</v>
      </c>
      <c r="Z183" s="8">
        <v>38.5</v>
      </c>
      <c r="AA183" s="8">
        <v>31.5</v>
      </c>
      <c r="AB183" s="8">
        <v>10752.5</v>
      </c>
      <c r="AC183" s="8">
        <v>11000</v>
      </c>
      <c r="AD183" s="8">
        <v>247.5</v>
      </c>
      <c r="AE183" s="8">
        <v>2.25</v>
      </c>
    </row>
    <row r="184" spans="18:31" ht="15" thickBot="1" x14ac:dyDescent="0.35">
      <c r="R184" s="7" t="s">
        <v>199</v>
      </c>
      <c r="S184" s="8">
        <v>4795.8</v>
      </c>
      <c r="T184" s="8">
        <v>3553.3</v>
      </c>
      <c r="U184" s="8">
        <v>708.6</v>
      </c>
      <c r="V184" s="8">
        <v>2565.5</v>
      </c>
      <c r="W184" s="8">
        <v>36</v>
      </c>
      <c r="X184" s="8">
        <v>0</v>
      </c>
      <c r="Y184" s="8">
        <v>0</v>
      </c>
      <c r="Z184" s="8">
        <v>26.5</v>
      </c>
      <c r="AA184" s="8">
        <v>393.8</v>
      </c>
      <c r="AB184" s="8">
        <v>12079.5</v>
      </c>
      <c r="AC184" s="8">
        <v>12000</v>
      </c>
      <c r="AD184" s="8">
        <v>-79.5</v>
      </c>
      <c r="AE184" s="8">
        <v>-0.66</v>
      </c>
    </row>
    <row r="185" spans="18:31" ht="15" thickBot="1" x14ac:dyDescent="0.35">
      <c r="R185" s="7" t="s">
        <v>200</v>
      </c>
      <c r="S185" s="8">
        <v>4795.8</v>
      </c>
      <c r="T185" s="8">
        <v>3348.6</v>
      </c>
      <c r="U185" s="8">
        <v>7.5</v>
      </c>
      <c r="V185" s="8">
        <v>2565.5</v>
      </c>
      <c r="W185" s="8">
        <v>344.8</v>
      </c>
      <c r="X185" s="8">
        <v>567.4</v>
      </c>
      <c r="Y185" s="8">
        <v>0</v>
      </c>
      <c r="Z185" s="8">
        <v>38.5</v>
      </c>
      <c r="AA185" s="8">
        <v>393.8</v>
      </c>
      <c r="AB185" s="8">
        <v>12062</v>
      </c>
      <c r="AC185" s="8">
        <v>12000</v>
      </c>
      <c r="AD185" s="8">
        <v>-62</v>
      </c>
      <c r="AE185" s="8">
        <v>-0.52</v>
      </c>
    </row>
    <row r="186" spans="18:31" ht="15" thickBot="1" x14ac:dyDescent="0.35">
      <c r="R186" s="7" t="s">
        <v>201</v>
      </c>
      <c r="S186" s="8">
        <v>4744.7</v>
      </c>
      <c r="T186" s="8">
        <v>3799</v>
      </c>
      <c r="U186" s="8">
        <v>261.7</v>
      </c>
      <c r="V186" s="8">
        <v>2050.6</v>
      </c>
      <c r="W186" s="8">
        <v>344.8</v>
      </c>
      <c r="X186" s="8">
        <v>567.4</v>
      </c>
      <c r="Y186" s="8">
        <v>388.3</v>
      </c>
      <c r="Z186" s="8">
        <v>203.7</v>
      </c>
      <c r="AA186" s="8">
        <v>31.5</v>
      </c>
      <c r="AB186" s="8">
        <v>12391.8</v>
      </c>
      <c r="AC186" s="8">
        <v>12000</v>
      </c>
      <c r="AD186" s="8">
        <v>-391.8</v>
      </c>
      <c r="AE186" s="8">
        <v>-3.27</v>
      </c>
    </row>
    <row r="187" spans="18:31" ht="15" thickBot="1" x14ac:dyDescent="0.35">
      <c r="R187" s="7" t="s">
        <v>202</v>
      </c>
      <c r="S187" s="8">
        <v>4130.3</v>
      </c>
      <c r="T187" s="8">
        <v>3553.3</v>
      </c>
      <c r="U187" s="8">
        <v>318.3</v>
      </c>
      <c r="V187" s="8">
        <v>2878.8</v>
      </c>
      <c r="W187" s="8">
        <v>344.8</v>
      </c>
      <c r="X187" s="8">
        <v>343.3</v>
      </c>
      <c r="Y187" s="8">
        <v>862.2</v>
      </c>
      <c r="Z187" s="8">
        <v>26.5</v>
      </c>
      <c r="AA187" s="8">
        <v>460.4</v>
      </c>
      <c r="AB187" s="8">
        <v>12917.7</v>
      </c>
      <c r="AC187" s="8">
        <v>14000</v>
      </c>
      <c r="AD187" s="8">
        <v>1082.3</v>
      </c>
      <c r="AE187" s="8">
        <v>7.73</v>
      </c>
    </row>
    <row r="188" spans="18:31" ht="15" thickBot="1" x14ac:dyDescent="0.35">
      <c r="R188" s="7" t="s">
        <v>203</v>
      </c>
      <c r="S188" s="8">
        <v>4130.3</v>
      </c>
      <c r="T188" s="8">
        <v>4663.7</v>
      </c>
      <c r="U188" s="8">
        <v>261.7</v>
      </c>
      <c r="V188" s="8">
        <v>2878.8</v>
      </c>
      <c r="W188" s="8">
        <v>463.9</v>
      </c>
      <c r="X188" s="8">
        <v>343.3</v>
      </c>
      <c r="Y188" s="8">
        <v>862.2</v>
      </c>
      <c r="Z188" s="8">
        <v>70.099999999999994</v>
      </c>
      <c r="AA188" s="8">
        <v>460.4</v>
      </c>
      <c r="AB188" s="8">
        <v>14134.2</v>
      </c>
      <c r="AC188" s="8">
        <v>14000</v>
      </c>
      <c r="AD188" s="8">
        <v>-134.19999999999999</v>
      </c>
      <c r="AE188" s="8">
        <v>-0.96</v>
      </c>
    </row>
    <row r="189" spans="18:31" ht="15" thickBot="1" x14ac:dyDescent="0.35">
      <c r="R189" s="7" t="s">
        <v>204</v>
      </c>
      <c r="S189" s="8">
        <v>4744.7</v>
      </c>
      <c r="T189" s="8">
        <v>3799</v>
      </c>
      <c r="U189" s="8">
        <v>7.5</v>
      </c>
      <c r="V189" s="8">
        <v>2565.5</v>
      </c>
      <c r="W189" s="8">
        <v>463.9</v>
      </c>
      <c r="X189" s="8">
        <v>567.4</v>
      </c>
      <c r="Y189" s="8">
        <v>388.3</v>
      </c>
      <c r="Z189" s="8">
        <v>203.7</v>
      </c>
      <c r="AA189" s="8">
        <v>31.5</v>
      </c>
      <c r="AB189" s="8">
        <v>12771.6</v>
      </c>
      <c r="AC189" s="8">
        <v>12000</v>
      </c>
      <c r="AD189" s="8">
        <v>-771.6</v>
      </c>
      <c r="AE189" s="8">
        <v>-6.43</v>
      </c>
    </row>
    <row r="190" spans="18:31" ht="15" thickBot="1" x14ac:dyDescent="0.35">
      <c r="R190" s="7" t="s">
        <v>205</v>
      </c>
      <c r="S190" s="8">
        <v>4744.7</v>
      </c>
      <c r="T190" s="8">
        <v>3553.3</v>
      </c>
      <c r="U190" s="8">
        <v>261.7</v>
      </c>
      <c r="V190" s="8">
        <v>2050.6</v>
      </c>
      <c r="W190" s="8">
        <v>3.5</v>
      </c>
      <c r="X190" s="8">
        <v>0</v>
      </c>
      <c r="Y190" s="8">
        <v>388.3</v>
      </c>
      <c r="Z190" s="8">
        <v>26.5</v>
      </c>
      <c r="AA190" s="8">
        <v>460.4</v>
      </c>
      <c r="AB190" s="8">
        <v>11489.1</v>
      </c>
      <c r="AC190" s="8">
        <v>11000</v>
      </c>
      <c r="AD190" s="8">
        <v>-489.1</v>
      </c>
      <c r="AE190" s="8">
        <v>-4.45</v>
      </c>
    </row>
    <row r="191" spans="18:31" ht="15" thickBot="1" x14ac:dyDescent="0.35">
      <c r="R191" s="7" t="s">
        <v>206</v>
      </c>
      <c r="S191" s="8">
        <v>4744.7</v>
      </c>
      <c r="T191" s="8">
        <v>3553.3</v>
      </c>
      <c r="U191" s="8">
        <v>7.5</v>
      </c>
      <c r="V191" s="8">
        <v>2050.6</v>
      </c>
      <c r="W191" s="8">
        <v>3.5</v>
      </c>
      <c r="X191" s="8">
        <v>567.4</v>
      </c>
      <c r="Y191" s="8">
        <v>388.3</v>
      </c>
      <c r="Z191" s="8">
        <v>26.5</v>
      </c>
      <c r="AA191" s="8">
        <v>31.5</v>
      </c>
      <c r="AB191" s="8">
        <v>11373.5</v>
      </c>
      <c r="AC191" s="8">
        <v>11000</v>
      </c>
      <c r="AD191" s="8">
        <v>-373.5</v>
      </c>
      <c r="AE191" s="8">
        <v>-3.4</v>
      </c>
    </row>
    <row r="192" spans="18:31" ht="15" thickBot="1" x14ac:dyDescent="0.35">
      <c r="R192" s="7" t="s">
        <v>207</v>
      </c>
      <c r="S192" s="8">
        <v>4795.8</v>
      </c>
      <c r="T192" s="8">
        <v>3799</v>
      </c>
      <c r="U192" s="8">
        <v>708.6</v>
      </c>
      <c r="V192" s="8">
        <v>2050.6</v>
      </c>
      <c r="W192" s="8">
        <v>3.5</v>
      </c>
      <c r="X192" s="8">
        <v>0</v>
      </c>
      <c r="Y192" s="8">
        <v>0</v>
      </c>
      <c r="Z192" s="8">
        <v>26.5</v>
      </c>
      <c r="AA192" s="8">
        <v>393.8</v>
      </c>
      <c r="AB192" s="8">
        <v>11777.8</v>
      </c>
      <c r="AC192" s="8">
        <v>11000</v>
      </c>
      <c r="AD192" s="8">
        <v>-777.8</v>
      </c>
      <c r="AE192" s="8">
        <v>-7.07</v>
      </c>
    </row>
    <row r="193" spans="18:31" ht="15" thickBot="1" x14ac:dyDescent="0.35">
      <c r="R193" s="7" t="s">
        <v>208</v>
      </c>
      <c r="S193" s="8">
        <v>4744.7</v>
      </c>
      <c r="T193" s="8">
        <v>3799</v>
      </c>
      <c r="U193" s="8">
        <v>7.5</v>
      </c>
      <c r="V193" s="8">
        <v>2565.5</v>
      </c>
      <c r="W193" s="8">
        <v>344.8</v>
      </c>
      <c r="X193" s="8">
        <v>567.4</v>
      </c>
      <c r="Y193" s="8">
        <v>388.3</v>
      </c>
      <c r="Z193" s="8">
        <v>38.5</v>
      </c>
      <c r="AA193" s="8">
        <v>31.5</v>
      </c>
      <c r="AB193" s="8">
        <v>12487.4</v>
      </c>
      <c r="AC193" s="8">
        <v>12000</v>
      </c>
      <c r="AD193" s="8">
        <v>-487.4</v>
      </c>
      <c r="AE193" s="8">
        <v>-4.0599999999999996</v>
      </c>
    </row>
    <row r="194" spans="18:31" ht="15" thickBot="1" x14ac:dyDescent="0.35">
      <c r="R194" s="7" t="s">
        <v>209</v>
      </c>
      <c r="S194" s="8">
        <v>4744.7</v>
      </c>
      <c r="T194" s="8">
        <v>3553.3</v>
      </c>
      <c r="U194" s="8">
        <v>261.7</v>
      </c>
      <c r="V194" s="8">
        <v>2050.6</v>
      </c>
      <c r="W194" s="8">
        <v>36</v>
      </c>
      <c r="X194" s="8">
        <v>0</v>
      </c>
      <c r="Y194" s="8">
        <v>267.7</v>
      </c>
      <c r="Z194" s="8">
        <v>38.5</v>
      </c>
      <c r="AA194" s="8">
        <v>31.5</v>
      </c>
      <c r="AB194" s="8">
        <v>10984.2</v>
      </c>
      <c r="AC194" s="8">
        <v>11000</v>
      </c>
      <c r="AD194" s="8">
        <v>15.8</v>
      </c>
      <c r="AE194" s="8">
        <v>0.14000000000000001</v>
      </c>
    </row>
    <row r="195" spans="18:31" ht="15" thickBot="1" x14ac:dyDescent="0.35">
      <c r="R195" s="7" t="s">
        <v>210</v>
      </c>
      <c r="S195" s="8">
        <v>4744.7</v>
      </c>
      <c r="T195" s="8">
        <v>3553.3</v>
      </c>
      <c r="U195" s="8">
        <v>261.7</v>
      </c>
      <c r="V195" s="8">
        <v>2050.6</v>
      </c>
      <c r="W195" s="8">
        <v>36</v>
      </c>
      <c r="X195" s="8">
        <v>567.4</v>
      </c>
      <c r="Y195" s="8">
        <v>388.3</v>
      </c>
      <c r="Z195" s="8">
        <v>26.5</v>
      </c>
      <c r="AA195" s="8">
        <v>0</v>
      </c>
      <c r="AB195" s="8">
        <v>11628.7</v>
      </c>
      <c r="AC195" s="8">
        <v>11000</v>
      </c>
      <c r="AD195" s="8">
        <v>-628.70000000000005</v>
      </c>
      <c r="AE195" s="8">
        <v>-5.72</v>
      </c>
    </row>
    <row r="196" spans="18:31" ht="15" thickBot="1" x14ac:dyDescent="0.35">
      <c r="R196" s="7" t="s">
        <v>211</v>
      </c>
      <c r="S196" s="8">
        <v>4795.8</v>
      </c>
      <c r="T196" s="8">
        <v>3348.6</v>
      </c>
      <c r="U196" s="8">
        <v>7.5</v>
      </c>
      <c r="V196" s="8">
        <v>2050.6</v>
      </c>
      <c r="W196" s="8">
        <v>36</v>
      </c>
      <c r="X196" s="8">
        <v>0</v>
      </c>
      <c r="Y196" s="8">
        <v>0</v>
      </c>
      <c r="Z196" s="8">
        <v>26.5</v>
      </c>
      <c r="AA196" s="8">
        <v>393.8</v>
      </c>
      <c r="AB196" s="8">
        <v>10658.9</v>
      </c>
      <c r="AC196" s="8">
        <v>11000</v>
      </c>
      <c r="AD196" s="8">
        <v>341.1</v>
      </c>
      <c r="AE196" s="8">
        <v>3.1</v>
      </c>
    </row>
    <row r="197" spans="18:31" ht="15" thickBot="1" x14ac:dyDescent="0.35">
      <c r="R197" s="7" t="s">
        <v>212</v>
      </c>
      <c r="S197" s="8">
        <v>4789.3</v>
      </c>
      <c r="T197" s="8">
        <v>3348.6</v>
      </c>
      <c r="U197" s="8">
        <v>318.3</v>
      </c>
      <c r="V197" s="8">
        <v>2050.6</v>
      </c>
      <c r="W197" s="8">
        <v>3.5</v>
      </c>
      <c r="X197" s="8">
        <v>567.4</v>
      </c>
      <c r="Y197" s="8">
        <v>388.3</v>
      </c>
      <c r="Z197" s="8">
        <v>70.099999999999994</v>
      </c>
      <c r="AA197" s="8">
        <v>31.5</v>
      </c>
      <c r="AB197" s="8">
        <v>11567.6</v>
      </c>
      <c r="AC197" s="8">
        <v>11000</v>
      </c>
      <c r="AD197" s="8">
        <v>-567.6</v>
      </c>
      <c r="AE197" s="8">
        <v>-5.16</v>
      </c>
    </row>
    <row r="198" spans="18:31" ht="15" thickBot="1" x14ac:dyDescent="0.35">
      <c r="R198" s="7" t="s">
        <v>213</v>
      </c>
      <c r="S198" s="8">
        <v>4795.8</v>
      </c>
      <c r="T198" s="8">
        <v>3348.6</v>
      </c>
      <c r="U198" s="8">
        <v>261.7</v>
      </c>
      <c r="V198" s="8">
        <v>1869.5</v>
      </c>
      <c r="W198" s="8">
        <v>3.5</v>
      </c>
      <c r="X198" s="8">
        <v>0</v>
      </c>
      <c r="Y198" s="8">
        <v>388.3</v>
      </c>
      <c r="Z198" s="8">
        <v>70.099999999999994</v>
      </c>
      <c r="AA198" s="8">
        <v>393.8</v>
      </c>
      <c r="AB198" s="8">
        <v>11131.3</v>
      </c>
      <c r="AC198" s="8">
        <v>11000</v>
      </c>
      <c r="AD198" s="8">
        <v>-131.30000000000001</v>
      </c>
      <c r="AE198" s="8">
        <v>-1.19</v>
      </c>
    </row>
    <row r="199" spans="18:31" ht="15" thickBot="1" x14ac:dyDescent="0.35">
      <c r="R199" s="7" t="s">
        <v>214</v>
      </c>
      <c r="S199" s="8">
        <v>4744.7</v>
      </c>
      <c r="T199" s="8">
        <v>3553.3</v>
      </c>
      <c r="U199" s="8">
        <v>261.7</v>
      </c>
      <c r="V199" s="8">
        <v>1869.5</v>
      </c>
      <c r="W199" s="8">
        <v>3.5</v>
      </c>
      <c r="X199" s="8">
        <v>567.4</v>
      </c>
      <c r="Y199" s="8">
        <v>267.7</v>
      </c>
      <c r="Z199" s="8">
        <v>203.7</v>
      </c>
      <c r="AA199" s="8">
        <v>0</v>
      </c>
      <c r="AB199" s="8">
        <v>11471.6</v>
      </c>
      <c r="AC199" s="8">
        <v>11000</v>
      </c>
      <c r="AD199" s="8">
        <v>-471.6</v>
      </c>
      <c r="AE199" s="8">
        <v>-4.29</v>
      </c>
    </row>
    <row r="200" spans="18:31" ht="15" thickBot="1" x14ac:dyDescent="0.35">
      <c r="R200" s="7" t="s">
        <v>215</v>
      </c>
      <c r="S200" s="8">
        <v>4795.8</v>
      </c>
      <c r="T200" s="8">
        <v>3553.3</v>
      </c>
      <c r="U200" s="8">
        <v>7.5</v>
      </c>
      <c r="V200" s="8">
        <v>2050.6</v>
      </c>
      <c r="W200" s="8">
        <v>3.5</v>
      </c>
      <c r="X200" s="8">
        <v>567.4</v>
      </c>
      <c r="Y200" s="8">
        <v>388.3</v>
      </c>
      <c r="Z200" s="8">
        <v>38.5</v>
      </c>
      <c r="AA200" s="8">
        <v>1349.1</v>
      </c>
      <c r="AB200" s="8">
        <v>12754.1</v>
      </c>
      <c r="AC200" s="8">
        <v>13000</v>
      </c>
      <c r="AD200" s="8">
        <v>245.9</v>
      </c>
      <c r="AE200" s="8">
        <v>1.89</v>
      </c>
    </row>
    <row r="201" spans="18:31" ht="15" thickBot="1" x14ac:dyDescent="0.35">
      <c r="R201" s="7" t="s">
        <v>216</v>
      </c>
      <c r="S201" s="8">
        <v>4744.7</v>
      </c>
      <c r="T201" s="8">
        <v>3553.3</v>
      </c>
      <c r="U201" s="8">
        <v>261.7</v>
      </c>
      <c r="V201" s="8">
        <v>2050.6</v>
      </c>
      <c r="W201" s="8">
        <v>3.5</v>
      </c>
      <c r="X201" s="8">
        <v>567.4</v>
      </c>
      <c r="Y201" s="8">
        <v>388.3</v>
      </c>
      <c r="Z201" s="8">
        <v>203.7</v>
      </c>
      <c r="AA201" s="8">
        <v>31.5</v>
      </c>
      <c r="AB201" s="8">
        <v>11804.8</v>
      </c>
      <c r="AC201" s="8">
        <v>11000</v>
      </c>
      <c r="AD201" s="8">
        <v>-804.8</v>
      </c>
      <c r="AE201" s="8">
        <v>-7.32</v>
      </c>
    </row>
    <row r="202" spans="18:31" ht="15" thickBot="1" x14ac:dyDescent="0.35">
      <c r="R202" s="7" t="s">
        <v>217</v>
      </c>
      <c r="S202" s="8">
        <v>4130.3</v>
      </c>
      <c r="T202" s="8">
        <v>3553.3</v>
      </c>
      <c r="U202" s="8">
        <v>261.7</v>
      </c>
      <c r="V202" s="8">
        <v>2565.5</v>
      </c>
      <c r="W202" s="8">
        <v>344.8</v>
      </c>
      <c r="X202" s="8">
        <v>3291.1</v>
      </c>
      <c r="Y202" s="8">
        <v>267.7</v>
      </c>
      <c r="Z202" s="8">
        <v>203.7</v>
      </c>
      <c r="AA202" s="8">
        <v>393.8</v>
      </c>
      <c r="AB202" s="8">
        <v>15011.9</v>
      </c>
      <c r="AC202" s="8">
        <v>15000</v>
      </c>
      <c r="AD202" s="8">
        <v>-11.9</v>
      </c>
      <c r="AE202" s="8">
        <v>-0.08</v>
      </c>
    </row>
    <row r="203" spans="18:31" ht="15" thickBot="1" x14ac:dyDescent="0.35">
      <c r="R203" s="7" t="s">
        <v>218</v>
      </c>
      <c r="S203" s="8">
        <v>4789.3</v>
      </c>
      <c r="T203" s="8">
        <v>3553.3</v>
      </c>
      <c r="U203" s="8">
        <v>318.3</v>
      </c>
      <c r="V203" s="8">
        <v>2050.6</v>
      </c>
      <c r="W203" s="8">
        <v>36</v>
      </c>
      <c r="X203" s="8">
        <v>567.4</v>
      </c>
      <c r="Y203" s="8">
        <v>388.3</v>
      </c>
      <c r="Z203" s="8">
        <v>26.5</v>
      </c>
      <c r="AA203" s="8">
        <v>31.5</v>
      </c>
      <c r="AB203" s="8">
        <v>11761.3</v>
      </c>
      <c r="AC203" s="8">
        <v>11000</v>
      </c>
      <c r="AD203" s="8">
        <v>-761.3</v>
      </c>
      <c r="AE203" s="8">
        <v>-6.92</v>
      </c>
    </row>
    <row r="204" spans="18:31" ht="15" thickBot="1" x14ac:dyDescent="0.35">
      <c r="R204" s="7" t="s">
        <v>219</v>
      </c>
      <c r="S204" s="8">
        <v>4789.3</v>
      </c>
      <c r="T204" s="8">
        <v>3553.3</v>
      </c>
      <c r="U204" s="8">
        <v>318.3</v>
      </c>
      <c r="V204" s="8">
        <v>2050.6</v>
      </c>
      <c r="W204" s="8">
        <v>36</v>
      </c>
      <c r="X204" s="8">
        <v>567.4</v>
      </c>
      <c r="Y204" s="8">
        <v>388.3</v>
      </c>
      <c r="Z204" s="8">
        <v>26.5</v>
      </c>
      <c r="AA204" s="8">
        <v>460.4</v>
      </c>
      <c r="AB204" s="8">
        <v>12190.1</v>
      </c>
      <c r="AC204" s="8">
        <v>11000</v>
      </c>
      <c r="AD204" s="8">
        <v>-1190.0999999999999</v>
      </c>
      <c r="AE204" s="8">
        <v>-10.82</v>
      </c>
    </row>
    <row r="205" spans="18:31" ht="15" thickBot="1" x14ac:dyDescent="0.35">
      <c r="R205" s="7" t="s">
        <v>220</v>
      </c>
      <c r="S205" s="8">
        <v>4795.8</v>
      </c>
      <c r="T205" s="8">
        <v>3348.6</v>
      </c>
      <c r="U205" s="8">
        <v>261.7</v>
      </c>
      <c r="V205" s="8">
        <v>2050.6</v>
      </c>
      <c r="W205" s="8">
        <v>36</v>
      </c>
      <c r="X205" s="8">
        <v>0</v>
      </c>
      <c r="Y205" s="8">
        <v>388.3</v>
      </c>
      <c r="Z205" s="8">
        <v>26.5</v>
      </c>
      <c r="AA205" s="8">
        <v>460.4</v>
      </c>
      <c r="AB205" s="8">
        <v>11368</v>
      </c>
      <c r="AC205" s="8">
        <v>12000</v>
      </c>
      <c r="AD205" s="8">
        <v>632</v>
      </c>
      <c r="AE205" s="8">
        <v>5.27</v>
      </c>
    </row>
    <row r="206" spans="18:31" ht="15" thickBot="1" x14ac:dyDescent="0.35">
      <c r="R206" s="7" t="s">
        <v>221</v>
      </c>
      <c r="S206" s="8">
        <v>4795.8</v>
      </c>
      <c r="T206" s="8">
        <v>3799</v>
      </c>
      <c r="U206" s="8">
        <v>411.3</v>
      </c>
      <c r="V206" s="8">
        <v>0</v>
      </c>
      <c r="W206" s="8">
        <v>463.9</v>
      </c>
      <c r="X206" s="8">
        <v>3291.1</v>
      </c>
      <c r="Y206" s="8">
        <v>862.2</v>
      </c>
      <c r="Z206" s="8">
        <v>38.5</v>
      </c>
      <c r="AA206" s="8">
        <v>1349.1</v>
      </c>
      <c r="AB206" s="8">
        <v>15010.9</v>
      </c>
      <c r="AC206" s="8">
        <v>15000</v>
      </c>
      <c r="AD206" s="8">
        <v>-10.9</v>
      </c>
      <c r="AE206" s="8">
        <v>-7.0000000000000007E-2</v>
      </c>
    </row>
    <row r="207" spans="18:31" ht="15" thickBot="1" x14ac:dyDescent="0.35">
      <c r="R207" s="7" t="s">
        <v>222</v>
      </c>
      <c r="S207" s="8">
        <v>4744.7</v>
      </c>
      <c r="T207" s="8">
        <v>3553.3</v>
      </c>
      <c r="U207" s="8">
        <v>318.3</v>
      </c>
      <c r="V207" s="8">
        <v>2050.6</v>
      </c>
      <c r="W207" s="8">
        <v>36</v>
      </c>
      <c r="X207" s="8">
        <v>567.4</v>
      </c>
      <c r="Y207" s="8">
        <v>267.7</v>
      </c>
      <c r="Z207" s="8">
        <v>38.5</v>
      </c>
      <c r="AA207" s="8">
        <v>31.5</v>
      </c>
      <c r="AB207" s="8">
        <v>11608.2</v>
      </c>
      <c r="AC207" s="8">
        <v>12000</v>
      </c>
      <c r="AD207" s="8">
        <v>391.8</v>
      </c>
      <c r="AE207" s="8">
        <v>3.27</v>
      </c>
    </row>
    <row r="208" spans="18:31" ht="15" thickBot="1" x14ac:dyDescent="0.35">
      <c r="R208" s="7" t="s">
        <v>223</v>
      </c>
      <c r="S208" s="8">
        <v>3885.1</v>
      </c>
      <c r="T208" s="8">
        <v>4663.7</v>
      </c>
      <c r="U208" s="8">
        <v>261.7</v>
      </c>
      <c r="V208" s="8">
        <v>2878.8</v>
      </c>
      <c r="W208" s="8">
        <v>36</v>
      </c>
      <c r="X208" s="8">
        <v>343.3</v>
      </c>
      <c r="Y208" s="8">
        <v>1129.9000000000001</v>
      </c>
      <c r="Z208" s="8">
        <v>38.5</v>
      </c>
      <c r="AA208" s="8">
        <v>31.5</v>
      </c>
      <c r="AB208" s="8">
        <v>13268.5</v>
      </c>
      <c r="AC208" s="8">
        <v>14000</v>
      </c>
      <c r="AD208" s="8">
        <v>731.5</v>
      </c>
      <c r="AE208" s="8">
        <v>5.23</v>
      </c>
    </row>
    <row r="209" spans="18:31" ht="15" thickBot="1" x14ac:dyDescent="0.35">
      <c r="R209" s="7" t="s">
        <v>224</v>
      </c>
      <c r="S209" s="8">
        <v>4795.8</v>
      </c>
      <c r="T209" s="8">
        <v>3553.3</v>
      </c>
      <c r="U209" s="8">
        <v>261.7</v>
      </c>
      <c r="V209" s="8">
        <v>2050.6</v>
      </c>
      <c r="W209" s="8">
        <v>3.5</v>
      </c>
      <c r="X209" s="8">
        <v>0</v>
      </c>
      <c r="Y209" s="8">
        <v>267.7</v>
      </c>
      <c r="Z209" s="8">
        <v>38.5</v>
      </c>
      <c r="AA209" s="8">
        <v>31.5</v>
      </c>
      <c r="AB209" s="8">
        <v>11002.7</v>
      </c>
      <c r="AC209" s="8">
        <v>11000</v>
      </c>
      <c r="AD209" s="8">
        <v>-2.7</v>
      </c>
      <c r="AE209" s="8">
        <v>-0.02</v>
      </c>
    </row>
    <row r="210" spans="18:31" ht="15" thickBot="1" x14ac:dyDescent="0.35">
      <c r="R210" s="7" t="s">
        <v>225</v>
      </c>
      <c r="S210" s="8">
        <v>4795.8</v>
      </c>
      <c r="T210" s="8">
        <v>3348.6</v>
      </c>
      <c r="U210" s="8">
        <v>318.3</v>
      </c>
      <c r="V210" s="8">
        <v>1869.5</v>
      </c>
      <c r="W210" s="8">
        <v>3.5</v>
      </c>
      <c r="X210" s="8">
        <v>0</v>
      </c>
      <c r="Y210" s="8">
        <v>267.7</v>
      </c>
      <c r="Z210" s="8">
        <v>70.099999999999994</v>
      </c>
      <c r="AA210" s="8">
        <v>0</v>
      </c>
      <c r="AB210" s="8">
        <v>10673.4</v>
      </c>
      <c r="AC210" s="8">
        <v>11000</v>
      </c>
      <c r="AD210" s="8">
        <v>326.60000000000002</v>
      </c>
      <c r="AE210" s="8">
        <v>2.97</v>
      </c>
    </row>
    <row r="211" spans="18:31" ht="15" thickBot="1" x14ac:dyDescent="0.35">
      <c r="R211" s="7" t="s">
        <v>226</v>
      </c>
      <c r="S211" s="8">
        <v>4744.7</v>
      </c>
      <c r="T211" s="8">
        <v>3799</v>
      </c>
      <c r="U211" s="8">
        <v>261.7</v>
      </c>
      <c r="V211" s="8">
        <v>2565.5</v>
      </c>
      <c r="W211" s="8">
        <v>344.8</v>
      </c>
      <c r="X211" s="8">
        <v>139.6</v>
      </c>
      <c r="Y211" s="8">
        <v>0</v>
      </c>
      <c r="Z211" s="8">
        <v>70.099999999999994</v>
      </c>
      <c r="AA211" s="8">
        <v>460.4</v>
      </c>
      <c r="AB211" s="8">
        <v>12385.8</v>
      </c>
      <c r="AC211" s="8">
        <v>12000</v>
      </c>
      <c r="AD211" s="8">
        <v>-385.8</v>
      </c>
      <c r="AE211" s="8">
        <v>-3.22</v>
      </c>
    </row>
    <row r="212" spans="18:31" ht="15" thickBot="1" x14ac:dyDescent="0.35">
      <c r="R212" s="7" t="s">
        <v>227</v>
      </c>
      <c r="S212" s="8">
        <v>4744.7</v>
      </c>
      <c r="T212" s="8">
        <v>3799</v>
      </c>
      <c r="U212" s="8">
        <v>261.7</v>
      </c>
      <c r="V212" s="8">
        <v>2565.5</v>
      </c>
      <c r="W212" s="8">
        <v>344.8</v>
      </c>
      <c r="X212" s="8">
        <v>139.6</v>
      </c>
      <c r="Y212" s="8">
        <v>0</v>
      </c>
      <c r="Z212" s="8">
        <v>70.099999999999994</v>
      </c>
      <c r="AA212" s="8">
        <v>31.5</v>
      </c>
      <c r="AB212" s="8">
        <v>11956.9</v>
      </c>
      <c r="AC212" s="8">
        <v>12000</v>
      </c>
      <c r="AD212" s="8">
        <v>43.1</v>
      </c>
      <c r="AE212" s="8">
        <v>0.36</v>
      </c>
    </row>
    <row r="213" spans="18:31" ht="15" thickBot="1" x14ac:dyDescent="0.35">
      <c r="R213" s="7" t="s">
        <v>228</v>
      </c>
      <c r="S213" s="8">
        <v>4795.8</v>
      </c>
      <c r="T213" s="8">
        <v>3553.3</v>
      </c>
      <c r="U213" s="8">
        <v>7.5</v>
      </c>
      <c r="V213" s="8">
        <v>2050.6</v>
      </c>
      <c r="W213" s="8">
        <v>344.8</v>
      </c>
      <c r="X213" s="8">
        <v>0</v>
      </c>
      <c r="Y213" s="8">
        <v>862.2</v>
      </c>
      <c r="Z213" s="8">
        <v>70.099999999999994</v>
      </c>
      <c r="AA213" s="8">
        <v>393.8</v>
      </c>
      <c r="AB213" s="8">
        <v>12078</v>
      </c>
      <c r="AC213" s="8">
        <v>12000</v>
      </c>
      <c r="AD213" s="8">
        <v>-78</v>
      </c>
      <c r="AE213" s="8">
        <v>-0.65</v>
      </c>
    </row>
    <row r="214" spans="18:31" ht="15" thickBot="1" x14ac:dyDescent="0.35">
      <c r="R214" s="7" t="s">
        <v>229</v>
      </c>
      <c r="S214" s="8">
        <v>4795.8</v>
      </c>
      <c r="T214" s="8">
        <v>3553.3</v>
      </c>
      <c r="U214" s="8">
        <v>318.3</v>
      </c>
      <c r="V214" s="8">
        <v>1869.5</v>
      </c>
      <c r="W214" s="8">
        <v>3.5</v>
      </c>
      <c r="X214" s="8">
        <v>0</v>
      </c>
      <c r="Y214" s="8">
        <v>267.7</v>
      </c>
      <c r="Z214" s="8">
        <v>70.099999999999994</v>
      </c>
      <c r="AA214" s="8">
        <v>0</v>
      </c>
      <c r="AB214" s="8">
        <v>10878.1</v>
      </c>
      <c r="AC214" s="8">
        <v>11000</v>
      </c>
      <c r="AD214" s="8">
        <v>121.9</v>
      </c>
      <c r="AE214" s="8">
        <v>1.1100000000000001</v>
      </c>
    </row>
    <row r="215" spans="18:31" ht="15" thickBot="1" x14ac:dyDescent="0.35">
      <c r="R215" s="7" t="s">
        <v>230</v>
      </c>
      <c r="S215" s="8">
        <v>4795.8</v>
      </c>
      <c r="T215" s="8">
        <v>3553.3</v>
      </c>
      <c r="U215" s="8">
        <v>7.5</v>
      </c>
      <c r="V215" s="8">
        <v>2050.6</v>
      </c>
      <c r="W215" s="8">
        <v>36</v>
      </c>
      <c r="X215" s="8">
        <v>0</v>
      </c>
      <c r="Y215" s="8">
        <v>388.3</v>
      </c>
      <c r="Z215" s="8">
        <v>26.5</v>
      </c>
      <c r="AA215" s="8">
        <v>0</v>
      </c>
      <c r="AB215" s="8">
        <v>10858.1</v>
      </c>
      <c r="AC215" s="8">
        <v>11000</v>
      </c>
      <c r="AD215" s="8">
        <v>141.9</v>
      </c>
      <c r="AE215" s="8">
        <v>1.29</v>
      </c>
    </row>
    <row r="216" spans="18:31" ht="15" thickBot="1" x14ac:dyDescent="0.35">
      <c r="R216" s="7" t="s">
        <v>231</v>
      </c>
      <c r="S216" s="8">
        <v>4789.3</v>
      </c>
      <c r="T216" s="8">
        <v>3799</v>
      </c>
      <c r="U216" s="8">
        <v>7.5</v>
      </c>
      <c r="V216" s="8">
        <v>2565.5</v>
      </c>
      <c r="W216" s="8">
        <v>36</v>
      </c>
      <c r="X216" s="8">
        <v>567.4</v>
      </c>
      <c r="Y216" s="8">
        <v>0</v>
      </c>
      <c r="Z216" s="8">
        <v>70.099999999999994</v>
      </c>
      <c r="AA216" s="8">
        <v>31.5</v>
      </c>
      <c r="AB216" s="8">
        <v>11866.4</v>
      </c>
      <c r="AC216" s="8">
        <v>12000</v>
      </c>
      <c r="AD216" s="8">
        <v>133.6</v>
      </c>
      <c r="AE216" s="8">
        <v>1.1100000000000001</v>
      </c>
    </row>
    <row r="217" spans="18:31" ht="15" thickBot="1" x14ac:dyDescent="0.35">
      <c r="R217" s="7" t="s">
        <v>232</v>
      </c>
      <c r="S217" s="8">
        <v>4744.7</v>
      </c>
      <c r="T217" s="8">
        <v>3553.3</v>
      </c>
      <c r="U217" s="8">
        <v>7.5</v>
      </c>
      <c r="V217" s="8">
        <v>2050.6</v>
      </c>
      <c r="W217" s="8">
        <v>344.8</v>
      </c>
      <c r="X217" s="8">
        <v>567.4</v>
      </c>
      <c r="Y217" s="8">
        <v>0</v>
      </c>
      <c r="Z217" s="8">
        <v>70.099999999999994</v>
      </c>
      <c r="AA217" s="8">
        <v>31.5</v>
      </c>
      <c r="AB217" s="8">
        <v>11370</v>
      </c>
      <c r="AC217" s="8">
        <v>12000</v>
      </c>
      <c r="AD217" s="8">
        <v>630</v>
      </c>
      <c r="AE217" s="8">
        <v>5.25</v>
      </c>
    </row>
    <row r="218" spans="18:31" ht="15" thickBot="1" x14ac:dyDescent="0.35">
      <c r="R218" s="7" t="s">
        <v>233</v>
      </c>
      <c r="S218" s="8">
        <v>4795.8</v>
      </c>
      <c r="T218" s="8">
        <v>3553.3</v>
      </c>
      <c r="U218" s="8">
        <v>261.7</v>
      </c>
      <c r="V218" s="8">
        <v>2050.6</v>
      </c>
      <c r="W218" s="8">
        <v>344.8</v>
      </c>
      <c r="X218" s="8">
        <v>567.4</v>
      </c>
      <c r="Y218" s="8">
        <v>0</v>
      </c>
      <c r="Z218" s="8">
        <v>70.099999999999994</v>
      </c>
      <c r="AA218" s="8">
        <v>393.8</v>
      </c>
      <c r="AB218" s="8">
        <v>12037.5</v>
      </c>
      <c r="AC218" s="8">
        <v>12000</v>
      </c>
      <c r="AD218" s="8">
        <v>-37.5</v>
      </c>
      <c r="AE218" s="8">
        <v>-0.31</v>
      </c>
    </row>
    <row r="219" spans="18:31" ht="15" thickBot="1" x14ac:dyDescent="0.35">
      <c r="R219" s="7" t="s">
        <v>234</v>
      </c>
      <c r="S219" s="8">
        <v>4795.8</v>
      </c>
      <c r="T219" s="8">
        <v>3348.6</v>
      </c>
      <c r="U219" s="8">
        <v>318.3</v>
      </c>
      <c r="V219" s="8">
        <v>1869.5</v>
      </c>
      <c r="W219" s="8">
        <v>3.5</v>
      </c>
      <c r="X219" s="8">
        <v>0</v>
      </c>
      <c r="Y219" s="8">
        <v>267.7</v>
      </c>
      <c r="Z219" s="8">
        <v>38.5</v>
      </c>
      <c r="AA219" s="8">
        <v>31.5</v>
      </c>
      <c r="AB219" s="8">
        <v>10673.4</v>
      </c>
      <c r="AC219" s="8">
        <v>11000</v>
      </c>
      <c r="AD219" s="8">
        <v>326.60000000000002</v>
      </c>
      <c r="AE219" s="8">
        <v>2.97</v>
      </c>
    </row>
    <row r="220" spans="18:31" ht="15" thickBot="1" x14ac:dyDescent="0.35">
      <c r="R220" s="7" t="s">
        <v>235</v>
      </c>
      <c r="S220" s="8">
        <v>4795.8</v>
      </c>
      <c r="T220" s="8">
        <v>3348.6</v>
      </c>
      <c r="U220" s="8">
        <v>318.3</v>
      </c>
      <c r="V220" s="8">
        <v>1869.5</v>
      </c>
      <c r="W220" s="8">
        <v>3.5</v>
      </c>
      <c r="X220" s="8">
        <v>0</v>
      </c>
      <c r="Y220" s="8">
        <v>267.7</v>
      </c>
      <c r="Z220" s="8">
        <v>38.5</v>
      </c>
      <c r="AA220" s="8">
        <v>460.4</v>
      </c>
      <c r="AB220" s="8">
        <v>11102.3</v>
      </c>
      <c r="AC220" s="8">
        <v>11000</v>
      </c>
      <c r="AD220" s="8">
        <v>-102.3</v>
      </c>
      <c r="AE220" s="8">
        <v>-0.93</v>
      </c>
    </row>
    <row r="221" spans="18:31" ht="15" thickBot="1" x14ac:dyDescent="0.35">
      <c r="R221" s="7" t="s">
        <v>236</v>
      </c>
      <c r="S221" s="8">
        <v>4744.7</v>
      </c>
      <c r="T221" s="8">
        <v>3553.3</v>
      </c>
      <c r="U221" s="8">
        <v>261.7</v>
      </c>
      <c r="V221" s="8">
        <v>2050.6</v>
      </c>
      <c r="W221" s="8">
        <v>344.8</v>
      </c>
      <c r="X221" s="8">
        <v>567.4</v>
      </c>
      <c r="Y221" s="8">
        <v>388.3</v>
      </c>
      <c r="Z221" s="8">
        <v>203.7</v>
      </c>
      <c r="AA221" s="8">
        <v>460.4</v>
      </c>
      <c r="AB221" s="8">
        <v>12574.9</v>
      </c>
      <c r="AC221" s="8">
        <v>12000</v>
      </c>
      <c r="AD221" s="8">
        <v>-574.9</v>
      </c>
      <c r="AE221" s="8">
        <v>-4.79</v>
      </c>
    </row>
    <row r="222" spans="18:31" ht="15" thickBot="1" x14ac:dyDescent="0.35">
      <c r="R222" s="7" t="s">
        <v>237</v>
      </c>
      <c r="S222" s="8">
        <v>4795.8</v>
      </c>
      <c r="T222" s="8">
        <v>3553.3</v>
      </c>
      <c r="U222" s="8">
        <v>261.7</v>
      </c>
      <c r="V222" s="8">
        <v>2050.6</v>
      </c>
      <c r="W222" s="8">
        <v>344.8</v>
      </c>
      <c r="X222" s="8">
        <v>0</v>
      </c>
      <c r="Y222" s="8">
        <v>0</v>
      </c>
      <c r="Z222" s="8">
        <v>203.7</v>
      </c>
      <c r="AA222" s="8">
        <v>460.4</v>
      </c>
      <c r="AB222" s="8">
        <v>11670.2</v>
      </c>
      <c r="AC222" s="8">
        <v>11000</v>
      </c>
      <c r="AD222" s="8">
        <v>-670.2</v>
      </c>
      <c r="AE222" s="8">
        <v>-6.09</v>
      </c>
    </row>
    <row r="223" spans="18:31" ht="15" thickBot="1" x14ac:dyDescent="0.35">
      <c r="R223" s="7" t="s">
        <v>238</v>
      </c>
      <c r="S223" s="8">
        <v>4744.7</v>
      </c>
      <c r="T223" s="8">
        <v>3553.3</v>
      </c>
      <c r="U223" s="8">
        <v>261.7</v>
      </c>
      <c r="V223" s="8">
        <v>2050.6</v>
      </c>
      <c r="W223" s="8">
        <v>344.8</v>
      </c>
      <c r="X223" s="8">
        <v>567.4</v>
      </c>
      <c r="Y223" s="8">
        <v>388.3</v>
      </c>
      <c r="Z223" s="8">
        <v>203.7</v>
      </c>
      <c r="AA223" s="8">
        <v>31.5</v>
      </c>
      <c r="AB223" s="8">
        <v>12146.1</v>
      </c>
      <c r="AC223" s="8">
        <v>12000</v>
      </c>
      <c r="AD223" s="8">
        <v>-146.1</v>
      </c>
      <c r="AE223" s="8">
        <v>-1.22</v>
      </c>
    </row>
    <row r="224" spans="18:31" ht="15" thickBot="1" x14ac:dyDescent="0.35">
      <c r="R224" s="7" t="s">
        <v>239</v>
      </c>
      <c r="S224" s="8">
        <v>4795.8</v>
      </c>
      <c r="T224" s="8">
        <v>3348.6</v>
      </c>
      <c r="U224" s="8">
        <v>318.3</v>
      </c>
      <c r="V224" s="8">
        <v>1869.5</v>
      </c>
      <c r="W224" s="8">
        <v>344.8</v>
      </c>
      <c r="X224" s="8">
        <v>0</v>
      </c>
      <c r="Y224" s="8">
        <v>388.3</v>
      </c>
      <c r="Z224" s="8">
        <v>26.5</v>
      </c>
      <c r="AA224" s="8">
        <v>0</v>
      </c>
      <c r="AB224" s="8">
        <v>11091.8</v>
      </c>
      <c r="AC224" s="8">
        <v>11000</v>
      </c>
      <c r="AD224" s="8">
        <v>-91.8</v>
      </c>
      <c r="AE224" s="8">
        <v>-0.83</v>
      </c>
    </row>
    <row r="225" spans="18:31" ht="15" thickBot="1" x14ac:dyDescent="0.35">
      <c r="R225" s="7" t="s">
        <v>240</v>
      </c>
      <c r="S225" s="8">
        <v>4795.8</v>
      </c>
      <c r="T225" s="8">
        <v>3799</v>
      </c>
      <c r="U225" s="8">
        <v>7.5</v>
      </c>
      <c r="V225" s="8">
        <v>2878.8</v>
      </c>
      <c r="W225" s="8">
        <v>36</v>
      </c>
      <c r="X225" s="8">
        <v>139.6</v>
      </c>
      <c r="Y225" s="8">
        <v>862.2</v>
      </c>
      <c r="Z225" s="8">
        <v>461.9</v>
      </c>
      <c r="AA225" s="8">
        <v>1349.1</v>
      </c>
      <c r="AB225" s="8">
        <v>14329.8</v>
      </c>
      <c r="AC225" s="8">
        <v>14000</v>
      </c>
      <c r="AD225" s="8">
        <v>-329.8</v>
      </c>
      <c r="AE225" s="8">
        <v>-2.36</v>
      </c>
    </row>
    <row r="226" spans="18:31" ht="15" thickBot="1" x14ac:dyDescent="0.35">
      <c r="R226" s="7" t="s">
        <v>241</v>
      </c>
      <c r="S226" s="8">
        <v>4795.8</v>
      </c>
      <c r="T226" s="8">
        <v>3553.3</v>
      </c>
      <c r="U226" s="8">
        <v>318.3</v>
      </c>
      <c r="V226" s="8">
        <v>1869.5</v>
      </c>
      <c r="W226" s="8">
        <v>36</v>
      </c>
      <c r="X226" s="8">
        <v>0</v>
      </c>
      <c r="Y226" s="8">
        <v>388.3</v>
      </c>
      <c r="Z226" s="8">
        <v>461.9</v>
      </c>
      <c r="AA226" s="8">
        <v>31.5</v>
      </c>
      <c r="AB226" s="8">
        <v>11454.5</v>
      </c>
      <c r="AC226" s="8">
        <v>11000</v>
      </c>
      <c r="AD226" s="8">
        <v>-454.5</v>
      </c>
      <c r="AE226" s="8">
        <v>-4.13</v>
      </c>
    </row>
    <row r="227" spans="18:31" ht="15" thickBot="1" x14ac:dyDescent="0.35">
      <c r="R227" s="7" t="s">
        <v>242</v>
      </c>
      <c r="S227" s="8">
        <v>4795.8</v>
      </c>
      <c r="T227" s="8">
        <v>3553.3</v>
      </c>
      <c r="U227" s="8">
        <v>318.3</v>
      </c>
      <c r="V227" s="8">
        <v>1869.5</v>
      </c>
      <c r="W227" s="8">
        <v>36</v>
      </c>
      <c r="X227" s="8">
        <v>0</v>
      </c>
      <c r="Y227" s="8">
        <v>388.3</v>
      </c>
      <c r="Z227" s="8">
        <v>461.9</v>
      </c>
      <c r="AA227" s="8">
        <v>0</v>
      </c>
      <c r="AB227" s="8">
        <v>11423</v>
      </c>
      <c r="AC227" s="8">
        <v>11000</v>
      </c>
      <c r="AD227" s="8">
        <v>-423</v>
      </c>
      <c r="AE227" s="8">
        <v>-3.85</v>
      </c>
    </row>
    <row r="228" spans="18:31" ht="15" thickBot="1" x14ac:dyDescent="0.35">
      <c r="R228" s="7" t="s">
        <v>243</v>
      </c>
      <c r="S228" s="8">
        <v>4130.3</v>
      </c>
      <c r="T228" s="8">
        <v>3799</v>
      </c>
      <c r="U228" s="8">
        <v>261.7</v>
      </c>
      <c r="V228" s="8">
        <v>2878.8</v>
      </c>
      <c r="W228" s="8">
        <v>463.9</v>
      </c>
      <c r="X228" s="8">
        <v>567.4</v>
      </c>
      <c r="Y228" s="8">
        <v>267.7</v>
      </c>
      <c r="Z228" s="8">
        <v>38.5</v>
      </c>
      <c r="AA228" s="8">
        <v>460.4</v>
      </c>
      <c r="AB228" s="8">
        <v>12867.7</v>
      </c>
      <c r="AC228" s="8">
        <v>13000</v>
      </c>
      <c r="AD228" s="8">
        <v>132.30000000000001</v>
      </c>
      <c r="AE228" s="8">
        <v>1.02</v>
      </c>
    </row>
    <row r="229" spans="18:31" ht="15" thickBot="1" x14ac:dyDescent="0.35">
      <c r="R229" s="7" t="s">
        <v>244</v>
      </c>
      <c r="S229" s="8">
        <v>4789.3</v>
      </c>
      <c r="T229" s="8">
        <v>3799</v>
      </c>
      <c r="U229" s="8">
        <v>411.3</v>
      </c>
      <c r="V229" s="8">
        <v>0</v>
      </c>
      <c r="W229" s="8">
        <v>463.9</v>
      </c>
      <c r="X229" s="8">
        <v>3291.1</v>
      </c>
      <c r="Y229" s="8">
        <v>862.2</v>
      </c>
      <c r="Z229" s="8">
        <v>38.5</v>
      </c>
      <c r="AA229" s="8">
        <v>1349.1</v>
      </c>
      <c r="AB229" s="8">
        <v>15004.4</v>
      </c>
      <c r="AC229" s="8">
        <v>15000</v>
      </c>
      <c r="AD229" s="8">
        <v>-4.4000000000000004</v>
      </c>
      <c r="AE229" s="8">
        <v>-0.03</v>
      </c>
    </row>
    <row r="230" spans="18:31" ht="15" thickBot="1" x14ac:dyDescent="0.35">
      <c r="R230" s="7" t="s">
        <v>245</v>
      </c>
      <c r="S230" s="8">
        <v>4130.3</v>
      </c>
      <c r="T230" s="8">
        <v>3799</v>
      </c>
      <c r="U230" s="8">
        <v>7.5</v>
      </c>
      <c r="V230" s="8">
        <v>2878.8</v>
      </c>
      <c r="W230" s="8">
        <v>463.9</v>
      </c>
      <c r="X230" s="8">
        <v>139.6</v>
      </c>
      <c r="Y230" s="8">
        <v>388.3</v>
      </c>
      <c r="Z230" s="8">
        <v>38.5</v>
      </c>
      <c r="AA230" s="8">
        <v>460.4</v>
      </c>
      <c r="AB230" s="8">
        <v>12306.2</v>
      </c>
      <c r="AC230" s="8">
        <v>13000</v>
      </c>
      <c r="AD230" s="8">
        <v>693.8</v>
      </c>
      <c r="AE230" s="8">
        <v>5.34</v>
      </c>
    </row>
    <row r="231" spans="18:31" ht="15" thickBot="1" x14ac:dyDescent="0.35">
      <c r="R231" s="7" t="s">
        <v>246</v>
      </c>
      <c r="S231" s="8">
        <v>4130.3</v>
      </c>
      <c r="T231" s="8">
        <v>4663.7</v>
      </c>
      <c r="U231" s="8">
        <v>7.5</v>
      </c>
      <c r="V231" s="8">
        <v>2878.8</v>
      </c>
      <c r="W231" s="8">
        <v>171.6</v>
      </c>
      <c r="X231" s="8">
        <v>343.3</v>
      </c>
      <c r="Y231" s="8">
        <v>388.3</v>
      </c>
      <c r="Z231" s="8">
        <v>26.5</v>
      </c>
      <c r="AA231" s="8">
        <v>460.4</v>
      </c>
      <c r="AB231" s="8">
        <v>13070.3</v>
      </c>
      <c r="AC231" s="8">
        <v>13000</v>
      </c>
      <c r="AD231" s="8">
        <v>-70.3</v>
      </c>
      <c r="AE231" s="8">
        <v>-0.54</v>
      </c>
    </row>
    <row r="232" spans="18:31" ht="15" thickBot="1" x14ac:dyDescent="0.35">
      <c r="R232" s="7" t="s">
        <v>247</v>
      </c>
      <c r="S232" s="8">
        <v>4789.3</v>
      </c>
      <c r="T232" s="8">
        <v>3799</v>
      </c>
      <c r="U232" s="8">
        <v>411.3</v>
      </c>
      <c r="V232" s="8">
        <v>2878.8</v>
      </c>
      <c r="W232" s="8">
        <v>171.6</v>
      </c>
      <c r="X232" s="8">
        <v>343.3</v>
      </c>
      <c r="Y232" s="8">
        <v>862.2</v>
      </c>
      <c r="Z232" s="8">
        <v>26.5</v>
      </c>
      <c r="AA232" s="8">
        <v>460.4</v>
      </c>
      <c r="AB232" s="8">
        <v>13742.4</v>
      </c>
      <c r="AC232" s="8">
        <v>14000</v>
      </c>
      <c r="AD232" s="8">
        <v>257.60000000000002</v>
      </c>
      <c r="AE232" s="8">
        <v>1.84</v>
      </c>
    </row>
    <row r="233" spans="18:31" ht="15" thickBot="1" x14ac:dyDescent="0.35">
      <c r="R233" s="7" t="s">
        <v>248</v>
      </c>
      <c r="S233" s="8">
        <v>4130.3</v>
      </c>
      <c r="T233" s="8">
        <v>4663.7</v>
      </c>
      <c r="U233" s="8">
        <v>261.7</v>
      </c>
      <c r="V233" s="8">
        <v>2565.5</v>
      </c>
      <c r="W233" s="8">
        <v>36</v>
      </c>
      <c r="X233" s="8">
        <v>139.6</v>
      </c>
      <c r="Y233" s="8">
        <v>267.7</v>
      </c>
      <c r="Z233" s="8">
        <v>26.5</v>
      </c>
      <c r="AA233" s="8">
        <v>31.5</v>
      </c>
      <c r="AB233" s="8">
        <v>12122.6</v>
      </c>
      <c r="AC233" s="8">
        <v>13000</v>
      </c>
      <c r="AD233" s="8">
        <v>877.4</v>
      </c>
      <c r="AE233" s="8">
        <v>6.75</v>
      </c>
    </row>
    <row r="234" spans="18:31" ht="15" thickBot="1" x14ac:dyDescent="0.35">
      <c r="R234" s="7" t="s">
        <v>249</v>
      </c>
      <c r="S234" s="8">
        <v>4130.3</v>
      </c>
      <c r="T234" s="8">
        <v>4663.7</v>
      </c>
      <c r="U234" s="8">
        <v>261.7</v>
      </c>
      <c r="V234" s="8">
        <v>2565.5</v>
      </c>
      <c r="W234" s="8">
        <v>36</v>
      </c>
      <c r="X234" s="8">
        <v>139.6</v>
      </c>
      <c r="Y234" s="8">
        <v>388.3</v>
      </c>
      <c r="Z234" s="8">
        <v>26.5</v>
      </c>
      <c r="AA234" s="8">
        <v>31.5</v>
      </c>
      <c r="AB234" s="8">
        <v>12243.2</v>
      </c>
      <c r="AC234" s="8">
        <v>13000</v>
      </c>
      <c r="AD234" s="8">
        <v>756.8</v>
      </c>
      <c r="AE234" s="8">
        <v>5.82</v>
      </c>
    </row>
    <row r="235" spans="18:31" ht="15" thickBot="1" x14ac:dyDescent="0.35">
      <c r="R235" s="7" t="s">
        <v>250</v>
      </c>
      <c r="S235" s="8">
        <v>4789.3</v>
      </c>
      <c r="T235" s="8">
        <v>3799</v>
      </c>
      <c r="U235" s="8">
        <v>708.6</v>
      </c>
      <c r="V235" s="8">
        <v>2565.5</v>
      </c>
      <c r="W235" s="8">
        <v>36</v>
      </c>
      <c r="X235" s="8">
        <v>567.4</v>
      </c>
      <c r="Y235" s="8">
        <v>0</v>
      </c>
      <c r="Z235" s="8">
        <v>26.5</v>
      </c>
      <c r="AA235" s="8">
        <v>393.8</v>
      </c>
      <c r="AB235" s="8">
        <v>12886.2</v>
      </c>
      <c r="AC235" s="8">
        <v>14000</v>
      </c>
      <c r="AD235" s="8">
        <v>1113.8</v>
      </c>
      <c r="AE235" s="8">
        <v>7.96</v>
      </c>
    </row>
    <row r="236" spans="18:31" ht="15" thickBot="1" x14ac:dyDescent="0.35">
      <c r="R236" s="7" t="s">
        <v>251</v>
      </c>
      <c r="S236" s="8">
        <v>4744.7</v>
      </c>
      <c r="T236" s="8">
        <v>3553.3</v>
      </c>
      <c r="U236" s="8">
        <v>261.7</v>
      </c>
      <c r="V236" s="8">
        <v>2050.6</v>
      </c>
      <c r="W236" s="8">
        <v>463.9</v>
      </c>
      <c r="X236" s="8">
        <v>567.4</v>
      </c>
      <c r="Y236" s="8">
        <v>267.7</v>
      </c>
      <c r="Z236" s="8">
        <v>38.5</v>
      </c>
      <c r="AA236" s="8">
        <v>31.5</v>
      </c>
      <c r="AB236" s="8">
        <v>11979.5</v>
      </c>
      <c r="AC236" s="8">
        <v>12000</v>
      </c>
      <c r="AD236" s="8">
        <v>20.5</v>
      </c>
      <c r="AE236" s="8">
        <v>0.17</v>
      </c>
    </row>
    <row r="237" spans="18:31" ht="15" thickBot="1" x14ac:dyDescent="0.35">
      <c r="R237" s="7" t="s">
        <v>252</v>
      </c>
      <c r="S237" s="8">
        <v>4744.7</v>
      </c>
      <c r="T237" s="8">
        <v>3553.3</v>
      </c>
      <c r="U237" s="8">
        <v>261.7</v>
      </c>
      <c r="V237" s="8">
        <v>2050.6</v>
      </c>
      <c r="W237" s="8">
        <v>463.9</v>
      </c>
      <c r="X237" s="8">
        <v>567.4</v>
      </c>
      <c r="Y237" s="8">
        <v>267.7</v>
      </c>
      <c r="Z237" s="8">
        <v>38.5</v>
      </c>
      <c r="AA237" s="8">
        <v>31.5</v>
      </c>
      <c r="AB237" s="8">
        <v>11979.5</v>
      </c>
      <c r="AC237" s="8">
        <v>12000</v>
      </c>
      <c r="AD237" s="8">
        <v>20.5</v>
      </c>
      <c r="AE237" s="8">
        <v>0.17</v>
      </c>
    </row>
    <row r="238" spans="18:31" ht="15" thickBot="1" x14ac:dyDescent="0.35">
      <c r="R238" s="7" t="s">
        <v>253</v>
      </c>
      <c r="S238" s="8">
        <v>4795.8</v>
      </c>
      <c r="T238" s="8">
        <v>3348.6</v>
      </c>
      <c r="U238" s="8">
        <v>411.3</v>
      </c>
      <c r="V238" s="8">
        <v>2878.8</v>
      </c>
      <c r="W238" s="8">
        <v>463.9</v>
      </c>
      <c r="X238" s="8">
        <v>139.6</v>
      </c>
      <c r="Y238" s="8">
        <v>0</v>
      </c>
      <c r="Z238" s="8">
        <v>38.5</v>
      </c>
      <c r="AA238" s="8">
        <v>1349.1</v>
      </c>
      <c r="AB238" s="8">
        <v>13425.6</v>
      </c>
      <c r="AC238" s="8">
        <v>13000</v>
      </c>
      <c r="AD238" s="8">
        <v>-425.6</v>
      </c>
      <c r="AE238" s="8">
        <v>-3.27</v>
      </c>
    </row>
    <row r="239" spans="18:31" ht="15" thickBot="1" x14ac:dyDescent="0.35">
      <c r="R239" s="7" t="s">
        <v>254</v>
      </c>
      <c r="S239" s="8">
        <v>4744.7</v>
      </c>
      <c r="T239" s="8">
        <v>3799</v>
      </c>
      <c r="U239" s="8">
        <v>318.3</v>
      </c>
      <c r="V239" s="8">
        <v>2565.5</v>
      </c>
      <c r="W239" s="8">
        <v>171.6</v>
      </c>
      <c r="X239" s="8">
        <v>139.6</v>
      </c>
      <c r="Y239" s="8">
        <v>267.7</v>
      </c>
      <c r="Z239" s="8">
        <v>203.7</v>
      </c>
      <c r="AA239" s="8">
        <v>31.5</v>
      </c>
      <c r="AB239" s="8">
        <v>12241.7</v>
      </c>
      <c r="AC239" s="8">
        <v>12000</v>
      </c>
      <c r="AD239" s="8">
        <v>-241.7</v>
      </c>
      <c r="AE239" s="8">
        <v>-2.0099999999999998</v>
      </c>
    </row>
    <row r="240" spans="18:31" ht="15" thickBot="1" x14ac:dyDescent="0.35">
      <c r="R240" s="7" t="s">
        <v>255</v>
      </c>
      <c r="S240" s="8">
        <v>4795.8</v>
      </c>
      <c r="T240" s="8">
        <v>3553.3</v>
      </c>
      <c r="U240" s="8">
        <v>7.5</v>
      </c>
      <c r="V240" s="8">
        <v>2050.6</v>
      </c>
      <c r="W240" s="8">
        <v>171.6</v>
      </c>
      <c r="X240" s="8">
        <v>567.4</v>
      </c>
      <c r="Y240" s="8">
        <v>388.3</v>
      </c>
      <c r="Z240" s="8">
        <v>203.7</v>
      </c>
      <c r="AA240" s="8">
        <v>460.4</v>
      </c>
      <c r="AB240" s="8">
        <v>12198.6</v>
      </c>
      <c r="AC240" s="8">
        <v>12000</v>
      </c>
      <c r="AD240" s="8">
        <v>-198.6</v>
      </c>
      <c r="AE240" s="8">
        <v>-1.66</v>
      </c>
    </row>
    <row r="241" spans="18:31" ht="15" thickBot="1" x14ac:dyDescent="0.35">
      <c r="R241" s="7" t="s">
        <v>256</v>
      </c>
      <c r="S241" s="8">
        <v>4744.7</v>
      </c>
      <c r="T241" s="8">
        <v>3799</v>
      </c>
      <c r="U241" s="8">
        <v>261.7</v>
      </c>
      <c r="V241" s="8">
        <v>2050.6</v>
      </c>
      <c r="W241" s="8">
        <v>171.6</v>
      </c>
      <c r="X241" s="8">
        <v>139.6</v>
      </c>
      <c r="Y241" s="8">
        <v>388.3</v>
      </c>
      <c r="Z241" s="8">
        <v>203.7</v>
      </c>
      <c r="AA241" s="8">
        <v>31.5</v>
      </c>
      <c r="AB241" s="8">
        <v>11790.8</v>
      </c>
      <c r="AC241" s="8">
        <v>12000</v>
      </c>
      <c r="AD241" s="8">
        <v>209.2</v>
      </c>
      <c r="AE241" s="8">
        <v>1.74</v>
      </c>
    </row>
    <row r="242" spans="18:31" ht="15" thickBot="1" x14ac:dyDescent="0.35">
      <c r="R242" s="7" t="s">
        <v>257</v>
      </c>
      <c r="S242" s="8">
        <v>4795.8</v>
      </c>
      <c r="T242" s="8">
        <v>3348.6</v>
      </c>
      <c r="U242" s="8">
        <v>261.7</v>
      </c>
      <c r="V242" s="8">
        <v>1869.5</v>
      </c>
      <c r="W242" s="8">
        <v>344.8</v>
      </c>
      <c r="X242" s="8">
        <v>0</v>
      </c>
      <c r="Y242" s="8">
        <v>267.7</v>
      </c>
      <c r="Z242" s="8">
        <v>26.5</v>
      </c>
      <c r="AA242" s="8">
        <v>0</v>
      </c>
      <c r="AB242" s="8">
        <v>10914.6</v>
      </c>
      <c r="AC242" s="8">
        <v>11000</v>
      </c>
      <c r="AD242" s="8">
        <v>85.4</v>
      </c>
      <c r="AE242" s="8">
        <v>0.78</v>
      </c>
    </row>
    <row r="243" spans="18:31" ht="15" thickBot="1" x14ac:dyDescent="0.35">
      <c r="R243" s="7" t="s">
        <v>258</v>
      </c>
      <c r="S243" s="8">
        <v>4795.8</v>
      </c>
      <c r="T243" s="8">
        <v>3553.3</v>
      </c>
      <c r="U243" s="8">
        <v>318.3</v>
      </c>
      <c r="V243" s="8">
        <v>1869.5</v>
      </c>
      <c r="W243" s="8">
        <v>344.8</v>
      </c>
      <c r="X243" s="8">
        <v>0</v>
      </c>
      <c r="Y243" s="8">
        <v>267.7</v>
      </c>
      <c r="Z243" s="8">
        <v>26.5</v>
      </c>
      <c r="AA243" s="8">
        <v>0</v>
      </c>
      <c r="AB243" s="8">
        <v>11175.8</v>
      </c>
      <c r="AC243" s="8">
        <v>11000</v>
      </c>
      <c r="AD243" s="8">
        <v>-175.8</v>
      </c>
      <c r="AE243" s="8">
        <v>-1.6</v>
      </c>
    </row>
    <row r="244" spans="18:31" ht="15" thickBot="1" x14ac:dyDescent="0.35">
      <c r="R244" s="7" t="s">
        <v>259</v>
      </c>
      <c r="S244" s="8">
        <v>4130.3</v>
      </c>
      <c r="T244" s="8">
        <v>4663.7</v>
      </c>
      <c r="U244" s="8">
        <v>261.7</v>
      </c>
      <c r="V244" s="8">
        <v>2878.8</v>
      </c>
      <c r="W244" s="8">
        <v>463.9</v>
      </c>
      <c r="X244" s="8">
        <v>343.3</v>
      </c>
      <c r="Y244" s="8">
        <v>0</v>
      </c>
      <c r="Z244" s="8">
        <v>70.099999999999994</v>
      </c>
      <c r="AA244" s="8">
        <v>460.4</v>
      </c>
      <c r="AB244" s="8">
        <v>13272</v>
      </c>
      <c r="AC244" s="8">
        <v>14000</v>
      </c>
      <c r="AD244" s="8">
        <v>728</v>
      </c>
      <c r="AE244" s="8">
        <v>5.2</v>
      </c>
    </row>
    <row r="245" spans="18:31" ht="15" thickBot="1" x14ac:dyDescent="0.35">
      <c r="R245" s="7" t="s">
        <v>260</v>
      </c>
      <c r="S245" s="8">
        <v>3885.1</v>
      </c>
      <c r="T245" s="8">
        <v>4663.7</v>
      </c>
      <c r="U245" s="8">
        <v>261.7</v>
      </c>
      <c r="V245" s="8">
        <v>0</v>
      </c>
      <c r="W245" s="8">
        <v>171.6</v>
      </c>
      <c r="X245" s="8">
        <v>3291.1</v>
      </c>
      <c r="Y245" s="8">
        <v>862.2</v>
      </c>
      <c r="Z245" s="8">
        <v>26.5</v>
      </c>
      <c r="AA245" s="8">
        <v>460.4</v>
      </c>
      <c r="AB245" s="8">
        <v>13622.3</v>
      </c>
      <c r="AC245" s="8">
        <v>14000</v>
      </c>
      <c r="AD245" s="8">
        <v>377.7</v>
      </c>
      <c r="AE245" s="8">
        <v>2.7</v>
      </c>
    </row>
    <row r="246" spans="18:31" ht="15" thickBot="1" x14ac:dyDescent="0.35">
      <c r="R246" s="7" t="s">
        <v>261</v>
      </c>
      <c r="S246" s="8">
        <v>4744.7</v>
      </c>
      <c r="T246" s="8">
        <v>4663.7</v>
      </c>
      <c r="U246" s="8">
        <v>261.7</v>
      </c>
      <c r="V246" s="8">
        <v>2565.5</v>
      </c>
      <c r="W246" s="8">
        <v>463.9</v>
      </c>
      <c r="X246" s="8">
        <v>139.6</v>
      </c>
      <c r="Y246" s="8">
        <v>388.3</v>
      </c>
      <c r="Z246" s="8">
        <v>38.5</v>
      </c>
      <c r="AA246" s="8">
        <v>31.5</v>
      </c>
      <c r="AB246" s="8">
        <v>13297.5</v>
      </c>
      <c r="AC246" s="8">
        <v>14000</v>
      </c>
      <c r="AD246" s="8">
        <v>702.5</v>
      </c>
      <c r="AE246" s="8">
        <v>5.0199999999999996</v>
      </c>
    </row>
    <row r="247" spans="18:31" ht="15" thickBot="1" x14ac:dyDescent="0.35">
      <c r="R247" s="7" t="s">
        <v>262</v>
      </c>
      <c r="S247" s="8">
        <v>4789.3</v>
      </c>
      <c r="T247" s="8">
        <v>3799</v>
      </c>
      <c r="U247" s="8">
        <v>411.3</v>
      </c>
      <c r="V247" s="8">
        <v>0</v>
      </c>
      <c r="W247" s="8">
        <v>171.6</v>
      </c>
      <c r="X247" s="8">
        <v>3291.1</v>
      </c>
      <c r="Y247" s="8">
        <v>1129.9000000000001</v>
      </c>
      <c r="Z247" s="8">
        <v>70.099999999999994</v>
      </c>
      <c r="AA247" s="8">
        <v>1349.1</v>
      </c>
      <c r="AB247" s="8">
        <v>15011.4</v>
      </c>
      <c r="AC247" s="8">
        <v>15000</v>
      </c>
      <c r="AD247" s="8">
        <v>-11.4</v>
      </c>
      <c r="AE247" s="8">
        <v>-0.08</v>
      </c>
    </row>
    <row r="248" spans="18:31" ht="15" thickBot="1" x14ac:dyDescent="0.35">
      <c r="R248" s="7" t="s">
        <v>263</v>
      </c>
      <c r="S248" s="8">
        <v>4744.7</v>
      </c>
      <c r="T248" s="8">
        <v>3553.3</v>
      </c>
      <c r="U248" s="8">
        <v>318.3</v>
      </c>
      <c r="V248" s="8">
        <v>2050.6</v>
      </c>
      <c r="W248" s="8">
        <v>344.8</v>
      </c>
      <c r="X248" s="8">
        <v>567.4</v>
      </c>
      <c r="Y248" s="8">
        <v>267.7</v>
      </c>
      <c r="Z248" s="8">
        <v>203.7</v>
      </c>
      <c r="AA248" s="8">
        <v>31.5</v>
      </c>
      <c r="AB248" s="8">
        <v>12082</v>
      </c>
      <c r="AC248" s="8">
        <v>13000</v>
      </c>
      <c r="AD248" s="8">
        <v>918</v>
      </c>
      <c r="AE248" s="8">
        <v>7.06</v>
      </c>
    </row>
    <row r="249" spans="18:31" ht="15" thickBot="1" x14ac:dyDescent="0.35">
      <c r="R249" s="7" t="s">
        <v>264</v>
      </c>
      <c r="S249" s="8">
        <v>4744.7</v>
      </c>
      <c r="T249" s="8">
        <v>3553.3</v>
      </c>
      <c r="U249" s="8">
        <v>318.3</v>
      </c>
      <c r="V249" s="8">
        <v>2050.6</v>
      </c>
      <c r="W249" s="8">
        <v>344.8</v>
      </c>
      <c r="X249" s="8">
        <v>567.4</v>
      </c>
      <c r="Y249" s="8">
        <v>267.7</v>
      </c>
      <c r="Z249" s="8">
        <v>203.7</v>
      </c>
      <c r="AA249" s="8">
        <v>0</v>
      </c>
      <c r="AB249" s="8">
        <v>12050.5</v>
      </c>
      <c r="AC249" s="8">
        <v>12000</v>
      </c>
      <c r="AD249" s="8">
        <v>-50.5</v>
      </c>
      <c r="AE249" s="8">
        <v>-0.42</v>
      </c>
    </row>
    <row r="250" spans="18:31" ht="15" thickBot="1" x14ac:dyDescent="0.35">
      <c r="R250" s="7" t="s">
        <v>265</v>
      </c>
      <c r="S250" s="8">
        <v>4795.8</v>
      </c>
      <c r="T250" s="8">
        <v>3348.6</v>
      </c>
      <c r="U250" s="8">
        <v>261.7</v>
      </c>
      <c r="V250" s="8">
        <v>2565.5</v>
      </c>
      <c r="W250" s="8">
        <v>344.8</v>
      </c>
      <c r="X250" s="8">
        <v>0</v>
      </c>
      <c r="Y250" s="8">
        <v>0</v>
      </c>
      <c r="Z250" s="8">
        <v>26.5</v>
      </c>
      <c r="AA250" s="8">
        <v>393.8</v>
      </c>
      <c r="AB250" s="8">
        <v>11736.8</v>
      </c>
      <c r="AC250" s="8">
        <v>12000</v>
      </c>
      <c r="AD250" s="8">
        <v>263.2</v>
      </c>
      <c r="AE250" s="8">
        <v>2.19</v>
      </c>
    </row>
    <row r="251" spans="18:31" ht="15" thickBot="1" x14ac:dyDescent="0.35">
      <c r="R251" s="7" t="s">
        <v>266</v>
      </c>
      <c r="S251" s="8">
        <v>4744.7</v>
      </c>
      <c r="T251" s="8">
        <v>3553.3</v>
      </c>
      <c r="U251" s="8">
        <v>318.3</v>
      </c>
      <c r="V251" s="8">
        <v>2565.5</v>
      </c>
      <c r="W251" s="8">
        <v>344.8</v>
      </c>
      <c r="X251" s="8">
        <v>567.4</v>
      </c>
      <c r="Y251" s="8">
        <v>388.3</v>
      </c>
      <c r="Z251" s="8">
        <v>26.5</v>
      </c>
      <c r="AA251" s="8">
        <v>31.5</v>
      </c>
      <c r="AB251" s="8">
        <v>12540.4</v>
      </c>
      <c r="AC251" s="8">
        <v>13000</v>
      </c>
      <c r="AD251" s="8">
        <v>459.6</v>
      </c>
      <c r="AE251" s="8">
        <v>3.54</v>
      </c>
    </row>
    <row r="252" spans="18:31" ht="15" thickBot="1" x14ac:dyDescent="0.35">
      <c r="R252" s="7" t="s">
        <v>267</v>
      </c>
      <c r="S252" s="8">
        <v>4795.8</v>
      </c>
      <c r="T252" s="8">
        <v>3348.6</v>
      </c>
      <c r="U252" s="8">
        <v>261.7</v>
      </c>
      <c r="V252" s="8">
        <v>2565.5</v>
      </c>
      <c r="W252" s="8">
        <v>344.8</v>
      </c>
      <c r="X252" s="8">
        <v>567.4</v>
      </c>
      <c r="Y252" s="8">
        <v>388.3</v>
      </c>
      <c r="Z252" s="8">
        <v>26.5</v>
      </c>
      <c r="AA252" s="8">
        <v>460.4</v>
      </c>
      <c r="AB252" s="8">
        <v>12759.1</v>
      </c>
      <c r="AC252" s="8">
        <v>12000</v>
      </c>
      <c r="AD252" s="8">
        <v>-759.1</v>
      </c>
      <c r="AE252" s="8">
        <v>-6.33</v>
      </c>
    </row>
    <row r="253" spans="18:31" ht="15" thickBot="1" x14ac:dyDescent="0.35">
      <c r="R253" s="7" t="s">
        <v>268</v>
      </c>
      <c r="S253" s="8">
        <v>4744.7</v>
      </c>
      <c r="T253" s="8">
        <v>3553.3</v>
      </c>
      <c r="U253" s="8">
        <v>261.7</v>
      </c>
      <c r="V253" s="8">
        <v>2565.5</v>
      </c>
      <c r="W253" s="8">
        <v>344.8</v>
      </c>
      <c r="X253" s="8">
        <v>567.4</v>
      </c>
      <c r="Y253" s="8">
        <v>388.3</v>
      </c>
      <c r="Z253" s="8">
        <v>26.5</v>
      </c>
      <c r="AA253" s="8">
        <v>31.5</v>
      </c>
      <c r="AB253" s="8">
        <v>12483.9</v>
      </c>
      <c r="AC253" s="8">
        <v>13000</v>
      </c>
      <c r="AD253" s="8">
        <v>516.1</v>
      </c>
      <c r="AE253" s="8">
        <v>3.97</v>
      </c>
    </row>
    <row r="254" spans="18:31" ht="15" thickBot="1" x14ac:dyDescent="0.35">
      <c r="R254" s="7" t="s">
        <v>269</v>
      </c>
      <c r="S254" s="8">
        <v>4130.3</v>
      </c>
      <c r="T254" s="8">
        <v>4663.7</v>
      </c>
      <c r="U254" s="8">
        <v>261.7</v>
      </c>
      <c r="V254" s="8">
        <v>2878.8</v>
      </c>
      <c r="W254" s="8">
        <v>463.9</v>
      </c>
      <c r="X254" s="8">
        <v>343.3</v>
      </c>
      <c r="Y254" s="8">
        <v>267.7</v>
      </c>
      <c r="Z254" s="8">
        <v>38.5</v>
      </c>
      <c r="AA254" s="8">
        <v>31.5</v>
      </c>
      <c r="AB254" s="8">
        <v>13079.3</v>
      </c>
      <c r="AC254" s="8">
        <v>12000</v>
      </c>
      <c r="AD254" s="8">
        <v>-1079.3</v>
      </c>
      <c r="AE254" s="8">
        <v>-8.99</v>
      </c>
    </row>
    <row r="255" spans="18:31" ht="15" thickBot="1" x14ac:dyDescent="0.35">
      <c r="R255" s="7" t="s">
        <v>270</v>
      </c>
      <c r="S255" s="8">
        <v>4789.3</v>
      </c>
      <c r="T255" s="8">
        <v>3799</v>
      </c>
      <c r="U255" s="8">
        <v>708.6</v>
      </c>
      <c r="V255" s="8">
        <v>2878.8</v>
      </c>
      <c r="W255" s="8">
        <v>463.9</v>
      </c>
      <c r="X255" s="8">
        <v>139.6</v>
      </c>
      <c r="Y255" s="8">
        <v>267.7</v>
      </c>
      <c r="Z255" s="8">
        <v>38.5</v>
      </c>
      <c r="AA255" s="8">
        <v>393.8</v>
      </c>
      <c r="AB255" s="8">
        <v>13479.1</v>
      </c>
      <c r="AC255" s="8">
        <v>14000</v>
      </c>
      <c r="AD255" s="8">
        <v>520.9</v>
      </c>
      <c r="AE255" s="8">
        <v>3.72</v>
      </c>
    </row>
    <row r="256" spans="18:31" ht="15" thickBot="1" x14ac:dyDescent="0.35">
      <c r="R256" s="7" t="s">
        <v>271</v>
      </c>
      <c r="S256" s="8">
        <v>4130.3</v>
      </c>
      <c r="T256" s="8">
        <v>4663.7</v>
      </c>
      <c r="U256" s="8">
        <v>7.5</v>
      </c>
      <c r="V256" s="8">
        <v>2878.8</v>
      </c>
      <c r="W256" s="8">
        <v>463.9</v>
      </c>
      <c r="X256" s="8">
        <v>343.3</v>
      </c>
      <c r="Y256" s="8">
        <v>267.7</v>
      </c>
      <c r="Z256" s="8">
        <v>38.5</v>
      </c>
      <c r="AA256" s="8">
        <v>31.5</v>
      </c>
      <c r="AB256" s="8">
        <v>12825.1</v>
      </c>
      <c r="AC256" s="8">
        <v>12000</v>
      </c>
      <c r="AD256" s="8">
        <v>-825.1</v>
      </c>
      <c r="AE256" s="8">
        <v>-6.88</v>
      </c>
    </row>
    <row r="257" spans="18:31" ht="15" thickBot="1" x14ac:dyDescent="0.35">
      <c r="R257" s="7" t="s">
        <v>272</v>
      </c>
      <c r="S257" s="8">
        <v>4130.3</v>
      </c>
      <c r="T257" s="8">
        <v>4663.7</v>
      </c>
      <c r="U257" s="8">
        <v>261.7</v>
      </c>
      <c r="V257" s="8">
        <v>2565.5</v>
      </c>
      <c r="W257" s="8">
        <v>344.8</v>
      </c>
      <c r="X257" s="8">
        <v>139.6</v>
      </c>
      <c r="Y257" s="8">
        <v>267.7</v>
      </c>
      <c r="Z257" s="8">
        <v>26.5</v>
      </c>
      <c r="AA257" s="8">
        <v>31.5</v>
      </c>
      <c r="AB257" s="8">
        <v>12431.3</v>
      </c>
      <c r="AC257" s="8">
        <v>13000</v>
      </c>
      <c r="AD257" s="8">
        <v>568.70000000000005</v>
      </c>
      <c r="AE257" s="8">
        <v>4.37</v>
      </c>
    </row>
    <row r="258" spans="18:31" ht="15" thickBot="1" x14ac:dyDescent="0.35">
      <c r="R258" s="7" t="s">
        <v>273</v>
      </c>
      <c r="S258" s="8">
        <v>4130.3</v>
      </c>
      <c r="T258" s="8">
        <v>4663.7</v>
      </c>
      <c r="U258" s="8">
        <v>7.5</v>
      </c>
      <c r="V258" s="8">
        <v>2565.5</v>
      </c>
      <c r="W258" s="8">
        <v>344.8</v>
      </c>
      <c r="X258" s="8">
        <v>139.6</v>
      </c>
      <c r="Y258" s="8">
        <v>267.7</v>
      </c>
      <c r="Z258" s="8">
        <v>26.5</v>
      </c>
      <c r="AA258" s="8">
        <v>31.5</v>
      </c>
      <c r="AB258" s="8">
        <v>12177.1</v>
      </c>
      <c r="AC258" s="8">
        <v>13000</v>
      </c>
      <c r="AD258" s="8">
        <v>822.9</v>
      </c>
      <c r="AE258" s="8">
        <v>6.33</v>
      </c>
    </row>
    <row r="259" spans="18:31" ht="15" thickBot="1" x14ac:dyDescent="0.35">
      <c r="R259" s="7" t="s">
        <v>274</v>
      </c>
      <c r="S259" s="8">
        <v>4789.3</v>
      </c>
      <c r="T259" s="8">
        <v>3799</v>
      </c>
      <c r="U259" s="8">
        <v>708.6</v>
      </c>
      <c r="V259" s="8">
        <v>2565.5</v>
      </c>
      <c r="W259" s="8">
        <v>344.8</v>
      </c>
      <c r="X259" s="8">
        <v>567.4</v>
      </c>
      <c r="Y259" s="8">
        <v>267.7</v>
      </c>
      <c r="Z259" s="8">
        <v>70.099999999999994</v>
      </c>
      <c r="AA259" s="8">
        <v>393.8</v>
      </c>
      <c r="AB259" s="8">
        <v>13506.2</v>
      </c>
      <c r="AC259" s="8">
        <v>14000</v>
      </c>
      <c r="AD259" s="8">
        <v>493.8</v>
      </c>
      <c r="AE259" s="8">
        <v>3.53</v>
      </c>
    </row>
    <row r="260" spans="18:31" ht="15" thickBot="1" x14ac:dyDescent="0.35">
      <c r="R260" s="7" t="s">
        <v>275</v>
      </c>
      <c r="S260" s="8">
        <v>3885.1</v>
      </c>
      <c r="T260" s="8">
        <v>5742</v>
      </c>
      <c r="U260" s="8">
        <v>261.7</v>
      </c>
      <c r="V260" s="8">
        <v>0</v>
      </c>
      <c r="W260" s="8">
        <v>171.6</v>
      </c>
      <c r="X260" s="8">
        <v>3291.1</v>
      </c>
      <c r="Y260" s="8">
        <v>1129.9000000000001</v>
      </c>
      <c r="Z260" s="8">
        <v>70.099999999999994</v>
      </c>
      <c r="AA260" s="8">
        <v>460.4</v>
      </c>
      <c r="AB260" s="8">
        <v>15011.9</v>
      </c>
      <c r="AC260" s="8">
        <v>15000</v>
      </c>
      <c r="AD260" s="8">
        <v>-11.9</v>
      </c>
      <c r="AE260" s="8">
        <v>-0.08</v>
      </c>
    </row>
    <row r="261" spans="18:31" ht="15" thickBot="1" x14ac:dyDescent="0.35">
      <c r="R261" s="7" t="s">
        <v>276</v>
      </c>
      <c r="S261" s="8">
        <v>3885.1</v>
      </c>
      <c r="T261" s="8">
        <v>5742</v>
      </c>
      <c r="U261" s="8">
        <v>708.6</v>
      </c>
      <c r="V261" s="8">
        <v>0</v>
      </c>
      <c r="W261" s="8">
        <v>171.6</v>
      </c>
      <c r="X261" s="8">
        <v>3291.1</v>
      </c>
      <c r="Y261" s="8">
        <v>1129.9000000000001</v>
      </c>
      <c r="Z261" s="8">
        <v>70.099999999999994</v>
      </c>
      <c r="AA261" s="8">
        <v>31.5</v>
      </c>
      <c r="AB261" s="8">
        <v>15029.9</v>
      </c>
      <c r="AC261" s="8">
        <v>15000</v>
      </c>
      <c r="AD261" s="8">
        <v>-29.9</v>
      </c>
      <c r="AE261" s="8">
        <v>-0.2</v>
      </c>
    </row>
    <row r="262" spans="18:31" ht="15" thickBot="1" x14ac:dyDescent="0.35">
      <c r="R262" s="7" t="s">
        <v>277</v>
      </c>
      <c r="S262" s="8">
        <v>4789.3</v>
      </c>
      <c r="T262" s="8">
        <v>4663.7</v>
      </c>
      <c r="U262" s="8">
        <v>411.3</v>
      </c>
      <c r="V262" s="8">
        <v>2565.5</v>
      </c>
      <c r="W262" s="8">
        <v>171.6</v>
      </c>
      <c r="X262" s="8">
        <v>567.4</v>
      </c>
      <c r="Y262" s="8">
        <v>862.2</v>
      </c>
      <c r="Z262" s="8">
        <v>70.099999999999994</v>
      </c>
      <c r="AA262" s="8">
        <v>460.4</v>
      </c>
      <c r="AB262" s="8">
        <v>14561.5</v>
      </c>
      <c r="AC262" s="8">
        <v>15000</v>
      </c>
      <c r="AD262" s="8">
        <v>438.5</v>
      </c>
      <c r="AE262" s="8">
        <v>2.92</v>
      </c>
    </row>
    <row r="263" spans="18:31" ht="15" thickBot="1" x14ac:dyDescent="0.35">
      <c r="R263" s="7" t="s">
        <v>278</v>
      </c>
      <c r="S263" s="8">
        <v>4130.3</v>
      </c>
      <c r="T263" s="8">
        <v>3799</v>
      </c>
      <c r="U263" s="8">
        <v>708.6</v>
      </c>
      <c r="V263" s="8">
        <v>2878.8</v>
      </c>
      <c r="W263" s="8">
        <v>344.8</v>
      </c>
      <c r="X263" s="8">
        <v>343.3</v>
      </c>
      <c r="Y263" s="8">
        <v>862.2</v>
      </c>
      <c r="Z263" s="8">
        <v>70.099999999999994</v>
      </c>
      <c r="AA263" s="8">
        <v>31.5</v>
      </c>
      <c r="AB263" s="8">
        <v>13168.4</v>
      </c>
      <c r="AC263" s="8">
        <v>12000</v>
      </c>
      <c r="AD263" s="8">
        <v>-1168.4000000000001</v>
      </c>
      <c r="AE263" s="8">
        <v>-9.74</v>
      </c>
    </row>
    <row r="264" spans="18:31" ht="15" thickBot="1" x14ac:dyDescent="0.35">
      <c r="R264" s="7" t="s">
        <v>279</v>
      </c>
      <c r="S264" s="8">
        <v>3885.1</v>
      </c>
      <c r="T264" s="8">
        <v>4663.7</v>
      </c>
      <c r="U264" s="8">
        <v>708.6</v>
      </c>
      <c r="V264" s="8">
        <v>0</v>
      </c>
      <c r="W264" s="8">
        <v>344.8</v>
      </c>
      <c r="X264" s="8">
        <v>3291.1</v>
      </c>
      <c r="Y264" s="8">
        <v>862.2</v>
      </c>
      <c r="Z264" s="8">
        <v>70.099999999999994</v>
      </c>
      <c r="AA264" s="8">
        <v>31.5</v>
      </c>
      <c r="AB264" s="8">
        <v>13856.9</v>
      </c>
      <c r="AC264" s="8">
        <v>13000</v>
      </c>
      <c r="AD264" s="8">
        <v>-856.9</v>
      </c>
      <c r="AE264" s="8">
        <v>-6.59</v>
      </c>
    </row>
    <row r="265" spans="18:31" ht="15" thickBot="1" x14ac:dyDescent="0.35">
      <c r="R265" s="7" t="s">
        <v>280</v>
      </c>
      <c r="S265" s="8">
        <v>4744.7</v>
      </c>
      <c r="T265" s="8">
        <v>3553.3</v>
      </c>
      <c r="U265" s="8">
        <v>318.3</v>
      </c>
      <c r="V265" s="8">
        <v>2050.6</v>
      </c>
      <c r="W265" s="8">
        <v>36</v>
      </c>
      <c r="X265" s="8">
        <v>567.4</v>
      </c>
      <c r="Y265" s="8">
        <v>388.3</v>
      </c>
      <c r="Z265" s="8">
        <v>38.5</v>
      </c>
      <c r="AA265" s="8">
        <v>0</v>
      </c>
      <c r="AB265" s="8">
        <v>11697.2</v>
      </c>
      <c r="AC265" s="8">
        <v>11000</v>
      </c>
      <c r="AD265" s="8">
        <v>-697.2</v>
      </c>
      <c r="AE265" s="8">
        <v>-6.34</v>
      </c>
    </row>
    <row r="266" spans="18:31" ht="15" thickBot="1" x14ac:dyDescent="0.35">
      <c r="R266" s="7" t="s">
        <v>281</v>
      </c>
      <c r="S266" s="8">
        <v>4795.8</v>
      </c>
      <c r="T266" s="8">
        <v>3553.3</v>
      </c>
      <c r="U266" s="8">
        <v>318.3</v>
      </c>
      <c r="V266" s="8">
        <v>1869.5</v>
      </c>
      <c r="W266" s="8">
        <v>36</v>
      </c>
      <c r="X266" s="8">
        <v>0</v>
      </c>
      <c r="Y266" s="8">
        <v>388.3</v>
      </c>
      <c r="Z266" s="8">
        <v>38.5</v>
      </c>
      <c r="AA266" s="8">
        <v>0</v>
      </c>
      <c r="AB266" s="8">
        <v>10999.7</v>
      </c>
      <c r="AC266" s="8">
        <v>11000</v>
      </c>
      <c r="AD266" s="8">
        <v>0.3</v>
      </c>
      <c r="AE266" s="8">
        <v>0</v>
      </c>
    </row>
    <row r="267" spans="18:31" ht="15" thickBot="1" x14ac:dyDescent="0.35">
      <c r="R267" s="7" t="s">
        <v>282</v>
      </c>
      <c r="S267" s="8">
        <v>4795.8</v>
      </c>
      <c r="T267" s="8">
        <v>3553.3</v>
      </c>
      <c r="U267" s="8">
        <v>411.3</v>
      </c>
      <c r="V267" s="8">
        <v>2878.8</v>
      </c>
      <c r="W267" s="8">
        <v>463.9</v>
      </c>
      <c r="X267" s="8">
        <v>343.3</v>
      </c>
      <c r="Y267" s="8">
        <v>862.2</v>
      </c>
      <c r="Z267" s="8">
        <v>26.5</v>
      </c>
      <c r="AA267" s="8">
        <v>1349.1</v>
      </c>
      <c r="AB267" s="8">
        <v>14684.1</v>
      </c>
      <c r="AC267" s="8">
        <v>15000</v>
      </c>
      <c r="AD267" s="8">
        <v>315.89999999999998</v>
      </c>
      <c r="AE267" s="8">
        <v>2.11</v>
      </c>
    </row>
    <row r="268" spans="18:31" ht="15" thickBot="1" x14ac:dyDescent="0.35">
      <c r="R268" s="7" t="s">
        <v>283</v>
      </c>
      <c r="S268" s="8">
        <v>4130.3</v>
      </c>
      <c r="T268" s="8">
        <v>3799</v>
      </c>
      <c r="U268" s="8">
        <v>261.7</v>
      </c>
      <c r="V268" s="8">
        <v>2565.5</v>
      </c>
      <c r="W268" s="8">
        <v>344.8</v>
      </c>
      <c r="X268" s="8">
        <v>139.6</v>
      </c>
      <c r="Y268" s="8">
        <v>388.3</v>
      </c>
      <c r="Z268" s="8">
        <v>26.5</v>
      </c>
      <c r="AA268" s="8">
        <v>31.5</v>
      </c>
      <c r="AB268" s="8">
        <v>11687.2</v>
      </c>
      <c r="AC268" s="8">
        <v>12000</v>
      </c>
      <c r="AD268" s="8">
        <v>312.8</v>
      </c>
      <c r="AE268" s="8">
        <v>2.61</v>
      </c>
    </row>
    <row r="269" spans="18:31" ht="15" thickBot="1" x14ac:dyDescent="0.35">
      <c r="R269" s="7" t="s">
        <v>284</v>
      </c>
      <c r="S269" s="8">
        <v>4789.3</v>
      </c>
      <c r="T269" s="8">
        <v>3553.3</v>
      </c>
      <c r="U269" s="8">
        <v>318.3</v>
      </c>
      <c r="V269" s="8">
        <v>2050.6</v>
      </c>
      <c r="W269" s="8">
        <v>463.9</v>
      </c>
      <c r="X269" s="8">
        <v>0</v>
      </c>
      <c r="Y269" s="8">
        <v>267.7</v>
      </c>
      <c r="Z269" s="8">
        <v>203.7</v>
      </c>
      <c r="AA269" s="8">
        <v>31.5</v>
      </c>
      <c r="AB269" s="8">
        <v>11678.2</v>
      </c>
      <c r="AC269" s="8">
        <v>12000</v>
      </c>
      <c r="AD269" s="8">
        <v>321.8</v>
      </c>
      <c r="AE269" s="8">
        <v>2.68</v>
      </c>
    </row>
    <row r="270" spans="18:31" ht="15" thickBot="1" x14ac:dyDescent="0.35">
      <c r="R270" s="7" t="s">
        <v>285</v>
      </c>
      <c r="S270" s="8">
        <v>4795.8</v>
      </c>
      <c r="T270" s="8">
        <v>3553.3</v>
      </c>
      <c r="U270" s="8">
        <v>261.7</v>
      </c>
      <c r="V270" s="8">
        <v>2050.6</v>
      </c>
      <c r="W270" s="8">
        <v>463.9</v>
      </c>
      <c r="X270" s="8">
        <v>567.4</v>
      </c>
      <c r="Y270" s="8">
        <v>267.7</v>
      </c>
      <c r="Z270" s="8">
        <v>203.7</v>
      </c>
      <c r="AA270" s="8">
        <v>393.8</v>
      </c>
      <c r="AB270" s="8">
        <v>12557.9</v>
      </c>
      <c r="AC270" s="8">
        <v>12000</v>
      </c>
      <c r="AD270" s="8">
        <v>-557.9</v>
      </c>
      <c r="AE270" s="8">
        <v>-4.6500000000000004</v>
      </c>
    </row>
    <row r="271" spans="18:31" ht="15" thickBot="1" x14ac:dyDescent="0.35">
      <c r="R271" s="7" t="s">
        <v>286</v>
      </c>
      <c r="S271" s="8">
        <v>4789.3</v>
      </c>
      <c r="T271" s="8">
        <v>3553.3</v>
      </c>
      <c r="U271" s="8">
        <v>261.7</v>
      </c>
      <c r="V271" s="8">
        <v>2050.6</v>
      </c>
      <c r="W271" s="8">
        <v>463.9</v>
      </c>
      <c r="X271" s="8">
        <v>0</v>
      </c>
      <c r="Y271" s="8">
        <v>267.7</v>
      </c>
      <c r="Z271" s="8">
        <v>203.7</v>
      </c>
      <c r="AA271" s="8">
        <v>31.5</v>
      </c>
      <c r="AB271" s="8">
        <v>11621.7</v>
      </c>
      <c r="AC271" s="8">
        <v>12000</v>
      </c>
      <c r="AD271" s="8">
        <v>378.3</v>
      </c>
      <c r="AE271" s="8">
        <v>3.15</v>
      </c>
    </row>
    <row r="272" spans="18:31" ht="15" thickBot="1" x14ac:dyDescent="0.35">
      <c r="R272" s="7" t="s">
        <v>287</v>
      </c>
      <c r="S272" s="8">
        <v>4744.7</v>
      </c>
      <c r="T272" s="8">
        <v>3553.3</v>
      </c>
      <c r="U272" s="8">
        <v>318.3</v>
      </c>
      <c r="V272" s="8">
        <v>1869.5</v>
      </c>
      <c r="W272" s="8">
        <v>36</v>
      </c>
      <c r="X272" s="8">
        <v>0</v>
      </c>
      <c r="Y272" s="8">
        <v>267.7</v>
      </c>
      <c r="Z272" s="8">
        <v>203.7</v>
      </c>
      <c r="AA272" s="8">
        <v>0</v>
      </c>
      <c r="AB272" s="8">
        <v>10993.2</v>
      </c>
      <c r="AC272" s="8">
        <v>11000</v>
      </c>
      <c r="AD272" s="8">
        <v>6.8</v>
      </c>
      <c r="AE272" s="8">
        <v>0.06</v>
      </c>
    </row>
    <row r="273" spans="18:31" ht="15" thickBot="1" x14ac:dyDescent="0.35">
      <c r="R273" s="7" t="s">
        <v>288</v>
      </c>
      <c r="S273" s="8">
        <v>4744.7</v>
      </c>
      <c r="T273" s="8">
        <v>3553.3</v>
      </c>
      <c r="U273" s="8">
        <v>7.5</v>
      </c>
      <c r="V273" s="8">
        <v>2050.6</v>
      </c>
      <c r="W273" s="8">
        <v>463.9</v>
      </c>
      <c r="X273" s="8">
        <v>567.4</v>
      </c>
      <c r="Y273" s="8">
        <v>267.7</v>
      </c>
      <c r="Z273" s="8">
        <v>203.7</v>
      </c>
      <c r="AA273" s="8">
        <v>31.5</v>
      </c>
      <c r="AB273" s="8">
        <v>11890.4</v>
      </c>
      <c r="AC273" s="8">
        <v>12000</v>
      </c>
      <c r="AD273" s="8">
        <v>109.6</v>
      </c>
      <c r="AE273" s="8">
        <v>0.91</v>
      </c>
    </row>
    <row r="274" spans="18:31" ht="15" thickBot="1" x14ac:dyDescent="0.35">
      <c r="R274" s="7" t="s">
        <v>289</v>
      </c>
      <c r="S274" s="8">
        <v>4744.7</v>
      </c>
      <c r="T274" s="8">
        <v>3348.6</v>
      </c>
      <c r="U274" s="8">
        <v>261.7</v>
      </c>
      <c r="V274" s="8">
        <v>2565.5</v>
      </c>
      <c r="W274" s="8">
        <v>344.8</v>
      </c>
      <c r="X274" s="8">
        <v>567.4</v>
      </c>
      <c r="Y274" s="8">
        <v>388.3</v>
      </c>
      <c r="Z274" s="8">
        <v>38.5</v>
      </c>
      <c r="AA274" s="8">
        <v>460.4</v>
      </c>
      <c r="AB274" s="8">
        <v>12720</v>
      </c>
      <c r="AC274" s="8">
        <v>13000</v>
      </c>
      <c r="AD274" s="8">
        <v>280</v>
      </c>
      <c r="AE274" s="8">
        <v>2.15</v>
      </c>
    </row>
    <row r="275" spans="18:31" ht="15" thickBot="1" x14ac:dyDescent="0.35">
      <c r="R275" s="7" t="s">
        <v>290</v>
      </c>
      <c r="S275" s="8">
        <v>4789.3</v>
      </c>
      <c r="T275" s="8">
        <v>3348.6</v>
      </c>
      <c r="U275" s="8">
        <v>318.3</v>
      </c>
      <c r="V275" s="8">
        <v>2050.6</v>
      </c>
      <c r="W275" s="8">
        <v>36</v>
      </c>
      <c r="X275" s="8">
        <v>0</v>
      </c>
      <c r="Y275" s="8">
        <v>267.7</v>
      </c>
      <c r="Z275" s="8">
        <v>26.5</v>
      </c>
      <c r="AA275" s="8">
        <v>0</v>
      </c>
      <c r="AB275" s="8">
        <v>10837.1</v>
      </c>
      <c r="AC275" s="8">
        <v>11000</v>
      </c>
      <c r="AD275" s="8">
        <v>162.9</v>
      </c>
      <c r="AE275" s="8">
        <v>1.48</v>
      </c>
    </row>
    <row r="276" spans="18:31" ht="15" thickBot="1" x14ac:dyDescent="0.35">
      <c r="R276" s="7" t="s">
        <v>291</v>
      </c>
      <c r="S276" s="8">
        <v>4795.8</v>
      </c>
      <c r="T276" s="8">
        <v>3348.6</v>
      </c>
      <c r="U276" s="8">
        <v>261.7</v>
      </c>
      <c r="V276" s="8">
        <v>2050.6</v>
      </c>
      <c r="W276" s="8">
        <v>36</v>
      </c>
      <c r="X276" s="8">
        <v>0</v>
      </c>
      <c r="Y276" s="8">
        <v>267.7</v>
      </c>
      <c r="Z276" s="8">
        <v>26.5</v>
      </c>
      <c r="AA276" s="8">
        <v>393.8</v>
      </c>
      <c r="AB276" s="8">
        <v>11180.8</v>
      </c>
      <c r="AC276" s="8">
        <v>11000</v>
      </c>
      <c r="AD276" s="8">
        <v>-180.8</v>
      </c>
      <c r="AE276" s="8">
        <v>-1.64</v>
      </c>
    </row>
    <row r="277" spans="18:31" ht="15" thickBot="1" x14ac:dyDescent="0.35">
      <c r="R277" s="7" t="s">
        <v>292</v>
      </c>
      <c r="S277" s="8">
        <v>4795.8</v>
      </c>
      <c r="T277" s="8">
        <v>3553.3</v>
      </c>
      <c r="U277" s="8">
        <v>318.3</v>
      </c>
      <c r="V277" s="8">
        <v>1869.5</v>
      </c>
      <c r="W277" s="8">
        <v>36</v>
      </c>
      <c r="X277" s="8">
        <v>0</v>
      </c>
      <c r="Y277" s="8">
        <v>0</v>
      </c>
      <c r="Z277" s="8">
        <v>70.099999999999994</v>
      </c>
      <c r="AA277" s="8">
        <v>0</v>
      </c>
      <c r="AB277" s="8">
        <v>10642.9</v>
      </c>
      <c r="AC277" s="8">
        <v>11000</v>
      </c>
      <c r="AD277" s="8">
        <v>357.1</v>
      </c>
      <c r="AE277" s="8">
        <v>3.25</v>
      </c>
    </row>
    <row r="278" spans="18:31" ht="15" thickBot="1" x14ac:dyDescent="0.35">
      <c r="R278" s="7" t="s">
        <v>293</v>
      </c>
      <c r="S278" s="8">
        <v>4795.8</v>
      </c>
      <c r="T278" s="8">
        <v>3553.3</v>
      </c>
      <c r="U278" s="8">
        <v>318.3</v>
      </c>
      <c r="V278" s="8">
        <v>1869.5</v>
      </c>
      <c r="W278" s="8">
        <v>36</v>
      </c>
      <c r="X278" s="8">
        <v>0</v>
      </c>
      <c r="Y278" s="8">
        <v>0</v>
      </c>
      <c r="Z278" s="8">
        <v>70.099999999999994</v>
      </c>
      <c r="AA278" s="8">
        <v>0</v>
      </c>
      <c r="AB278" s="8">
        <v>10642.9</v>
      </c>
      <c r="AC278" s="8">
        <v>11000</v>
      </c>
      <c r="AD278" s="8">
        <v>357.1</v>
      </c>
      <c r="AE278" s="8">
        <v>3.25</v>
      </c>
    </row>
    <row r="279" spans="18:31" ht="15" thickBot="1" x14ac:dyDescent="0.35">
      <c r="R279" s="7" t="s">
        <v>294</v>
      </c>
      <c r="S279" s="8">
        <v>4130.3</v>
      </c>
      <c r="T279" s="8">
        <v>3799</v>
      </c>
      <c r="U279" s="8">
        <v>261.7</v>
      </c>
      <c r="V279" s="8">
        <v>2050.6</v>
      </c>
      <c r="W279" s="8">
        <v>344.8</v>
      </c>
      <c r="X279" s="8">
        <v>567.4</v>
      </c>
      <c r="Y279" s="8">
        <v>862.2</v>
      </c>
      <c r="Z279" s="8">
        <v>26.5</v>
      </c>
      <c r="AA279" s="8">
        <v>31.5</v>
      </c>
      <c r="AB279" s="8">
        <v>12074</v>
      </c>
      <c r="AC279" s="8">
        <v>11000</v>
      </c>
      <c r="AD279" s="8">
        <v>-1074</v>
      </c>
      <c r="AE279" s="8">
        <v>-9.76</v>
      </c>
    </row>
    <row r="280" spans="18:31" ht="15" thickBot="1" x14ac:dyDescent="0.35">
      <c r="R280" s="7" t="s">
        <v>295</v>
      </c>
      <c r="S280" s="8">
        <v>4789.3</v>
      </c>
      <c r="T280" s="8">
        <v>3799</v>
      </c>
      <c r="U280" s="8">
        <v>708.6</v>
      </c>
      <c r="V280" s="8">
        <v>2565.5</v>
      </c>
      <c r="W280" s="8">
        <v>344.8</v>
      </c>
      <c r="X280" s="8">
        <v>139.6</v>
      </c>
      <c r="Y280" s="8">
        <v>862.2</v>
      </c>
      <c r="Z280" s="8">
        <v>26.5</v>
      </c>
      <c r="AA280" s="8">
        <v>393.8</v>
      </c>
      <c r="AB280" s="8">
        <v>13629.3</v>
      </c>
      <c r="AC280" s="8">
        <v>13000</v>
      </c>
      <c r="AD280" s="8">
        <v>-629.29999999999995</v>
      </c>
      <c r="AE280" s="8">
        <v>-4.84</v>
      </c>
    </row>
    <row r="281" spans="18:31" ht="15" thickBot="1" x14ac:dyDescent="0.35">
      <c r="R281" s="7" t="s">
        <v>296</v>
      </c>
      <c r="S281" s="8">
        <v>4130.3</v>
      </c>
      <c r="T281" s="8">
        <v>4663.7</v>
      </c>
      <c r="U281" s="8">
        <v>261.7</v>
      </c>
      <c r="V281" s="8">
        <v>2878.8</v>
      </c>
      <c r="W281" s="8">
        <v>463.9</v>
      </c>
      <c r="X281" s="8">
        <v>139.6</v>
      </c>
      <c r="Y281" s="8">
        <v>862.2</v>
      </c>
      <c r="Z281" s="8">
        <v>38.5</v>
      </c>
      <c r="AA281" s="8">
        <v>31.5</v>
      </c>
      <c r="AB281" s="8">
        <v>13470.1</v>
      </c>
      <c r="AC281" s="8">
        <v>14000</v>
      </c>
      <c r="AD281" s="8">
        <v>529.9</v>
      </c>
      <c r="AE281" s="8">
        <v>3.79</v>
      </c>
    </row>
    <row r="282" spans="18:31" ht="15" thickBot="1" x14ac:dyDescent="0.35">
      <c r="R282" s="7" t="s">
        <v>297</v>
      </c>
      <c r="S282" s="8">
        <v>4789.3</v>
      </c>
      <c r="T282" s="8">
        <v>3799</v>
      </c>
      <c r="U282" s="8">
        <v>708.6</v>
      </c>
      <c r="V282" s="8">
        <v>2878.8</v>
      </c>
      <c r="W282" s="8">
        <v>463.9</v>
      </c>
      <c r="X282" s="8">
        <v>139.6</v>
      </c>
      <c r="Y282" s="8">
        <v>862.2</v>
      </c>
      <c r="Z282" s="8">
        <v>38.5</v>
      </c>
      <c r="AA282" s="8">
        <v>31.5</v>
      </c>
      <c r="AB282" s="8">
        <v>13711.3</v>
      </c>
      <c r="AC282" s="8">
        <v>14000</v>
      </c>
      <c r="AD282" s="8">
        <v>288.7</v>
      </c>
      <c r="AE282" s="8">
        <v>2.06</v>
      </c>
    </row>
    <row r="283" spans="18:31" ht="15" thickBot="1" x14ac:dyDescent="0.35">
      <c r="R283" s="7" t="s">
        <v>298</v>
      </c>
      <c r="S283" s="8">
        <v>4130.3</v>
      </c>
      <c r="T283" s="8">
        <v>4663.7</v>
      </c>
      <c r="U283" s="8">
        <v>7.5</v>
      </c>
      <c r="V283" s="8">
        <v>2878.8</v>
      </c>
      <c r="W283" s="8">
        <v>36</v>
      </c>
      <c r="X283" s="8">
        <v>567.4</v>
      </c>
      <c r="Y283" s="8">
        <v>388.3</v>
      </c>
      <c r="Z283" s="8">
        <v>38.5</v>
      </c>
      <c r="AA283" s="8">
        <v>31.5</v>
      </c>
      <c r="AB283" s="8">
        <v>12742.1</v>
      </c>
      <c r="AC283" s="8">
        <v>12000</v>
      </c>
      <c r="AD283" s="8">
        <v>-742.1</v>
      </c>
      <c r="AE283" s="8">
        <v>-6.18</v>
      </c>
    </row>
    <row r="284" spans="18:31" ht="15" thickBot="1" x14ac:dyDescent="0.35">
      <c r="R284" s="7" t="s">
        <v>299</v>
      </c>
      <c r="S284" s="8">
        <v>4130.3</v>
      </c>
      <c r="T284" s="8">
        <v>3553.3</v>
      </c>
      <c r="U284" s="8">
        <v>261.7</v>
      </c>
      <c r="V284" s="8">
        <v>2565.5</v>
      </c>
      <c r="W284" s="8">
        <v>3.5</v>
      </c>
      <c r="X284" s="8">
        <v>0</v>
      </c>
      <c r="Y284" s="8">
        <v>388.3</v>
      </c>
      <c r="Z284" s="8">
        <v>203.7</v>
      </c>
      <c r="AA284" s="8">
        <v>393.8</v>
      </c>
      <c r="AB284" s="8">
        <v>11500.1</v>
      </c>
      <c r="AC284" s="8">
        <v>12000</v>
      </c>
      <c r="AD284" s="8">
        <v>499.9</v>
      </c>
      <c r="AE284" s="8">
        <v>4.17</v>
      </c>
    </row>
    <row r="285" spans="18:31" ht="15" thickBot="1" x14ac:dyDescent="0.35">
      <c r="R285" s="7" t="s">
        <v>300</v>
      </c>
      <c r="S285" s="8">
        <v>4130.3</v>
      </c>
      <c r="T285" s="8">
        <v>3553.3</v>
      </c>
      <c r="U285" s="8">
        <v>261.7</v>
      </c>
      <c r="V285" s="8">
        <v>2565.5</v>
      </c>
      <c r="W285" s="8">
        <v>3.5</v>
      </c>
      <c r="X285" s="8">
        <v>567.4</v>
      </c>
      <c r="Y285" s="8">
        <v>388.3</v>
      </c>
      <c r="Z285" s="8">
        <v>203.7</v>
      </c>
      <c r="AA285" s="8">
        <v>393.8</v>
      </c>
      <c r="AB285" s="8">
        <v>12067.5</v>
      </c>
      <c r="AC285" s="8">
        <v>12000</v>
      </c>
      <c r="AD285" s="8">
        <v>-67.5</v>
      </c>
      <c r="AE285" s="8">
        <v>-0.56000000000000005</v>
      </c>
    </row>
    <row r="286" spans="18:31" ht="15" thickBot="1" x14ac:dyDescent="0.35">
      <c r="R286" s="7" t="s">
        <v>301</v>
      </c>
      <c r="S286" s="8">
        <v>4744.7</v>
      </c>
      <c r="T286" s="8">
        <v>3553.3</v>
      </c>
      <c r="U286" s="8">
        <v>318.3</v>
      </c>
      <c r="V286" s="8">
        <v>2565.5</v>
      </c>
      <c r="W286" s="8">
        <v>36</v>
      </c>
      <c r="X286" s="8">
        <v>567.4</v>
      </c>
      <c r="Y286" s="8">
        <v>862.2</v>
      </c>
      <c r="Z286" s="8">
        <v>26.5</v>
      </c>
      <c r="AA286" s="8">
        <v>31.5</v>
      </c>
      <c r="AB286" s="8">
        <v>12705.5</v>
      </c>
      <c r="AC286" s="8">
        <v>13000</v>
      </c>
      <c r="AD286" s="8">
        <v>294.5</v>
      </c>
      <c r="AE286" s="8">
        <v>2.27</v>
      </c>
    </row>
    <row r="287" spans="18:31" ht="15" thickBot="1" x14ac:dyDescent="0.35">
      <c r="R287" s="7" t="s">
        <v>302</v>
      </c>
      <c r="S287" s="8">
        <v>4789.3</v>
      </c>
      <c r="T287" s="8">
        <v>3553.3</v>
      </c>
      <c r="U287" s="8">
        <v>7.5</v>
      </c>
      <c r="V287" s="8">
        <v>2565.5</v>
      </c>
      <c r="W287" s="8">
        <v>36</v>
      </c>
      <c r="X287" s="8">
        <v>567.4</v>
      </c>
      <c r="Y287" s="8">
        <v>862.2</v>
      </c>
      <c r="Z287" s="8">
        <v>26.5</v>
      </c>
      <c r="AA287" s="8">
        <v>31.5</v>
      </c>
      <c r="AB287" s="8">
        <v>12439.3</v>
      </c>
      <c r="AC287" s="8">
        <v>13000</v>
      </c>
      <c r="AD287" s="8">
        <v>560.70000000000005</v>
      </c>
      <c r="AE287" s="8">
        <v>4.3099999999999996</v>
      </c>
    </row>
    <row r="288" spans="18:31" ht="15" thickBot="1" x14ac:dyDescent="0.35">
      <c r="R288" s="7" t="s">
        <v>303</v>
      </c>
      <c r="S288" s="8">
        <v>4744.7</v>
      </c>
      <c r="T288" s="8">
        <v>3799</v>
      </c>
      <c r="U288" s="8">
        <v>318.3</v>
      </c>
      <c r="V288" s="8">
        <v>2565.5</v>
      </c>
      <c r="W288" s="8">
        <v>3.5</v>
      </c>
      <c r="X288" s="8">
        <v>0</v>
      </c>
      <c r="Y288" s="8">
        <v>0</v>
      </c>
      <c r="Z288" s="8">
        <v>38.5</v>
      </c>
      <c r="AA288" s="8">
        <v>31.5</v>
      </c>
      <c r="AB288" s="8">
        <v>11501.1</v>
      </c>
      <c r="AC288" s="8">
        <v>12000</v>
      </c>
      <c r="AD288" s="8">
        <v>498.9</v>
      </c>
      <c r="AE288" s="8">
        <v>4.16</v>
      </c>
    </row>
    <row r="289" spans="18:31" ht="15" thickBot="1" x14ac:dyDescent="0.35">
      <c r="R289" s="7" t="s">
        <v>304</v>
      </c>
      <c r="S289" s="8">
        <v>4130.3</v>
      </c>
      <c r="T289" s="8">
        <v>3553.3</v>
      </c>
      <c r="U289" s="8">
        <v>318.3</v>
      </c>
      <c r="V289" s="8">
        <v>2878.8</v>
      </c>
      <c r="W289" s="8">
        <v>344.8</v>
      </c>
      <c r="X289" s="8">
        <v>343.3</v>
      </c>
      <c r="Y289" s="8">
        <v>0</v>
      </c>
      <c r="Z289" s="8">
        <v>26.5</v>
      </c>
      <c r="AA289" s="8">
        <v>31.5</v>
      </c>
      <c r="AB289" s="8">
        <v>11626.7</v>
      </c>
      <c r="AC289" s="8">
        <v>12000</v>
      </c>
      <c r="AD289" s="8">
        <v>373.3</v>
      </c>
      <c r="AE289" s="8">
        <v>3.11</v>
      </c>
    </row>
    <row r="290" spans="18:31" ht="15" thickBot="1" x14ac:dyDescent="0.35">
      <c r="R290" s="7" t="s">
        <v>305</v>
      </c>
      <c r="S290" s="8">
        <v>4789.3</v>
      </c>
      <c r="T290" s="8">
        <v>3553.3</v>
      </c>
      <c r="U290" s="8">
        <v>7.5</v>
      </c>
      <c r="V290" s="8">
        <v>2878.8</v>
      </c>
      <c r="W290" s="8">
        <v>344.8</v>
      </c>
      <c r="X290" s="8">
        <v>139.6</v>
      </c>
      <c r="Y290" s="8">
        <v>0</v>
      </c>
      <c r="Z290" s="8">
        <v>26.5</v>
      </c>
      <c r="AA290" s="8">
        <v>31.5</v>
      </c>
      <c r="AB290" s="8">
        <v>11771.3</v>
      </c>
      <c r="AC290" s="8">
        <v>12000</v>
      </c>
      <c r="AD290" s="8">
        <v>228.7</v>
      </c>
      <c r="AE290" s="8">
        <v>1.91</v>
      </c>
    </row>
    <row r="291" spans="18:31" ht="15" thickBot="1" x14ac:dyDescent="0.35">
      <c r="R291" s="7" t="s">
        <v>306</v>
      </c>
      <c r="S291" s="8">
        <v>4130.3</v>
      </c>
      <c r="T291" s="8">
        <v>3553.3</v>
      </c>
      <c r="U291" s="8">
        <v>261.7</v>
      </c>
      <c r="V291" s="8">
        <v>2878.8</v>
      </c>
      <c r="W291" s="8">
        <v>344.8</v>
      </c>
      <c r="X291" s="8">
        <v>343.3</v>
      </c>
      <c r="Y291" s="8">
        <v>0</v>
      </c>
      <c r="Z291" s="8">
        <v>26.5</v>
      </c>
      <c r="AA291" s="8">
        <v>31.5</v>
      </c>
      <c r="AB291" s="8">
        <v>11570.1</v>
      </c>
      <c r="AC291" s="8">
        <v>12000</v>
      </c>
      <c r="AD291" s="8">
        <v>429.9</v>
      </c>
      <c r="AE291" s="8">
        <v>3.58</v>
      </c>
    </row>
    <row r="292" spans="18:31" ht="15" thickBot="1" x14ac:dyDescent="0.35">
      <c r="R292" s="7" t="s">
        <v>307</v>
      </c>
      <c r="S292" s="8">
        <v>4744.7</v>
      </c>
      <c r="T292" s="8">
        <v>3799</v>
      </c>
      <c r="U292" s="8">
        <v>318.3</v>
      </c>
      <c r="V292" s="8">
        <v>2565.5</v>
      </c>
      <c r="W292" s="8">
        <v>463.9</v>
      </c>
      <c r="X292" s="8">
        <v>139.6</v>
      </c>
      <c r="Y292" s="8">
        <v>388.3</v>
      </c>
      <c r="Z292" s="8">
        <v>26.5</v>
      </c>
      <c r="AA292" s="8">
        <v>0</v>
      </c>
      <c r="AB292" s="8">
        <v>12445.8</v>
      </c>
      <c r="AC292" s="8">
        <v>12000</v>
      </c>
      <c r="AD292" s="8">
        <v>-445.8</v>
      </c>
      <c r="AE292" s="8">
        <v>-3.72</v>
      </c>
    </row>
    <row r="293" spans="18:31" ht="15" thickBot="1" x14ac:dyDescent="0.35">
      <c r="R293" s="7" t="s">
        <v>308</v>
      </c>
      <c r="S293" s="8">
        <v>4789.3</v>
      </c>
      <c r="T293" s="8">
        <v>3553.3</v>
      </c>
      <c r="U293" s="8">
        <v>7.5</v>
      </c>
      <c r="V293" s="8">
        <v>2565.5</v>
      </c>
      <c r="W293" s="8">
        <v>463.9</v>
      </c>
      <c r="X293" s="8">
        <v>139.6</v>
      </c>
      <c r="Y293" s="8">
        <v>388.3</v>
      </c>
      <c r="Z293" s="8">
        <v>26.5</v>
      </c>
      <c r="AA293" s="8">
        <v>0</v>
      </c>
      <c r="AB293" s="8">
        <v>11933.9</v>
      </c>
      <c r="AC293" s="8">
        <v>12000</v>
      </c>
      <c r="AD293" s="8">
        <v>66.099999999999994</v>
      </c>
      <c r="AE293" s="8">
        <v>0.55000000000000004</v>
      </c>
    </row>
    <row r="294" spans="18:31" ht="15" thickBot="1" x14ac:dyDescent="0.35">
      <c r="R294" s="7" t="s">
        <v>309</v>
      </c>
      <c r="S294" s="8">
        <v>4789.3</v>
      </c>
      <c r="T294" s="8">
        <v>3799</v>
      </c>
      <c r="U294" s="8">
        <v>318.3</v>
      </c>
      <c r="V294" s="8">
        <v>2565.5</v>
      </c>
      <c r="W294" s="8">
        <v>3.5</v>
      </c>
      <c r="X294" s="8">
        <v>567.4</v>
      </c>
      <c r="Y294" s="8">
        <v>388.3</v>
      </c>
      <c r="Z294" s="8">
        <v>38.5</v>
      </c>
      <c r="AA294" s="8">
        <v>31.5</v>
      </c>
      <c r="AB294" s="8">
        <v>12501.4</v>
      </c>
      <c r="AC294" s="8">
        <v>13000</v>
      </c>
      <c r="AD294" s="8">
        <v>498.6</v>
      </c>
      <c r="AE294" s="8">
        <v>3.84</v>
      </c>
    </row>
    <row r="295" spans="18:31" ht="15" thickBot="1" x14ac:dyDescent="0.35">
      <c r="R295" s="7" t="s">
        <v>310</v>
      </c>
      <c r="S295" s="8">
        <v>4795.8</v>
      </c>
      <c r="T295" s="8">
        <v>3553.3</v>
      </c>
      <c r="U295" s="8">
        <v>7.5</v>
      </c>
      <c r="V295" s="8">
        <v>2565.5</v>
      </c>
      <c r="W295" s="8">
        <v>3.5</v>
      </c>
      <c r="X295" s="8">
        <v>0</v>
      </c>
      <c r="Y295" s="8">
        <v>388.3</v>
      </c>
      <c r="Z295" s="8">
        <v>38.5</v>
      </c>
      <c r="AA295" s="8">
        <v>460.4</v>
      </c>
      <c r="AB295" s="8">
        <v>11812.8</v>
      </c>
      <c r="AC295" s="8">
        <v>12000</v>
      </c>
      <c r="AD295" s="8">
        <v>187.2</v>
      </c>
      <c r="AE295" s="8">
        <v>1.56</v>
      </c>
    </row>
    <row r="296" spans="18:31" ht="15" thickBot="1" x14ac:dyDescent="0.35">
      <c r="R296" s="7" t="s">
        <v>311</v>
      </c>
      <c r="S296" s="8">
        <v>4789.3</v>
      </c>
      <c r="T296" s="8">
        <v>3799</v>
      </c>
      <c r="U296" s="8">
        <v>261.7</v>
      </c>
      <c r="V296" s="8">
        <v>2565.5</v>
      </c>
      <c r="W296" s="8">
        <v>3.5</v>
      </c>
      <c r="X296" s="8">
        <v>567.4</v>
      </c>
      <c r="Y296" s="8">
        <v>388.3</v>
      </c>
      <c r="Z296" s="8">
        <v>38.5</v>
      </c>
      <c r="AA296" s="8">
        <v>31.5</v>
      </c>
      <c r="AB296" s="8">
        <v>12444.8</v>
      </c>
      <c r="AC296" s="8">
        <v>13000</v>
      </c>
      <c r="AD296" s="8">
        <v>555.20000000000005</v>
      </c>
      <c r="AE296" s="8">
        <v>4.2699999999999996</v>
      </c>
    </row>
    <row r="297" spans="18:31" ht="15" thickBot="1" x14ac:dyDescent="0.35">
      <c r="R297" s="7" t="s">
        <v>312</v>
      </c>
      <c r="S297" s="8">
        <v>4744.7</v>
      </c>
      <c r="T297" s="8">
        <v>3553.3</v>
      </c>
      <c r="U297" s="8">
        <v>318.3</v>
      </c>
      <c r="V297" s="8">
        <v>2565.5</v>
      </c>
      <c r="W297" s="8">
        <v>3.5</v>
      </c>
      <c r="X297" s="8">
        <v>567.4</v>
      </c>
      <c r="Y297" s="8">
        <v>0</v>
      </c>
      <c r="Z297" s="8">
        <v>38.5</v>
      </c>
      <c r="AA297" s="8">
        <v>31.5</v>
      </c>
      <c r="AB297" s="8">
        <v>11822.8</v>
      </c>
      <c r="AC297" s="8">
        <v>11000</v>
      </c>
      <c r="AD297" s="8">
        <v>-822.8</v>
      </c>
      <c r="AE297" s="8">
        <v>-7.48</v>
      </c>
    </row>
    <row r="298" spans="18:31" ht="15" thickBot="1" x14ac:dyDescent="0.35">
      <c r="R298" s="7" t="s">
        <v>313</v>
      </c>
      <c r="S298" s="8">
        <v>4795.8</v>
      </c>
      <c r="T298" s="8">
        <v>3348.6</v>
      </c>
      <c r="U298" s="8">
        <v>708.6</v>
      </c>
      <c r="V298" s="8">
        <v>2565.5</v>
      </c>
      <c r="W298" s="8">
        <v>3.5</v>
      </c>
      <c r="X298" s="8">
        <v>0</v>
      </c>
      <c r="Y298" s="8">
        <v>0</v>
      </c>
      <c r="Z298" s="8">
        <v>26.5</v>
      </c>
      <c r="AA298" s="8">
        <v>31.5</v>
      </c>
      <c r="AB298" s="8">
        <v>11480.1</v>
      </c>
      <c r="AC298" s="8">
        <v>11000</v>
      </c>
      <c r="AD298" s="8">
        <v>-480.1</v>
      </c>
      <c r="AE298" s="8">
        <v>-4.3600000000000003</v>
      </c>
    </row>
    <row r="299" spans="18:31" ht="15" thickBot="1" x14ac:dyDescent="0.35">
      <c r="R299" s="7" t="s">
        <v>314</v>
      </c>
      <c r="S299" s="8">
        <v>4795.8</v>
      </c>
      <c r="T299" s="8">
        <v>3553.3</v>
      </c>
      <c r="U299" s="8">
        <v>411.3</v>
      </c>
      <c r="V299" s="8">
        <v>2878.8</v>
      </c>
      <c r="W299" s="8">
        <v>3.5</v>
      </c>
      <c r="X299" s="8">
        <v>343.3</v>
      </c>
      <c r="Y299" s="8">
        <v>862.2</v>
      </c>
      <c r="Z299" s="8">
        <v>461.9</v>
      </c>
      <c r="AA299" s="8">
        <v>1349.1</v>
      </c>
      <c r="AB299" s="8">
        <v>14659.1</v>
      </c>
      <c r="AC299" s="8">
        <v>15000</v>
      </c>
      <c r="AD299" s="8">
        <v>340.9</v>
      </c>
      <c r="AE299" s="8">
        <v>2.27</v>
      </c>
    </row>
    <row r="300" spans="18:31" ht="15" thickBot="1" x14ac:dyDescent="0.35"/>
    <row r="301" spans="18:31" ht="15" thickBot="1" x14ac:dyDescent="0.35">
      <c r="R301" s="9" t="s">
        <v>329</v>
      </c>
      <c r="S301" s="10">
        <v>13276.6</v>
      </c>
    </row>
    <row r="302" spans="18:31" ht="15" thickBot="1" x14ac:dyDescent="0.35">
      <c r="R302" s="9" t="s">
        <v>338</v>
      </c>
      <c r="S302" s="10">
        <v>13972.5</v>
      </c>
    </row>
    <row r="303" spans="18:31" ht="15" thickBot="1" x14ac:dyDescent="0.35">
      <c r="R303" s="9" t="s">
        <v>331</v>
      </c>
      <c r="S303" s="10">
        <v>1697999.9</v>
      </c>
    </row>
    <row r="304" spans="18:31" ht="15" thickBot="1" x14ac:dyDescent="0.35">
      <c r="R304" s="9" t="s">
        <v>332</v>
      </c>
      <c r="S304" s="10">
        <v>1698000</v>
      </c>
    </row>
    <row r="305" spans="18:19" ht="15" thickBot="1" x14ac:dyDescent="0.35">
      <c r="R305" s="9" t="s">
        <v>333</v>
      </c>
      <c r="S305" s="10">
        <v>-0.1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665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3EC8-8CA0-4748-B738-9A2CF3F9073F}">
  <dimension ref="A1:AE312"/>
  <sheetViews>
    <sheetView zoomScale="85" workbookViewId="0"/>
  </sheetViews>
  <sheetFormatPr defaultRowHeight="14.4" x14ac:dyDescent="0.3"/>
  <sheetData>
    <row r="1" spans="1:31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3">
        <f>CORREL(L3:L140,M3:M140)</f>
        <v>0.78432841836674438</v>
      </c>
      <c r="R1" s="3"/>
    </row>
    <row r="2" spans="1:31" s="18" customFormat="1" ht="86.4" x14ac:dyDescent="0.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7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3">
      <c r="A3" s="1" t="s">
        <v>156</v>
      </c>
      <c r="B3" s="1" t="s">
        <v>14</v>
      </c>
      <c r="C3" s="1">
        <v>3</v>
      </c>
      <c r="D3" s="1">
        <v>2</v>
      </c>
      <c r="E3" s="1">
        <v>1</v>
      </c>
      <c r="F3" s="1">
        <v>2</v>
      </c>
      <c r="G3" s="1">
        <v>2</v>
      </c>
      <c r="H3" s="1">
        <v>3</v>
      </c>
      <c r="I3" s="1">
        <v>4</v>
      </c>
      <c r="J3" s="1">
        <v>5</v>
      </c>
      <c r="K3" s="1">
        <v>3</v>
      </c>
      <c r="L3" s="1">
        <f>konzisztencia_teszt_nyers_i!G3*1000+10000</f>
        <v>12000</v>
      </c>
      <c r="M3" s="1">
        <f t="shared" ref="M3:M66" si="0">AB162</f>
        <v>13093.5</v>
      </c>
      <c r="N3" s="1">
        <f>konzisztencia_teszt_nyers_i!L3</f>
        <v>3</v>
      </c>
      <c r="O3">
        <f>(M3-10000)/1000</f>
        <v>3.0935000000000001</v>
      </c>
      <c r="P3" s="12">
        <f>ABS(N3-O3)/N3</f>
        <v>3.1166666666666714E-2</v>
      </c>
      <c r="Q3" s="12">
        <f>(N3-O3)/N3</f>
        <v>-3.1166666666666714E-2</v>
      </c>
    </row>
    <row r="4" spans="1:31" x14ac:dyDescent="0.3">
      <c r="A4" s="1" t="s">
        <v>153</v>
      </c>
      <c r="B4" s="1" t="s">
        <v>15</v>
      </c>
      <c r="C4" s="1">
        <v>2</v>
      </c>
      <c r="D4" s="1">
        <v>2</v>
      </c>
      <c r="E4" s="1">
        <v>1</v>
      </c>
      <c r="F4" s="1">
        <v>2</v>
      </c>
      <c r="G4" s="1">
        <v>2</v>
      </c>
      <c r="H4" s="1">
        <v>3</v>
      </c>
      <c r="I4" s="1">
        <v>3</v>
      </c>
      <c r="J4" s="1">
        <v>5</v>
      </c>
      <c r="K4" s="1">
        <v>3</v>
      </c>
      <c r="L4" s="1">
        <f>konzisztencia_teszt_nyers_i!G4*1000+10000</f>
        <v>12000</v>
      </c>
      <c r="M4" s="1">
        <f t="shared" si="0"/>
        <v>13193.8</v>
      </c>
      <c r="N4" s="1">
        <f>konzisztencia_teszt_nyers_i!L4</f>
        <v>3</v>
      </c>
      <c r="O4">
        <f t="shared" ref="O4:O67" si="1">(M4-10000)/1000</f>
        <v>3.1937999999999991</v>
      </c>
      <c r="P4" s="12">
        <f t="shared" ref="P4:P67" si="2">ABS(N4-O4)/N4</f>
        <v>6.4599999999999699E-2</v>
      </c>
      <c r="Q4" s="12">
        <f t="shared" ref="Q4:Q67" si="3">(N4-O4)/N4</f>
        <v>-6.4599999999999699E-2</v>
      </c>
    </row>
    <row r="5" spans="1:31" ht="18" x14ac:dyDescent="0.3">
      <c r="A5" s="1" t="s">
        <v>152</v>
      </c>
      <c r="B5" s="1" t="s">
        <v>16</v>
      </c>
      <c r="C5" s="1">
        <v>1</v>
      </c>
      <c r="D5" s="1">
        <v>2</v>
      </c>
      <c r="E5" s="1">
        <v>3</v>
      </c>
      <c r="F5" s="1">
        <v>2</v>
      </c>
      <c r="G5" s="1">
        <v>3</v>
      </c>
      <c r="H5" s="1">
        <v>2</v>
      </c>
      <c r="I5" s="1">
        <v>3</v>
      </c>
      <c r="J5" s="1">
        <v>4</v>
      </c>
      <c r="K5" s="1">
        <v>1</v>
      </c>
      <c r="L5" s="1">
        <f>konzisztencia_teszt_nyers_i!G5*1000+10000</f>
        <v>12000</v>
      </c>
      <c r="M5" s="1">
        <f t="shared" si="0"/>
        <v>11071.3</v>
      </c>
      <c r="N5" s="1">
        <f>konzisztencia_teszt_nyers_i!L5</f>
        <v>1</v>
      </c>
      <c r="O5">
        <f t="shared" si="1"/>
        <v>1.0712999999999993</v>
      </c>
      <c r="P5" s="12">
        <f t="shared" si="2"/>
        <v>7.1299999999999253E-2</v>
      </c>
      <c r="Q5" s="12">
        <f t="shared" si="3"/>
        <v>-7.1299999999999253E-2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31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1</v>
      </c>
      <c r="F6" s="1">
        <v>2</v>
      </c>
      <c r="G6" s="1">
        <v>1</v>
      </c>
      <c r="H6" s="1">
        <v>1</v>
      </c>
      <c r="I6" s="1">
        <v>2</v>
      </c>
      <c r="J6" s="1">
        <v>1</v>
      </c>
      <c r="K6" s="1">
        <v>4</v>
      </c>
      <c r="L6" s="1">
        <f>konzisztencia_teszt_nyers_i!G6*1000+10000</f>
        <v>11000</v>
      </c>
      <c r="M6" s="1">
        <f t="shared" si="0"/>
        <v>11387.4</v>
      </c>
      <c r="N6" s="1">
        <f>konzisztencia_teszt_nyers_i!L6</f>
        <v>4</v>
      </c>
      <c r="O6">
        <f t="shared" si="1"/>
        <v>1.3873999999999997</v>
      </c>
      <c r="P6" s="12">
        <f t="shared" si="2"/>
        <v>0.65315000000000012</v>
      </c>
      <c r="Q6" s="12">
        <f t="shared" si="3"/>
        <v>0.65315000000000012</v>
      </c>
      <c r="R6" s="3"/>
    </row>
    <row r="7" spans="1:31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1</v>
      </c>
      <c r="K7" s="1">
        <v>4</v>
      </c>
      <c r="L7" s="1">
        <f>konzisztencia_teszt_nyers_i!G7*1000+10000</f>
        <v>11000</v>
      </c>
      <c r="M7" s="1">
        <f t="shared" si="0"/>
        <v>11138.1</v>
      </c>
      <c r="N7" s="1">
        <f>konzisztencia_teszt_nyers_i!L7</f>
        <v>4</v>
      </c>
      <c r="O7">
        <f t="shared" si="1"/>
        <v>1.1381000000000003</v>
      </c>
      <c r="P7" s="12">
        <f t="shared" si="2"/>
        <v>0.71547499999999986</v>
      </c>
      <c r="Q7" s="12">
        <f t="shared" si="3"/>
        <v>0.71547499999999986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31" ht="15" thickBot="1" x14ac:dyDescent="0.35">
      <c r="A8" s="1" t="s">
        <v>155</v>
      </c>
      <c r="B8" s="1" t="s">
        <v>19</v>
      </c>
      <c r="C8" s="1">
        <v>3</v>
      </c>
      <c r="D8" s="1">
        <v>2</v>
      </c>
      <c r="E8" s="1">
        <v>1</v>
      </c>
      <c r="F8" s="1">
        <v>3</v>
      </c>
      <c r="G8" s="1">
        <v>3</v>
      </c>
      <c r="H8" s="1">
        <v>3</v>
      </c>
      <c r="I8" s="1">
        <v>5</v>
      </c>
      <c r="J8" s="1">
        <v>5</v>
      </c>
      <c r="K8" s="1">
        <v>3</v>
      </c>
      <c r="L8" s="1">
        <f>konzisztencia_teszt_nyers_i!G8*1000+10000</f>
        <v>13000</v>
      </c>
      <c r="M8" s="1">
        <f t="shared" si="0"/>
        <v>13386.9</v>
      </c>
      <c r="N8" s="1">
        <f>konzisztencia_teszt_nyers_i!L8</f>
        <v>3</v>
      </c>
      <c r="O8">
        <f t="shared" si="1"/>
        <v>3.3868999999999998</v>
      </c>
      <c r="P8" s="12">
        <f t="shared" si="2"/>
        <v>0.12896666666666659</v>
      </c>
      <c r="Q8" s="12">
        <f t="shared" si="3"/>
        <v>-0.12896666666666659</v>
      </c>
      <c r="R8" s="7" t="s">
        <v>177</v>
      </c>
      <c r="S8" s="8">
        <v>3</v>
      </c>
      <c r="T8" s="8">
        <v>2</v>
      </c>
      <c r="U8" s="8">
        <v>1</v>
      </c>
      <c r="V8" s="8">
        <v>2</v>
      </c>
      <c r="W8" s="8">
        <v>2</v>
      </c>
      <c r="X8" s="8">
        <v>3</v>
      </c>
      <c r="Y8" s="8">
        <v>4</v>
      </c>
      <c r="Z8" s="8">
        <v>5</v>
      </c>
      <c r="AA8" s="8">
        <v>3</v>
      </c>
      <c r="AB8" s="8">
        <v>12000</v>
      </c>
    </row>
    <row r="9" spans="1:31" ht="15" thickBot="1" x14ac:dyDescent="0.35">
      <c r="A9" s="1" t="s">
        <v>153</v>
      </c>
      <c r="B9" s="1" t="s">
        <v>20</v>
      </c>
      <c r="C9" s="1">
        <v>3</v>
      </c>
      <c r="D9" s="1">
        <v>3</v>
      </c>
      <c r="E9" s="1">
        <v>2</v>
      </c>
      <c r="F9" s="1">
        <v>3</v>
      </c>
      <c r="G9" s="1">
        <v>3</v>
      </c>
      <c r="H9" s="1">
        <v>3</v>
      </c>
      <c r="I9" s="1">
        <v>4</v>
      </c>
      <c r="J9" s="1">
        <v>4</v>
      </c>
      <c r="K9" s="1">
        <v>3</v>
      </c>
      <c r="L9" s="1">
        <f>konzisztencia_teszt_nyers_i!G9*1000+10000</f>
        <v>13000</v>
      </c>
      <c r="M9" s="1">
        <f t="shared" si="0"/>
        <v>12913.4</v>
      </c>
      <c r="N9" s="1">
        <f>konzisztencia_teszt_nyers_i!L9</f>
        <v>3</v>
      </c>
      <c r="O9">
        <f t="shared" si="1"/>
        <v>2.9133999999999998</v>
      </c>
      <c r="P9" s="12">
        <f t="shared" si="2"/>
        <v>2.8866666666666745E-2</v>
      </c>
      <c r="Q9" s="12">
        <f t="shared" si="3"/>
        <v>2.8866666666666745E-2</v>
      </c>
      <c r="R9" s="7" t="s">
        <v>178</v>
      </c>
      <c r="S9" s="8">
        <v>2</v>
      </c>
      <c r="T9" s="8">
        <v>2</v>
      </c>
      <c r="U9" s="8">
        <v>1</v>
      </c>
      <c r="V9" s="8">
        <v>2</v>
      </c>
      <c r="W9" s="8">
        <v>2</v>
      </c>
      <c r="X9" s="8">
        <v>3</v>
      </c>
      <c r="Y9" s="8">
        <v>3</v>
      </c>
      <c r="Z9" s="8">
        <v>5</v>
      </c>
      <c r="AA9" s="8">
        <v>3</v>
      </c>
      <c r="AB9" s="8">
        <v>12000</v>
      </c>
    </row>
    <row r="10" spans="1:31" ht="15" thickBot="1" x14ac:dyDescent="0.35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3</v>
      </c>
      <c r="G10" s="1">
        <v>1</v>
      </c>
      <c r="H10" s="1">
        <v>1</v>
      </c>
      <c r="I10" s="1">
        <v>4</v>
      </c>
      <c r="J10" s="1">
        <v>4</v>
      </c>
      <c r="K10" s="1">
        <v>4</v>
      </c>
      <c r="L10" s="1">
        <f>konzisztencia_teszt_nyers_i!G10*1000+10000</f>
        <v>12000</v>
      </c>
      <c r="M10" s="1">
        <f t="shared" si="0"/>
        <v>11472.7</v>
      </c>
      <c r="N10" s="1">
        <f>konzisztencia_teszt_nyers_i!L10</f>
        <v>4</v>
      </c>
      <c r="O10">
        <f t="shared" si="1"/>
        <v>1.4727000000000008</v>
      </c>
      <c r="P10" s="12">
        <f t="shared" si="2"/>
        <v>0.63182499999999986</v>
      </c>
      <c r="Q10" s="12">
        <f t="shared" si="3"/>
        <v>0.63182499999999986</v>
      </c>
      <c r="R10" s="7" t="s">
        <v>179</v>
      </c>
      <c r="S10" s="8">
        <v>1</v>
      </c>
      <c r="T10" s="8">
        <v>2</v>
      </c>
      <c r="U10" s="8">
        <v>3</v>
      </c>
      <c r="V10" s="8">
        <v>2</v>
      </c>
      <c r="W10" s="8">
        <v>3</v>
      </c>
      <c r="X10" s="8">
        <v>2</v>
      </c>
      <c r="Y10" s="8">
        <v>3</v>
      </c>
      <c r="Z10" s="8">
        <v>4</v>
      </c>
      <c r="AA10" s="8">
        <v>1</v>
      </c>
      <c r="AB10" s="8">
        <v>12000</v>
      </c>
    </row>
    <row r="11" spans="1:31" ht="15" thickBot="1" x14ac:dyDescent="0.35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1</v>
      </c>
      <c r="H11" s="1">
        <v>1</v>
      </c>
      <c r="I11" s="1">
        <v>4</v>
      </c>
      <c r="J11" s="1">
        <v>4</v>
      </c>
      <c r="K11" s="1">
        <v>5</v>
      </c>
      <c r="L11" s="1">
        <f>konzisztencia_teszt_nyers_i!G11*1000+10000</f>
        <v>12000</v>
      </c>
      <c r="M11" s="1">
        <f t="shared" si="0"/>
        <v>12491</v>
      </c>
      <c r="N11" s="1">
        <f>konzisztencia_teszt_nyers_i!L11</f>
        <v>5</v>
      </c>
      <c r="O11">
        <f t="shared" si="1"/>
        <v>2.4910000000000001</v>
      </c>
      <c r="P11" s="12">
        <f t="shared" si="2"/>
        <v>0.50180000000000002</v>
      </c>
      <c r="Q11" s="12">
        <f t="shared" si="3"/>
        <v>0.50180000000000002</v>
      </c>
      <c r="R11" s="7" t="s">
        <v>180</v>
      </c>
      <c r="S11" s="8">
        <v>2</v>
      </c>
      <c r="T11" s="8">
        <v>1</v>
      </c>
      <c r="U11" s="8">
        <v>1</v>
      </c>
      <c r="V11" s="8">
        <v>2</v>
      </c>
      <c r="W11" s="8">
        <v>1</v>
      </c>
      <c r="X11" s="8">
        <v>1</v>
      </c>
      <c r="Y11" s="8">
        <v>2</v>
      </c>
      <c r="Z11" s="8">
        <v>1</v>
      </c>
      <c r="AA11" s="8">
        <v>4</v>
      </c>
      <c r="AB11" s="8">
        <v>11000</v>
      </c>
    </row>
    <row r="12" spans="1:31" ht="15" thickBot="1" x14ac:dyDescent="0.35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5</v>
      </c>
      <c r="G12" s="1">
        <v>5</v>
      </c>
      <c r="H12" s="1">
        <v>5</v>
      </c>
      <c r="I12" s="1">
        <v>1</v>
      </c>
      <c r="J12" s="1">
        <v>3</v>
      </c>
      <c r="K12" s="1">
        <v>1</v>
      </c>
      <c r="L12" s="1">
        <f>konzisztencia_teszt_nyers_i!G12*1000+10000</f>
        <v>14000</v>
      </c>
      <c r="M12" s="1">
        <f t="shared" si="0"/>
        <v>14648.1</v>
      </c>
      <c r="N12" s="1">
        <f>konzisztencia_teszt_nyers_i!L12</f>
        <v>1</v>
      </c>
      <c r="O12">
        <f t="shared" si="1"/>
        <v>4.6481000000000003</v>
      </c>
      <c r="P12" s="12">
        <f t="shared" si="2"/>
        <v>3.6481000000000003</v>
      </c>
      <c r="Q12" s="12">
        <f t="shared" si="3"/>
        <v>-3.6481000000000003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1</v>
      </c>
      <c r="AA12" s="8">
        <v>4</v>
      </c>
      <c r="AB12" s="8">
        <v>11000</v>
      </c>
    </row>
    <row r="13" spans="1:31" ht="15" thickBot="1" x14ac:dyDescent="0.35">
      <c r="A13" s="1" t="s">
        <v>155</v>
      </c>
      <c r="B13" s="1" t="s">
        <v>24</v>
      </c>
      <c r="C13" s="1">
        <v>3</v>
      </c>
      <c r="D13" s="1">
        <v>3</v>
      </c>
      <c r="E13" s="1">
        <v>2</v>
      </c>
      <c r="F13" s="1">
        <v>4</v>
      </c>
      <c r="G13" s="1">
        <v>3</v>
      </c>
      <c r="H13" s="1">
        <v>4</v>
      </c>
      <c r="I13" s="1">
        <v>3</v>
      </c>
      <c r="J13" s="1">
        <v>3</v>
      </c>
      <c r="K13" s="1">
        <v>3</v>
      </c>
      <c r="L13" s="1">
        <f>konzisztencia_teszt_nyers_i!G13*1000+10000</f>
        <v>13000</v>
      </c>
      <c r="M13" s="1">
        <f t="shared" si="0"/>
        <v>13895.6</v>
      </c>
      <c r="N13" s="1">
        <f>konzisztencia_teszt_nyers_i!L13</f>
        <v>3</v>
      </c>
      <c r="O13">
        <f t="shared" si="1"/>
        <v>3.8956000000000004</v>
      </c>
      <c r="P13" s="12">
        <f t="shared" si="2"/>
        <v>0.29853333333333348</v>
      </c>
      <c r="Q13" s="12">
        <f t="shared" si="3"/>
        <v>-0.29853333333333348</v>
      </c>
      <c r="R13" s="7" t="s">
        <v>182</v>
      </c>
      <c r="S13" s="8">
        <v>3</v>
      </c>
      <c r="T13" s="8">
        <v>2</v>
      </c>
      <c r="U13" s="8">
        <v>1</v>
      </c>
      <c r="V13" s="8">
        <v>3</v>
      </c>
      <c r="W13" s="8">
        <v>3</v>
      </c>
      <c r="X13" s="8">
        <v>3</v>
      </c>
      <c r="Y13" s="8">
        <v>5</v>
      </c>
      <c r="Z13" s="8">
        <v>5</v>
      </c>
      <c r="AA13" s="8">
        <v>3</v>
      </c>
      <c r="AB13" s="8">
        <v>13000</v>
      </c>
    </row>
    <row r="14" spans="1:31" ht="15" thickBot="1" x14ac:dyDescent="0.35">
      <c r="A14" s="1" t="s">
        <v>152</v>
      </c>
      <c r="B14" s="1" t="s">
        <v>25</v>
      </c>
      <c r="C14" s="1">
        <v>3</v>
      </c>
      <c r="D14" s="1">
        <v>3</v>
      </c>
      <c r="E14" s="1">
        <v>2</v>
      </c>
      <c r="F14" s="1">
        <v>3</v>
      </c>
      <c r="G14" s="1">
        <v>3</v>
      </c>
      <c r="H14" s="1">
        <v>4</v>
      </c>
      <c r="I14" s="1">
        <v>3</v>
      </c>
      <c r="J14" s="1">
        <v>2</v>
      </c>
      <c r="K14" s="1">
        <v>3</v>
      </c>
      <c r="L14" s="1">
        <f>konzisztencia_teszt_nyers_i!G14*1000+10000</f>
        <v>13000</v>
      </c>
      <c r="M14" s="1">
        <f t="shared" si="0"/>
        <v>13252</v>
      </c>
      <c r="N14" s="1">
        <f>konzisztencia_teszt_nyers_i!L14</f>
        <v>3</v>
      </c>
      <c r="O14">
        <f t="shared" si="1"/>
        <v>3.2519999999999998</v>
      </c>
      <c r="P14" s="12">
        <f t="shared" si="2"/>
        <v>8.3999999999999922E-2</v>
      </c>
      <c r="Q14" s="12">
        <f t="shared" si="3"/>
        <v>-8.3999999999999922E-2</v>
      </c>
      <c r="R14" s="7" t="s">
        <v>183</v>
      </c>
      <c r="S14" s="8">
        <v>3</v>
      </c>
      <c r="T14" s="8">
        <v>3</v>
      </c>
      <c r="U14" s="8">
        <v>2</v>
      </c>
      <c r="V14" s="8">
        <v>3</v>
      </c>
      <c r="W14" s="8">
        <v>3</v>
      </c>
      <c r="X14" s="8">
        <v>3</v>
      </c>
      <c r="Y14" s="8">
        <v>4</v>
      </c>
      <c r="Z14" s="8">
        <v>4</v>
      </c>
      <c r="AA14" s="8">
        <v>3</v>
      </c>
      <c r="AB14" s="8">
        <v>13000</v>
      </c>
    </row>
    <row r="15" spans="1:31" ht="15" thickBot="1" x14ac:dyDescent="0.35">
      <c r="A15" s="1" t="s">
        <v>154</v>
      </c>
      <c r="B15" s="1" t="s">
        <v>26</v>
      </c>
      <c r="C15" s="1">
        <v>3</v>
      </c>
      <c r="D15" s="1">
        <v>3</v>
      </c>
      <c r="E15" s="1">
        <v>2</v>
      </c>
      <c r="F15" s="1">
        <v>3</v>
      </c>
      <c r="G15" s="1">
        <v>3</v>
      </c>
      <c r="H15" s="1">
        <v>4</v>
      </c>
      <c r="I15" s="1">
        <v>2</v>
      </c>
      <c r="J15" s="1">
        <v>3</v>
      </c>
      <c r="K15" s="1">
        <v>3</v>
      </c>
      <c r="L15" s="1">
        <f>konzisztencia_teszt_nyers_i!G15*1000+10000</f>
        <v>13000</v>
      </c>
      <c r="M15" s="1">
        <f t="shared" si="0"/>
        <v>13679.9</v>
      </c>
      <c r="N15" s="1">
        <f>konzisztencia_teszt_nyers_i!L15</f>
        <v>3</v>
      </c>
      <c r="O15">
        <f t="shared" si="1"/>
        <v>3.6798999999999995</v>
      </c>
      <c r="P15" s="12">
        <f t="shared" si="2"/>
        <v>0.22663333333333316</v>
      </c>
      <c r="Q15" s="12">
        <f t="shared" si="3"/>
        <v>-0.22663333333333316</v>
      </c>
      <c r="R15" s="7" t="s">
        <v>184</v>
      </c>
      <c r="S15" s="8">
        <v>1</v>
      </c>
      <c r="T15" s="8">
        <v>1</v>
      </c>
      <c r="U15" s="8">
        <v>3</v>
      </c>
      <c r="V15" s="8">
        <v>3</v>
      </c>
      <c r="W15" s="8">
        <v>1</v>
      </c>
      <c r="X15" s="8">
        <v>1</v>
      </c>
      <c r="Y15" s="8">
        <v>4</v>
      </c>
      <c r="Z15" s="8">
        <v>4</v>
      </c>
      <c r="AA15" s="8">
        <v>4</v>
      </c>
      <c r="AB15" s="8">
        <v>12000</v>
      </c>
    </row>
    <row r="16" spans="1:31" ht="15" thickBot="1" x14ac:dyDescent="0.35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2</v>
      </c>
      <c r="H16" s="1">
        <v>3</v>
      </c>
      <c r="I16" s="1">
        <v>4</v>
      </c>
      <c r="J16" s="1">
        <v>3</v>
      </c>
      <c r="K16" s="1">
        <v>3</v>
      </c>
      <c r="L16" s="1">
        <f>konzisztencia_teszt_nyers_i!G16*1000+10000</f>
        <v>13000</v>
      </c>
      <c r="M16" s="1">
        <f t="shared" si="0"/>
        <v>12709.2</v>
      </c>
      <c r="N16" s="1">
        <f>konzisztencia_teszt_nyers_i!L16</f>
        <v>3</v>
      </c>
      <c r="O16">
        <f t="shared" si="1"/>
        <v>2.7092000000000009</v>
      </c>
      <c r="P16" s="12">
        <f t="shared" si="2"/>
        <v>9.6933333333333024E-2</v>
      </c>
      <c r="Q16" s="12">
        <f t="shared" si="3"/>
        <v>9.6933333333333024E-2</v>
      </c>
      <c r="R16" s="7" t="s">
        <v>185</v>
      </c>
      <c r="S16" s="8">
        <v>1</v>
      </c>
      <c r="T16" s="8">
        <v>1</v>
      </c>
      <c r="U16" s="8">
        <v>2</v>
      </c>
      <c r="V16" s="8">
        <v>2</v>
      </c>
      <c r="W16" s="8">
        <v>1</v>
      </c>
      <c r="X16" s="8">
        <v>1</v>
      </c>
      <c r="Y16" s="8">
        <v>4</v>
      </c>
      <c r="Z16" s="8">
        <v>4</v>
      </c>
      <c r="AA16" s="8">
        <v>5</v>
      </c>
      <c r="AB16" s="8">
        <v>12000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2</v>
      </c>
      <c r="E17" s="1">
        <v>3</v>
      </c>
      <c r="F17" s="1">
        <v>4</v>
      </c>
      <c r="G17" s="1">
        <v>2</v>
      </c>
      <c r="H17" s="1">
        <v>3</v>
      </c>
      <c r="I17" s="1">
        <v>3</v>
      </c>
      <c r="J17" s="1">
        <v>3</v>
      </c>
      <c r="K17" s="1">
        <v>2</v>
      </c>
      <c r="L17" s="1">
        <f>konzisztencia_teszt_nyers_i!G17*1000+10000</f>
        <v>13000</v>
      </c>
      <c r="M17" s="1">
        <f t="shared" si="0"/>
        <v>13143.1</v>
      </c>
      <c r="N17" s="1">
        <f>konzisztencia_teszt_nyers_i!L17</f>
        <v>2</v>
      </c>
      <c r="O17">
        <f t="shared" si="1"/>
        <v>3.1431000000000004</v>
      </c>
      <c r="P17" s="12">
        <f t="shared" si="2"/>
        <v>0.57155000000000022</v>
      </c>
      <c r="Q17" s="12">
        <f t="shared" si="3"/>
        <v>-0.57155000000000022</v>
      </c>
      <c r="R17" s="7" t="s">
        <v>186</v>
      </c>
      <c r="S17" s="8">
        <v>2</v>
      </c>
      <c r="T17" s="8">
        <v>2</v>
      </c>
      <c r="U17" s="8">
        <v>5</v>
      </c>
      <c r="V17" s="8">
        <v>5</v>
      </c>
      <c r="W17" s="8">
        <v>5</v>
      </c>
      <c r="X17" s="8">
        <v>5</v>
      </c>
      <c r="Y17" s="8">
        <v>1</v>
      </c>
      <c r="Z17" s="8">
        <v>3</v>
      </c>
      <c r="AA17" s="8">
        <v>1</v>
      </c>
      <c r="AB17" s="8">
        <v>14000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2</v>
      </c>
      <c r="H18" s="1">
        <v>3</v>
      </c>
      <c r="I18" s="1">
        <v>3</v>
      </c>
      <c r="J18" s="1">
        <v>3</v>
      </c>
      <c r="K18" s="1">
        <v>3</v>
      </c>
      <c r="L18" s="1">
        <f>konzisztencia_teszt_nyers_i!G18*1000+10000</f>
        <v>13000</v>
      </c>
      <c r="M18" s="1">
        <f t="shared" si="0"/>
        <v>12928.4</v>
      </c>
      <c r="N18" s="1">
        <f>konzisztencia_teszt_nyers_i!L18</f>
        <v>3</v>
      </c>
      <c r="O18">
        <f t="shared" si="1"/>
        <v>2.9283999999999994</v>
      </c>
      <c r="P18" s="12">
        <f t="shared" si="2"/>
        <v>2.3866666666666852E-2</v>
      </c>
      <c r="Q18" s="12">
        <f t="shared" si="3"/>
        <v>2.3866666666666852E-2</v>
      </c>
      <c r="R18" s="7" t="s">
        <v>187</v>
      </c>
      <c r="S18" s="8">
        <v>3</v>
      </c>
      <c r="T18" s="8">
        <v>3</v>
      </c>
      <c r="U18" s="8">
        <v>2</v>
      </c>
      <c r="V18" s="8">
        <v>4</v>
      </c>
      <c r="W18" s="8">
        <v>3</v>
      </c>
      <c r="X18" s="8">
        <v>4</v>
      </c>
      <c r="Y18" s="8">
        <v>3</v>
      </c>
      <c r="Z18" s="8">
        <v>3</v>
      </c>
      <c r="AA18" s="8">
        <v>3</v>
      </c>
      <c r="AB18" s="8">
        <v>13000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2</v>
      </c>
      <c r="G19" s="1">
        <v>1</v>
      </c>
      <c r="H19" s="1">
        <v>1</v>
      </c>
      <c r="I19" s="1">
        <v>3</v>
      </c>
      <c r="J19" s="1">
        <v>2</v>
      </c>
      <c r="K19" s="1">
        <v>3</v>
      </c>
      <c r="L19" s="1">
        <f>konzisztencia_teszt_nyers_i!G19*1000+10000</f>
        <v>11000</v>
      </c>
      <c r="M19" s="1">
        <f t="shared" si="0"/>
        <v>11236.9</v>
      </c>
      <c r="N19" s="1">
        <f>konzisztencia_teszt_nyers_i!L19</f>
        <v>3</v>
      </c>
      <c r="O19">
        <f t="shared" si="1"/>
        <v>1.2368999999999997</v>
      </c>
      <c r="P19" s="12">
        <f t="shared" si="2"/>
        <v>0.58770000000000011</v>
      </c>
      <c r="Q19" s="12">
        <f t="shared" si="3"/>
        <v>0.58770000000000011</v>
      </c>
      <c r="R19" s="7" t="s">
        <v>188</v>
      </c>
      <c r="S19" s="8">
        <v>3</v>
      </c>
      <c r="T19" s="8">
        <v>3</v>
      </c>
      <c r="U19" s="8">
        <v>2</v>
      </c>
      <c r="V19" s="8">
        <v>3</v>
      </c>
      <c r="W19" s="8">
        <v>3</v>
      </c>
      <c r="X19" s="8">
        <v>4</v>
      </c>
      <c r="Y19" s="8">
        <v>3</v>
      </c>
      <c r="Z19" s="8">
        <v>2</v>
      </c>
      <c r="AA19" s="8">
        <v>3</v>
      </c>
      <c r="AB19" s="8">
        <v>13000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2</v>
      </c>
      <c r="E20" s="1">
        <v>4</v>
      </c>
      <c r="F20" s="1">
        <v>3</v>
      </c>
      <c r="G20" s="1">
        <v>2</v>
      </c>
      <c r="H20" s="1">
        <v>1</v>
      </c>
      <c r="I20" s="1">
        <v>3</v>
      </c>
      <c r="J20" s="1">
        <v>2</v>
      </c>
      <c r="K20" s="1">
        <v>2</v>
      </c>
      <c r="L20" s="1">
        <f>konzisztencia_teszt_nyers_i!G20*1000+10000</f>
        <v>11000</v>
      </c>
      <c r="M20" s="1">
        <f t="shared" si="0"/>
        <v>11336.7</v>
      </c>
      <c r="N20" s="1">
        <f>konzisztencia_teszt_nyers_i!L20</f>
        <v>2</v>
      </c>
      <c r="O20">
        <f t="shared" si="1"/>
        <v>1.3367000000000007</v>
      </c>
      <c r="P20" s="12">
        <f t="shared" si="2"/>
        <v>0.33164999999999967</v>
      </c>
      <c r="Q20" s="12">
        <f t="shared" si="3"/>
        <v>0.33164999999999967</v>
      </c>
      <c r="R20" s="7" t="s">
        <v>189</v>
      </c>
      <c r="S20" s="8">
        <v>3</v>
      </c>
      <c r="T20" s="8">
        <v>3</v>
      </c>
      <c r="U20" s="8">
        <v>2</v>
      </c>
      <c r="V20" s="8">
        <v>3</v>
      </c>
      <c r="W20" s="8">
        <v>3</v>
      </c>
      <c r="X20" s="8">
        <v>4</v>
      </c>
      <c r="Y20" s="8">
        <v>2</v>
      </c>
      <c r="Z20" s="8">
        <v>3</v>
      </c>
      <c r="AA20" s="8">
        <v>3</v>
      </c>
      <c r="AB20" s="8">
        <v>13000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3</v>
      </c>
      <c r="G21" s="1">
        <v>1</v>
      </c>
      <c r="H21" s="1">
        <v>1</v>
      </c>
      <c r="I21" s="1">
        <v>3</v>
      </c>
      <c r="J21" s="1">
        <v>2</v>
      </c>
      <c r="K21" s="1">
        <v>4</v>
      </c>
      <c r="L21" s="1">
        <f>konzisztencia_teszt_nyers_i!G21*1000+10000</f>
        <v>11000</v>
      </c>
      <c r="M21" s="1">
        <f t="shared" si="0"/>
        <v>10931.9</v>
      </c>
      <c r="N21" s="1">
        <f>konzisztencia_teszt_nyers_i!L21</f>
        <v>4</v>
      </c>
      <c r="O21">
        <f t="shared" si="1"/>
        <v>0.93189999999999962</v>
      </c>
      <c r="P21" s="12">
        <f t="shared" si="2"/>
        <v>0.76702500000000007</v>
      </c>
      <c r="Q21" s="12">
        <f t="shared" si="3"/>
        <v>0.76702500000000007</v>
      </c>
      <c r="R21" s="7" t="s">
        <v>190</v>
      </c>
      <c r="S21" s="8">
        <v>3</v>
      </c>
      <c r="T21" s="8">
        <v>2</v>
      </c>
      <c r="U21" s="8">
        <v>3</v>
      </c>
      <c r="V21" s="8">
        <v>3</v>
      </c>
      <c r="W21" s="8">
        <v>2</v>
      </c>
      <c r="X21" s="8">
        <v>3</v>
      </c>
      <c r="Y21" s="8">
        <v>4</v>
      </c>
      <c r="Z21" s="8">
        <v>3</v>
      </c>
      <c r="AA21" s="8">
        <v>3</v>
      </c>
      <c r="AB21" s="8">
        <v>13000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3</v>
      </c>
      <c r="E22" s="1">
        <v>5</v>
      </c>
      <c r="F22" s="1">
        <v>4</v>
      </c>
      <c r="G22" s="1">
        <v>4</v>
      </c>
      <c r="H22" s="1">
        <v>2</v>
      </c>
      <c r="I22" s="1">
        <v>2</v>
      </c>
      <c r="J22" s="1">
        <v>3</v>
      </c>
      <c r="K22" s="1">
        <v>1</v>
      </c>
      <c r="L22" s="1">
        <f>konzisztencia_teszt_nyers_i!G22*1000+10000</f>
        <v>12000</v>
      </c>
      <c r="M22" s="1">
        <f t="shared" si="0"/>
        <v>13192.8</v>
      </c>
      <c r="N22" s="1">
        <f>konzisztencia_teszt_nyers_i!L22</f>
        <v>1</v>
      </c>
      <c r="O22">
        <f t="shared" si="1"/>
        <v>3.1927999999999992</v>
      </c>
      <c r="P22" s="12">
        <f t="shared" si="2"/>
        <v>2.1927999999999992</v>
      </c>
      <c r="Q22" s="12">
        <f t="shared" si="3"/>
        <v>-2.1927999999999992</v>
      </c>
      <c r="R22" s="7" t="s">
        <v>191</v>
      </c>
      <c r="S22" s="8">
        <v>2</v>
      </c>
      <c r="T22" s="8">
        <v>2</v>
      </c>
      <c r="U22" s="8">
        <v>3</v>
      </c>
      <c r="V22" s="8">
        <v>4</v>
      </c>
      <c r="W22" s="8">
        <v>2</v>
      </c>
      <c r="X22" s="8">
        <v>3</v>
      </c>
      <c r="Y22" s="8">
        <v>3</v>
      </c>
      <c r="Z22" s="8">
        <v>3</v>
      </c>
      <c r="AA22" s="8">
        <v>2</v>
      </c>
      <c r="AB22" s="8">
        <v>13000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3</v>
      </c>
      <c r="G23" s="1">
        <v>2</v>
      </c>
      <c r="H23" s="1">
        <v>1</v>
      </c>
      <c r="I23" s="1">
        <v>4</v>
      </c>
      <c r="J23" s="1">
        <v>3</v>
      </c>
      <c r="K23" s="1">
        <v>3</v>
      </c>
      <c r="L23" s="1">
        <f>konzisztencia_teszt_nyers_i!G23*1000+10000</f>
        <v>12000</v>
      </c>
      <c r="M23" s="1">
        <f t="shared" si="0"/>
        <v>11593.6</v>
      </c>
      <c r="N23" s="1">
        <f>konzisztencia_teszt_nyers_i!L23</f>
        <v>3</v>
      </c>
      <c r="O23">
        <f t="shared" si="1"/>
        <v>1.5936000000000003</v>
      </c>
      <c r="P23" s="12">
        <f t="shared" si="2"/>
        <v>0.46879999999999988</v>
      </c>
      <c r="Q23" s="12">
        <f t="shared" si="3"/>
        <v>0.46879999999999988</v>
      </c>
      <c r="R23" s="7" t="s">
        <v>192</v>
      </c>
      <c r="S23" s="8">
        <v>3</v>
      </c>
      <c r="T23" s="8">
        <v>2</v>
      </c>
      <c r="U23" s="8">
        <v>3</v>
      </c>
      <c r="V23" s="8">
        <v>3</v>
      </c>
      <c r="W23" s="8">
        <v>2</v>
      </c>
      <c r="X23" s="8">
        <v>3</v>
      </c>
      <c r="Y23" s="8">
        <v>3</v>
      </c>
      <c r="Z23" s="8">
        <v>3</v>
      </c>
      <c r="AA23" s="8">
        <v>3</v>
      </c>
      <c r="AB23" s="8">
        <v>13000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3</v>
      </c>
      <c r="F24" s="1">
        <v>2</v>
      </c>
      <c r="G24" s="1">
        <v>1</v>
      </c>
      <c r="H24" s="1">
        <v>1</v>
      </c>
      <c r="I24" s="1">
        <v>3</v>
      </c>
      <c r="J24" s="1">
        <v>4</v>
      </c>
      <c r="K24" s="1">
        <v>4</v>
      </c>
      <c r="L24" s="1">
        <f>konzisztencia_teszt_nyers_i!G24*1000+10000</f>
        <v>12000</v>
      </c>
      <c r="M24" s="1">
        <f t="shared" si="0"/>
        <v>11771.6</v>
      </c>
      <c r="N24" s="1">
        <f>konzisztencia_teszt_nyers_i!L24</f>
        <v>4</v>
      </c>
      <c r="O24">
        <f t="shared" si="1"/>
        <v>1.7716000000000003</v>
      </c>
      <c r="P24" s="12">
        <f t="shared" si="2"/>
        <v>0.55709999999999993</v>
      </c>
      <c r="Q24" s="12">
        <f t="shared" si="3"/>
        <v>0.55709999999999993</v>
      </c>
      <c r="R24" s="7" t="s">
        <v>193</v>
      </c>
      <c r="S24" s="8">
        <v>2</v>
      </c>
      <c r="T24" s="8">
        <v>3</v>
      </c>
      <c r="U24" s="8">
        <v>2</v>
      </c>
      <c r="V24" s="8">
        <v>2</v>
      </c>
      <c r="W24" s="8">
        <v>1</v>
      </c>
      <c r="X24" s="8">
        <v>1</v>
      </c>
      <c r="Y24" s="8">
        <v>3</v>
      </c>
      <c r="Z24" s="8">
        <v>2</v>
      </c>
      <c r="AA24" s="8">
        <v>3</v>
      </c>
      <c r="AB24" s="8">
        <v>11000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2</v>
      </c>
      <c r="E25" s="1">
        <v>4</v>
      </c>
      <c r="F25" s="1">
        <v>3</v>
      </c>
      <c r="G25" s="1">
        <v>2</v>
      </c>
      <c r="H25" s="1">
        <v>1</v>
      </c>
      <c r="I25" s="1">
        <v>3</v>
      </c>
      <c r="J25" s="1">
        <v>3</v>
      </c>
      <c r="K25" s="1">
        <v>2</v>
      </c>
      <c r="L25" s="1">
        <f>konzisztencia_teszt_nyers_i!G25*1000+10000</f>
        <v>12000</v>
      </c>
      <c r="M25" s="1">
        <f t="shared" si="0"/>
        <v>11538.9</v>
      </c>
      <c r="N25" s="1">
        <f>konzisztencia_teszt_nyers_i!L25</f>
        <v>2</v>
      </c>
      <c r="O25">
        <f t="shared" si="1"/>
        <v>1.5388999999999997</v>
      </c>
      <c r="P25" s="12">
        <f t="shared" si="2"/>
        <v>0.23055000000000014</v>
      </c>
      <c r="Q25" s="12">
        <f t="shared" si="3"/>
        <v>0.23055000000000014</v>
      </c>
      <c r="R25" s="7" t="s">
        <v>194</v>
      </c>
      <c r="S25" s="8">
        <v>1</v>
      </c>
      <c r="T25" s="8">
        <v>2</v>
      </c>
      <c r="U25" s="8">
        <v>4</v>
      </c>
      <c r="V25" s="8">
        <v>3</v>
      </c>
      <c r="W25" s="8">
        <v>2</v>
      </c>
      <c r="X25" s="8">
        <v>1</v>
      </c>
      <c r="Y25" s="8">
        <v>3</v>
      </c>
      <c r="Z25" s="8">
        <v>2</v>
      </c>
      <c r="AA25" s="8">
        <v>2</v>
      </c>
      <c r="AB25" s="8">
        <v>11000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2</v>
      </c>
      <c r="H26" s="1">
        <v>2</v>
      </c>
      <c r="I26" s="1">
        <v>3</v>
      </c>
      <c r="J26" s="1">
        <v>4</v>
      </c>
      <c r="K26" s="1">
        <v>2</v>
      </c>
      <c r="L26" s="1">
        <f>konzisztencia_teszt_nyers_i!G26*1000+10000</f>
        <v>13000</v>
      </c>
      <c r="M26" s="1">
        <f t="shared" si="0"/>
        <v>13100</v>
      </c>
      <c r="N26" s="1">
        <f>konzisztencia_teszt_nyers_i!L26</f>
        <v>2</v>
      </c>
      <c r="O26">
        <f t="shared" si="1"/>
        <v>3.1</v>
      </c>
      <c r="P26" s="12">
        <f t="shared" si="2"/>
        <v>0.55000000000000004</v>
      </c>
      <c r="Q26" s="12">
        <f t="shared" si="3"/>
        <v>-0.55000000000000004</v>
      </c>
      <c r="R26" s="7" t="s">
        <v>195</v>
      </c>
      <c r="S26" s="8">
        <v>2</v>
      </c>
      <c r="T26" s="8">
        <v>3</v>
      </c>
      <c r="U26" s="8">
        <v>3</v>
      </c>
      <c r="V26" s="8">
        <v>3</v>
      </c>
      <c r="W26" s="8">
        <v>1</v>
      </c>
      <c r="X26" s="8">
        <v>1</v>
      </c>
      <c r="Y26" s="8">
        <v>3</v>
      </c>
      <c r="Z26" s="8">
        <v>2</v>
      </c>
      <c r="AA26" s="8">
        <v>4</v>
      </c>
      <c r="AB26" s="8">
        <v>11000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2</v>
      </c>
      <c r="G27" s="1">
        <v>2</v>
      </c>
      <c r="H27" s="1">
        <v>2</v>
      </c>
      <c r="I27" s="1">
        <v>4</v>
      </c>
      <c r="J27" s="1">
        <v>5</v>
      </c>
      <c r="K27" s="1">
        <v>4</v>
      </c>
      <c r="L27" s="1">
        <f>konzisztencia_teszt_nyers_i!G27*1000+10000</f>
        <v>13000</v>
      </c>
      <c r="M27" s="1">
        <f t="shared" si="0"/>
        <v>13400</v>
      </c>
      <c r="N27" s="1">
        <f>konzisztencia_teszt_nyers_i!L27</f>
        <v>4</v>
      </c>
      <c r="O27">
        <f t="shared" si="1"/>
        <v>3.4</v>
      </c>
      <c r="P27" s="12">
        <f t="shared" si="2"/>
        <v>0.15000000000000002</v>
      </c>
      <c r="Q27" s="12">
        <f t="shared" si="3"/>
        <v>0.15000000000000002</v>
      </c>
      <c r="R27" s="7" t="s">
        <v>196</v>
      </c>
      <c r="S27" s="8">
        <v>1</v>
      </c>
      <c r="T27" s="8">
        <v>3</v>
      </c>
      <c r="U27" s="8">
        <v>5</v>
      </c>
      <c r="V27" s="8">
        <v>4</v>
      </c>
      <c r="W27" s="8">
        <v>4</v>
      </c>
      <c r="X27" s="8">
        <v>2</v>
      </c>
      <c r="Y27" s="8">
        <v>2</v>
      </c>
      <c r="Z27" s="8">
        <v>3</v>
      </c>
      <c r="AA27" s="8">
        <v>1</v>
      </c>
      <c r="AB27" s="8">
        <v>12000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2</v>
      </c>
      <c r="E28" s="1">
        <v>1</v>
      </c>
      <c r="F28" s="1">
        <v>4</v>
      </c>
      <c r="G28" s="1">
        <v>4</v>
      </c>
      <c r="H28" s="1">
        <v>4</v>
      </c>
      <c r="I28" s="1">
        <v>2</v>
      </c>
      <c r="J28" s="1">
        <v>3</v>
      </c>
      <c r="K28" s="1">
        <v>3</v>
      </c>
      <c r="L28" s="1">
        <f>konzisztencia_teszt_nyers_i!G28*1000+10000</f>
        <v>13000</v>
      </c>
      <c r="M28" s="1">
        <f t="shared" si="0"/>
        <v>13494.3</v>
      </c>
      <c r="N28" s="1">
        <f>konzisztencia_teszt_nyers_i!L28</f>
        <v>3</v>
      </c>
      <c r="O28">
        <f t="shared" si="1"/>
        <v>3.4942999999999991</v>
      </c>
      <c r="P28" s="12">
        <f t="shared" si="2"/>
        <v>0.16476666666666637</v>
      </c>
      <c r="Q28" s="12">
        <f t="shared" si="3"/>
        <v>-0.16476666666666637</v>
      </c>
      <c r="R28" s="7" t="s">
        <v>197</v>
      </c>
      <c r="S28" s="8">
        <v>2</v>
      </c>
      <c r="T28" s="8">
        <v>2</v>
      </c>
      <c r="U28" s="8">
        <v>3</v>
      </c>
      <c r="V28" s="8">
        <v>3</v>
      </c>
      <c r="W28" s="8">
        <v>2</v>
      </c>
      <c r="X28" s="8">
        <v>1</v>
      </c>
      <c r="Y28" s="8">
        <v>4</v>
      </c>
      <c r="Z28" s="8">
        <v>3</v>
      </c>
      <c r="AA28" s="8">
        <v>3</v>
      </c>
      <c r="AB28" s="8">
        <v>12000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4</v>
      </c>
      <c r="E29" s="1">
        <v>2</v>
      </c>
      <c r="F29" s="1">
        <v>4</v>
      </c>
      <c r="G29" s="1">
        <v>4</v>
      </c>
      <c r="H29" s="1">
        <v>4</v>
      </c>
      <c r="I29" s="1">
        <v>2</v>
      </c>
      <c r="J29" s="1">
        <v>2</v>
      </c>
      <c r="K29" s="1">
        <v>3</v>
      </c>
      <c r="L29" s="1">
        <f>konzisztencia_teszt_nyers_i!G29*1000+10000</f>
        <v>14000</v>
      </c>
      <c r="M29" s="1">
        <f t="shared" si="0"/>
        <v>14146.4</v>
      </c>
      <c r="N29" s="1">
        <f>konzisztencia_teszt_nyers_i!L29</f>
        <v>3</v>
      </c>
      <c r="O29">
        <f t="shared" si="1"/>
        <v>4.1463999999999999</v>
      </c>
      <c r="P29" s="12">
        <f t="shared" si="2"/>
        <v>0.38213333333333327</v>
      </c>
      <c r="Q29" s="12">
        <f t="shared" si="3"/>
        <v>-0.38213333333333327</v>
      </c>
      <c r="R29" s="7" t="s">
        <v>198</v>
      </c>
      <c r="S29" s="8">
        <v>2</v>
      </c>
      <c r="T29" s="8">
        <v>3</v>
      </c>
      <c r="U29" s="8">
        <v>3</v>
      </c>
      <c r="V29" s="8">
        <v>2</v>
      </c>
      <c r="W29" s="8">
        <v>1</v>
      </c>
      <c r="X29" s="8">
        <v>1</v>
      </c>
      <c r="Y29" s="8">
        <v>3</v>
      </c>
      <c r="Z29" s="8">
        <v>4</v>
      </c>
      <c r="AA29" s="8">
        <v>4</v>
      </c>
      <c r="AB29" s="8">
        <v>12000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3</v>
      </c>
      <c r="G30" s="1">
        <v>2</v>
      </c>
      <c r="H30" s="1">
        <v>2</v>
      </c>
      <c r="I30" s="1">
        <v>4</v>
      </c>
      <c r="J30" s="1">
        <v>5</v>
      </c>
      <c r="K30" s="1">
        <v>4</v>
      </c>
      <c r="L30" s="1">
        <f>konzisztencia_teszt_nyers_i!G30*1000+10000</f>
        <v>14000</v>
      </c>
      <c r="M30" s="1">
        <f t="shared" si="0"/>
        <v>13002.2</v>
      </c>
      <c r="N30" s="1">
        <f>konzisztencia_teszt_nyers_i!L30</f>
        <v>4</v>
      </c>
      <c r="O30">
        <f t="shared" si="1"/>
        <v>3.0022000000000006</v>
      </c>
      <c r="P30" s="12">
        <f t="shared" si="2"/>
        <v>0.24944999999999984</v>
      </c>
      <c r="Q30" s="12">
        <f t="shared" si="3"/>
        <v>0.24944999999999984</v>
      </c>
      <c r="R30" s="7" t="s">
        <v>199</v>
      </c>
      <c r="S30" s="8">
        <v>1</v>
      </c>
      <c r="T30" s="8">
        <v>2</v>
      </c>
      <c r="U30" s="8">
        <v>4</v>
      </c>
      <c r="V30" s="8">
        <v>3</v>
      </c>
      <c r="W30" s="8">
        <v>2</v>
      </c>
      <c r="X30" s="8">
        <v>1</v>
      </c>
      <c r="Y30" s="8">
        <v>3</v>
      </c>
      <c r="Z30" s="8">
        <v>3</v>
      </c>
      <c r="AA30" s="8">
        <v>2</v>
      </c>
      <c r="AB30" s="8">
        <v>12000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2</v>
      </c>
      <c r="G31" s="1">
        <v>1</v>
      </c>
      <c r="H31" s="1">
        <v>1</v>
      </c>
      <c r="I31" s="1">
        <v>4</v>
      </c>
      <c r="J31" s="1">
        <v>3</v>
      </c>
      <c r="K31" s="1">
        <v>3</v>
      </c>
      <c r="L31" s="1">
        <f>konzisztencia_teszt_nyers_i!G31*1000+10000</f>
        <v>11000</v>
      </c>
      <c r="M31" s="1">
        <f t="shared" si="0"/>
        <v>10900.8</v>
      </c>
      <c r="N31" s="1">
        <f>konzisztencia_teszt_nyers_i!L31</f>
        <v>3</v>
      </c>
      <c r="O31">
        <f t="shared" si="1"/>
        <v>0.90079999999999927</v>
      </c>
      <c r="P31" s="12">
        <f t="shared" si="2"/>
        <v>0.69973333333333354</v>
      </c>
      <c r="Q31" s="12">
        <f t="shared" si="3"/>
        <v>0.69973333333333354</v>
      </c>
      <c r="R31" s="7" t="s">
        <v>200</v>
      </c>
      <c r="S31" s="8">
        <v>1</v>
      </c>
      <c r="T31" s="8">
        <v>1</v>
      </c>
      <c r="U31" s="8">
        <v>3</v>
      </c>
      <c r="V31" s="8">
        <v>3</v>
      </c>
      <c r="W31" s="8">
        <v>2</v>
      </c>
      <c r="X31" s="8">
        <v>2</v>
      </c>
      <c r="Y31" s="8">
        <v>3</v>
      </c>
      <c r="Z31" s="8">
        <v>4</v>
      </c>
      <c r="AA31" s="8">
        <v>2</v>
      </c>
      <c r="AB31" s="8">
        <v>13000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2</v>
      </c>
      <c r="E32" s="1">
        <v>3</v>
      </c>
      <c r="F32" s="1">
        <v>2</v>
      </c>
      <c r="G32" s="1">
        <v>1</v>
      </c>
      <c r="H32" s="1">
        <v>2</v>
      </c>
      <c r="I32" s="1">
        <v>4</v>
      </c>
      <c r="J32" s="1">
        <v>3</v>
      </c>
      <c r="K32" s="1">
        <v>4</v>
      </c>
      <c r="L32" s="1">
        <f>konzisztencia_teszt_nyers_i!G32*1000+10000</f>
        <v>11000</v>
      </c>
      <c r="M32" s="1">
        <f t="shared" si="0"/>
        <v>11738.5</v>
      </c>
      <c r="N32" s="1">
        <f>konzisztencia_teszt_nyers_i!L32</f>
        <v>4</v>
      </c>
      <c r="O32">
        <f t="shared" si="1"/>
        <v>1.7384999999999999</v>
      </c>
      <c r="P32" s="12">
        <f t="shared" si="2"/>
        <v>0.56537499999999996</v>
      </c>
      <c r="Q32" s="12">
        <f t="shared" si="3"/>
        <v>0.56537499999999996</v>
      </c>
      <c r="R32" s="7" t="s">
        <v>201</v>
      </c>
      <c r="S32" s="8">
        <v>3</v>
      </c>
      <c r="T32" s="8">
        <v>3</v>
      </c>
      <c r="U32" s="8">
        <v>2</v>
      </c>
      <c r="V32" s="8">
        <v>2</v>
      </c>
      <c r="W32" s="8">
        <v>2</v>
      </c>
      <c r="X32" s="8">
        <v>2</v>
      </c>
      <c r="Y32" s="8">
        <v>4</v>
      </c>
      <c r="Z32" s="8">
        <v>5</v>
      </c>
      <c r="AA32" s="8">
        <v>4</v>
      </c>
      <c r="AB32" s="8">
        <v>13000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3</v>
      </c>
      <c r="E33" s="1">
        <v>4</v>
      </c>
      <c r="F33" s="1">
        <v>2</v>
      </c>
      <c r="G33" s="1">
        <v>1</v>
      </c>
      <c r="H33" s="1">
        <v>1</v>
      </c>
      <c r="I33" s="1">
        <v>3</v>
      </c>
      <c r="J33" s="1">
        <v>3</v>
      </c>
      <c r="K33" s="1">
        <v>2</v>
      </c>
      <c r="L33" s="1">
        <f>konzisztencia_teszt_nyers_i!G33*1000+10000</f>
        <v>11000</v>
      </c>
      <c r="M33" s="1">
        <f t="shared" si="0"/>
        <v>11510.8</v>
      </c>
      <c r="N33" s="1">
        <f>konzisztencia_teszt_nyers_i!L33</f>
        <v>2</v>
      </c>
      <c r="O33">
        <f t="shared" si="1"/>
        <v>1.5107999999999993</v>
      </c>
      <c r="P33" s="12">
        <f t="shared" si="2"/>
        <v>0.24460000000000037</v>
      </c>
      <c r="Q33" s="12">
        <f t="shared" si="3"/>
        <v>0.24460000000000037</v>
      </c>
      <c r="R33" s="7" t="s">
        <v>202</v>
      </c>
      <c r="S33" s="8">
        <v>4</v>
      </c>
      <c r="T33" s="8">
        <v>2</v>
      </c>
      <c r="U33" s="8">
        <v>1</v>
      </c>
      <c r="V33" s="8">
        <v>4</v>
      </c>
      <c r="W33" s="8">
        <v>4</v>
      </c>
      <c r="X33" s="8">
        <v>4</v>
      </c>
      <c r="Y33" s="8">
        <v>2</v>
      </c>
      <c r="Z33" s="8">
        <v>3</v>
      </c>
      <c r="AA33" s="8">
        <v>3</v>
      </c>
      <c r="AB33" s="8">
        <v>13000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2</v>
      </c>
      <c r="H34" s="1">
        <v>2</v>
      </c>
      <c r="I34" s="1">
        <v>4</v>
      </c>
      <c r="J34" s="1">
        <v>4</v>
      </c>
      <c r="K34" s="1">
        <v>4</v>
      </c>
      <c r="L34" s="1">
        <f>konzisztencia_teszt_nyers_i!G34*1000+10000</f>
        <v>13000</v>
      </c>
      <c r="M34" s="1">
        <f t="shared" si="0"/>
        <v>12536.6</v>
      </c>
      <c r="N34" s="1">
        <f>konzisztencia_teszt_nyers_i!L34</f>
        <v>4</v>
      </c>
      <c r="O34">
        <f t="shared" si="1"/>
        <v>2.5366000000000004</v>
      </c>
      <c r="P34" s="12">
        <f t="shared" si="2"/>
        <v>0.3658499999999999</v>
      </c>
      <c r="Q34" s="12">
        <f t="shared" si="3"/>
        <v>0.3658499999999999</v>
      </c>
      <c r="R34" s="7" t="s">
        <v>203</v>
      </c>
      <c r="S34" s="8">
        <v>4</v>
      </c>
      <c r="T34" s="8">
        <v>4</v>
      </c>
      <c r="U34" s="8">
        <v>2</v>
      </c>
      <c r="V34" s="8">
        <v>4</v>
      </c>
      <c r="W34" s="8">
        <v>4</v>
      </c>
      <c r="X34" s="8">
        <v>4</v>
      </c>
      <c r="Y34" s="8">
        <v>2</v>
      </c>
      <c r="Z34" s="8">
        <v>2</v>
      </c>
      <c r="AA34" s="8">
        <v>3</v>
      </c>
      <c r="AB34" s="8">
        <v>14000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1</v>
      </c>
      <c r="H35" s="1">
        <v>1</v>
      </c>
      <c r="I35" s="1">
        <v>5</v>
      </c>
      <c r="J35" s="1">
        <v>4</v>
      </c>
      <c r="K35" s="1">
        <v>4</v>
      </c>
      <c r="L35" s="1">
        <f>konzisztencia_teszt_nyers_i!G35*1000+10000</f>
        <v>12000</v>
      </c>
      <c r="M35" s="1">
        <f t="shared" si="0"/>
        <v>11706.9</v>
      </c>
      <c r="N35" s="1">
        <f>konzisztencia_teszt_nyers_i!L35</f>
        <v>4</v>
      </c>
      <c r="O35">
        <f t="shared" si="1"/>
        <v>1.7068999999999996</v>
      </c>
      <c r="P35" s="12">
        <f t="shared" si="2"/>
        <v>0.57327500000000009</v>
      </c>
      <c r="Q35" s="12">
        <f t="shared" si="3"/>
        <v>0.57327500000000009</v>
      </c>
      <c r="R35" s="7" t="s">
        <v>204</v>
      </c>
      <c r="S35" s="8">
        <v>3</v>
      </c>
      <c r="T35" s="8">
        <v>3</v>
      </c>
      <c r="U35" s="8">
        <v>3</v>
      </c>
      <c r="V35" s="8">
        <v>3</v>
      </c>
      <c r="W35" s="8">
        <v>2</v>
      </c>
      <c r="X35" s="8">
        <v>2</v>
      </c>
      <c r="Y35" s="8">
        <v>4</v>
      </c>
      <c r="Z35" s="8">
        <v>5</v>
      </c>
      <c r="AA35" s="8">
        <v>4</v>
      </c>
      <c r="AB35" s="8">
        <v>14000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1</v>
      </c>
      <c r="H36" s="1">
        <v>2</v>
      </c>
      <c r="I36" s="1">
        <v>4</v>
      </c>
      <c r="J36" s="1">
        <v>3</v>
      </c>
      <c r="K36" s="1">
        <v>5</v>
      </c>
      <c r="L36" s="1">
        <f>konzisztencia_teszt_nyers_i!G36*1000+10000</f>
        <v>12000</v>
      </c>
      <c r="M36" s="1">
        <f t="shared" si="0"/>
        <v>12013.4</v>
      </c>
      <c r="N36" s="1">
        <f>konzisztencia_teszt_nyers_i!L36</f>
        <v>5</v>
      </c>
      <c r="O36">
        <f t="shared" si="1"/>
        <v>2.0133999999999999</v>
      </c>
      <c r="P36" s="12">
        <f t="shared" si="2"/>
        <v>0.59732000000000007</v>
      </c>
      <c r="Q36" s="12">
        <f t="shared" si="3"/>
        <v>0.59732000000000007</v>
      </c>
      <c r="R36" s="7" t="s">
        <v>205</v>
      </c>
      <c r="S36" s="8">
        <v>3</v>
      </c>
      <c r="T36" s="8">
        <v>2</v>
      </c>
      <c r="U36" s="8">
        <v>2</v>
      </c>
      <c r="V36" s="8">
        <v>2</v>
      </c>
      <c r="W36" s="8">
        <v>1</v>
      </c>
      <c r="X36" s="8">
        <v>1</v>
      </c>
      <c r="Y36" s="8">
        <v>4</v>
      </c>
      <c r="Z36" s="8">
        <v>3</v>
      </c>
      <c r="AA36" s="8">
        <v>3</v>
      </c>
      <c r="AB36" s="8">
        <v>11000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1</v>
      </c>
      <c r="E37" s="1">
        <v>3</v>
      </c>
      <c r="F37" s="1">
        <v>2</v>
      </c>
      <c r="G37" s="1">
        <v>1</v>
      </c>
      <c r="H37" s="1">
        <v>1</v>
      </c>
      <c r="I37" s="1">
        <v>3</v>
      </c>
      <c r="J37" s="1">
        <v>3</v>
      </c>
      <c r="K37" s="1">
        <v>2</v>
      </c>
      <c r="L37" s="1">
        <f>konzisztencia_teszt_nyers_i!G37*1000+10000</f>
        <v>12000</v>
      </c>
      <c r="M37" s="1">
        <f t="shared" si="0"/>
        <v>12340.5</v>
      </c>
      <c r="N37" s="1">
        <f>konzisztencia_teszt_nyers_i!L37</f>
        <v>2</v>
      </c>
      <c r="O37">
        <f t="shared" si="1"/>
        <v>2.3405</v>
      </c>
      <c r="P37" s="12">
        <f t="shared" si="2"/>
        <v>0.17025000000000001</v>
      </c>
      <c r="Q37" s="12">
        <f t="shared" si="3"/>
        <v>-0.17025000000000001</v>
      </c>
      <c r="R37" s="7" t="s">
        <v>206</v>
      </c>
      <c r="S37" s="8">
        <v>3</v>
      </c>
      <c r="T37" s="8">
        <v>2</v>
      </c>
      <c r="U37" s="8">
        <v>3</v>
      </c>
      <c r="V37" s="8">
        <v>2</v>
      </c>
      <c r="W37" s="8">
        <v>1</v>
      </c>
      <c r="X37" s="8">
        <v>2</v>
      </c>
      <c r="Y37" s="8">
        <v>4</v>
      </c>
      <c r="Z37" s="8">
        <v>3</v>
      </c>
      <c r="AA37" s="8">
        <v>4</v>
      </c>
      <c r="AB37" s="8">
        <v>11000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1</v>
      </c>
      <c r="F38" s="1">
        <v>2</v>
      </c>
      <c r="G38" s="1">
        <v>1</v>
      </c>
      <c r="H38" s="1">
        <v>2</v>
      </c>
      <c r="I38" s="1">
        <v>4</v>
      </c>
      <c r="J38" s="1">
        <v>2</v>
      </c>
      <c r="K38" s="1">
        <v>4</v>
      </c>
      <c r="L38" s="1">
        <f>konzisztencia_teszt_nyers_i!G38*1000+10000</f>
        <v>11000</v>
      </c>
      <c r="M38" s="1">
        <f t="shared" si="0"/>
        <v>11298.6</v>
      </c>
      <c r="N38" s="1">
        <f>konzisztencia_teszt_nyers_i!L38</f>
        <v>4</v>
      </c>
      <c r="O38">
        <f t="shared" si="1"/>
        <v>1.2986000000000004</v>
      </c>
      <c r="P38" s="12">
        <f t="shared" si="2"/>
        <v>0.67534999999999989</v>
      </c>
      <c r="Q38" s="12">
        <f t="shared" si="3"/>
        <v>0.67534999999999989</v>
      </c>
      <c r="R38" s="7" t="s">
        <v>207</v>
      </c>
      <c r="S38" s="8">
        <v>1</v>
      </c>
      <c r="T38" s="8">
        <v>3</v>
      </c>
      <c r="U38" s="8">
        <v>4</v>
      </c>
      <c r="V38" s="8">
        <v>2</v>
      </c>
      <c r="W38" s="8">
        <v>1</v>
      </c>
      <c r="X38" s="8">
        <v>1</v>
      </c>
      <c r="Y38" s="8">
        <v>3</v>
      </c>
      <c r="Z38" s="8">
        <v>3</v>
      </c>
      <c r="AA38" s="8">
        <v>2</v>
      </c>
      <c r="AB38" s="8">
        <v>11000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1</v>
      </c>
      <c r="E39" s="1">
        <v>2</v>
      </c>
      <c r="F39" s="1">
        <v>1</v>
      </c>
      <c r="G39" s="1">
        <v>1</v>
      </c>
      <c r="H39" s="1">
        <v>1</v>
      </c>
      <c r="I39" s="1">
        <v>4</v>
      </c>
      <c r="J39" s="1">
        <v>2</v>
      </c>
      <c r="K39" s="1">
        <v>2</v>
      </c>
      <c r="L39" s="1">
        <f>konzisztencia_teszt_nyers_i!G39*1000+10000</f>
        <v>11000</v>
      </c>
      <c r="M39" s="1">
        <f t="shared" si="0"/>
        <v>10822.5</v>
      </c>
      <c r="N39" s="1">
        <f>konzisztencia_teszt_nyers_i!L39</f>
        <v>2</v>
      </c>
      <c r="O39">
        <f t="shared" si="1"/>
        <v>0.82250000000000001</v>
      </c>
      <c r="P39" s="12">
        <f t="shared" si="2"/>
        <v>0.58875</v>
      </c>
      <c r="Q39" s="12">
        <f t="shared" si="3"/>
        <v>0.58875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2</v>
      </c>
      <c r="X39" s="8">
        <v>2</v>
      </c>
      <c r="Y39" s="8">
        <v>4</v>
      </c>
      <c r="Z39" s="8">
        <v>4</v>
      </c>
      <c r="AA39" s="8">
        <v>4</v>
      </c>
      <c r="AB39" s="8">
        <v>13000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2</v>
      </c>
      <c r="F40" s="1">
        <v>1</v>
      </c>
      <c r="G40" s="1">
        <v>1</v>
      </c>
      <c r="H40" s="1">
        <v>2</v>
      </c>
      <c r="I40" s="1">
        <v>5</v>
      </c>
      <c r="J40" s="1">
        <v>5</v>
      </c>
      <c r="K40" s="1">
        <v>5</v>
      </c>
      <c r="L40" s="1">
        <f>konzisztencia_teszt_nyers_i!G40*1000+10000</f>
        <v>11000</v>
      </c>
      <c r="M40" s="1">
        <f t="shared" si="0"/>
        <v>12441.3</v>
      </c>
      <c r="N40" s="1">
        <f>konzisztencia_teszt_nyers_i!L40</f>
        <v>5</v>
      </c>
      <c r="O40">
        <f t="shared" si="1"/>
        <v>2.4412999999999991</v>
      </c>
      <c r="P40" s="12">
        <f t="shared" si="2"/>
        <v>0.51174000000000019</v>
      </c>
      <c r="Q40" s="12">
        <f t="shared" si="3"/>
        <v>0.51174000000000019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1</v>
      </c>
      <c r="X40" s="8">
        <v>1</v>
      </c>
      <c r="Y40" s="8">
        <v>5</v>
      </c>
      <c r="Z40" s="8">
        <v>4</v>
      </c>
      <c r="AA40" s="8">
        <v>4</v>
      </c>
      <c r="AB40" s="8">
        <v>12000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2</v>
      </c>
      <c r="E41" s="1">
        <v>3</v>
      </c>
      <c r="F41" s="1">
        <v>2</v>
      </c>
      <c r="G41" s="1">
        <v>3</v>
      </c>
      <c r="H41" s="1">
        <v>2</v>
      </c>
      <c r="I41" s="1">
        <v>4</v>
      </c>
      <c r="J41" s="1">
        <v>4</v>
      </c>
      <c r="K41" s="1">
        <v>1</v>
      </c>
      <c r="L41" s="1">
        <f>konzisztencia_teszt_nyers_i!G41*1000+10000</f>
        <v>11000</v>
      </c>
      <c r="M41" s="1">
        <f t="shared" si="0"/>
        <v>10852.1</v>
      </c>
      <c r="N41" s="1">
        <f>konzisztencia_teszt_nyers_i!L41</f>
        <v>1</v>
      </c>
      <c r="O41">
        <f t="shared" si="1"/>
        <v>0.85210000000000041</v>
      </c>
      <c r="P41" s="12">
        <f t="shared" si="2"/>
        <v>0.14789999999999959</v>
      </c>
      <c r="Q41" s="12">
        <f t="shared" si="3"/>
        <v>0.14789999999999959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1</v>
      </c>
      <c r="X41" s="8">
        <v>2</v>
      </c>
      <c r="Y41" s="8">
        <v>4</v>
      </c>
      <c r="Z41" s="8">
        <v>3</v>
      </c>
      <c r="AA41" s="8">
        <v>5</v>
      </c>
      <c r="AB41" s="8">
        <v>12000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2</v>
      </c>
      <c r="G42" s="1">
        <v>1</v>
      </c>
      <c r="H42" s="1">
        <v>2</v>
      </c>
      <c r="I42" s="1">
        <v>4</v>
      </c>
      <c r="J42" s="1">
        <v>5</v>
      </c>
      <c r="K42" s="1">
        <v>4</v>
      </c>
      <c r="L42" s="1">
        <f>konzisztencia_teszt_nyers_i!G42*1000+10000</f>
        <v>11000</v>
      </c>
      <c r="M42" s="1">
        <f t="shared" si="0"/>
        <v>11752.6</v>
      </c>
      <c r="N42" s="1">
        <f>konzisztencia_teszt_nyers_i!L42</f>
        <v>4</v>
      </c>
      <c r="O42">
        <f t="shared" si="1"/>
        <v>1.7526000000000004</v>
      </c>
      <c r="P42" s="12">
        <f t="shared" si="2"/>
        <v>0.56184999999999996</v>
      </c>
      <c r="Q42" s="12">
        <f t="shared" si="3"/>
        <v>0.56184999999999996</v>
      </c>
      <c r="R42" s="7" t="s">
        <v>211</v>
      </c>
      <c r="S42" s="8">
        <v>1</v>
      </c>
      <c r="T42" s="8">
        <v>1</v>
      </c>
      <c r="U42" s="8">
        <v>3</v>
      </c>
      <c r="V42" s="8">
        <v>2</v>
      </c>
      <c r="W42" s="8">
        <v>1</v>
      </c>
      <c r="X42" s="8">
        <v>1</v>
      </c>
      <c r="Y42" s="8">
        <v>3</v>
      </c>
      <c r="Z42" s="8">
        <v>3</v>
      </c>
      <c r="AA42" s="8">
        <v>2</v>
      </c>
      <c r="AB42" s="8">
        <v>12000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2</v>
      </c>
      <c r="F43" s="1">
        <v>3</v>
      </c>
      <c r="G43" s="1">
        <v>5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konzisztencia_teszt_nyers_i!G43*1000+10000</f>
        <v>13000</v>
      </c>
      <c r="M43" s="1">
        <f t="shared" si="0"/>
        <v>13043.3</v>
      </c>
      <c r="N43" s="1">
        <f>konzisztencia_teszt_nyers_i!L43</f>
        <v>2</v>
      </c>
      <c r="O43">
        <f t="shared" si="1"/>
        <v>3.0432999999999995</v>
      </c>
      <c r="P43" s="12">
        <f t="shared" si="2"/>
        <v>0.52164999999999973</v>
      </c>
      <c r="Q43" s="12">
        <f t="shared" si="3"/>
        <v>-0.52164999999999973</v>
      </c>
      <c r="R43" s="7" t="s">
        <v>212</v>
      </c>
      <c r="S43" s="8">
        <v>2</v>
      </c>
      <c r="T43" s="8">
        <v>1</v>
      </c>
      <c r="U43" s="8">
        <v>1</v>
      </c>
      <c r="V43" s="8">
        <v>2</v>
      </c>
      <c r="W43" s="8">
        <v>1</v>
      </c>
      <c r="X43" s="8">
        <v>2</v>
      </c>
      <c r="Y43" s="8">
        <v>4</v>
      </c>
      <c r="Z43" s="8">
        <v>2</v>
      </c>
      <c r="AA43" s="8">
        <v>4</v>
      </c>
      <c r="AB43" s="8">
        <v>11000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2</v>
      </c>
      <c r="E44" s="1">
        <v>1</v>
      </c>
      <c r="F44" s="1">
        <v>2</v>
      </c>
      <c r="G44" s="1">
        <v>1</v>
      </c>
      <c r="H44" s="1">
        <v>2</v>
      </c>
      <c r="I44" s="1">
        <v>4</v>
      </c>
      <c r="J44" s="1">
        <v>3</v>
      </c>
      <c r="K44" s="1">
        <v>4</v>
      </c>
      <c r="L44" s="1">
        <f>konzisztencia_teszt_nyers_i!G44*1000+10000</f>
        <v>12000</v>
      </c>
      <c r="M44" s="1">
        <f t="shared" si="0"/>
        <v>10900.8</v>
      </c>
      <c r="N44" s="1">
        <f>konzisztencia_teszt_nyers_i!L44</f>
        <v>4</v>
      </c>
      <c r="O44">
        <f t="shared" si="1"/>
        <v>0.90079999999999927</v>
      </c>
      <c r="P44" s="12">
        <f t="shared" si="2"/>
        <v>0.77480000000000016</v>
      </c>
      <c r="Q44" s="12">
        <f t="shared" si="3"/>
        <v>0.77480000000000016</v>
      </c>
      <c r="R44" s="7" t="s">
        <v>213</v>
      </c>
      <c r="S44" s="8">
        <v>1</v>
      </c>
      <c r="T44" s="8">
        <v>1</v>
      </c>
      <c r="U44" s="8">
        <v>2</v>
      </c>
      <c r="V44" s="8">
        <v>1</v>
      </c>
      <c r="W44" s="8">
        <v>1</v>
      </c>
      <c r="X44" s="8">
        <v>1</v>
      </c>
      <c r="Y44" s="8">
        <v>4</v>
      </c>
      <c r="Z44" s="8">
        <v>2</v>
      </c>
      <c r="AA44" s="8">
        <v>2</v>
      </c>
      <c r="AB44" s="8">
        <v>11000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2</v>
      </c>
      <c r="E45" s="1">
        <v>1</v>
      </c>
      <c r="F45" s="1">
        <v>2</v>
      </c>
      <c r="G45" s="1">
        <v>1</v>
      </c>
      <c r="H45" s="1">
        <v>2</v>
      </c>
      <c r="I45" s="1">
        <v>4</v>
      </c>
      <c r="J45" s="1">
        <v>3</v>
      </c>
      <c r="K45" s="1">
        <v>3</v>
      </c>
      <c r="L45" s="1">
        <f>konzisztencia_teszt_nyers_i!G45*1000+10000</f>
        <v>12000</v>
      </c>
      <c r="M45" s="1">
        <f t="shared" si="0"/>
        <v>10808</v>
      </c>
      <c r="N45" s="1">
        <f>konzisztencia_teszt_nyers_i!L45</f>
        <v>3</v>
      </c>
      <c r="O45">
        <f t="shared" si="1"/>
        <v>0.80800000000000005</v>
      </c>
      <c r="P45" s="12">
        <f t="shared" si="2"/>
        <v>0.73066666666666669</v>
      </c>
      <c r="Q45" s="12">
        <f t="shared" si="3"/>
        <v>0.73066666666666669</v>
      </c>
      <c r="R45" s="7" t="s">
        <v>214</v>
      </c>
      <c r="S45" s="8">
        <v>3</v>
      </c>
      <c r="T45" s="8">
        <v>2</v>
      </c>
      <c r="U45" s="8">
        <v>2</v>
      </c>
      <c r="V45" s="8">
        <v>1</v>
      </c>
      <c r="W45" s="8">
        <v>1</v>
      </c>
      <c r="X45" s="8">
        <v>2</v>
      </c>
      <c r="Y45" s="8">
        <v>5</v>
      </c>
      <c r="Z45" s="8">
        <v>5</v>
      </c>
      <c r="AA45" s="8">
        <v>5</v>
      </c>
      <c r="AB45" s="8">
        <v>11000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1</v>
      </c>
      <c r="I46" s="1">
        <v>4</v>
      </c>
      <c r="J46" s="1">
        <v>3</v>
      </c>
      <c r="K46" s="1">
        <v>3</v>
      </c>
      <c r="L46" s="1">
        <f>konzisztencia_teszt_nyers_i!G46*1000+10000</f>
        <v>12000</v>
      </c>
      <c r="M46" s="1">
        <f t="shared" si="0"/>
        <v>13093</v>
      </c>
      <c r="N46" s="1">
        <f>konzisztencia_teszt_nyers_i!L46</f>
        <v>3</v>
      </c>
      <c r="O46">
        <f t="shared" si="1"/>
        <v>3.093</v>
      </c>
      <c r="P46" s="12">
        <f t="shared" si="2"/>
        <v>3.0999999999999989E-2</v>
      </c>
      <c r="Q46" s="12">
        <f t="shared" si="3"/>
        <v>-3.0999999999999989E-2</v>
      </c>
      <c r="R46" s="7" t="s">
        <v>215</v>
      </c>
      <c r="S46" s="8">
        <v>1</v>
      </c>
      <c r="T46" s="8">
        <v>2</v>
      </c>
      <c r="U46" s="8">
        <v>3</v>
      </c>
      <c r="V46" s="8">
        <v>2</v>
      </c>
      <c r="W46" s="8">
        <v>3</v>
      </c>
      <c r="X46" s="8">
        <v>2</v>
      </c>
      <c r="Y46" s="8">
        <v>4</v>
      </c>
      <c r="Z46" s="8">
        <v>4</v>
      </c>
      <c r="AA46" s="8">
        <v>1</v>
      </c>
      <c r="AB46" s="8">
        <v>11000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5</v>
      </c>
      <c r="G47" s="1">
        <v>5</v>
      </c>
      <c r="H47" s="1">
        <v>5</v>
      </c>
      <c r="I47" s="1">
        <v>2</v>
      </c>
      <c r="J47" s="1">
        <v>4</v>
      </c>
      <c r="K47" s="1">
        <v>1</v>
      </c>
      <c r="L47" s="1">
        <f>konzisztencia_teszt_nyers_i!G47*1000+10000</f>
        <v>14000</v>
      </c>
      <c r="M47" s="1">
        <f t="shared" si="0"/>
        <v>14547.7</v>
      </c>
      <c r="N47" s="1">
        <f>konzisztencia_teszt_nyers_i!L47</f>
        <v>1</v>
      </c>
      <c r="O47">
        <f t="shared" si="1"/>
        <v>4.5477000000000007</v>
      </c>
      <c r="P47" s="12">
        <f t="shared" si="2"/>
        <v>3.5477000000000007</v>
      </c>
      <c r="Q47" s="12">
        <f t="shared" si="3"/>
        <v>-3.5477000000000007</v>
      </c>
      <c r="R47" s="7" t="s">
        <v>216</v>
      </c>
      <c r="S47" s="8">
        <v>3</v>
      </c>
      <c r="T47" s="8">
        <v>2</v>
      </c>
      <c r="U47" s="8">
        <v>2</v>
      </c>
      <c r="V47" s="8">
        <v>2</v>
      </c>
      <c r="W47" s="8">
        <v>1</v>
      </c>
      <c r="X47" s="8">
        <v>2</v>
      </c>
      <c r="Y47" s="8">
        <v>4</v>
      </c>
      <c r="Z47" s="8">
        <v>5</v>
      </c>
      <c r="AA47" s="8">
        <v>4</v>
      </c>
      <c r="AB47" s="8">
        <v>11000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2</v>
      </c>
      <c r="E48" s="1">
        <v>1</v>
      </c>
      <c r="F48" s="1">
        <v>2</v>
      </c>
      <c r="G48" s="1">
        <v>2</v>
      </c>
      <c r="H48" s="1">
        <v>2</v>
      </c>
      <c r="I48" s="1">
        <v>5</v>
      </c>
      <c r="J48" s="1">
        <v>4</v>
      </c>
      <c r="K48" s="1">
        <v>4</v>
      </c>
      <c r="L48" s="1">
        <f>konzisztencia_teszt_nyers_i!G48*1000+10000</f>
        <v>12000</v>
      </c>
      <c r="M48" s="1">
        <f t="shared" si="0"/>
        <v>12942.5</v>
      </c>
      <c r="N48" s="1">
        <f>konzisztencia_teszt_nyers_i!L48</f>
        <v>4</v>
      </c>
      <c r="O48">
        <f t="shared" si="1"/>
        <v>2.9424999999999999</v>
      </c>
      <c r="P48" s="12">
        <f t="shared" si="2"/>
        <v>0.26437500000000003</v>
      </c>
      <c r="Q48" s="12">
        <f t="shared" si="3"/>
        <v>0.26437500000000003</v>
      </c>
      <c r="R48" s="7" t="s">
        <v>217</v>
      </c>
      <c r="S48" s="8">
        <v>4</v>
      </c>
      <c r="T48" s="8">
        <v>2</v>
      </c>
      <c r="U48" s="8">
        <v>2</v>
      </c>
      <c r="V48" s="8">
        <v>3</v>
      </c>
      <c r="W48" s="8">
        <v>5</v>
      </c>
      <c r="X48" s="8">
        <v>5</v>
      </c>
      <c r="Y48" s="8">
        <v>5</v>
      </c>
      <c r="Z48" s="8">
        <v>5</v>
      </c>
      <c r="AA48" s="8">
        <v>2</v>
      </c>
      <c r="AB48" s="8">
        <v>13000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4</v>
      </c>
      <c r="E49" s="1">
        <v>2</v>
      </c>
      <c r="F49" s="1">
        <v>4</v>
      </c>
      <c r="G49" s="1">
        <v>4</v>
      </c>
      <c r="H49" s="1">
        <v>4</v>
      </c>
      <c r="I49" s="1">
        <v>1</v>
      </c>
      <c r="J49" s="1">
        <v>4</v>
      </c>
      <c r="K49" s="1">
        <v>4</v>
      </c>
      <c r="L49" s="1">
        <f>konzisztencia_teszt_nyers_i!G49*1000+10000</f>
        <v>12000</v>
      </c>
      <c r="M49" s="1">
        <f t="shared" si="0"/>
        <v>13694.4</v>
      </c>
      <c r="N49" s="1">
        <f>konzisztencia_teszt_nyers_i!L49</f>
        <v>4</v>
      </c>
      <c r="O49">
        <f t="shared" si="1"/>
        <v>3.6943999999999995</v>
      </c>
      <c r="P49" s="12">
        <f t="shared" si="2"/>
        <v>7.6400000000000134E-2</v>
      </c>
      <c r="Q49" s="12">
        <f t="shared" si="3"/>
        <v>7.6400000000000134E-2</v>
      </c>
      <c r="R49" s="7" t="s">
        <v>218</v>
      </c>
      <c r="S49" s="8">
        <v>2</v>
      </c>
      <c r="T49" s="8">
        <v>2</v>
      </c>
      <c r="U49" s="8">
        <v>1</v>
      </c>
      <c r="V49" s="8">
        <v>2</v>
      </c>
      <c r="W49" s="8">
        <v>1</v>
      </c>
      <c r="X49" s="8">
        <v>2</v>
      </c>
      <c r="Y49" s="8">
        <v>4</v>
      </c>
      <c r="Z49" s="8">
        <v>3</v>
      </c>
      <c r="AA49" s="8">
        <v>4</v>
      </c>
      <c r="AB49" s="8">
        <v>12000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2</v>
      </c>
      <c r="G50" s="1">
        <v>1</v>
      </c>
      <c r="H50" s="1">
        <v>1</v>
      </c>
      <c r="I50" s="1">
        <v>5</v>
      </c>
      <c r="J50" s="1">
        <v>4</v>
      </c>
      <c r="K50" s="1">
        <v>4</v>
      </c>
      <c r="L50" s="1">
        <f>konzisztencia_teszt_nyers_i!G50*1000+10000</f>
        <v>11000</v>
      </c>
      <c r="M50" s="1">
        <f t="shared" si="0"/>
        <v>12089.7</v>
      </c>
      <c r="N50" s="1">
        <f>konzisztencia_teszt_nyers_i!L50</f>
        <v>4</v>
      </c>
      <c r="O50">
        <f t="shared" si="1"/>
        <v>2.0897000000000006</v>
      </c>
      <c r="P50" s="12">
        <f t="shared" si="2"/>
        <v>0.47757499999999986</v>
      </c>
      <c r="Q50" s="12">
        <f t="shared" si="3"/>
        <v>0.47757499999999986</v>
      </c>
      <c r="R50" s="7" t="s">
        <v>219</v>
      </c>
      <c r="S50" s="8">
        <v>2</v>
      </c>
      <c r="T50" s="8">
        <v>2</v>
      </c>
      <c r="U50" s="8">
        <v>1</v>
      </c>
      <c r="V50" s="8">
        <v>2</v>
      </c>
      <c r="W50" s="8">
        <v>1</v>
      </c>
      <c r="X50" s="8">
        <v>2</v>
      </c>
      <c r="Y50" s="8">
        <v>4</v>
      </c>
      <c r="Z50" s="8">
        <v>3</v>
      </c>
      <c r="AA50" s="8">
        <v>3</v>
      </c>
      <c r="AB50" s="8">
        <v>12000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5</v>
      </c>
      <c r="J51" s="1">
        <v>2</v>
      </c>
      <c r="K51" s="1">
        <v>5</v>
      </c>
      <c r="L51" s="1">
        <f>konzisztencia_teszt_nyers_i!G51*1000+10000</f>
        <v>11000</v>
      </c>
      <c r="M51" s="1">
        <f t="shared" si="0"/>
        <v>12089.7</v>
      </c>
      <c r="N51" s="1">
        <f>konzisztencia_teszt_nyers_i!L51</f>
        <v>5</v>
      </c>
      <c r="O51">
        <f t="shared" si="1"/>
        <v>2.0897000000000006</v>
      </c>
      <c r="P51" s="12">
        <f t="shared" si="2"/>
        <v>0.58205999999999991</v>
      </c>
      <c r="Q51" s="12">
        <f t="shared" si="3"/>
        <v>0.58205999999999991</v>
      </c>
      <c r="R51" s="7" t="s">
        <v>220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1</v>
      </c>
      <c r="Y51" s="8">
        <v>4</v>
      </c>
      <c r="Z51" s="8">
        <v>3</v>
      </c>
      <c r="AA51" s="8">
        <v>3</v>
      </c>
      <c r="AB51" s="8">
        <v>12000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2</v>
      </c>
      <c r="F52" s="1">
        <v>3</v>
      </c>
      <c r="G52" s="1">
        <v>2</v>
      </c>
      <c r="H52" s="1">
        <v>3</v>
      </c>
      <c r="I52" s="1">
        <v>3</v>
      </c>
      <c r="J52" s="1">
        <v>2</v>
      </c>
      <c r="K52" s="1">
        <v>3</v>
      </c>
      <c r="L52" s="1">
        <f>konzisztencia_teszt_nyers_i!G52*1000+10000</f>
        <v>13000</v>
      </c>
      <c r="M52" s="1">
        <f t="shared" si="0"/>
        <v>12818.6</v>
      </c>
      <c r="N52" s="1">
        <f>konzisztencia_teszt_nyers_i!L52</f>
        <v>3</v>
      </c>
      <c r="O52">
        <f t="shared" si="1"/>
        <v>2.8186000000000004</v>
      </c>
      <c r="P52" s="12">
        <f t="shared" si="2"/>
        <v>6.0466666666666523E-2</v>
      </c>
      <c r="Q52" s="12">
        <f t="shared" si="3"/>
        <v>6.0466666666666523E-2</v>
      </c>
      <c r="R52" s="7" t="s">
        <v>221</v>
      </c>
      <c r="S52" s="8">
        <v>1</v>
      </c>
      <c r="T52" s="8">
        <v>3</v>
      </c>
      <c r="U52" s="8">
        <v>5</v>
      </c>
      <c r="V52" s="8">
        <v>5</v>
      </c>
      <c r="W52" s="8">
        <v>5</v>
      </c>
      <c r="X52" s="8">
        <v>5</v>
      </c>
      <c r="Y52" s="8">
        <v>2</v>
      </c>
      <c r="Z52" s="8">
        <v>4</v>
      </c>
      <c r="AA52" s="8">
        <v>1</v>
      </c>
      <c r="AB52" s="8">
        <v>14000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3</v>
      </c>
      <c r="E53" s="1">
        <v>2</v>
      </c>
      <c r="F53" s="1">
        <v>3</v>
      </c>
      <c r="G53" s="1">
        <v>2</v>
      </c>
      <c r="H53" s="1">
        <v>3</v>
      </c>
      <c r="I53" s="1">
        <v>3</v>
      </c>
      <c r="J53" s="1">
        <v>2</v>
      </c>
      <c r="K53" s="1">
        <v>4</v>
      </c>
      <c r="L53" s="1">
        <f>konzisztencia_teszt_nyers_i!G53*1000+10000</f>
        <v>13000</v>
      </c>
      <c r="M53" s="1">
        <f t="shared" si="0"/>
        <v>12911.4</v>
      </c>
      <c r="N53" s="1">
        <f>konzisztencia_teszt_nyers_i!L53</f>
        <v>4</v>
      </c>
      <c r="O53">
        <f t="shared" si="1"/>
        <v>2.9113999999999995</v>
      </c>
      <c r="P53" s="12">
        <f t="shared" si="2"/>
        <v>0.27215000000000011</v>
      </c>
      <c r="Q53" s="12">
        <f t="shared" si="3"/>
        <v>0.27215000000000011</v>
      </c>
      <c r="R53" s="7" t="s">
        <v>222</v>
      </c>
      <c r="S53" s="8">
        <v>3</v>
      </c>
      <c r="T53" s="8">
        <v>2</v>
      </c>
      <c r="U53" s="8">
        <v>1</v>
      </c>
      <c r="V53" s="8">
        <v>2</v>
      </c>
      <c r="W53" s="8">
        <v>2</v>
      </c>
      <c r="X53" s="8">
        <v>2</v>
      </c>
      <c r="Y53" s="8">
        <v>5</v>
      </c>
      <c r="Z53" s="8">
        <v>4</v>
      </c>
      <c r="AA53" s="8">
        <v>4</v>
      </c>
      <c r="AB53" s="8">
        <v>12000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2</v>
      </c>
      <c r="E54" s="1">
        <v>3</v>
      </c>
      <c r="F54" s="1">
        <v>2</v>
      </c>
      <c r="G54" s="1">
        <v>2</v>
      </c>
      <c r="H54" s="1">
        <v>1</v>
      </c>
      <c r="I54" s="1">
        <v>2</v>
      </c>
      <c r="J54" s="1">
        <v>2</v>
      </c>
      <c r="K54" s="1">
        <v>2</v>
      </c>
      <c r="L54" s="1">
        <f>konzisztencia_teszt_nyers_i!G54*1000+10000</f>
        <v>13000</v>
      </c>
      <c r="M54" s="1">
        <f t="shared" si="0"/>
        <v>12973.6</v>
      </c>
      <c r="N54" s="1">
        <f>konzisztencia_teszt_nyers_i!L54</f>
        <v>2</v>
      </c>
      <c r="O54">
        <f t="shared" si="1"/>
        <v>2.9736000000000002</v>
      </c>
      <c r="P54" s="12">
        <f t="shared" si="2"/>
        <v>0.48680000000000012</v>
      </c>
      <c r="Q54" s="12">
        <f t="shared" si="3"/>
        <v>-0.48680000000000012</v>
      </c>
      <c r="R54" s="7" t="s">
        <v>223</v>
      </c>
      <c r="S54" s="8">
        <v>5</v>
      </c>
      <c r="T54" s="8">
        <v>4</v>
      </c>
      <c r="U54" s="8">
        <v>2</v>
      </c>
      <c r="V54" s="8">
        <v>4</v>
      </c>
      <c r="W54" s="8">
        <v>4</v>
      </c>
      <c r="X54" s="8">
        <v>4</v>
      </c>
      <c r="Y54" s="8">
        <v>1</v>
      </c>
      <c r="Z54" s="8">
        <v>4</v>
      </c>
      <c r="AA54" s="8">
        <v>4</v>
      </c>
      <c r="AB54" s="8">
        <v>12000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5</v>
      </c>
      <c r="J55" s="1">
        <v>2</v>
      </c>
      <c r="K55" s="1">
        <v>5</v>
      </c>
      <c r="L55" s="1">
        <f>konzisztencia_teszt_nyers_i!G55*1000+10000</f>
        <v>11000</v>
      </c>
      <c r="M55" s="1">
        <f t="shared" si="0"/>
        <v>11489.7</v>
      </c>
      <c r="N55" s="1">
        <f>konzisztencia_teszt_nyers_i!L55</f>
        <v>5</v>
      </c>
      <c r="O55">
        <f t="shared" si="1"/>
        <v>1.4897000000000007</v>
      </c>
      <c r="P55" s="12">
        <f t="shared" si="2"/>
        <v>0.7020599999999998</v>
      </c>
      <c r="Q55" s="12">
        <f t="shared" si="3"/>
        <v>0.7020599999999998</v>
      </c>
      <c r="R55" s="7" t="s">
        <v>224</v>
      </c>
      <c r="S55" s="8">
        <v>1</v>
      </c>
      <c r="T55" s="8">
        <v>2</v>
      </c>
      <c r="U55" s="8">
        <v>2</v>
      </c>
      <c r="V55" s="8">
        <v>2</v>
      </c>
      <c r="W55" s="8">
        <v>1</v>
      </c>
      <c r="X55" s="8">
        <v>1</v>
      </c>
      <c r="Y55" s="8">
        <v>5</v>
      </c>
      <c r="Z55" s="8">
        <v>4</v>
      </c>
      <c r="AA55" s="8">
        <v>4</v>
      </c>
      <c r="AB55" s="8">
        <v>11000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2</v>
      </c>
      <c r="E56" s="1">
        <v>3</v>
      </c>
      <c r="F56" s="1">
        <v>2</v>
      </c>
      <c r="G56" s="1">
        <v>1</v>
      </c>
      <c r="H56" s="1">
        <v>1</v>
      </c>
      <c r="I56" s="1">
        <v>4</v>
      </c>
      <c r="J56" s="1">
        <v>3</v>
      </c>
      <c r="K56" s="1">
        <v>5</v>
      </c>
      <c r="L56" s="1">
        <f>konzisztencia_teszt_nyers_i!G56*1000+10000</f>
        <v>12000</v>
      </c>
      <c r="M56" s="1">
        <f t="shared" si="0"/>
        <v>12342.5</v>
      </c>
      <c r="N56" s="1">
        <f>konzisztencia_teszt_nyers_i!L56</f>
        <v>5</v>
      </c>
      <c r="O56">
        <f t="shared" si="1"/>
        <v>2.3424999999999998</v>
      </c>
      <c r="P56" s="12">
        <f t="shared" si="2"/>
        <v>0.53150000000000008</v>
      </c>
      <c r="Q56" s="12">
        <f t="shared" si="3"/>
        <v>0.53150000000000008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5</v>
      </c>
      <c r="Z56" s="8">
        <v>2</v>
      </c>
      <c r="AA56" s="8">
        <v>5</v>
      </c>
      <c r="AB56" s="8">
        <v>11000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3</v>
      </c>
      <c r="J57" s="1">
        <v>2</v>
      </c>
      <c r="K57" s="1">
        <v>4</v>
      </c>
      <c r="L57" s="1">
        <f>konzisztencia_teszt_nyers_i!G57*1000+10000</f>
        <v>12000</v>
      </c>
      <c r="M57" s="1">
        <f t="shared" si="0"/>
        <v>12540.7</v>
      </c>
      <c r="N57" s="1">
        <f>konzisztencia_teszt_nyers_i!L57</f>
        <v>4</v>
      </c>
      <c r="O57">
        <f t="shared" si="1"/>
        <v>2.5407000000000006</v>
      </c>
      <c r="P57" s="12">
        <f t="shared" si="2"/>
        <v>0.36482499999999984</v>
      </c>
      <c r="Q57" s="12">
        <f t="shared" si="3"/>
        <v>0.36482499999999984</v>
      </c>
      <c r="R57" s="7" t="s">
        <v>226</v>
      </c>
      <c r="S57" s="8">
        <v>3</v>
      </c>
      <c r="T57" s="8">
        <v>3</v>
      </c>
      <c r="U57" s="8">
        <v>2</v>
      </c>
      <c r="V57" s="8">
        <v>3</v>
      </c>
      <c r="W57" s="8">
        <v>2</v>
      </c>
      <c r="X57" s="8">
        <v>3</v>
      </c>
      <c r="Y57" s="8">
        <v>3</v>
      </c>
      <c r="Z57" s="8">
        <v>2</v>
      </c>
      <c r="AA57" s="8">
        <v>3</v>
      </c>
      <c r="AB57" s="8">
        <v>13000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2</v>
      </c>
      <c r="E58" s="1">
        <v>3</v>
      </c>
      <c r="F58" s="1">
        <v>2</v>
      </c>
      <c r="G58" s="1">
        <v>2</v>
      </c>
      <c r="H58" s="1">
        <v>2</v>
      </c>
      <c r="I58" s="1">
        <v>3</v>
      </c>
      <c r="J58" s="1">
        <v>2</v>
      </c>
      <c r="K58" s="1">
        <v>4</v>
      </c>
      <c r="L58" s="1">
        <f>konzisztencia_teszt_nyers_i!G58*1000+10000</f>
        <v>13000</v>
      </c>
      <c r="M58" s="1">
        <f t="shared" si="0"/>
        <v>12965.1</v>
      </c>
      <c r="N58" s="1">
        <f>konzisztencia_teszt_nyers_i!L58</f>
        <v>4</v>
      </c>
      <c r="O58">
        <f t="shared" si="1"/>
        <v>2.9651000000000005</v>
      </c>
      <c r="P58" s="12">
        <f t="shared" si="2"/>
        <v>0.25872499999999987</v>
      </c>
      <c r="Q58" s="12">
        <f t="shared" si="3"/>
        <v>0.25872499999999987</v>
      </c>
      <c r="R58" s="7" t="s">
        <v>227</v>
      </c>
      <c r="S58" s="8">
        <v>3</v>
      </c>
      <c r="T58" s="8">
        <v>3</v>
      </c>
      <c r="U58" s="8">
        <v>2</v>
      </c>
      <c r="V58" s="8">
        <v>3</v>
      </c>
      <c r="W58" s="8">
        <v>2</v>
      </c>
      <c r="X58" s="8">
        <v>3</v>
      </c>
      <c r="Y58" s="8">
        <v>3</v>
      </c>
      <c r="Z58" s="8">
        <v>2</v>
      </c>
      <c r="AA58" s="8">
        <v>4</v>
      </c>
      <c r="AB58" s="8">
        <v>13000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2</v>
      </c>
      <c r="G59" s="1">
        <v>2</v>
      </c>
      <c r="H59" s="1">
        <v>2</v>
      </c>
      <c r="I59" s="1">
        <v>3</v>
      </c>
      <c r="J59" s="1">
        <v>2</v>
      </c>
      <c r="K59" s="1">
        <v>2</v>
      </c>
      <c r="L59" s="1">
        <f>konzisztencia_teszt_nyers_i!G59*1000+10000</f>
        <v>13000</v>
      </c>
      <c r="M59" s="1">
        <f t="shared" si="0"/>
        <v>12801.5</v>
      </c>
      <c r="N59" s="1">
        <f>konzisztencia_teszt_nyers_i!L59</f>
        <v>2</v>
      </c>
      <c r="O59">
        <f t="shared" si="1"/>
        <v>2.8014999999999999</v>
      </c>
      <c r="P59" s="12">
        <f t="shared" si="2"/>
        <v>0.40074999999999994</v>
      </c>
      <c r="Q59" s="12">
        <f t="shared" si="3"/>
        <v>-0.40074999999999994</v>
      </c>
      <c r="R59" s="7" t="s">
        <v>228</v>
      </c>
      <c r="S59" s="8">
        <v>1</v>
      </c>
      <c r="T59" s="8">
        <v>2</v>
      </c>
      <c r="U59" s="8">
        <v>3</v>
      </c>
      <c r="V59" s="8">
        <v>2</v>
      </c>
      <c r="W59" s="8">
        <v>2</v>
      </c>
      <c r="X59" s="8">
        <v>1</v>
      </c>
      <c r="Y59" s="8">
        <v>2</v>
      </c>
      <c r="Z59" s="8">
        <v>2</v>
      </c>
      <c r="AA59" s="8">
        <v>2</v>
      </c>
      <c r="AB59" s="8">
        <v>13000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4</v>
      </c>
      <c r="K60" s="1">
        <v>4</v>
      </c>
      <c r="L60" s="1">
        <f>konzisztencia_teszt_nyers_i!G60*1000+10000</f>
        <v>11000</v>
      </c>
      <c r="M60" s="1">
        <f t="shared" si="0"/>
        <v>11565.5</v>
      </c>
      <c r="N60" s="1">
        <f>konzisztencia_teszt_nyers_i!L60</f>
        <v>4</v>
      </c>
      <c r="O60">
        <f t="shared" si="1"/>
        <v>1.5654999999999999</v>
      </c>
      <c r="P60" s="12">
        <f t="shared" si="2"/>
        <v>0.60862499999999997</v>
      </c>
      <c r="Q60" s="12">
        <f t="shared" si="3"/>
        <v>0.60862499999999997</v>
      </c>
      <c r="R60" s="7" t="s">
        <v>229</v>
      </c>
      <c r="S60" s="8">
        <v>1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5</v>
      </c>
      <c r="Z60" s="8">
        <v>2</v>
      </c>
      <c r="AA60" s="8">
        <v>5</v>
      </c>
      <c r="AB60" s="8">
        <v>11000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5</v>
      </c>
      <c r="J61" s="1">
        <v>4</v>
      </c>
      <c r="K61" s="1">
        <v>3</v>
      </c>
      <c r="L61" s="1">
        <f>konzisztencia_teszt_nyers_i!G61*1000+10000</f>
        <v>11000</v>
      </c>
      <c r="M61" s="1">
        <f t="shared" si="0"/>
        <v>11472.7</v>
      </c>
      <c r="N61" s="1">
        <f>konzisztencia_teszt_nyers_i!L61</f>
        <v>3</v>
      </c>
      <c r="O61">
        <f t="shared" si="1"/>
        <v>1.4727000000000008</v>
      </c>
      <c r="P61" s="12">
        <f t="shared" si="2"/>
        <v>0.50909999999999977</v>
      </c>
      <c r="Q61" s="12">
        <f t="shared" si="3"/>
        <v>0.50909999999999977</v>
      </c>
      <c r="R61" s="7" t="s">
        <v>230</v>
      </c>
      <c r="S61" s="8">
        <v>1</v>
      </c>
      <c r="T61" s="8">
        <v>2</v>
      </c>
      <c r="U61" s="8">
        <v>3</v>
      </c>
      <c r="V61" s="8">
        <v>2</v>
      </c>
      <c r="W61" s="8">
        <v>1</v>
      </c>
      <c r="X61" s="8">
        <v>1</v>
      </c>
      <c r="Y61" s="8">
        <v>4</v>
      </c>
      <c r="Z61" s="8">
        <v>3</v>
      </c>
      <c r="AA61" s="8">
        <v>5</v>
      </c>
      <c r="AB61" s="8">
        <v>12000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2</v>
      </c>
      <c r="G62" s="1">
        <v>2</v>
      </c>
      <c r="H62" s="1">
        <v>2</v>
      </c>
      <c r="I62" s="1">
        <v>4</v>
      </c>
      <c r="J62" s="1">
        <v>5</v>
      </c>
      <c r="K62" s="1">
        <v>3</v>
      </c>
      <c r="L62" s="1">
        <f>konzisztencia_teszt_nyers_i!G62*1000+10000</f>
        <v>13000</v>
      </c>
      <c r="M62" s="1">
        <f t="shared" si="0"/>
        <v>12869.2</v>
      </c>
      <c r="N62" s="1">
        <f>konzisztencia_teszt_nyers_i!L62</f>
        <v>3</v>
      </c>
      <c r="O62">
        <f t="shared" si="1"/>
        <v>2.8692000000000006</v>
      </c>
      <c r="P62" s="12">
        <f t="shared" si="2"/>
        <v>4.3599999999999785E-2</v>
      </c>
      <c r="Q62" s="12">
        <f t="shared" si="3"/>
        <v>4.3599999999999785E-2</v>
      </c>
      <c r="R62" s="7" t="s">
        <v>231</v>
      </c>
      <c r="S62" s="8">
        <v>2</v>
      </c>
      <c r="T62" s="8">
        <v>3</v>
      </c>
      <c r="U62" s="8">
        <v>3</v>
      </c>
      <c r="V62" s="8">
        <v>3</v>
      </c>
      <c r="W62" s="8">
        <v>2</v>
      </c>
      <c r="X62" s="8">
        <v>2</v>
      </c>
      <c r="Y62" s="8">
        <v>3</v>
      </c>
      <c r="Z62" s="8">
        <v>2</v>
      </c>
      <c r="AA62" s="8">
        <v>4</v>
      </c>
      <c r="AB62" s="8">
        <v>12000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2</v>
      </c>
      <c r="G63" s="1">
        <v>1</v>
      </c>
      <c r="H63" s="1">
        <v>1</v>
      </c>
      <c r="I63" s="1">
        <v>3</v>
      </c>
      <c r="J63" s="1">
        <v>5</v>
      </c>
      <c r="K63" s="1">
        <v>3</v>
      </c>
      <c r="L63" s="1">
        <f>konzisztencia_teszt_nyers_i!G63*1000+10000</f>
        <v>13000</v>
      </c>
      <c r="M63" s="1">
        <f t="shared" si="0"/>
        <v>11862.4</v>
      </c>
      <c r="N63" s="1">
        <f>konzisztencia_teszt_nyers_i!L63</f>
        <v>3</v>
      </c>
      <c r="O63">
        <f t="shared" si="1"/>
        <v>1.8623999999999996</v>
      </c>
      <c r="P63" s="12">
        <f t="shared" si="2"/>
        <v>0.37920000000000015</v>
      </c>
      <c r="Q63" s="12">
        <f t="shared" si="3"/>
        <v>0.37920000000000015</v>
      </c>
      <c r="R63" s="7" t="s">
        <v>232</v>
      </c>
      <c r="S63" s="8">
        <v>3</v>
      </c>
      <c r="T63" s="8">
        <v>2</v>
      </c>
      <c r="U63" s="8">
        <v>3</v>
      </c>
      <c r="V63" s="8">
        <v>2</v>
      </c>
      <c r="W63" s="8">
        <v>2</v>
      </c>
      <c r="X63" s="8">
        <v>2</v>
      </c>
      <c r="Y63" s="8">
        <v>3</v>
      </c>
      <c r="Z63" s="8">
        <v>2</v>
      </c>
      <c r="AA63" s="8">
        <v>4</v>
      </c>
      <c r="AB63" s="8">
        <v>13000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2</v>
      </c>
      <c r="G64" s="1">
        <v>2</v>
      </c>
      <c r="H64" s="1">
        <v>2</v>
      </c>
      <c r="I64" s="1">
        <v>4</v>
      </c>
      <c r="J64" s="1">
        <v>5</v>
      </c>
      <c r="K64" s="1">
        <v>4</v>
      </c>
      <c r="L64" s="1">
        <f>konzisztencia_teszt_nyers_i!G64*1000+10000</f>
        <v>13000</v>
      </c>
      <c r="M64" s="1">
        <f t="shared" si="0"/>
        <v>12962</v>
      </c>
      <c r="N64" s="1">
        <f>konzisztencia_teszt_nyers_i!L64</f>
        <v>4</v>
      </c>
      <c r="O64">
        <f t="shared" si="1"/>
        <v>2.9620000000000002</v>
      </c>
      <c r="P64" s="12">
        <f t="shared" si="2"/>
        <v>0.25949999999999995</v>
      </c>
      <c r="Q64" s="12">
        <f t="shared" si="3"/>
        <v>0.25949999999999995</v>
      </c>
      <c r="R64" s="7" t="s">
        <v>233</v>
      </c>
      <c r="S64" s="8">
        <v>1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3</v>
      </c>
      <c r="Z64" s="8">
        <v>2</v>
      </c>
      <c r="AA64" s="8">
        <v>2</v>
      </c>
      <c r="AB64" s="8">
        <v>13000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1</v>
      </c>
      <c r="G65" s="1">
        <v>1</v>
      </c>
      <c r="H65" s="1">
        <v>1</v>
      </c>
      <c r="I65" s="1">
        <v>4</v>
      </c>
      <c r="J65" s="1">
        <v>3</v>
      </c>
      <c r="K65" s="1">
        <v>5</v>
      </c>
      <c r="L65" s="1">
        <f>konzisztencia_teszt_nyers_i!G65*1000+10000</f>
        <v>13000</v>
      </c>
      <c r="M65" s="1">
        <f t="shared" si="0"/>
        <v>11472.7</v>
      </c>
      <c r="N65" s="1">
        <f>konzisztencia_teszt_nyers_i!L65</f>
        <v>5</v>
      </c>
      <c r="O65">
        <f t="shared" si="1"/>
        <v>1.4727000000000008</v>
      </c>
      <c r="P65" s="12">
        <f t="shared" si="2"/>
        <v>0.70545999999999986</v>
      </c>
      <c r="Q65" s="12">
        <f t="shared" si="3"/>
        <v>0.70545999999999986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5</v>
      </c>
      <c r="Z65" s="8">
        <v>4</v>
      </c>
      <c r="AA65" s="8">
        <v>4</v>
      </c>
      <c r="AB65" s="8">
        <v>11000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3</v>
      </c>
      <c r="F66" s="1">
        <v>4</v>
      </c>
      <c r="G66" s="1">
        <v>4</v>
      </c>
      <c r="H66" s="1">
        <v>3</v>
      </c>
      <c r="I66" s="1">
        <v>2</v>
      </c>
      <c r="J66" s="1">
        <v>1</v>
      </c>
      <c r="K66" s="1">
        <v>1</v>
      </c>
      <c r="L66" s="1">
        <f>konzisztencia_teszt_nyers_i!G66*1000+10000</f>
        <v>12000</v>
      </c>
      <c r="M66" s="1">
        <f t="shared" si="0"/>
        <v>12390.7</v>
      </c>
      <c r="N66" s="1">
        <f>konzisztencia_teszt_nyers_i!L66</f>
        <v>1</v>
      </c>
      <c r="O66">
        <f t="shared" si="1"/>
        <v>2.3907000000000007</v>
      </c>
      <c r="P66" s="12">
        <f t="shared" si="2"/>
        <v>1.3907000000000007</v>
      </c>
      <c r="Q66" s="12">
        <f t="shared" si="3"/>
        <v>-1.3907000000000007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5</v>
      </c>
      <c r="Z66" s="8">
        <v>4</v>
      </c>
      <c r="AA66" s="8">
        <v>3</v>
      </c>
      <c r="AB66" s="8">
        <v>11000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1</v>
      </c>
      <c r="G67" s="1">
        <v>1</v>
      </c>
      <c r="H67" s="1">
        <v>1</v>
      </c>
      <c r="I67" s="1">
        <v>4</v>
      </c>
      <c r="J67" s="1">
        <v>1</v>
      </c>
      <c r="K67" s="1">
        <v>4</v>
      </c>
      <c r="L67" s="1">
        <f>konzisztencia_teszt_nyers_i!G67*1000+10000</f>
        <v>12000</v>
      </c>
      <c r="M67" s="1">
        <f t="shared" ref="M67:M130" si="4">AB226</f>
        <v>10093.1</v>
      </c>
      <c r="N67" s="1">
        <f>konzisztencia_teszt_nyers_i!L67</f>
        <v>4</v>
      </c>
      <c r="O67">
        <f t="shared" si="1"/>
        <v>9.3100000000000363E-2</v>
      </c>
      <c r="P67" s="12">
        <f t="shared" si="2"/>
        <v>0.97672499999999995</v>
      </c>
      <c r="Q67" s="12">
        <f t="shared" si="3"/>
        <v>0.97672499999999995</v>
      </c>
      <c r="R67" s="7" t="s">
        <v>236</v>
      </c>
      <c r="S67" s="8">
        <v>3</v>
      </c>
      <c r="T67" s="8">
        <v>2</v>
      </c>
      <c r="U67" s="8">
        <v>2</v>
      </c>
      <c r="V67" s="8">
        <v>2</v>
      </c>
      <c r="W67" s="8">
        <v>2</v>
      </c>
      <c r="X67" s="8">
        <v>2</v>
      </c>
      <c r="Y67" s="8">
        <v>4</v>
      </c>
      <c r="Z67" s="8">
        <v>5</v>
      </c>
      <c r="AA67" s="8">
        <v>3</v>
      </c>
      <c r="AB67" s="8">
        <v>13000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1</v>
      </c>
      <c r="G68" s="1">
        <v>1</v>
      </c>
      <c r="H68" s="1">
        <v>1</v>
      </c>
      <c r="I68" s="1">
        <v>4</v>
      </c>
      <c r="J68" s="1">
        <v>1</v>
      </c>
      <c r="K68" s="1">
        <v>5</v>
      </c>
      <c r="L68" s="1">
        <f>konzisztencia_teszt_nyers_i!G68*1000+10000</f>
        <v>12000</v>
      </c>
      <c r="M68" s="1">
        <f t="shared" si="4"/>
        <v>10713.7</v>
      </c>
      <c r="N68" s="1">
        <f>konzisztencia_teszt_nyers_i!L68</f>
        <v>5</v>
      </c>
      <c r="O68">
        <f t="shared" ref="O68:O131" si="5">(M68-10000)/1000</f>
        <v>0.71370000000000078</v>
      </c>
      <c r="P68" s="12">
        <f t="shared" ref="P68:P131" si="6">ABS(N68-O68)/N68</f>
        <v>0.8572599999999998</v>
      </c>
      <c r="Q68" s="12">
        <f t="shared" ref="Q68:Q131" si="7">(N68-O68)/N68</f>
        <v>0.8572599999999998</v>
      </c>
      <c r="R68" s="7" t="s">
        <v>237</v>
      </c>
      <c r="S68" s="8">
        <v>1</v>
      </c>
      <c r="T68" s="8">
        <v>2</v>
      </c>
      <c r="U68" s="8">
        <v>2</v>
      </c>
      <c r="V68" s="8">
        <v>2</v>
      </c>
      <c r="W68" s="8">
        <v>1</v>
      </c>
      <c r="X68" s="8">
        <v>1</v>
      </c>
      <c r="Y68" s="8">
        <v>3</v>
      </c>
      <c r="Z68" s="8">
        <v>5</v>
      </c>
      <c r="AA68" s="8">
        <v>3</v>
      </c>
      <c r="AB68" s="8">
        <v>13000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3</v>
      </c>
      <c r="E69" s="1">
        <v>2</v>
      </c>
      <c r="F69" s="1">
        <v>4</v>
      </c>
      <c r="G69" s="1">
        <v>3</v>
      </c>
      <c r="H69" s="1">
        <v>2</v>
      </c>
      <c r="I69" s="1">
        <v>5</v>
      </c>
      <c r="J69" s="1">
        <v>4</v>
      </c>
      <c r="K69" s="1">
        <v>3</v>
      </c>
      <c r="L69" s="1">
        <f>konzisztencia_teszt_nyers_i!G69*1000+10000</f>
        <v>14000</v>
      </c>
      <c r="M69" s="1">
        <f t="shared" si="4"/>
        <v>13347.3</v>
      </c>
      <c r="N69" s="1">
        <f>konzisztencia_teszt_nyers_i!L69</f>
        <v>3</v>
      </c>
      <c r="O69">
        <f t="shared" si="5"/>
        <v>3.3472999999999993</v>
      </c>
      <c r="P69" s="12">
        <f t="shared" si="6"/>
        <v>0.11576666666666642</v>
      </c>
      <c r="Q69" s="12">
        <f t="shared" si="7"/>
        <v>-0.11576666666666642</v>
      </c>
      <c r="R69" s="7" t="s">
        <v>238</v>
      </c>
      <c r="S69" s="8">
        <v>3</v>
      </c>
      <c r="T69" s="8">
        <v>2</v>
      </c>
      <c r="U69" s="8">
        <v>2</v>
      </c>
      <c r="V69" s="8">
        <v>2</v>
      </c>
      <c r="W69" s="8">
        <v>2</v>
      </c>
      <c r="X69" s="8">
        <v>2</v>
      </c>
      <c r="Y69" s="8">
        <v>4</v>
      </c>
      <c r="Z69" s="8">
        <v>5</v>
      </c>
      <c r="AA69" s="8">
        <v>4</v>
      </c>
      <c r="AB69" s="8">
        <v>13000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5</v>
      </c>
      <c r="G70" s="1">
        <v>5</v>
      </c>
      <c r="H70" s="1">
        <v>5</v>
      </c>
      <c r="I70" s="1">
        <v>2</v>
      </c>
      <c r="J70" s="1">
        <v>4</v>
      </c>
      <c r="K70" s="1">
        <v>1</v>
      </c>
      <c r="L70" s="1">
        <f>konzisztencia_teszt_nyers_i!G70*1000+10000</f>
        <v>14000</v>
      </c>
      <c r="M70" s="1">
        <f t="shared" si="4"/>
        <v>14046.1</v>
      </c>
      <c r="N70" s="1">
        <f>konzisztencia_teszt_nyers_i!L70</f>
        <v>1</v>
      </c>
      <c r="O70">
        <f t="shared" si="5"/>
        <v>4.0461</v>
      </c>
      <c r="P70" s="12">
        <f t="shared" si="6"/>
        <v>3.0461</v>
      </c>
      <c r="Q70" s="12">
        <f t="shared" si="7"/>
        <v>-3.0461</v>
      </c>
      <c r="R70" s="7" t="s">
        <v>239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4</v>
      </c>
      <c r="Z70" s="8">
        <v>3</v>
      </c>
      <c r="AA70" s="8">
        <v>5</v>
      </c>
      <c r="AB70" s="8">
        <v>13000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3</v>
      </c>
      <c r="F71" s="1">
        <v>4</v>
      </c>
      <c r="G71" s="1">
        <v>3</v>
      </c>
      <c r="H71" s="1">
        <v>3</v>
      </c>
      <c r="I71" s="1">
        <v>4</v>
      </c>
      <c r="J71" s="1">
        <v>4</v>
      </c>
      <c r="K71" s="1">
        <v>3</v>
      </c>
      <c r="L71" s="1">
        <f>konzisztencia_teszt_nyers_i!G71*1000+10000</f>
        <v>14000</v>
      </c>
      <c r="M71" s="1">
        <f t="shared" si="4"/>
        <v>13471.2</v>
      </c>
      <c r="N71" s="1">
        <f>konzisztencia_teszt_nyers_i!L71</f>
        <v>3</v>
      </c>
      <c r="O71">
        <f t="shared" si="5"/>
        <v>3.4712000000000005</v>
      </c>
      <c r="P71" s="12">
        <f t="shared" si="6"/>
        <v>0.15706666666666683</v>
      </c>
      <c r="Q71" s="12">
        <f t="shared" si="7"/>
        <v>-0.15706666666666683</v>
      </c>
      <c r="R71" s="7" t="s">
        <v>240</v>
      </c>
      <c r="S71" s="8">
        <v>1</v>
      </c>
      <c r="T71" s="8">
        <v>3</v>
      </c>
      <c r="U71" s="8">
        <v>3</v>
      </c>
      <c r="V71" s="8">
        <v>4</v>
      </c>
      <c r="W71" s="8">
        <v>4</v>
      </c>
      <c r="X71" s="8">
        <v>3</v>
      </c>
      <c r="Y71" s="8">
        <v>2</v>
      </c>
      <c r="Z71" s="8">
        <v>1</v>
      </c>
      <c r="AA71" s="8">
        <v>1</v>
      </c>
      <c r="AB71" s="8">
        <v>12000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4</v>
      </c>
      <c r="E72" s="1">
        <v>3</v>
      </c>
      <c r="F72" s="1">
        <v>4</v>
      </c>
      <c r="G72" s="1">
        <v>3</v>
      </c>
      <c r="H72" s="1">
        <v>4</v>
      </c>
      <c r="I72" s="1">
        <v>4</v>
      </c>
      <c r="J72" s="1">
        <v>3</v>
      </c>
      <c r="K72" s="1">
        <v>3</v>
      </c>
      <c r="L72" s="1">
        <f>konzisztencia_teszt_nyers_i!G72*1000+10000</f>
        <v>15000</v>
      </c>
      <c r="M72" s="1">
        <f t="shared" si="4"/>
        <v>13835.9</v>
      </c>
      <c r="N72" s="1">
        <f>konzisztencia_teszt_nyers_i!L72</f>
        <v>3</v>
      </c>
      <c r="O72">
        <f t="shared" si="5"/>
        <v>3.8358999999999996</v>
      </c>
      <c r="P72" s="12">
        <f t="shared" si="6"/>
        <v>0.27863333333333323</v>
      </c>
      <c r="Q72" s="12">
        <f t="shared" si="7"/>
        <v>-0.27863333333333323</v>
      </c>
      <c r="R72" s="7" t="s">
        <v>241</v>
      </c>
      <c r="S72" s="8">
        <v>1</v>
      </c>
      <c r="T72" s="8">
        <v>2</v>
      </c>
      <c r="U72" s="8">
        <v>1</v>
      </c>
      <c r="V72" s="8">
        <v>1</v>
      </c>
      <c r="W72" s="8">
        <v>1</v>
      </c>
      <c r="X72" s="8">
        <v>1</v>
      </c>
      <c r="Y72" s="8">
        <v>4</v>
      </c>
      <c r="Z72" s="8">
        <v>1</v>
      </c>
      <c r="AA72" s="8">
        <v>4</v>
      </c>
      <c r="AB72" s="8">
        <v>12000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3</v>
      </c>
      <c r="E73" s="1">
        <v>5</v>
      </c>
      <c r="F73" s="1">
        <v>4</v>
      </c>
      <c r="G73" s="1">
        <v>4</v>
      </c>
      <c r="H73" s="1">
        <v>4</v>
      </c>
      <c r="I73" s="1">
        <v>2</v>
      </c>
      <c r="J73" s="1">
        <v>3</v>
      </c>
      <c r="K73" s="1">
        <v>3</v>
      </c>
      <c r="L73" s="1">
        <f>konzisztencia_teszt_nyers_i!G73*1000+10000</f>
        <v>15000</v>
      </c>
      <c r="M73" s="1">
        <f t="shared" si="4"/>
        <v>16002</v>
      </c>
      <c r="N73" s="1">
        <f>konzisztencia_teszt_nyers_i!L73</f>
        <v>3</v>
      </c>
      <c r="O73">
        <f t="shared" si="5"/>
        <v>6.0019999999999998</v>
      </c>
      <c r="P73" s="12">
        <f t="shared" si="6"/>
        <v>1.0006666666666666</v>
      </c>
      <c r="Q73" s="12">
        <f t="shared" si="7"/>
        <v>-1.0006666666666666</v>
      </c>
      <c r="R73" s="7" t="s">
        <v>242</v>
      </c>
      <c r="S73" s="8">
        <v>1</v>
      </c>
      <c r="T73" s="8">
        <v>2</v>
      </c>
      <c r="U73" s="8">
        <v>1</v>
      </c>
      <c r="V73" s="8">
        <v>1</v>
      </c>
      <c r="W73" s="8">
        <v>1</v>
      </c>
      <c r="X73" s="8">
        <v>1</v>
      </c>
      <c r="Y73" s="8">
        <v>4</v>
      </c>
      <c r="Z73" s="8">
        <v>1</v>
      </c>
      <c r="AA73" s="8">
        <v>5</v>
      </c>
      <c r="AB73" s="8">
        <v>12000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4</v>
      </c>
      <c r="E74" s="1">
        <v>2</v>
      </c>
      <c r="F74" s="1">
        <v>3</v>
      </c>
      <c r="G74" s="1">
        <v>3</v>
      </c>
      <c r="H74" s="1">
        <v>3</v>
      </c>
      <c r="I74" s="1">
        <v>5</v>
      </c>
      <c r="J74" s="1">
        <v>3</v>
      </c>
      <c r="K74" s="1">
        <v>4</v>
      </c>
      <c r="L74" s="1">
        <f>konzisztencia_teszt_nyers_i!G74*1000+10000</f>
        <v>12000</v>
      </c>
      <c r="M74" s="1">
        <f t="shared" si="4"/>
        <v>13745.1</v>
      </c>
      <c r="N74" s="1">
        <f>konzisztencia_teszt_nyers_i!L74</f>
        <v>4</v>
      </c>
      <c r="O74">
        <f t="shared" si="5"/>
        <v>3.7451000000000003</v>
      </c>
      <c r="P74" s="12">
        <f t="shared" si="6"/>
        <v>6.3724999999999921E-2</v>
      </c>
      <c r="Q74" s="12">
        <f t="shared" si="7"/>
        <v>6.3724999999999921E-2</v>
      </c>
      <c r="R74" s="7" t="s">
        <v>243</v>
      </c>
      <c r="S74" s="8">
        <v>4</v>
      </c>
      <c r="T74" s="8">
        <v>3</v>
      </c>
      <c r="U74" s="8">
        <v>2</v>
      </c>
      <c r="V74" s="8">
        <v>4</v>
      </c>
      <c r="W74" s="8">
        <v>3</v>
      </c>
      <c r="X74" s="8">
        <v>2</v>
      </c>
      <c r="Y74" s="8">
        <v>5</v>
      </c>
      <c r="Z74" s="8">
        <v>4</v>
      </c>
      <c r="AA74" s="8">
        <v>3</v>
      </c>
      <c r="AB74" s="8">
        <v>14000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4</v>
      </c>
      <c r="E75" s="1">
        <v>2</v>
      </c>
      <c r="F75" s="1">
        <v>3</v>
      </c>
      <c r="G75" s="1">
        <v>3</v>
      </c>
      <c r="H75" s="1">
        <v>3</v>
      </c>
      <c r="I75" s="1">
        <v>4</v>
      </c>
      <c r="J75" s="1">
        <v>3</v>
      </c>
      <c r="K75" s="1">
        <v>4</v>
      </c>
      <c r="L75" s="1">
        <f>konzisztencia_teszt_nyers_i!G75*1000+10000</f>
        <v>12000</v>
      </c>
      <c r="M75" s="1">
        <f t="shared" si="4"/>
        <v>12925.9</v>
      </c>
      <c r="N75" s="1">
        <f>konzisztencia_teszt_nyers_i!L75</f>
        <v>4</v>
      </c>
      <c r="O75">
        <f t="shared" si="5"/>
        <v>2.9258999999999995</v>
      </c>
      <c r="P75" s="12">
        <f t="shared" si="6"/>
        <v>0.26852500000000012</v>
      </c>
      <c r="Q75" s="12">
        <f t="shared" si="7"/>
        <v>0.26852500000000012</v>
      </c>
      <c r="R75" s="7" t="s">
        <v>244</v>
      </c>
      <c r="S75" s="8">
        <v>2</v>
      </c>
      <c r="T75" s="8">
        <v>3</v>
      </c>
      <c r="U75" s="8">
        <v>5</v>
      </c>
      <c r="V75" s="8">
        <v>5</v>
      </c>
      <c r="W75" s="8">
        <v>5</v>
      </c>
      <c r="X75" s="8">
        <v>5</v>
      </c>
      <c r="Y75" s="8">
        <v>2</v>
      </c>
      <c r="Z75" s="8">
        <v>4</v>
      </c>
      <c r="AA75" s="8">
        <v>1</v>
      </c>
      <c r="AB75" s="8">
        <v>14000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3</v>
      </c>
      <c r="E76" s="1">
        <v>4</v>
      </c>
      <c r="F76" s="1">
        <v>3</v>
      </c>
      <c r="G76" s="1">
        <v>4</v>
      </c>
      <c r="H76" s="1">
        <v>2</v>
      </c>
      <c r="I76" s="1">
        <v>3</v>
      </c>
      <c r="J76" s="1">
        <v>3</v>
      </c>
      <c r="K76" s="1">
        <v>2</v>
      </c>
      <c r="L76" s="1">
        <f>konzisztencia_teszt_nyers_i!G76*1000+10000</f>
        <v>12000</v>
      </c>
      <c r="M76" s="1">
        <f t="shared" si="4"/>
        <v>12505.5</v>
      </c>
      <c r="N76" s="1">
        <f>konzisztencia_teszt_nyers_i!L76</f>
        <v>2</v>
      </c>
      <c r="O76">
        <f t="shared" si="5"/>
        <v>2.5055000000000001</v>
      </c>
      <c r="P76" s="12">
        <f t="shared" si="6"/>
        <v>0.25275000000000003</v>
      </c>
      <c r="Q76" s="12">
        <f t="shared" si="7"/>
        <v>-0.25275000000000003</v>
      </c>
      <c r="R76" s="7" t="s">
        <v>245</v>
      </c>
      <c r="S76" s="8">
        <v>4</v>
      </c>
      <c r="T76" s="8">
        <v>3</v>
      </c>
      <c r="U76" s="8">
        <v>3</v>
      </c>
      <c r="V76" s="8">
        <v>4</v>
      </c>
      <c r="W76" s="8">
        <v>3</v>
      </c>
      <c r="X76" s="8">
        <v>3</v>
      </c>
      <c r="Y76" s="8">
        <v>4</v>
      </c>
      <c r="Z76" s="8">
        <v>4</v>
      </c>
      <c r="AA76" s="8">
        <v>3</v>
      </c>
      <c r="AB76" s="8">
        <v>14000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2</v>
      </c>
      <c r="G77" s="1">
        <v>2</v>
      </c>
      <c r="H77" s="1">
        <v>2</v>
      </c>
      <c r="I77" s="1">
        <v>5</v>
      </c>
      <c r="J77" s="1">
        <v>4</v>
      </c>
      <c r="K77" s="1">
        <v>4</v>
      </c>
      <c r="L77" s="1">
        <f>konzisztencia_teszt_nyers_i!G77*1000+10000</f>
        <v>14000</v>
      </c>
      <c r="M77" s="1">
        <f t="shared" si="4"/>
        <v>13315.7</v>
      </c>
      <c r="N77" s="1">
        <f>konzisztencia_teszt_nyers_i!L77</f>
        <v>4</v>
      </c>
      <c r="O77">
        <f t="shared" si="5"/>
        <v>3.3157000000000005</v>
      </c>
      <c r="P77" s="12">
        <f t="shared" si="6"/>
        <v>0.17107499999999987</v>
      </c>
      <c r="Q77" s="12">
        <f t="shared" si="7"/>
        <v>0.17107499999999987</v>
      </c>
      <c r="R77" s="7" t="s">
        <v>246</v>
      </c>
      <c r="S77" s="8">
        <v>4</v>
      </c>
      <c r="T77" s="8">
        <v>4</v>
      </c>
      <c r="U77" s="8">
        <v>3</v>
      </c>
      <c r="V77" s="8">
        <v>4</v>
      </c>
      <c r="W77" s="8">
        <v>3</v>
      </c>
      <c r="X77" s="8">
        <v>4</v>
      </c>
      <c r="Y77" s="8">
        <v>4</v>
      </c>
      <c r="Z77" s="8">
        <v>3</v>
      </c>
      <c r="AA77" s="8">
        <v>3</v>
      </c>
      <c r="AB77" s="8">
        <v>15000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2</v>
      </c>
      <c r="G78" s="1">
        <v>2</v>
      </c>
      <c r="H78" s="1">
        <v>2</v>
      </c>
      <c r="I78" s="1">
        <v>5</v>
      </c>
      <c r="J78" s="1">
        <v>4</v>
      </c>
      <c r="K78" s="1">
        <v>4</v>
      </c>
      <c r="L78" s="1">
        <f>konzisztencia_teszt_nyers_i!G78*1000+10000</f>
        <v>14000</v>
      </c>
      <c r="M78" s="1">
        <f t="shared" si="4"/>
        <v>13315.7</v>
      </c>
      <c r="N78" s="1">
        <f>konzisztencia_teszt_nyers_i!L78</f>
        <v>4</v>
      </c>
      <c r="O78">
        <f t="shared" si="5"/>
        <v>3.3157000000000005</v>
      </c>
      <c r="P78" s="12">
        <f t="shared" si="6"/>
        <v>0.17107499999999987</v>
      </c>
      <c r="Q78" s="12">
        <f t="shared" si="7"/>
        <v>0.17107499999999987</v>
      </c>
      <c r="R78" s="7" t="s">
        <v>247</v>
      </c>
      <c r="S78" s="8">
        <v>2</v>
      </c>
      <c r="T78" s="8">
        <v>3</v>
      </c>
      <c r="U78" s="8">
        <v>5</v>
      </c>
      <c r="V78" s="8">
        <v>4</v>
      </c>
      <c r="W78" s="8">
        <v>4</v>
      </c>
      <c r="X78" s="8">
        <v>4</v>
      </c>
      <c r="Y78" s="8">
        <v>2</v>
      </c>
      <c r="Z78" s="8">
        <v>3</v>
      </c>
      <c r="AA78" s="8">
        <v>3</v>
      </c>
      <c r="AB78" s="8">
        <v>15000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1</v>
      </c>
      <c r="E79" s="1">
        <v>5</v>
      </c>
      <c r="F79" s="1">
        <v>4</v>
      </c>
      <c r="G79" s="1">
        <v>3</v>
      </c>
      <c r="H79" s="1">
        <v>3</v>
      </c>
      <c r="I79" s="1">
        <v>3</v>
      </c>
      <c r="J79" s="1">
        <v>4</v>
      </c>
      <c r="K79" s="1">
        <v>1</v>
      </c>
      <c r="L79" s="1">
        <f>konzisztencia_teszt_nyers_i!G79*1000+10000</f>
        <v>14000</v>
      </c>
      <c r="M79" s="1">
        <f t="shared" si="4"/>
        <v>13207.3</v>
      </c>
      <c r="N79" s="1">
        <f>konzisztencia_teszt_nyers_i!L79</f>
        <v>1</v>
      </c>
      <c r="O79">
        <f t="shared" si="5"/>
        <v>3.2072999999999992</v>
      </c>
      <c r="P79" s="12">
        <f t="shared" si="6"/>
        <v>2.2072999999999992</v>
      </c>
      <c r="Q79" s="12">
        <f t="shared" si="7"/>
        <v>-2.2072999999999992</v>
      </c>
      <c r="R79" s="7" t="s">
        <v>248</v>
      </c>
      <c r="S79" s="8">
        <v>4</v>
      </c>
      <c r="T79" s="8">
        <v>4</v>
      </c>
      <c r="U79" s="8">
        <v>2</v>
      </c>
      <c r="V79" s="8">
        <v>3</v>
      </c>
      <c r="W79" s="8">
        <v>3</v>
      </c>
      <c r="X79" s="8">
        <v>3</v>
      </c>
      <c r="Y79" s="8">
        <v>5</v>
      </c>
      <c r="Z79" s="8">
        <v>3</v>
      </c>
      <c r="AA79" s="8">
        <v>4</v>
      </c>
      <c r="AB79" s="8">
        <v>12000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3</v>
      </c>
      <c r="E80" s="1">
        <v>1</v>
      </c>
      <c r="F80" s="1">
        <v>3</v>
      </c>
      <c r="G80" s="1">
        <v>2</v>
      </c>
      <c r="H80" s="1">
        <v>3</v>
      </c>
      <c r="I80" s="1">
        <v>5</v>
      </c>
      <c r="J80" s="1">
        <v>5</v>
      </c>
      <c r="K80" s="1">
        <v>4</v>
      </c>
      <c r="L80" s="1">
        <f>konzisztencia_teszt_nyers_i!G80*1000+10000</f>
        <v>15000</v>
      </c>
      <c r="M80" s="1">
        <f t="shared" si="4"/>
        <v>13700</v>
      </c>
      <c r="N80" s="1">
        <f>konzisztencia_teszt_nyers_i!L80</f>
        <v>4</v>
      </c>
      <c r="O80">
        <f t="shared" si="5"/>
        <v>3.7</v>
      </c>
      <c r="P80" s="12">
        <f t="shared" si="6"/>
        <v>7.4999999999999956E-2</v>
      </c>
      <c r="Q80" s="12">
        <f t="shared" si="7"/>
        <v>7.4999999999999956E-2</v>
      </c>
      <c r="R80" s="7" t="s">
        <v>249</v>
      </c>
      <c r="S80" s="8">
        <v>4</v>
      </c>
      <c r="T80" s="8">
        <v>4</v>
      </c>
      <c r="U80" s="8">
        <v>2</v>
      </c>
      <c r="V80" s="8">
        <v>3</v>
      </c>
      <c r="W80" s="8">
        <v>3</v>
      </c>
      <c r="X80" s="8">
        <v>3</v>
      </c>
      <c r="Y80" s="8">
        <v>4</v>
      </c>
      <c r="Z80" s="8">
        <v>3</v>
      </c>
      <c r="AA80" s="8">
        <v>4</v>
      </c>
      <c r="AB80" s="8">
        <v>12000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2</v>
      </c>
      <c r="E81" s="1">
        <v>3</v>
      </c>
      <c r="F81" s="1">
        <v>2</v>
      </c>
      <c r="G81" s="1">
        <v>2</v>
      </c>
      <c r="H81" s="1">
        <v>2</v>
      </c>
      <c r="I81" s="1">
        <v>4</v>
      </c>
      <c r="J81" s="1">
        <v>5</v>
      </c>
      <c r="K81" s="1">
        <v>3</v>
      </c>
      <c r="L81" s="1">
        <f>konzisztencia_teszt_nyers_i!G81*1000+10000</f>
        <v>15000</v>
      </c>
      <c r="M81" s="1">
        <f t="shared" si="4"/>
        <v>13597.6</v>
      </c>
      <c r="N81" s="1">
        <f>konzisztencia_teszt_nyers_i!L81</f>
        <v>3</v>
      </c>
      <c r="O81">
        <f t="shared" si="5"/>
        <v>3.5976000000000004</v>
      </c>
      <c r="P81" s="12">
        <f t="shared" si="6"/>
        <v>0.19920000000000013</v>
      </c>
      <c r="Q81" s="12">
        <f t="shared" si="7"/>
        <v>-0.19920000000000013</v>
      </c>
      <c r="R81" s="7" t="s">
        <v>250</v>
      </c>
      <c r="S81" s="8">
        <v>2</v>
      </c>
      <c r="T81" s="8">
        <v>3</v>
      </c>
      <c r="U81" s="8">
        <v>4</v>
      </c>
      <c r="V81" s="8">
        <v>3</v>
      </c>
      <c r="W81" s="8">
        <v>4</v>
      </c>
      <c r="X81" s="8">
        <v>2</v>
      </c>
      <c r="Y81" s="8">
        <v>3</v>
      </c>
      <c r="Z81" s="8">
        <v>3</v>
      </c>
      <c r="AA81" s="8">
        <v>2</v>
      </c>
      <c r="AB81" s="8">
        <v>12000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2</v>
      </c>
      <c r="G82" s="1">
        <v>2</v>
      </c>
      <c r="H82" s="1">
        <v>3</v>
      </c>
      <c r="I82" s="1">
        <v>4</v>
      </c>
      <c r="J82" s="1">
        <v>5</v>
      </c>
      <c r="K82" s="1">
        <v>4</v>
      </c>
      <c r="L82" s="1">
        <f>konzisztencia_teszt_nyers_i!G82*1000+10000</f>
        <v>15000</v>
      </c>
      <c r="M82" s="1">
        <f t="shared" si="4"/>
        <v>13997.4</v>
      </c>
      <c r="N82" s="1">
        <f>konzisztencia_teszt_nyers_i!L82</f>
        <v>4</v>
      </c>
      <c r="O82">
        <f t="shared" si="5"/>
        <v>3.9973999999999998</v>
      </c>
      <c r="P82" s="12">
        <f t="shared" si="6"/>
        <v>6.5000000000003944E-4</v>
      </c>
      <c r="Q82" s="12">
        <f t="shared" si="7"/>
        <v>6.5000000000003944E-4</v>
      </c>
      <c r="R82" s="7" t="s">
        <v>251</v>
      </c>
      <c r="S82" s="8">
        <v>3</v>
      </c>
      <c r="T82" s="8">
        <v>2</v>
      </c>
      <c r="U82" s="8">
        <v>2</v>
      </c>
      <c r="V82" s="8">
        <v>2</v>
      </c>
      <c r="W82" s="8">
        <v>2</v>
      </c>
      <c r="X82" s="8">
        <v>2</v>
      </c>
      <c r="Y82" s="8">
        <v>5</v>
      </c>
      <c r="Z82" s="8">
        <v>4</v>
      </c>
      <c r="AA82" s="8">
        <v>4</v>
      </c>
      <c r="AB82" s="8">
        <v>14000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1</v>
      </c>
      <c r="E83" s="1">
        <v>2</v>
      </c>
      <c r="F83" s="1">
        <v>1</v>
      </c>
      <c r="G83" s="1">
        <v>1</v>
      </c>
      <c r="H83" s="1">
        <v>1</v>
      </c>
      <c r="I83" s="1">
        <v>5</v>
      </c>
      <c r="J83" s="1">
        <v>3</v>
      </c>
      <c r="K83" s="1">
        <v>5</v>
      </c>
      <c r="L83" s="1">
        <f>konzisztencia_teszt_nyers_i!G83*1000+10000</f>
        <v>13000</v>
      </c>
      <c r="M83" s="1">
        <f t="shared" si="4"/>
        <v>12665.1</v>
      </c>
      <c r="N83" s="1">
        <f>konzisztencia_teszt_nyers_i!L83</f>
        <v>5</v>
      </c>
      <c r="O83">
        <f t="shared" si="5"/>
        <v>2.6651000000000002</v>
      </c>
      <c r="P83" s="12">
        <f t="shared" si="6"/>
        <v>0.46697999999999995</v>
      </c>
      <c r="Q83" s="12">
        <f t="shared" si="7"/>
        <v>0.46697999999999995</v>
      </c>
      <c r="R83" s="7" t="s">
        <v>252</v>
      </c>
      <c r="S83" s="8">
        <v>3</v>
      </c>
      <c r="T83" s="8">
        <v>2</v>
      </c>
      <c r="U83" s="8">
        <v>2</v>
      </c>
      <c r="V83" s="8">
        <v>2</v>
      </c>
      <c r="W83" s="8">
        <v>2</v>
      </c>
      <c r="X83" s="8">
        <v>2</v>
      </c>
      <c r="Y83" s="8">
        <v>5</v>
      </c>
      <c r="Z83" s="8">
        <v>4</v>
      </c>
      <c r="AA83" s="8">
        <v>4</v>
      </c>
      <c r="AB83" s="8">
        <v>14000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1</v>
      </c>
      <c r="G84" s="1">
        <v>1</v>
      </c>
      <c r="H84" s="1">
        <v>1</v>
      </c>
      <c r="I84" s="1">
        <v>5</v>
      </c>
      <c r="J84" s="1">
        <v>3</v>
      </c>
      <c r="K84" s="1">
        <v>5</v>
      </c>
      <c r="L84" s="1">
        <f>konzisztencia_teszt_nyers_i!G84*1000+10000</f>
        <v>13000</v>
      </c>
      <c r="M84" s="1">
        <f t="shared" si="4"/>
        <v>11691.9</v>
      </c>
      <c r="N84" s="1">
        <f>konzisztencia_teszt_nyers_i!L84</f>
        <v>5</v>
      </c>
      <c r="O84">
        <f t="shared" si="5"/>
        <v>1.6918999999999997</v>
      </c>
      <c r="P84" s="12">
        <f t="shared" si="6"/>
        <v>0.6616200000000001</v>
      </c>
      <c r="Q84" s="12">
        <f t="shared" si="7"/>
        <v>0.6616200000000001</v>
      </c>
      <c r="R84" s="7" t="s">
        <v>253</v>
      </c>
      <c r="S84" s="8">
        <v>1</v>
      </c>
      <c r="T84" s="8">
        <v>1</v>
      </c>
      <c r="U84" s="8">
        <v>5</v>
      </c>
      <c r="V84" s="8">
        <v>4</v>
      </c>
      <c r="W84" s="8">
        <v>3</v>
      </c>
      <c r="X84" s="8">
        <v>3</v>
      </c>
      <c r="Y84" s="8">
        <v>3</v>
      </c>
      <c r="Z84" s="8">
        <v>4</v>
      </c>
      <c r="AA84" s="8">
        <v>1</v>
      </c>
      <c r="AB84" s="8">
        <v>14000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4</v>
      </c>
      <c r="E85" s="1">
        <v>2</v>
      </c>
      <c r="F85" s="1">
        <v>4</v>
      </c>
      <c r="G85" s="1">
        <v>4</v>
      </c>
      <c r="H85" s="1">
        <v>4</v>
      </c>
      <c r="I85" s="1">
        <v>3</v>
      </c>
      <c r="J85" s="1">
        <v>2</v>
      </c>
      <c r="K85" s="1">
        <v>3</v>
      </c>
      <c r="L85" s="1">
        <f>konzisztencia_teszt_nyers_i!G85*1000+10000</f>
        <v>14000</v>
      </c>
      <c r="M85" s="1">
        <f t="shared" si="4"/>
        <v>13920.7</v>
      </c>
      <c r="N85" s="1">
        <f>konzisztencia_teszt_nyers_i!L85</f>
        <v>3</v>
      </c>
      <c r="O85">
        <f t="shared" si="5"/>
        <v>3.9207000000000005</v>
      </c>
      <c r="P85" s="12">
        <f t="shared" si="6"/>
        <v>0.30690000000000017</v>
      </c>
      <c r="Q85" s="12">
        <f t="shared" si="7"/>
        <v>-0.30690000000000017</v>
      </c>
      <c r="R85" s="7" t="s">
        <v>254</v>
      </c>
      <c r="S85" s="8">
        <v>3</v>
      </c>
      <c r="T85" s="8">
        <v>3</v>
      </c>
      <c r="U85" s="8">
        <v>1</v>
      </c>
      <c r="V85" s="8">
        <v>3</v>
      </c>
      <c r="W85" s="8">
        <v>2</v>
      </c>
      <c r="X85" s="8">
        <v>3</v>
      </c>
      <c r="Y85" s="8">
        <v>5</v>
      </c>
      <c r="Z85" s="8">
        <v>5</v>
      </c>
      <c r="AA85" s="8">
        <v>4</v>
      </c>
      <c r="AB85" s="8">
        <v>15000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4</v>
      </c>
      <c r="E86" s="1">
        <v>2</v>
      </c>
      <c r="F86" s="1">
        <v>5</v>
      </c>
      <c r="G86" s="1">
        <v>4</v>
      </c>
      <c r="H86" s="1">
        <v>5</v>
      </c>
      <c r="I86" s="1">
        <v>2</v>
      </c>
      <c r="J86" s="1">
        <v>3</v>
      </c>
      <c r="K86" s="1">
        <v>3</v>
      </c>
      <c r="L86" s="1">
        <f>konzisztencia_teszt_nyers_i!G86*1000+10000</f>
        <v>15000</v>
      </c>
      <c r="M86" s="1">
        <f t="shared" si="4"/>
        <v>14439.4</v>
      </c>
      <c r="N86" s="1">
        <f>konzisztencia_teszt_nyers_i!L86</f>
        <v>3</v>
      </c>
      <c r="O86">
        <f t="shared" si="5"/>
        <v>4.4394</v>
      </c>
      <c r="P86" s="12">
        <f t="shared" si="6"/>
        <v>0.4798</v>
      </c>
      <c r="Q86" s="12">
        <f t="shared" si="7"/>
        <v>-0.4798</v>
      </c>
      <c r="R86" s="7" t="s">
        <v>255</v>
      </c>
      <c r="S86" s="8">
        <v>1</v>
      </c>
      <c r="T86" s="8">
        <v>2</v>
      </c>
      <c r="U86" s="8">
        <v>3</v>
      </c>
      <c r="V86" s="8">
        <v>2</v>
      </c>
      <c r="W86" s="8">
        <v>2</v>
      </c>
      <c r="X86" s="8">
        <v>2</v>
      </c>
      <c r="Y86" s="8">
        <v>4</v>
      </c>
      <c r="Z86" s="8">
        <v>5</v>
      </c>
      <c r="AA86" s="8">
        <v>3</v>
      </c>
      <c r="AB86" s="8">
        <v>15000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4</v>
      </c>
      <c r="E87" s="1">
        <v>2</v>
      </c>
      <c r="F87" s="1">
        <v>3</v>
      </c>
      <c r="G87" s="1">
        <v>4</v>
      </c>
      <c r="H87" s="1">
        <v>3</v>
      </c>
      <c r="I87" s="1">
        <v>4</v>
      </c>
      <c r="J87" s="1">
        <v>4</v>
      </c>
      <c r="K87" s="1">
        <v>4</v>
      </c>
      <c r="L87" s="1">
        <f>konzisztencia_teszt_nyers_i!G87*1000+10000</f>
        <v>14000</v>
      </c>
      <c r="M87" s="1">
        <f t="shared" si="4"/>
        <v>13462.7</v>
      </c>
      <c r="N87" s="1">
        <f>konzisztencia_teszt_nyers_i!L87</f>
        <v>4</v>
      </c>
      <c r="O87">
        <f t="shared" si="5"/>
        <v>3.4627000000000008</v>
      </c>
      <c r="P87" s="12">
        <f t="shared" si="6"/>
        <v>0.13432499999999981</v>
      </c>
      <c r="Q87" s="12">
        <f t="shared" si="7"/>
        <v>0.13432499999999981</v>
      </c>
      <c r="R87" s="7" t="s">
        <v>256</v>
      </c>
      <c r="S87" s="8">
        <v>3</v>
      </c>
      <c r="T87" s="8">
        <v>3</v>
      </c>
      <c r="U87" s="8">
        <v>2</v>
      </c>
      <c r="V87" s="8">
        <v>2</v>
      </c>
      <c r="W87" s="8">
        <v>2</v>
      </c>
      <c r="X87" s="8">
        <v>3</v>
      </c>
      <c r="Y87" s="8">
        <v>4</v>
      </c>
      <c r="Z87" s="8">
        <v>5</v>
      </c>
      <c r="AA87" s="8">
        <v>4</v>
      </c>
      <c r="AB87" s="8">
        <v>15000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1</v>
      </c>
      <c r="J88" s="1">
        <v>2</v>
      </c>
      <c r="K88" s="1">
        <v>1</v>
      </c>
      <c r="L88" s="1">
        <f>konzisztencia_teszt_nyers_i!G88*1000+10000</f>
        <v>15000</v>
      </c>
      <c r="M88" s="1">
        <f t="shared" si="4"/>
        <v>14883.9</v>
      </c>
      <c r="N88" s="1">
        <f>konzisztencia_teszt_nyers_i!L88</f>
        <v>1</v>
      </c>
      <c r="O88">
        <f t="shared" si="5"/>
        <v>4.8838999999999997</v>
      </c>
      <c r="P88" s="12">
        <f t="shared" si="6"/>
        <v>3.8838999999999997</v>
      </c>
      <c r="Q88" s="12">
        <f t="shared" si="7"/>
        <v>-3.8838999999999997</v>
      </c>
      <c r="R88" s="7" t="s">
        <v>257</v>
      </c>
      <c r="S88" s="8">
        <v>1</v>
      </c>
      <c r="T88" s="8">
        <v>1</v>
      </c>
      <c r="U88" s="8">
        <v>2</v>
      </c>
      <c r="V88" s="8">
        <v>1</v>
      </c>
      <c r="W88" s="8">
        <v>1</v>
      </c>
      <c r="X88" s="8">
        <v>1</v>
      </c>
      <c r="Y88" s="8">
        <v>5</v>
      </c>
      <c r="Z88" s="8">
        <v>3</v>
      </c>
      <c r="AA88" s="8">
        <v>5</v>
      </c>
      <c r="AB88" s="8">
        <v>13000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2</v>
      </c>
      <c r="E89" s="1">
        <v>1</v>
      </c>
      <c r="F89" s="1">
        <v>2</v>
      </c>
      <c r="G89" s="1">
        <v>3</v>
      </c>
      <c r="H89" s="1">
        <v>2</v>
      </c>
      <c r="I89" s="1">
        <v>5</v>
      </c>
      <c r="J89" s="1">
        <v>5</v>
      </c>
      <c r="K89" s="1">
        <v>4</v>
      </c>
      <c r="L89" s="1">
        <f>konzisztencia_teszt_nyers_i!G89*1000+10000</f>
        <v>13000</v>
      </c>
      <c r="M89" s="1">
        <f t="shared" si="4"/>
        <v>13625.7</v>
      </c>
      <c r="N89" s="1">
        <f>konzisztencia_teszt_nyers_i!L89</f>
        <v>4</v>
      </c>
      <c r="O89">
        <f t="shared" si="5"/>
        <v>3.6257000000000006</v>
      </c>
      <c r="P89" s="12">
        <f t="shared" si="6"/>
        <v>9.3574999999999853E-2</v>
      </c>
      <c r="Q89" s="12">
        <f t="shared" si="7"/>
        <v>9.3574999999999853E-2</v>
      </c>
      <c r="R89" s="7" t="s">
        <v>258</v>
      </c>
      <c r="S89" s="8">
        <v>1</v>
      </c>
      <c r="T89" s="8">
        <v>2</v>
      </c>
      <c r="U89" s="8">
        <v>1</v>
      </c>
      <c r="V89" s="8">
        <v>1</v>
      </c>
      <c r="W89" s="8">
        <v>1</v>
      </c>
      <c r="X89" s="8">
        <v>1</v>
      </c>
      <c r="Y89" s="8">
        <v>5</v>
      </c>
      <c r="Z89" s="8">
        <v>3</v>
      </c>
      <c r="AA89" s="8">
        <v>5</v>
      </c>
      <c r="AB89" s="8">
        <v>13000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2</v>
      </c>
      <c r="E90" s="1">
        <v>1</v>
      </c>
      <c r="F90" s="1">
        <v>2</v>
      </c>
      <c r="G90" s="1">
        <v>2</v>
      </c>
      <c r="H90" s="1">
        <v>2</v>
      </c>
      <c r="I90" s="1">
        <v>5</v>
      </c>
      <c r="J90" s="1">
        <v>5</v>
      </c>
      <c r="K90" s="1">
        <v>5</v>
      </c>
      <c r="L90" s="1">
        <f>konzisztencia_teszt_nyers_i!G90*1000+10000</f>
        <v>13000</v>
      </c>
      <c r="M90" s="1">
        <f t="shared" si="4"/>
        <v>14028.5</v>
      </c>
      <c r="N90" s="1">
        <f>konzisztencia_teszt_nyers_i!L90</f>
        <v>5</v>
      </c>
      <c r="O90">
        <f t="shared" si="5"/>
        <v>4.0285000000000002</v>
      </c>
      <c r="P90" s="12">
        <f t="shared" si="6"/>
        <v>0.19429999999999997</v>
      </c>
      <c r="Q90" s="12">
        <f t="shared" si="7"/>
        <v>0.19429999999999997</v>
      </c>
      <c r="R90" s="7" t="s">
        <v>259</v>
      </c>
      <c r="S90" s="8">
        <v>4</v>
      </c>
      <c r="T90" s="8">
        <v>4</v>
      </c>
      <c r="U90" s="8">
        <v>2</v>
      </c>
      <c r="V90" s="8">
        <v>4</v>
      </c>
      <c r="W90" s="8">
        <v>4</v>
      </c>
      <c r="X90" s="8">
        <v>4</v>
      </c>
      <c r="Y90" s="8">
        <v>3</v>
      </c>
      <c r="Z90" s="8">
        <v>2</v>
      </c>
      <c r="AA90" s="8">
        <v>3</v>
      </c>
      <c r="AB90" s="8">
        <v>14000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1</v>
      </c>
      <c r="E91" s="1">
        <v>2</v>
      </c>
      <c r="F91" s="1">
        <v>3</v>
      </c>
      <c r="G91" s="1">
        <v>2</v>
      </c>
      <c r="H91" s="1">
        <v>1</v>
      </c>
      <c r="I91" s="1">
        <v>3</v>
      </c>
      <c r="J91" s="1">
        <v>3</v>
      </c>
      <c r="K91" s="1">
        <v>2</v>
      </c>
      <c r="L91" s="1">
        <f>konzisztencia_teszt_nyers_i!G91*1000+10000</f>
        <v>13000</v>
      </c>
      <c r="M91" s="1">
        <f t="shared" si="4"/>
        <v>12460.9</v>
      </c>
      <c r="N91" s="1">
        <f>konzisztencia_teszt_nyers_i!L91</f>
        <v>2</v>
      </c>
      <c r="O91">
        <f t="shared" si="5"/>
        <v>2.4608999999999996</v>
      </c>
      <c r="P91" s="12">
        <f t="shared" si="6"/>
        <v>0.23044999999999982</v>
      </c>
      <c r="Q91" s="12">
        <f t="shared" si="7"/>
        <v>-0.23044999999999982</v>
      </c>
      <c r="R91" s="7" t="s">
        <v>260</v>
      </c>
      <c r="S91" s="8">
        <v>5</v>
      </c>
      <c r="T91" s="8">
        <v>4</v>
      </c>
      <c r="U91" s="8">
        <v>2</v>
      </c>
      <c r="V91" s="8">
        <v>5</v>
      </c>
      <c r="W91" s="8">
        <v>4</v>
      </c>
      <c r="X91" s="8">
        <v>5</v>
      </c>
      <c r="Y91" s="8">
        <v>2</v>
      </c>
      <c r="Z91" s="8">
        <v>3</v>
      </c>
      <c r="AA91" s="8">
        <v>3</v>
      </c>
      <c r="AB91" s="8">
        <v>15000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2</v>
      </c>
      <c r="E92" s="1">
        <v>1</v>
      </c>
      <c r="F92" s="1">
        <v>3</v>
      </c>
      <c r="G92" s="1">
        <v>3</v>
      </c>
      <c r="H92" s="1">
        <v>2</v>
      </c>
      <c r="I92" s="1">
        <v>4</v>
      </c>
      <c r="J92" s="1">
        <v>3</v>
      </c>
      <c r="K92" s="1">
        <v>4</v>
      </c>
      <c r="L92" s="1">
        <f>konzisztencia_teszt_nyers_i!G92*1000+10000</f>
        <v>13000</v>
      </c>
      <c r="M92" s="1">
        <f t="shared" si="4"/>
        <v>11703.4</v>
      </c>
      <c r="N92" s="1">
        <f>konzisztencia_teszt_nyers_i!L92</f>
        <v>4</v>
      </c>
      <c r="O92">
        <f t="shared" si="5"/>
        <v>1.7033999999999996</v>
      </c>
      <c r="P92" s="12">
        <f t="shared" si="6"/>
        <v>0.57415000000000016</v>
      </c>
      <c r="Q92" s="12">
        <f t="shared" si="7"/>
        <v>0.57415000000000016</v>
      </c>
      <c r="R92" s="7" t="s">
        <v>261</v>
      </c>
      <c r="S92" s="8">
        <v>3</v>
      </c>
      <c r="T92" s="8">
        <v>4</v>
      </c>
      <c r="U92" s="8">
        <v>2</v>
      </c>
      <c r="V92" s="8">
        <v>3</v>
      </c>
      <c r="W92" s="8">
        <v>4</v>
      </c>
      <c r="X92" s="8">
        <v>3</v>
      </c>
      <c r="Y92" s="8">
        <v>4</v>
      </c>
      <c r="Z92" s="8">
        <v>4</v>
      </c>
      <c r="AA92" s="8">
        <v>4</v>
      </c>
      <c r="AB92" s="8">
        <v>14000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1</v>
      </c>
      <c r="E93" s="1">
        <v>2</v>
      </c>
      <c r="F93" s="1">
        <v>3</v>
      </c>
      <c r="G93" s="1">
        <v>2</v>
      </c>
      <c r="H93" s="1">
        <v>2</v>
      </c>
      <c r="I93" s="1">
        <v>4</v>
      </c>
      <c r="J93" s="1">
        <v>3</v>
      </c>
      <c r="K93" s="1">
        <v>3</v>
      </c>
      <c r="L93" s="1">
        <f>konzisztencia_teszt_nyers_i!G93*1000+10000</f>
        <v>13000</v>
      </c>
      <c r="M93" s="1">
        <f t="shared" si="4"/>
        <v>12748.8</v>
      </c>
      <c r="N93" s="1">
        <f>konzisztencia_teszt_nyers_i!L93</f>
        <v>3</v>
      </c>
      <c r="O93">
        <f t="shared" si="5"/>
        <v>2.7487999999999992</v>
      </c>
      <c r="P93" s="12">
        <f t="shared" si="6"/>
        <v>8.373333333333359E-2</v>
      </c>
      <c r="Q93" s="12">
        <f t="shared" si="7"/>
        <v>8.373333333333359E-2</v>
      </c>
      <c r="R93" s="7" t="s">
        <v>262</v>
      </c>
      <c r="S93" s="8">
        <v>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1</v>
      </c>
      <c r="Z93" s="8">
        <v>2</v>
      </c>
      <c r="AA93" s="8">
        <v>1</v>
      </c>
      <c r="AB93" s="8">
        <v>15000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2</v>
      </c>
      <c r="F94" s="1">
        <v>3</v>
      </c>
      <c r="G94" s="1">
        <v>3</v>
      </c>
      <c r="H94" s="1">
        <v>2</v>
      </c>
      <c r="I94" s="1">
        <v>4</v>
      </c>
      <c r="J94" s="1">
        <v>3</v>
      </c>
      <c r="K94" s="1">
        <v>4</v>
      </c>
      <c r="L94" s="1">
        <f>konzisztencia_teszt_nyers_i!G94*1000+10000</f>
        <v>13000</v>
      </c>
      <c r="M94" s="1">
        <f t="shared" si="4"/>
        <v>12076.6</v>
      </c>
      <c r="N94" s="1">
        <f>konzisztencia_teszt_nyers_i!L94</f>
        <v>4</v>
      </c>
      <c r="O94">
        <f t="shared" si="5"/>
        <v>2.0766000000000004</v>
      </c>
      <c r="P94" s="12">
        <f t="shared" si="6"/>
        <v>0.48084999999999989</v>
      </c>
      <c r="Q94" s="12">
        <f t="shared" si="7"/>
        <v>0.48084999999999989</v>
      </c>
      <c r="R94" s="7" t="s">
        <v>263</v>
      </c>
      <c r="S94" s="8">
        <v>3</v>
      </c>
      <c r="T94" s="8">
        <v>2</v>
      </c>
      <c r="U94" s="8">
        <v>1</v>
      </c>
      <c r="V94" s="8">
        <v>2</v>
      </c>
      <c r="W94" s="8">
        <v>3</v>
      </c>
      <c r="X94" s="8">
        <v>2</v>
      </c>
      <c r="Y94" s="8">
        <v>5</v>
      </c>
      <c r="Z94" s="8">
        <v>5</v>
      </c>
      <c r="AA94" s="8">
        <v>4</v>
      </c>
      <c r="AB94" s="8">
        <v>13000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4</v>
      </c>
      <c r="E95" s="1">
        <v>2</v>
      </c>
      <c r="F95" s="1">
        <v>4</v>
      </c>
      <c r="G95" s="1">
        <v>2</v>
      </c>
      <c r="H95" s="1">
        <v>4</v>
      </c>
      <c r="I95" s="1">
        <v>5</v>
      </c>
      <c r="J95" s="1">
        <v>4</v>
      </c>
      <c r="K95" s="1">
        <v>4</v>
      </c>
      <c r="L95" s="1">
        <f>konzisztencia_teszt_nyers_i!G95*1000+10000</f>
        <v>14000</v>
      </c>
      <c r="M95" s="1">
        <f t="shared" si="4"/>
        <v>14078.7</v>
      </c>
      <c r="N95" s="1">
        <f>konzisztencia_teszt_nyers_i!L95</f>
        <v>4</v>
      </c>
      <c r="O95">
        <f t="shared" si="5"/>
        <v>4.0787000000000004</v>
      </c>
      <c r="P95" s="12">
        <f t="shared" si="6"/>
        <v>1.9675000000000109E-2</v>
      </c>
      <c r="Q95" s="12">
        <f t="shared" si="7"/>
        <v>-1.9675000000000109E-2</v>
      </c>
      <c r="R95" s="7" t="s">
        <v>264</v>
      </c>
      <c r="S95" s="8">
        <v>3</v>
      </c>
      <c r="T95" s="8">
        <v>2</v>
      </c>
      <c r="U95" s="8">
        <v>1</v>
      </c>
      <c r="V95" s="8">
        <v>2</v>
      </c>
      <c r="W95" s="8">
        <v>2</v>
      </c>
      <c r="X95" s="8">
        <v>2</v>
      </c>
      <c r="Y95" s="8">
        <v>5</v>
      </c>
      <c r="Z95" s="8">
        <v>5</v>
      </c>
      <c r="AA95" s="8">
        <v>5</v>
      </c>
      <c r="AB95" s="8">
        <v>13000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3</v>
      </c>
      <c r="I96" s="1">
        <v>5</v>
      </c>
      <c r="J96" s="1">
        <v>4</v>
      </c>
      <c r="K96" s="1">
        <v>2</v>
      </c>
      <c r="L96" s="1">
        <f>konzisztencia_teszt_nyers_i!G96*1000+10000</f>
        <v>14000</v>
      </c>
      <c r="M96" s="1">
        <f t="shared" si="4"/>
        <v>14038.6</v>
      </c>
      <c r="N96" s="1">
        <f>konzisztencia_teszt_nyers_i!L96</f>
        <v>2</v>
      </c>
      <c r="O96">
        <f t="shared" si="5"/>
        <v>4.0386000000000006</v>
      </c>
      <c r="P96" s="12">
        <f t="shared" si="6"/>
        <v>1.0193000000000003</v>
      </c>
      <c r="Q96" s="12">
        <f t="shared" si="7"/>
        <v>-1.0193000000000003</v>
      </c>
      <c r="R96" s="7" t="s">
        <v>265</v>
      </c>
      <c r="S96" s="8">
        <v>1</v>
      </c>
      <c r="T96" s="8">
        <v>1</v>
      </c>
      <c r="U96" s="8">
        <v>2</v>
      </c>
      <c r="V96" s="8">
        <v>3</v>
      </c>
      <c r="W96" s="8">
        <v>2</v>
      </c>
      <c r="X96" s="8">
        <v>1</v>
      </c>
      <c r="Y96" s="8">
        <v>3</v>
      </c>
      <c r="Z96" s="8">
        <v>3</v>
      </c>
      <c r="AA96" s="8">
        <v>2</v>
      </c>
      <c r="AB96" s="8">
        <v>13000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4</v>
      </c>
      <c r="E97" s="1">
        <v>3</v>
      </c>
      <c r="F97" s="1">
        <v>4</v>
      </c>
      <c r="G97" s="1">
        <v>2</v>
      </c>
      <c r="H97" s="1">
        <v>4</v>
      </c>
      <c r="I97" s="1">
        <v>5</v>
      </c>
      <c r="J97" s="1">
        <v>4</v>
      </c>
      <c r="K97" s="1">
        <v>4</v>
      </c>
      <c r="L97" s="1">
        <f>konzisztencia_teszt_nyers_i!G97*1000+10000</f>
        <v>14000</v>
      </c>
      <c r="M97" s="1">
        <f t="shared" si="4"/>
        <v>14424.3</v>
      </c>
      <c r="N97" s="1">
        <f>konzisztencia_teszt_nyers_i!L97</f>
        <v>4</v>
      </c>
      <c r="O97">
        <f t="shared" si="5"/>
        <v>4.4242999999999997</v>
      </c>
      <c r="P97" s="12">
        <f t="shared" si="6"/>
        <v>0.10607499999999992</v>
      </c>
      <c r="Q97" s="12">
        <f t="shared" si="7"/>
        <v>-0.10607499999999992</v>
      </c>
      <c r="R97" s="7" t="s">
        <v>266</v>
      </c>
      <c r="S97" s="8">
        <v>3</v>
      </c>
      <c r="T97" s="8">
        <v>2</v>
      </c>
      <c r="U97" s="8">
        <v>1</v>
      </c>
      <c r="V97" s="8">
        <v>3</v>
      </c>
      <c r="W97" s="8">
        <v>3</v>
      </c>
      <c r="X97" s="8">
        <v>2</v>
      </c>
      <c r="Y97" s="8">
        <v>4</v>
      </c>
      <c r="Z97" s="8">
        <v>3</v>
      </c>
      <c r="AA97" s="8">
        <v>4</v>
      </c>
      <c r="AB97" s="8">
        <v>13000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4</v>
      </c>
      <c r="E98" s="1">
        <v>2</v>
      </c>
      <c r="F98" s="1">
        <v>3</v>
      </c>
      <c r="G98" s="1">
        <v>3</v>
      </c>
      <c r="H98" s="1">
        <v>3</v>
      </c>
      <c r="I98" s="1">
        <v>5</v>
      </c>
      <c r="J98" s="1">
        <v>3</v>
      </c>
      <c r="K98" s="1">
        <v>4</v>
      </c>
      <c r="L98" s="1">
        <f>konzisztencia_teszt_nyers_i!G98*1000+10000</f>
        <v>13000</v>
      </c>
      <c r="M98" s="1">
        <f t="shared" si="4"/>
        <v>13745.1</v>
      </c>
      <c r="N98" s="1">
        <f>konzisztencia_teszt_nyers_i!L98</f>
        <v>4</v>
      </c>
      <c r="O98">
        <f t="shared" si="5"/>
        <v>3.7451000000000003</v>
      </c>
      <c r="P98" s="12">
        <f t="shared" si="6"/>
        <v>6.3724999999999921E-2</v>
      </c>
      <c r="Q98" s="12">
        <f t="shared" si="7"/>
        <v>6.3724999999999921E-2</v>
      </c>
      <c r="R98" s="7" t="s">
        <v>267</v>
      </c>
      <c r="S98" s="8">
        <v>1</v>
      </c>
      <c r="T98" s="8">
        <v>1</v>
      </c>
      <c r="U98" s="8">
        <v>2</v>
      </c>
      <c r="V98" s="8">
        <v>3</v>
      </c>
      <c r="W98" s="8">
        <v>2</v>
      </c>
      <c r="X98" s="8">
        <v>2</v>
      </c>
      <c r="Y98" s="8">
        <v>4</v>
      </c>
      <c r="Z98" s="8">
        <v>3</v>
      </c>
      <c r="AA98" s="8">
        <v>3</v>
      </c>
      <c r="AB98" s="8">
        <v>13000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5</v>
      </c>
      <c r="J99" s="1">
        <v>3</v>
      </c>
      <c r="K99" s="1">
        <v>4</v>
      </c>
      <c r="L99" s="1">
        <f>konzisztencia_teszt_nyers_i!G99*1000+10000</f>
        <v>13000</v>
      </c>
      <c r="M99" s="1">
        <f t="shared" si="4"/>
        <v>14090.7</v>
      </c>
      <c r="N99" s="1">
        <f>konzisztencia_teszt_nyers_i!L99</f>
        <v>4</v>
      </c>
      <c r="O99">
        <f t="shared" si="5"/>
        <v>4.0907000000000009</v>
      </c>
      <c r="P99" s="12">
        <f t="shared" si="6"/>
        <v>2.2675000000000223E-2</v>
      </c>
      <c r="Q99" s="12">
        <f t="shared" si="7"/>
        <v>-2.2675000000000223E-2</v>
      </c>
      <c r="R99" s="7" t="s">
        <v>268</v>
      </c>
      <c r="S99" s="8">
        <v>3</v>
      </c>
      <c r="T99" s="8">
        <v>2</v>
      </c>
      <c r="U99" s="8">
        <v>2</v>
      </c>
      <c r="V99" s="8">
        <v>3</v>
      </c>
      <c r="W99" s="8">
        <v>3</v>
      </c>
      <c r="X99" s="8">
        <v>2</v>
      </c>
      <c r="Y99" s="8">
        <v>4</v>
      </c>
      <c r="Z99" s="8">
        <v>3</v>
      </c>
      <c r="AA99" s="8">
        <v>4</v>
      </c>
      <c r="AB99" s="8">
        <v>13000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3</v>
      </c>
      <c r="E100" s="1">
        <v>4</v>
      </c>
      <c r="F100" s="1">
        <v>3</v>
      </c>
      <c r="G100" s="1">
        <v>4</v>
      </c>
      <c r="H100" s="1">
        <v>2</v>
      </c>
      <c r="I100" s="1">
        <v>5</v>
      </c>
      <c r="J100" s="1">
        <v>2</v>
      </c>
      <c r="K100" s="1">
        <v>2</v>
      </c>
      <c r="L100" s="1">
        <f>konzisztencia_teszt_nyers_i!G100*1000+10000</f>
        <v>13000</v>
      </c>
      <c r="M100" s="1">
        <f t="shared" si="4"/>
        <v>12903.4</v>
      </c>
      <c r="N100" s="1">
        <f>konzisztencia_teszt_nyers_i!L100</f>
        <v>2</v>
      </c>
      <c r="O100">
        <f t="shared" si="5"/>
        <v>2.9033999999999995</v>
      </c>
      <c r="P100" s="12">
        <f t="shared" si="6"/>
        <v>0.45169999999999977</v>
      </c>
      <c r="Q100" s="12">
        <f t="shared" si="7"/>
        <v>-0.45169999999999977</v>
      </c>
      <c r="R100" s="7" t="s">
        <v>269</v>
      </c>
      <c r="S100" s="8">
        <v>4</v>
      </c>
      <c r="T100" s="8">
        <v>4</v>
      </c>
      <c r="U100" s="8">
        <v>2</v>
      </c>
      <c r="V100" s="8">
        <v>4</v>
      </c>
      <c r="W100" s="8">
        <v>2</v>
      </c>
      <c r="X100" s="8">
        <v>4</v>
      </c>
      <c r="Y100" s="8">
        <v>5</v>
      </c>
      <c r="Z100" s="8">
        <v>4</v>
      </c>
      <c r="AA100" s="8">
        <v>4</v>
      </c>
      <c r="AB100" s="8">
        <v>14000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2</v>
      </c>
      <c r="F101" s="1">
        <v>5</v>
      </c>
      <c r="G101" s="1">
        <v>5</v>
      </c>
      <c r="H101" s="1">
        <v>5</v>
      </c>
      <c r="I101" s="1">
        <v>1</v>
      </c>
      <c r="J101" s="1">
        <v>2</v>
      </c>
      <c r="K101" s="1">
        <v>3</v>
      </c>
      <c r="L101" s="1">
        <f>konzisztencia_teszt_nyers_i!G101*1000+10000</f>
        <v>15000</v>
      </c>
      <c r="M101" s="1">
        <f t="shared" si="4"/>
        <v>15150.2</v>
      </c>
      <c r="N101" s="1">
        <f>konzisztencia_teszt_nyers_i!L101</f>
        <v>3</v>
      </c>
      <c r="O101">
        <f t="shared" si="5"/>
        <v>5.1502000000000008</v>
      </c>
      <c r="P101" s="12">
        <f t="shared" si="6"/>
        <v>0.71673333333333356</v>
      </c>
      <c r="Q101" s="12">
        <f t="shared" si="7"/>
        <v>-0.71673333333333356</v>
      </c>
      <c r="R101" s="7" t="s">
        <v>270</v>
      </c>
      <c r="S101" s="8">
        <v>2</v>
      </c>
      <c r="T101" s="8">
        <v>3</v>
      </c>
      <c r="U101" s="8">
        <v>4</v>
      </c>
      <c r="V101" s="8">
        <v>4</v>
      </c>
      <c r="W101" s="8">
        <v>4</v>
      </c>
      <c r="X101" s="8">
        <v>3</v>
      </c>
      <c r="Y101" s="8">
        <v>5</v>
      </c>
      <c r="Z101" s="8">
        <v>4</v>
      </c>
      <c r="AA101" s="8">
        <v>2</v>
      </c>
      <c r="AB101" s="8">
        <v>14000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5</v>
      </c>
      <c r="E102" s="1">
        <v>4</v>
      </c>
      <c r="F102" s="1">
        <v>5</v>
      </c>
      <c r="G102" s="1">
        <v>5</v>
      </c>
      <c r="H102" s="1">
        <v>5</v>
      </c>
      <c r="I102" s="1">
        <v>1</v>
      </c>
      <c r="J102" s="1">
        <v>2</v>
      </c>
      <c r="K102" s="1">
        <v>4</v>
      </c>
      <c r="L102" s="1">
        <f>konzisztencia_teszt_nyers_i!G102*1000+10000</f>
        <v>15000</v>
      </c>
      <c r="M102" s="1">
        <f t="shared" si="4"/>
        <v>14921</v>
      </c>
      <c r="N102" s="1">
        <f>konzisztencia_teszt_nyers_i!L102</f>
        <v>4</v>
      </c>
      <c r="O102">
        <f t="shared" si="5"/>
        <v>4.9210000000000003</v>
      </c>
      <c r="P102" s="12">
        <f t="shared" si="6"/>
        <v>0.23025000000000007</v>
      </c>
      <c r="Q102" s="12">
        <f t="shared" si="7"/>
        <v>-0.23025000000000007</v>
      </c>
      <c r="R102" s="7" t="s">
        <v>271</v>
      </c>
      <c r="S102" s="8">
        <v>4</v>
      </c>
      <c r="T102" s="8">
        <v>4</v>
      </c>
      <c r="U102" s="8">
        <v>3</v>
      </c>
      <c r="V102" s="8">
        <v>4</v>
      </c>
      <c r="W102" s="8">
        <v>2</v>
      </c>
      <c r="X102" s="8">
        <v>4</v>
      </c>
      <c r="Y102" s="8">
        <v>5</v>
      </c>
      <c r="Z102" s="8">
        <v>4</v>
      </c>
      <c r="AA102" s="8">
        <v>4</v>
      </c>
      <c r="AB102" s="8">
        <v>14000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4</v>
      </c>
      <c r="E103" s="1">
        <v>5</v>
      </c>
      <c r="F103" s="1">
        <v>3</v>
      </c>
      <c r="G103" s="1">
        <v>5</v>
      </c>
      <c r="H103" s="1">
        <v>2</v>
      </c>
      <c r="I103" s="1">
        <v>2</v>
      </c>
      <c r="J103" s="1">
        <v>2</v>
      </c>
      <c r="K103" s="1">
        <v>3</v>
      </c>
      <c r="L103" s="1">
        <f>konzisztencia_teszt_nyers_i!G103*1000+10000</f>
        <v>15000</v>
      </c>
      <c r="M103" s="1">
        <f t="shared" si="4"/>
        <v>13570</v>
      </c>
      <c r="N103" s="1">
        <f>konzisztencia_teszt_nyers_i!L103</f>
        <v>3</v>
      </c>
      <c r="O103">
        <f t="shared" si="5"/>
        <v>3.57</v>
      </c>
      <c r="P103" s="12">
        <f t="shared" si="6"/>
        <v>0.18999999999999995</v>
      </c>
      <c r="Q103" s="12">
        <f t="shared" si="7"/>
        <v>-0.18999999999999995</v>
      </c>
      <c r="R103" s="7" t="s">
        <v>272</v>
      </c>
      <c r="S103" s="8">
        <v>4</v>
      </c>
      <c r="T103" s="8">
        <v>4</v>
      </c>
      <c r="U103" s="8">
        <v>2</v>
      </c>
      <c r="V103" s="8">
        <v>3</v>
      </c>
      <c r="W103" s="8">
        <v>3</v>
      </c>
      <c r="X103" s="8">
        <v>3</v>
      </c>
      <c r="Y103" s="8">
        <v>5</v>
      </c>
      <c r="Z103" s="8">
        <v>3</v>
      </c>
      <c r="AA103" s="8">
        <v>4</v>
      </c>
      <c r="AB103" s="8">
        <v>13000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4</v>
      </c>
      <c r="G104" s="1">
        <v>2</v>
      </c>
      <c r="H104" s="1">
        <v>4</v>
      </c>
      <c r="I104" s="1">
        <v>2</v>
      </c>
      <c r="J104" s="1">
        <v>2</v>
      </c>
      <c r="K104" s="1">
        <v>4</v>
      </c>
      <c r="L104" s="1">
        <f>konzisztencia_teszt_nyers_i!G104*1000+10000</f>
        <v>13000</v>
      </c>
      <c r="M104" s="1">
        <f t="shared" si="4"/>
        <v>13243</v>
      </c>
      <c r="N104" s="1">
        <f>konzisztencia_teszt_nyers_i!L104</f>
        <v>4</v>
      </c>
      <c r="O104">
        <f t="shared" si="5"/>
        <v>3.2429999999999999</v>
      </c>
      <c r="P104" s="12">
        <f t="shared" si="6"/>
        <v>0.18925000000000003</v>
      </c>
      <c r="Q104" s="12">
        <f t="shared" si="7"/>
        <v>0.18925000000000003</v>
      </c>
      <c r="R104" s="7" t="s">
        <v>273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5</v>
      </c>
      <c r="Z104" s="8">
        <v>3</v>
      </c>
      <c r="AA104" s="8">
        <v>4</v>
      </c>
      <c r="AB104" s="8">
        <v>13000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4</v>
      </c>
      <c r="F105" s="1">
        <v>5</v>
      </c>
      <c r="G105" s="1">
        <v>3</v>
      </c>
      <c r="H105" s="1">
        <v>5</v>
      </c>
      <c r="I105" s="1">
        <v>2</v>
      </c>
      <c r="J105" s="1">
        <v>2</v>
      </c>
      <c r="K105" s="1">
        <v>4</v>
      </c>
      <c r="L105" s="1">
        <f>konzisztencia_teszt_nyers_i!G105*1000+10000</f>
        <v>13000</v>
      </c>
      <c r="M105" s="1">
        <f t="shared" si="4"/>
        <v>13594.6</v>
      </c>
      <c r="N105" s="1">
        <f>konzisztencia_teszt_nyers_i!L105</f>
        <v>4</v>
      </c>
      <c r="O105">
        <f t="shared" si="5"/>
        <v>3.5946000000000002</v>
      </c>
      <c r="P105" s="12">
        <f t="shared" si="6"/>
        <v>0.10134999999999994</v>
      </c>
      <c r="Q105" s="12">
        <f t="shared" si="7"/>
        <v>0.10134999999999994</v>
      </c>
      <c r="R105" s="7" t="s">
        <v>274</v>
      </c>
      <c r="S105" s="8">
        <v>2</v>
      </c>
      <c r="T105" s="8">
        <v>3</v>
      </c>
      <c r="U105" s="8">
        <v>4</v>
      </c>
      <c r="V105" s="8">
        <v>3</v>
      </c>
      <c r="W105" s="8">
        <v>4</v>
      </c>
      <c r="X105" s="8">
        <v>2</v>
      </c>
      <c r="Y105" s="8">
        <v>5</v>
      </c>
      <c r="Z105" s="8">
        <v>2</v>
      </c>
      <c r="AA105" s="8">
        <v>2</v>
      </c>
      <c r="AB105" s="8">
        <v>13000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1</v>
      </c>
      <c r="F106" s="1">
        <v>2</v>
      </c>
      <c r="G106" s="1">
        <v>1</v>
      </c>
      <c r="H106" s="1">
        <v>2</v>
      </c>
      <c r="I106" s="1">
        <v>4</v>
      </c>
      <c r="J106" s="1">
        <v>4</v>
      </c>
      <c r="K106" s="1">
        <v>5</v>
      </c>
      <c r="L106" s="1">
        <f>konzisztencia_teszt_nyers_i!G106*1000+10000</f>
        <v>12000</v>
      </c>
      <c r="M106" s="1">
        <f t="shared" si="4"/>
        <v>11534.4</v>
      </c>
      <c r="N106" s="1">
        <f>konzisztencia_teszt_nyers_i!L106</f>
        <v>5</v>
      </c>
      <c r="O106">
        <f t="shared" si="5"/>
        <v>1.5343999999999995</v>
      </c>
      <c r="P106" s="12">
        <f t="shared" si="6"/>
        <v>0.69312000000000007</v>
      </c>
      <c r="Q106" s="12">
        <f t="shared" si="7"/>
        <v>0.69312000000000007</v>
      </c>
      <c r="R106" s="7" t="s">
        <v>275</v>
      </c>
      <c r="S106" s="8">
        <v>5</v>
      </c>
      <c r="T106" s="8">
        <v>5</v>
      </c>
      <c r="U106" s="8">
        <v>2</v>
      </c>
      <c r="V106" s="8">
        <v>5</v>
      </c>
      <c r="W106" s="8">
        <v>5</v>
      </c>
      <c r="X106" s="8">
        <v>5</v>
      </c>
      <c r="Y106" s="8">
        <v>1</v>
      </c>
      <c r="Z106" s="8">
        <v>2</v>
      </c>
      <c r="AA106" s="8">
        <v>3</v>
      </c>
      <c r="AB106" s="8">
        <v>15000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1</v>
      </c>
      <c r="G107" s="1">
        <v>1</v>
      </c>
      <c r="H107" s="1">
        <v>1</v>
      </c>
      <c r="I107" s="1">
        <v>4</v>
      </c>
      <c r="J107" s="1">
        <v>4</v>
      </c>
      <c r="K107" s="1">
        <v>5</v>
      </c>
      <c r="L107" s="1">
        <f>konzisztencia_teszt_nyers_i!G107*1000+10000</f>
        <v>12000</v>
      </c>
      <c r="M107" s="1">
        <f t="shared" si="4"/>
        <v>10766.8</v>
      </c>
      <c r="N107" s="1">
        <f>konzisztencia_teszt_nyers_i!L107</f>
        <v>5</v>
      </c>
      <c r="O107">
        <f t="shared" si="5"/>
        <v>0.76679999999999926</v>
      </c>
      <c r="P107" s="12">
        <f t="shared" si="6"/>
        <v>0.84664000000000017</v>
      </c>
      <c r="Q107" s="12">
        <f t="shared" si="7"/>
        <v>0.84664000000000017</v>
      </c>
      <c r="R107" s="7" t="s">
        <v>276</v>
      </c>
      <c r="S107" s="8">
        <v>5</v>
      </c>
      <c r="T107" s="8">
        <v>5</v>
      </c>
      <c r="U107" s="8">
        <v>4</v>
      </c>
      <c r="V107" s="8">
        <v>5</v>
      </c>
      <c r="W107" s="8">
        <v>5</v>
      </c>
      <c r="X107" s="8">
        <v>5</v>
      </c>
      <c r="Y107" s="8">
        <v>1</v>
      </c>
      <c r="Z107" s="8">
        <v>2</v>
      </c>
      <c r="AA107" s="8">
        <v>4</v>
      </c>
      <c r="AB107" s="8">
        <v>15000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2</v>
      </c>
      <c r="E108" s="1">
        <v>5</v>
      </c>
      <c r="F108" s="1">
        <v>4</v>
      </c>
      <c r="G108" s="1">
        <v>5</v>
      </c>
      <c r="H108" s="1">
        <v>4</v>
      </c>
      <c r="I108" s="1">
        <v>2</v>
      </c>
      <c r="J108" s="1">
        <v>3</v>
      </c>
      <c r="K108" s="1">
        <v>1</v>
      </c>
      <c r="L108" s="1">
        <f>konzisztencia_teszt_nyers_i!G108*1000+10000</f>
        <v>14000</v>
      </c>
      <c r="M108" s="1">
        <f t="shared" si="4"/>
        <v>12549.7</v>
      </c>
      <c r="N108" s="1">
        <f>konzisztencia_teszt_nyers_i!L108</f>
        <v>1</v>
      </c>
      <c r="O108">
        <f t="shared" si="5"/>
        <v>2.5497000000000005</v>
      </c>
      <c r="P108" s="12">
        <f t="shared" si="6"/>
        <v>1.5497000000000005</v>
      </c>
      <c r="Q108" s="12">
        <f t="shared" si="7"/>
        <v>-1.5497000000000005</v>
      </c>
      <c r="R108" s="7" t="s">
        <v>277</v>
      </c>
      <c r="S108" s="8">
        <v>2</v>
      </c>
      <c r="T108" s="8">
        <v>4</v>
      </c>
      <c r="U108" s="8">
        <v>5</v>
      </c>
      <c r="V108" s="8">
        <v>3</v>
      </c>
      <c r="W108" s="8">
        <v>5</v>
      </c>
      <c r="X108" s="8">
        <v>2</v>
      </c>
      <c r="Y108" s="8">
        <v>2</v>
      </c>
      <c r="Z108" s="8">
        <v>2</v>
      </c>
      <c r="AA108" s="8">
        <v>3</v>
      </c>
      <c r="AB108" s="8">
        <v>15000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3</v>
      </c>
      <c r="E109" s="1">
        <v>2</v>
      </c>
      <c r="F109" s="1">
        <v>3</v>
      </c>
      <c r="G109" s="1">
        <v>2</v>
      </c>
      <c r="H109" s="1">
        <v>3</v>
      </c>
      <c r="I109" s="1">
        <v>4</v>
      </c>
      <c r="J109" s="1">
        <v>3</v>
      </c>
      <c r="K109" s="1">
        <v>4</v>
      </c>
      <c r="L109" s="1">
        <f>konzisztencia_teszt_nyers_i!G109*1000+10000</f>
        <v>13000</v>
      </c>
      <c r="M109" s="1">
        <f t="shared" si="4"/>
        <v>12665.1</v>
      </c>
      <c r="N109" s="1">
        <f>konzisztencia_teszt_nyers_i!L109</f>
        <v>4</v>
      </c>
      <c r="O109">
        <f t="shared" si="5"/>
        <v>2.6651000000000002</v>
      </c>
      <c r="P109" s="12">
        <f t="shared" si="6"/>
        <v>0.33372499999999994</v>
      </c>
      <c r="Q109" s="12">
        <f t="shared" si="7"/>
        <v>0.33372499999999994</v>
      </c>
      <c r="R109" s="7" t="s">
        <v>278</v>
      </c>
      <c r="S109" s="8">
        <v>4</v>
      </c>
      <c r="T109" s="8">
        <v>3</v>
      </c>
      <c r="U109" s="8">
        <v>4</v>
      </c>
      <c r="V109" s="8">
        <v>4</v>
      </c>
      <c r="W109" s="8">
        <v>2</v>
      </c>
      <c r="X109" s="8">
        <v>4</v>
      </c>
      <c r="Y109" s="8">
        <v>2</v>
      </c>
      <c r="Z109" s="8">
        <v>2</v>
      </c>
      <c r="AA109" s="8">
        <v>4</v>
      </c>
      <c r="AB109" s="8">
        <v>13000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2</v>
      </c>
      <c r="E110" s="1">
        <v>1</v>
      </c>
      <c r="F110" s="1">
        <v>2</v>
      </c>
      <c r="G110" s="1">
        <v>2</v>
      </c>
      <c r="H110" s="1">
        <v>1</v>
      </c>
      <c r="I110" s="1">
        <v>5</v>
      </c>
      <c r="J110" s="1">
        <v>5</v>
      </c>
      <c r="K110" s="1">
        <v>4</v>
      </c>
      <c r="L110" s="1">
        <f>konzisztencia_teszt_nyers_i!G110*1000+10000</f>
        <v>14000</v>
      </c>
      <c r="M110" s="1">
        <f t="shared" si="4"/>
        <v>12889.8</v>
      </c>
      <c r="N110" s="1">
        <f>konzisztencia_teszt_nyers_i!L110</f>
        <v>4</v>
      </c>
      <c r="O110">
        <f t="shared" si="5"/>
        <v>2.8897999999999993</v>
      </c>
      <c r="P110" s="12">
        <f t="shared" si="6"/>
        <v>0.27755000000000019</v>
      </c>
      <c r="Q110" s="12">
        <f t="shared" si="7"/>
        <v>0.27755000000000019</v>
      </c>
      <c r="R110" s="7" t="s">
        <v>279</v>
      </c>
      <c r="S110" s="8">
        <v>5</v>
      </c>
      <c r="T110" s="8">
        <v>4</v>
      </c>
      <c r="U110" s="8">
        <v>4</v>
      </c>
      <c r="V110" s="8">
        <v>5</v>
      </c>
      <c r="W110" s="8">
        <v>3</v>
      </c>
      <c r="X110" s="8">
        <v>5</v>
      </c>
      <c r="Y110" s="8">
        <v>2</v>
      </c>
      <c r="Z110" s="8">
        <v>2</v>
      </c>
      <c r="AA110" s="8">
        <v>4</v>
      </c>
      <c r="AB110" s="8">
        <v>13000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2</v>
      </c>
      <c r="G111" s="1">
        <v>2</v>
      </c>
      <c r="H111" s="1">
        <v>2</v>
      </c>
      <c r="I111" s="1">
        <v>5</v>
      </c>
      <c r="J111" s="1">
        <v>5</v>
      </c>
      <c r="K111" s="1">
        <v>2</v>
      </c>
      <c r="L111" s="1">
        <f>konzisztencia_teszt_nyers_i!G111*1000+10000</f>
        <v>14000</v>
      </c>
      <c r="M111" s="1">
        <f t="shared" si="4"/>
        <v>13963.3</v>
      </c>
      <c r="N111" s="1">
        <f>konzisztencia_teszt_nyers_i!L111</f>
        <v>2</v>
      </c>
      <c r="O111">
        <f t="shared" si="5"/>
        <v>3.9632999999999994</v>
      </c>
      <c r="P111" s="12">
        <f t="shared" si="6"/>
        <v>0.98164999999999969</v>
      </c>
      <c r="Q111" s="12">
        <f t="shared" si="7"/>
        <v>-0.98164999999999969</v>
      </c>
      <c r="R111" s="7" t="s">
        <v>280</v>
      </c>
      <c r="S111" s="8">
        <v>3</v>
      </c>
      <c r="T111" s="8">
        <v>2</v>
      </c>
      <c r="U111" s="8">
        <v>1</v>
      </c>
      <c r="V111" s="8">
        <v>2</v>
      </c>
      <c r="W111" s="8">
        <v>1</v>
      </c>
      <c r="X111" s="8">
        <v>2</v>
      </c>
      <c r="Y111" s="8">
        <v>4</v>
      </c>
      <c r="Z111" s="8">
        <v>4</v>
      </c>
      <c r="AA111" s="8">
        <v>5</v>
      </c>
      <c r="AB111" s="8">
        <v>12000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2</v>
      </c>
      <c r="G112" s="1">
        <v>2</v>
      </c>
      <c r="H112" s="1">
        <v>1</v>
      </c>
      <c r="I112" s="1">
        <v>5</v>
      </c>
      <c r="J112" s="1">
        <v>5</v>
      </c>
      <c r="K112" s="1">
        <v>4</v>
      </c>
      <c r="L112" s="1">
        <f>konzisztencia_teszt_nyers_i!G112*1000+10000</f>
        <v>14000</v>
      </c>
      <c r="M112" s="1">
        <f t="shared" si="4"/>
        <v>13263</v>
      </c>
      <c r="N112" s="1">
        <f>konzisztencia_teszt_nyers_i!L112</f>
        <v>4</v>
      </c>
      <c r="O112">
        <f t="shared" si="5"/>
        <v>3.2629999999999999</v>
      </c>
      <c r="P112" s="12">
        <f t="shared" si="6"/>
        <v>0.18425000000000002</v>
      </c>
      <c r="Q112" s="12">
        <f t="shared" si="7"/>
        <v>0.18425000000000002</v>
      </c>
      <c r="R112" s="7" t="s">
        <v>281</v>
      </c>
      <c r="S112" s="8">
        <v>1</v>
      </c>
      <c r="T112" s="8">
        <v>2</v>
      </c>
      <c r="U112" s="8">
        <v>1</v>
      </c>
      <c r="V112" s="8">
        <v>1</v>
      </c>
      <c r="W112" s="8">
        <v>1</v>
      </c>
      <c r="X112" s="8">
        <v>1</v>
      </c>
      <c r="Y112" s="8">
        <v>4</v>
      </c>
      <c r="Z112" s="8">
        <v>4</v>
      </c>
      <c r="AA112" s="8">
        <v>5</v>
      </c>
      <c r="AB112" s="8">
        <v>12000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1</v>
      </c>
      <c r="G113" s="1">
        <v>1</v>
      </c>
      <c r="H113" s="1">
        <v>1</v>
      </c>
      <c r="I113" s="1">
        <v>5</v>
      </c>
      <c r="J113" s="1">
        <v>5</v>
      </c>
      <c r="K113" s="1">
        <v>5</v>
      </c>
      <c r="L113" s="1">
        <f>konzisztencia_teszt_nyers_i!G113*1000+10000</f>
        <v>12000</v>
      </c>
      <c r="M113" s="1">
        <f t="shared" si="4"/>
        <v>11668.8</v>
      </c>
      <c r="N113" s="1">
        <f>konzisztencia_teszt_nyers_i!L113</f>
        <v>5</v>
      </c>
      <c r="O113">
        <f t="shared" si="5"/>
        <v>1.6687999999999992</v>
      </c>
      <c r="P113" s="12">
        <f t="shared" si="6"/>
        <v>0.66624000000000017</v>
      </c>
      <c r="Q113" s="12">
        <f t="shared" si="7"/>
        <v>0.66624000000000017</v>
      </c>
      <c r="R113" s="7" t="s">
        <v>282</v>
      </c>
      <c r="S113" s="8">
        <v>1</v>
      </c>
      <c r="T113" s="8">
        <v>2</v>
      </c>
      <c r="U113" s="8">
        <v>5</v>
      </c>
      <c r="V113" s="8">
        <v>4</v>
      </c>
      <c r="W113" s="8">
        <v>5</v>
      </c>
      <c r="X113" s="8">
        <v>4</v>
      </c>
      <c r="Y113" s="8">
        <v>2</v>
      </c>
      <c r="Z113" s="8">
        <v>3</v>
      </c>
      <c r="AA113" s="8">
        <v>1</v>
      </c>
      <c r="AB113" s="8">
        <v>14000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2</v>
      </c>
      <c r="E114" s="1">
        <v>3</v>
      </c>
      <c r="F114" s="1">
        <v>2</v>
      </c>
      <c r="G114" s="1">
        <v>2</v>
      </c>
      <c r="H114" s="1">
        <v>2</v>
      </c>
      <c r="I114" s="1">
        <v>5</v>
      </c>
      <c r="J114" s="1">
        <v>5</v>
      </c>
      <c r="K114" s="1">
        <v>4</v>
      </c>
      <c r="L114" s="1">
        <f>konzisztencia_teszt_nyers_i!G114*1000+10000</f>
        <v>14000</v>
      </c>
      <c r="M114" s="1">
        <f t="shared" si="4"/>
        <v>14126.9</v>
      </c>
      <c r="N114" s="1">
        <f>konzisztencia_teszt_nyers_i!L114</f>
        <v>4</v>
      </c>
      <c r="O114">
        <f t="shared" si="5"/>
        <v>4.1269</v>
      </c>
      <c r="P114" s="12">
        <f t="shared" si="6"/>
        <v>3.1725000000000003E-2</v>
      </c>
      <c r="Q114" s="12">
        <f t="shared" si="7"/>
        <v>-3.1725000000000003E-2</v>
      </c>
      <c r="R114" s="7" t="s">
        <v>283</v>
      </c>
      <c r="S114" s="8">
        <v>4</v>
      </c>
      <c r="T114" s="8">
        <v>3</v>
      </c>
      <c r="U114" s="8">
        <v>2</v>
      </c>
      <c r="V114" s="8">
        <v>3</v>
      </c>
      <c r="W114" s="8">
        <v>2</v>
      </c>
      <c r="X114" s="8">
        <v>3</v>
      </c>
      <c r="Y114" s="8">
        <v>4</v>
      </c>
      <c r="Z114" s="8">
        <v>3</v>
      </c>
      <c r="AA114" s="8">
        <v>4</v>
      </c>
      <c r="AB114" s="8">
        <v>13000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1</v>
      </c>
      <c r="E115" s="1">
        <v>2</v>
      </c>
      <c r="F115" s="1">
        <v>3</v>
      </c>
      <c r="G115" s="1">
        <v>3</v>
      </c>
      <c r="H115" s="1">
        <v>2</v>
      </c>
      <c r="I115" s="1">
        <v>4</v>
      </c>
      <c r="J115" s="1">
        <v>4</v>
      </c>
      <c r="K115" s="1">
        <v>3</v>
      </c>
      <c r="L115" s="1">
        <f>konzisztencia_teszt_nyers_i!G115*1000+10000</f>
        <v>13000</v>
      </c>
      <c r="M115" s="1">
        <f t="shared" si="4"/>
        <v>12478</v>
      </c>
      <c r="N115" s="1">
        <f>konzisztencia_teszt_nyers_i!L115</f>
        <v>3</v>
      </c>
      <c r="O115">
        <f t="shared" si="5"/>
        <v>2.4780000000000002</v>
      </c>
      <c r="P115" s="12">
        <f t="shared" si="6"/>
        <v>0.17399999999999993</v>
      </c>
      <c r="Q115" s="12">
        <f t="shared" si="7"/>
        <v>0.17399999999999993</v>
      </c>
      <c r="R115" s="7" t="s">
        <v>284</v>
      </c>
      <c r="S115" s="8">
        <v>2</v>
      </c>
      <c r="T115" s="8">
        <v>2</v>
      </c>
      <c r="U115" s="8">
        <v>1</v>
      </c>
      <c r="V115" s="8">
        <v>2</v>
      </c>
      <c r="W115" s="8">
        <v>2</v>
      </c>
      <c r="X115" s="8">
        <v>1</v>
      </c>
      <c r="Y115" s="8">
        <v>5</v>
      </c>
      <c r="Z115" s="8">
        <v>5</v>
      </c>
      <c r="AA115" s="8">
        <v>4</v>
      </c>
      <c r="AB115" s="8">
        <v>14000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1</v>
      </c>
      <c r="F116" s="1">
        <v>2</v>
      </c>
      <c r="G116" s="1">
        <v>1</v>
      </c>
      <c r="H116" s="1">
        <v>1</v>
      </c>
      <c r="I116" s="1">
        <v>5</v>
      </c>
      <c r="J116" s="1">
        <v>3</v>
      </c>
      <c r="K116" s="1">
        <v>5</v>
      </c>
      <c r="L116" s="1">
        <f>konzisztencia_teszt_nyers_i!G116*1000+10000</f>
        <v>12000</v>
      </c>
      <c r="M116" s="1">
        <f t="shared" si="4"/>
        <v>12541.2</v>
      </c>
      <c r="N116" s="1">
        <f>konzisztencia_teszt_nyers_i!L116</f>
        <v>5</v>
      </c>
      <c r="O116">
        <f t="shared" si="5"/>
        <v>2.5412000000000008</v>
      </c>
      <c r="P116" s="12">
        <f t="shared" si="6"/>
        <v>0.49175999999999986</v>
      </c>
      <c r="Q116" s="12">
        <f t="shared" si="7"/>
        <v>0.49175999999999986</v>
      </c>
      <c r="R116" s="7" t="s">
        <v>285</v>
      </c>
      <c r="S116" s="8">
        <v>1</v>
      </c>
      <c r="T116" s="8">
        <v>2</v>
      </c>
      <c r="U116" s="8">
        <v>2</v>
      </c>
      <c r="V116" s="8">
        <v>2</v>
      </c>
      <c r="W116" s="8">
        <v>2</v>
      </c>
      <c r="X116" s="8">
        <v>2</v>
      </c>
      <c r="Y116" s="8">
        <v>5</v>
      </c>
      <c r="Z116" s="8">
        <v>5</v>
      </c>
      <c r="AA116" s="8">
        <v>2</v>
      </c>
      <c r="AB116" s="8">
        <v>14000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1</v>
      </c>
      <c r="H117" s="1">
        <v>1</v>
      </c>
      <c r="I117" s="1">
        <v>5</v>
      </c>
      <c r="J117" s="1">
        <v>3</v>
      </c>
      <c r="K117" s="1">
        <v>2</v>
      </c>
      <c r="L117" s="1">
        <f>konzisztencia_teszt_nyers_i!G117*1000+10000</f>
        <v>12000</v>
      </c>
      <c r="M117" s="1">
        <f t="shared" si="4"/>
        <v>12594.8</v>
      </c>
      <c r="N117" s="1">
        <f>konzisztencia_teszt_nyers_i!L117</f>
        <v>2</v>
      </c>
      <c r="O117">
        <f t="shared" si="5"/>
        <v>2.5947999999999993</v>
      </c>
      <c r="P117" s="12">
        <f t="shared" si="6"/>
        <v>0.29739999999999966</v>
      </c>
      <c r="Q117" s="12">
        <f t="shared" si="7"/>
        <v>-0.29739999999999966</v>
      </c>
      <c r="R117" s="7" t="s">
        <v>286</v>
      </c>
      <c r="S117" s="8">
        <v>2</v>
      </c>
      <c r="T117" s="8">
        <v>2</v>
      </c>
      <c r="U117" s="8">
        <v>2</v>
      </c>
      <c r="V117" s="8">
        <v>2</v>
      </c>
      <c r="W117" s="8">
        <v>2</v>
      </c>
      <c r="X117" s="8">
        <v>1</v>
      </c>
      <c r="Y117" s="8">
        <v>5</v>
      </c>
      <c r="Z117" s="8">
        <v>5</v>
      </c>
      <c r="AA117" s="8">
        <v>4</v>
      </c>
      <c r="AB117" s="8">
        <v>14000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1</v>
      </c>
      <c r="G118" s="1">
        <v>1</v>
      </c>
      <c r="H118" s="1">
        <v>1</v>
      </c>
      <c r="I118" s="1">
        <v>3</v>
      </c>
      <c r="J118" s="1">
        <v>2</v>
      </c>
      <c r="K118" s="1">
        <v>5</v>
      </c>
      <c r="L118" s="1">
        <f>konzisztencia_teszt_nyers_i!G118*1000+10000</f>
        <v>12000</v>
      </c>
      <c r="M118" s="1">
        <f t="shared" si="4"/>
        <v>10889.7</v>
      </c>
      <c r="N118" s="1">
        <f>konzisztencia_teszt_nyers_i!L118</f>
        <v>5</v>
      </c>
      <c r="O118">
        <f t="shared" si="5"/>
        <v>0.88970000000000071</v>
      </c>
      <c r="P118" s="12">
        <f t="shared" si="6"/>
        <v>0.8220599999999999</v>
      </c>
      <c r="Q118" s="12">
        <f t="shared" si="7"/>
        <v>0.8220599999999999</v>
      </c>
      <c r="R118" s="7" t="s">
        <v>287</v>
      </c>
      <c r="S118" s="8">
        <v>3</v>
      </c>
      <c r="T118" s="8">
        <v>2</v>
      </c>
      <c r="U118" s="8">
        <v>1</v>
      </c>
      <c r="V118" s="8">
        <v>1</v>
      </c>
      <c r="W118" s="8">
        <v>1</v>
      </c>
      <c r="X118" s="8">
        <v>1</v>
      </c>
      <c r="Y118" s="8">
        <v>5</v>
      </c>
      <c r="Z118" s="8">
        <v>5</v>
      </c>
      <c r="AA118" s="8">
        <v>5</v>
      </c>
      <c r="AB118" s="8">
        <v>12000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1</v>
      </c>
      <c r="G119" s="1">
        <v>1</v>
      </c>
      <c r="H119" s="1">
        <v>1</v>
      </c>
      <c r="I119" s="1">
        <v>3</v>
      </c>
      <c r="J119" s="1">
        <v>2</v>
      </c>
      <c r="K119" s="1">
        <v>5</v>
      </c>
      <c r="L119" s="1">
        <f>konzisztencia_teszt_nyers_i!G119*1000+10000</f>
        <v>12000</v>
      </c>
      <c r="M119" s="1">
        <f t="shared" si="4"/>
        <v>10889.7</v>
      </c>
      <c r="N119" s="1">
        <f>konzisztencia_teszt_nyers_i!L119</f>
        <v>5</v>
      </c>
      <c r="O119">
        <f t="shared" si="5"/>
        <v>0.88970000000000071</v>
      </c>
      <c r="P119" s="12">
        <f t="shared" si="6"/>
        <v>0.8220599999999999</v>
      </c>
      <c r="Q119" s="12">
        <f t="shared" si="7"/>
        <v>0.8220599999999999</v>
      </c>
      <c r="R119" s="7" t="s">
        <v>288</v>
      </c>
      <c r="S119" s="8">
        <v>3</v>
      </c>
      <c r="T119" s="8">
        <v>2</v>
      </c>
      <c r="U119" s="8">
        <v>3</v>
      </c>
      <c r="V119" s="8">
        <v>2</v>
      </c>
      <c r="W119" s="8">
        <v>2</v>
      </c>
      <c r="X119" s="8">
        <v>2</v>
      </c>
      <c r="Y119" s="8">
        <v>5</v>
      </c>
      <c r="Z119" s="8">
        <v>5</v>
      </c>
      <c r="AA119" s="8">
        <v>4</v>
      </c>
      <c r="AB119" s="8">
        <v>14000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2</v>
      </c>
      <c r="G120" s="1">
        <v>1</v>
      </c>
      <c r="H120" s="1">
        <v>2</v>
      </c>
      <c r="I120" s="1">
        <v>2</v>
      </c>
      <c r="J120" s="1">
        <v>3</v>
      </c>
      <c r="K120" s="1">
        <v>4</v>
      </c>
      <c r="L120" s="1">
        <f>konzisztencia_teszt_nyers_i!G120*1000+10000</f>
        <v>13000</v>
      </c>
      <c r="M120" s="1">
        <f t="shared" si="4"/>
        <v>12046.5</v>
      </c>
      <c r="N120" s="1">
        <f>konzisztencia_teszt_nyers_i!L120</f>
        <v>4</v>
      </c>
      <c r="O120">
        <f t="shared" si="5"/>
        <v>2.0465</v>
      </c>
      <c r="P120" s="12">
        <f t="shared" si="6"/>
        <v>0.488375</v>
      </c>
      <c r="Q120" s="12">
        <f t="shared" si="7"/>
        <v>0.488375</v>
      </c>
      <c r="R120" s="7" t="s">
        <v>289</v>
      </c>
      <c r="S120" s="8">
        <v>3</v>
      </c>
      <c r="T120" s="8">
        <v>1</v>
      </c>
      <c r="U120" s="8">
        <v>2</v>
      </c>
      <c r="V120" s="8">
        <v>3</v>
      </c>
      <c r="W120" s="8">
        <v>3</v>
      </c>
      <c r="X120" s="8">
        <v>2</v>
      </c>
      <c r="Y120" s="8">
        <v>4</v>
      </c>
      <c r="Z120" s="8">
        <v>4</v>
      </c>
      <c r="AA120" s="8">
        <v>3</v>
      </c>
      <c r="AB120" s="8">
        <v>13000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3</v>
      </c>
      <c r="E121" s="1">
        <v>4</v>
      </c>
      <c r="F121" s="1">
        <v>3</v>
      </c>
      <c r="G121" s="1">
        <v>3</v>
      </c>
      <c r="H121" s="1">
        <v>3</v>
      </c>
      <c r="I121" s="1">
        <v>2</v>
      </c>
      <c r="J121" s="1">
        <v>3</v>
      </c>
      <c r="K121" s="1">
        <v>2</v>
      </c>
      <c r="L121" s="1">
        <f>konzisztencia_teszt_nyers_i!G121*1000+10000</f>
        <v>13000</v>
      </c>
      <c r="M121" s="1">
        <f t="shared" si="4"/>
        <v>12915.4</v>
      </c>
      <c r="N121" s="1">
        <f>konzisztencia_teszt_nyers_i!L121</f>
        <v>2</v>
      </c>
      <c r="O121">
        <f t="shared" si="5"/>
        <v>2.9153999999999995</v>
      </c>
      <c r="P121" s="12">
        <f t="shared" si="6"/>
        <v>0.45769999999999977</v>
      </c>
      <c r="Q121" s="12">
        <f t="shared" si="7"/>
        <v>-0.45769999999999977</v>
      </c>
      <c r="R121" s="7" t="s">
        <v>290</v>
      </c>
      <c r="S121" s="8">
        <v>2</v>
      </c>
      <c r="T121" s="8">
        <v>1</v>
      </c>
      <c r="U121" s="8">
        <v>1</v>
      </c>
      <c r="V121" s="8">
        <v>2</v>
      </c>
      <c r="W121" s="8">
        <v>1</v>
      </c>
      <c r="X121" s="8">
        <v>1</v>
      </c>
      <c r="Y121" s="8">
        <v>5</v>
      </c>
      <c r="Z121" s="8">
        <v>3</v>
      </c>
      <c r="AA121" s="8">
        <v>5</v>
      </c>
      <c r="AB121" s="8">
        <v>12000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4</v>
      </c>
      <c r="E122" s="1">
        <v>2</v>
      </c>
      <c r="F122" s="1">
        <v>4</v>
      </c>
      <c r="G122" s="1">
        <v>4</v>
      </c>
      <c r="H122" s="1">
        <v>3</v>
      </c>
      <c r="I122" s="1">
        <v>2</v>
      </c>
      <c r="J122" s="1">
        <v>4</v>
      </c>
      <c r="K122" s="1">
        <v>4</v>
      </c>
      <c r="L122" s="1">
        <f>konzisztencia_teszt_nyers_i!G122*1000+10000</f>
        <v>14000</v>
      </c>
      <c r="M122" s="1">
        <f t="shared" si="4"/>
        <v>14119.8</v>
      </c>
      <c r="N122" s="1">
        <f>konzisztencia_teszt_nyers_i!L122</f>
        <v>4</v>
      </c>
      <c r="O122">
        <f t="shared" si="5"/>
        <v>4.1197999999999997</v>
      </c>
      <c r="P122" s="12">
        <f t="shared" si="6"/>
        <v>2.9949999999999921E-2</v>
      </c>
      <c r="Q122" s="12">
        <f t="shared" si="7"/>
        <v>-2.9949999999999921E-2</v>
      </c>
      <c r="R122" s="7" t="s">
        <v>291</v>
      </c>
      <c r="S122" s="8">
        <v>1</v>
      </c>
      <c r="T122" s="8">
        <v>1</v>
      </c>
      <c r="U122" s="8">
        <v>2</v>
      </c>
      <c r="V122" s="8">
        <v>2</v>
      </c>
      <c r="W122" s="8">
        <v>1</v>
      </c>
      <c r="X122" s="8">
        <v>1</v>
      </c>
      <c r="Y122" s="8">
        <v>5</v>
      </c>
      <c r="Z122" s="8">
        <v>3</v>
      </c>
      <c r="AA122" s="8">
        <v>2</v>
      </c>
      <c r="AB122" s="8">
        <v>12000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3</v>
      </c>
      <c r="I123" s="1">
        <v>2</v>
      </c>
      <c r="J123" s="1">
        <v>4</v>
      </c>
      <c r="K123" s="1">
        <v>4</v>
      </c>
      <c r="L123" s="1">
        <f>konzisztencia_teszt_nyers_i!G123*1000+10000</f>
        <v>14000</v>
      </c>
      <c r="M123" s="1">
        <f t="shared" si="4"/>
        <v>13865</v>
      </c>
      <c r="N123" s="1">
        <f>konzisztencia_teszt_nyers_i!L123</f>
        <v>4</v>
      </c>
      <c r="O123">
        <f t="shared" si="5"/>
        <v>3.8650000000000002</v>
      </c>
      <c r="P123" s="12">
        <f t="shared" si="6"/>
        <v>3.3749999999999947E-2</v>
      </c>
      <c r="Q123" s="12">
        <f t="shared" si="7"/>
        <v>3.3749999999999947E-2</v>
      </c>
      <c r="R123" s="7" t="s">
        <v>292</v>
      </c>
      <c r="S123" s="8">
        <v>1</v>
      </c>
      <c r="T123" s="8">
        <v>2</v>
      </c>
      <c r="U123" s="8">
        <v>1</v>
      </c>
      <c r="V123" s="8">
        <v>1</v>
      </c>
      <c r="W123" s="8">
        <v>1</v>
      </c>
      <c r="X123" s="8">
        <v>1</v>
      </c>
      <c r="Y123" s="8">
        <v>3</v>
      </c>
      <c r="Z123" s="8">
        <v>2</v>
      </c>
      <c r="AA123" s="8">
        <v>5</v>
      </c>
      <c r="AB123" s="8">
        <v>12000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4</v>
      </c>
      <c r="E124" s="1">
        <v>3</v>
      </c>
      <c r="F124" s="1">
        <v>4</v>
      </c>
      <c r="G124" s="1">
        <v>2</v>
      </c>
      <c r="H124" s="1">
        <v>2</v>
      </c>
      <c r="I124" s="1">
        <v>4</v>
      </c>
      <c r="J124" s="1">
        <v>4</v>
      </c>
      <c r="K124" s="1">
        <v>4</v>
      </c>
      <c r="L124" s="1">
        <f>konzisztencia_teszt_nyers_i!G124*1000+10000</f>
        <v>12000</v>
      </c>
      <c r="M124" s="1">
        <f t="shared" si="4"/>
        <v>12792</v>
      </c>
      <c r="N124" s="1">
        <f>konzisztencia_teszt_nyers_i!L124</f>
        <v>4</v>
      </c>
      <c r="O124">
        <f t="shared" si="5"/>
        <v>2.7919999999999998</v>
      </c>
      <c r="P124" s="12">
        <f t="shared" si="6"/>
        <v>0.30200000000000005</v>
      </c>
      <c r="Q124" s="12">
        <f t="shared" si="7"/>
        <v>0.30200000000000005</v>
      </c>
      <c r="R124" s="7" t="s">
        <v>293</v>
      </c>
      <c r="S124" s="8">
        <v>1</v>
      </c>
      <c r="T124" s="8">
        <v>2</v>
      </c>
      <c r="U124" s="8">
        <v>1</v>
      </c>
      <c r="V124" s="8">
        <v>1</v>
      </c>
      <c r="W124" s="8">
        <v>1</v>
      </c>
      <c r="X124" s="8">
        <v>1</v>
      </c>
      <c r="Y124" s="8">
        <v>3</v>
      </c>
      <c r="Z124" s="8">
        <v>2</v>
      </c>
      <c r="AA124" s="8">
        <v>5</v>
      </c>
      <c r="AB124" s="8">
        <v>12000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2</v>
      </c>
      <c r="F125" s="1">
        <v>3</v>
      </c>
      <c r="G125" s="1">
        <v>2</v>
      </c>
      <c r="H125" s="1">
        <v>1</v>
      </c>
      <c r="I125" s="1">
        <v>4</v>
      </c>
      <c r="J125" s="1">
        <v>5</v>
      </c>
      <c r="K125" s="1">
        <v>2</v>
      </c>
      <c r="L125" s="1">
        <f>konzisztencia_teszt_nyers_i!G125*1000+10000</f>
        <v>11000</v>
      </c>
      <c r="M125" s="1">
        <f t="shared" si="4"/>
        <v>11389.4</v>
      </c>
      <c r="N125" s="1">
        <f>konzisztencia_teszt_nyers_i!L125</f>
        <v>2</v>
      </c>
      <c r="O125">
        <f t="shared" si="5"/>
        <v>1.3893999999999997</v>
      </c>
      <c r="P125" s="12">
        <f t="shared" si="6"/>
        <v>0.30530000000000013</v>
      </c>
      <c r="Q125" s="12">
        <f t="shared" si="7"/>
        <v>0.30530000000000013</v>
      </c>
      <c r="R125" s="7" t="s">
        <v>294</v>
      </c>
      <c r="S125" s="8">
        <v>4</v>
      </c>
      <c r="T125" s="8">
        <v>3</v>
      </c>
      <c r="U125" s="8">
        <v>2</v>
      </c>
      <c r="V125" s="8">
        <v>2</v>
      </c>
      <c r="W125" s="8">
        <v>1</v>
      </c>
      <c r="X125" s="8">
        <v>2</v>
      </c>
      <c r="Y125" s="8">
        <v>2</v>
      </c>
      <c r="Z125" s="8">
        <v>3</v>
      </c>
      <c r="AA125" s="8">
        <v>4</v>
      </c>
      <c r="AB125" s="8">
        <v>13000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2</v>
      </c>
      <c r="F126" s="1">
        <v>3</v>
      </c>
      <c r="G126" s="1">
        <v>2</v>
      </c>
      <c r="H126" s="1">
        <v>2</v>
      </c>
      <c r="I126" s="1">
        <v>4</v>
      </c>
      <c r="J126" s="1">
        <v>5</v>
      </c>
      <c r="K126" s="1">
        <v>2</v>
      </c>
      <c r="L126" s="1">
        <f>konzisztencia_teszt_nyers_i!G126*1000+10000</f>
        <v>11000</v>
      </c>
      <c r="M126" s="1">
        <f t="shared" si="4"/>
        <v>11788.7</v>
      </c>
      <c r="N126" s="1">
        <f>konzisztencia_teszt_nyers_i!L126</f>
        <v>2</v>
      </c>
      <c r="O126">
        <f t="shared" si="5"/>
        <v>1.7887000000000006</v>
      </c>
      <c r="P126" s="12">
        <f t="shared" si="6"/>
        <v>0.10564999999999969</v>
      </c>
      <c r="Q126" s="12">
        <f t="shared" si="7"/>
        <v>0.10564999999999969</v>
      </c>
      <c r="R126" s="7" t="s">
        <v>295</v>
      </c>
      <c r="S126" s="8">
        <v>2</v>
      </c>
      <c r="T126" s="8">
        <v>3</v>
      </c>
      <c r="U126" s="8">
        <v>4</v>
      </c>
      <c r="V126" s="8">
        <v>3</v>
      </c>
      <c r="W126" s="8">
        <v>3</v>
      </c>
      <c r="X126" s="8">
        <v>3</v>
      </c>
      <c r="Y126" s="8">
        <v>2</v>
      </c>
      <c r="Z126" s="8">
        <v>3</v>
      </c>
      <c r="AA126" s="8">
        <v>2</v>
      </c>
      <c r="AB126" s="8">
        <v>13000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2</v>
      </c>
      <c r="E127" s="1">
        <v>1</v>
      </c>
      <c r="F127" s="1">
        <v>3</v>
      </c>
      <c r="G127" s="1">
        <v>3</v>
      </c>
      <c r="H127" s="1">
        <v>2</v>
      </c>
      <c r="I127" s="1">
        <v>2</v>
      </c>
      <c r="J127" s="1">
        <v>3</v>
      </c>
      <c r="K127" s="1">
        <v>4</v>
      </c>
      <c r="L127" s="1">
        <f>konzisztencia_teszt_nyers_i!G127*1000+10000</f>
        <v>12000</v>
      </c>
      <c r="M127" s="1">
        <f t="shared" si="4"/>
        <v>12148.4</v>
      </c>
      <c r="N127" s="1">
        <f>konzisztencia_teszt_nyers_i!L127</f>
        <v>4</v>
      </c>
      <c r="O127">
        <f t="shared" si="5"/>
        <v>2.1483999999999996</v>
      </c>
      <c r="P127" s="12">
        <f t="shared" si="6"/>
        <v>0.46290000000000009</v>
      </c>
      <c r="Q127" s="12">
        <f t="shared" si="7"/>
        <v>0.46290000000000009</v>
      </c>
      <c r="R127" s="7" t="s">
        <v>296</v>
      </c>
      <c r="S127" s="8">
        <v>4</v>
      </c>
      <c r="T127" s="8">
        <v>4</v>
      </c>
      <c r="U127" s="8">
        <v>2</v>
      </c>
      <c r="V127" s="8">
        <v>4</v>
      </c>
      <c r="W127" s="8">
        <v>4</v>
      </c>
      <c r="X127" s="8">
        <v>3</v>
      </c>
      <c r="Y127" s="8">
        <v>2</v>
      </c>
      <c r="Z127" s="8">
        <v>4</v>
      </c>
      <c r="AA127" s="8">
        <v>4</v>
      </c>
      <c r="AB127" s="8">
        <v>14000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3</v>
      </c>
      <c r="G128" s="1">
        <v>3</v>
      </c>
      <c r="H128" s="1">
        <v>2</v>
      </c>
      <c r="I128" s="1">
        <v>2</v>
      </c>
      <c r="J128" s="1">
        <v>3</v>
      </c>
      <c r="K128" s="1">
        <v>4</v>
      </c>
      <c r="L128" s="1">
        <f>konzisztencia_teszt_nyers_i!G128*1000+10000</f>
        <v>12000</v>
      </c>
      <c r="M128" s="1">
        <f t="shared" si="4"/>
        <v>12748.3</v>
      </c>
      <c r="N128" s="1">
        <f>konzisztencia_teszt_nyers_i!L128</f>
        <v>4</v>
      </c>
      <c r="O128">
        <f t="shared" si="5"/>
        <v>2.7482999999999991</v>
      </c>
      <c r="P128" s="12">
        <f t="shared" si="6"/>
        <v>0.31292500000000023</v>
      </c>
      <c r="Q128" s="12">
        <f t="shared" si="7"/>
        <v>0.31292500000000023</v>
      </c>
      <c r="R128" s="7" t="s">
        <v>297</v>
      </c>
      <c r="S128" s="8">
        <v>2</v>
      </c>
      <c r="T128" s="8">
        <v>3</v>
      </c>
      <c r="U128" s="8">
        <v>4</v>
      </c>
      <c r="V128" s="8">
        <v>4</v>
      </c>
      <c r="W128" s="8">
        <v>4</v>
      </c>
      <c r="X128" s="8">
        <v>3</v>
      </c>
      <c r="Y128" s="8">
        <v>2</v>
      </c>
      <c r="Z128" s="8">
        <v>4</v>
      </c>
      <c r="AA128" s="8">
        <v>4</v>
      </c>
      <c r="AB128" s="8">
        <v>14000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3</v>
      </c>
      <c r="E129" s="1">
        <v>1</v>
      </c>
      <c r="F129" s="1">
        <v>3</v>
      </c>
      <c r="G129" s="1">
        <v>2</v>
      </c>
      <c r="H129" s="1">
        <v>1</v>
      </c>
      <c r="I129" s="1">
        <v>3</v>
      </c>
      <c r="J129" s="1">
        <v>4</v>
      </c>
      <c r="K129" s="1">
        <v>4</v>
      </c>
      <c r="L129" s="1">
        <f>konzisztencia_teszt_nyers_i!G129*1000+10000</f>
        <v>11000</v>
      </c>
      <c r="M129" s="1">
        <f t="shared" si="4"/>
        <v>11637.7</v>
      </c>
      <c r="N129" s="1">
        <f>konzisztencia_teszt_nyers_i!L129</f>
        <v>4</v>
      </c>
      <c r="O129">
        <f t="shared" si="5"/>
        <v>1.6377000000000008</v>
      </c>
      <c r="P129" s="12">
        <f t="shared" si="6"/>
        <v>0.59057499999999985</v>
      </c>
      <c r="Q129" s="12">
        <f t="shared" si="7"/>
        <v>0.59057499999999985</v>
      </c>
      <c r="R129" s="7" t="s">
        <v>298</v>
      </c>
      <c r="S129" s="8">
        <v>4</v>
      </c>
      <c r="T129" s="8">
        <v>4</v>
      </c>
      <c r="U129" s="8">
        <v>3</v>
      </c>
      <c r="V129" s="8">
        <v>4</v>
      </c>
      <c r="W129" s="8">
        <v>2</v>
      </c>
      <c r="X129" s="8">
        <v>2</v>
      </c>
      <c r="Y129" s="8">
        <v>4</v>
      </c>
      <c r="Z129" s="8">
        <v>4</v>
      </c>
      <c r="AA129" s="8">
        <v>4</v>
      </c>
      <c r="AB129" s="8">
        <v>12000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2</v>
      </c>
      <c r="E130" s="1">
        <v>1</v>
      </c>
      <c r="F130" s="1">
        <v>4</v>
      </c>
      <c r="G130" s="1">
        <v>2</v>
      </c>
      <c r="H130" s="1">
        <v>4</v>
      </c>
      <c r="I130" s="1">
        <v>3</v>
      </c>
      <c r="J130" s="1">
        <v>3</v>
      </c>
      <c r="K130" s="1">
        <v>4</v>
      </c>
      <c r="L130" s="1">
        <f>konzisztencia_teszt_nyers_i!G130*1000+10000</f>
        <v>13000</v>
      </c>
      <c r="M130" s="1">
        <f t="shared" si="4"/>
        <v>12730.3</v>
      </c>
      <c r="N130" s="1">
        <f>konzisztencia_teszt_nyers_i!L130</f>
        <v>4</v>
      </c>
      <c r="O130">
        <f t="shared" si="5"/>
        <v>2.7302999999999993</v>
      </c>
      <c r="P130" s="12">
        <f t="shared" si="6"/>
        <v>0.31742500000000018</v>
      </c>
      <c r="Q130" s="12">
        <f t="shared" si="7"/>
        <v>0.31742500000000018</v>
      </c>
      <c r="R130" s="7" t="s">
        <v>299</v>
      </c>
      <c r="S130" s="8">
        <v>4</v>
      </c>
      <c r="T130" s="8">
        <v>2</v>
      </c>
      <c r="U130" s="8">
        <v>2</v>
      </c>
      <c r="V130" s="8">
        <v>3</v>
      </c>
      <c r="W130" s="8">
        <v>2</v>
      </c>
      <c r="X130" s="8">
        <v>1</v>
      </c>
      <c r="Y130" s="8">
        <v>4</v>
      </c>
      <c r="Z130" s="8">
        <v>5</v>
      </c>
      <c r="AA130" s="8">
        <v>2</v>
      </c>
      <c r="AB130" s="8">
        <v>11000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2</v>
      </c>
      <c r="E131" s="1">
        <v>3</v>
      </c>
      <c r="F131" s="1">
        <v>4</v>
      </c>
      <c r="G131" s="1">
        <v>2</v>
      </c>
      <c r="H131" s="1">
        <v>3</v>
      </c>
      <c r="I131" s="1">
        <v>3</v>
      </c>
      <c r="J131" s="1">
        <v>3</v>
      </c>
      <c r="K131" s="1">
        <v>4</v>
      </c>
      <c r="L131" s="1">
        <f>konzisztencia_teszt_nyers_i!G131*1000+10000</f>
        <v>13000</v>
      </c>
      <c r="M131" s="1">
        <f t="shared" ref="M131:M140" si="8">AB290</f>
        <v>13343.8</v>
      </c>
      <c r="N131" s="1">
        <f>konzisztencia_teszt_nyers_i!L131</f>
        <v>4</v>
      </c>
      <c r="O131">
        <f t="shared" si="5"/>
        <v>3.3437999999999994</v>
      </c>
      <c r="P131" s="12">
        <f t="shared" si="6"/>
        <v>0.16405000000000014</v>
      </c>
      <c r="Q131" s="12">
        <f t="shared" si="7"/>
        <v>0.16405000000000014</v>
      </c>
      <c r="R131" s="7" t="s">
        <v>300</v>
      </c>
      <c r="S131" s="8">
        <v>4</v>
      </c>
      <c r="T131" s="8">
        <v>2</v>
      </c>
      <c r="U131" s="8">
        <v>2</v>
      </c>
      <c r="V131" s="8">
        <v>3</v>
      </c>
      <c r="W131" s="8">
        <v>2</v>
      </c>
      <c r="X131" s="8">
        <v>2</v>
      </c>
      <c r="Y131" s="8">
        <v>4</v>
      </c>
      <c r="Z131" s="8">
        <v>5</v>
      </c>
      <c r="AA131" s="8">
        <v>2</v>
      </c>
      <c r="AB131" s="8">
        <v>11000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2</v>
      </c>
      <c r="F132" s="1">
        <v>4</v>
      </c>
      <c r="G132" s="1">
        <v>2</v>
      </c>
      <c r="H132" s="1">
        <v>4</v>
      </c>
      <c r="I132" s="1">
        <v>3</v>
      </c>
      <c r="J132" s="1">
        <v>3</v>
      </c>
      <c r="K132" s="1">
        <v>4</v>
      </c>
      <c r="L132" s="1">
        <f>konzisztencia_teszt_nyers_i!G132*1000+10000</f>
        <v>13000</v>
      </c>
      <c r="M132" s="1">
        <f t="shared" si="8"/>
        <v>13103.5</v>
      </c>
      <c r="N132" s="1">
        <f>konzisztencia_teszt_nyers_i!L132</f>
        <v>4</v>
      </c>
      <c r="O132">
        <f t="shared" ref="O132:O140" si="9">(M132-10000)/1000</f>
        <v>3.1034999999999999</v>
      </c>
      <c r="P132" s="12">
        <f t="shared" ref="P132:P140" si="10">ABS(N132-O132)/N132</f>
        <v>0.22412500000000002</v>
      </c>
      <c r="Q132" s="12">
        <f t="shared" ref="Q132:Q140" si="11">(N132-O132)/N132</f>
        <v>0.22412500000000002</v>
      </c>
      <c r="R132" s="7" t="s">
        <v>301</v>
      </c>
      <c r="S132" s="8">
        <v>3</v>
      </c>
      <c r="T132" s="8">
        <v>2</v>
      </c>
      <c r="U132" s="8">
        <v>1</v>
      </c>
      <c r="V132" s="8">
        <v>3</v>
      </c>
      <c r="W132" s="8">
        <v>3</v>
      </c>
      <c r="X132" s="8">
        <v>2</v>
      </c>
      <c r="Y132" s="8">
        <v>2</v>
      </c>
      <c r="Z132" s="8">
        <v>3</v>
      </c>
      <c r="AA132" s="8">
        <v>4</v>
      </c>
      <c r="AB132" s="8">
        <v>12000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3</v>
      </c>
      <c r="E133" s="1">
        <v>1</v>
      </c>
      <c r="F133" s="1">
        <v>3</v>
      </c>
      <c r="G133" s="1">
        <v>2</v>
      </c>
      <c r="H133" s="1">
        <v>3</v>
      </c>
      <c r="I133" s="1">
        <v>4</v>
      </c>
      <c r="J133" s="1">
        <v>3</v>
      </c>
      <c r="K133" s="1">
        <v>5</v>
      </c>
      <c r="L133" s="1">
        <f>konzisztencia_teszt_nyers_i!G133*1000+10000</f>
        <v>14000</v>
      </c>
      <c r="M133" s="1">
        <f t="shared" si="8"/>
        <v>13141.6</v>
      </c>
      <c r="N133" s="1">
        <f>konzisztencia_teszt_nyers_i!L133</f>
        <v>5</v>
      </c>
      <c r="O133">
        <f t="shared" si="9"/>
        <v>3.1416000000000004</v>
      </c>
      <c r="P133" s="12">
        <f t="shared" si="10"/>
        <v>0.3716799999999999</v>
      </c>
      <c r="Q133" s="12">
        <f t="shared" si="11"/>
        <v>0.3716799999999999</v>
      </c>
      <c r="R133" s="7" t="s">
        <v>302</v>
      </c>
      <c r="S133" s="8">
        <v>2</v>
      </c>
      <c r="T133" s="8">
        <v>2</v>
      </c>
      <c r="U133" s="8">
        <v>3</v>
      </c>
      <c r="V133" s="8">
        <v>3</v>
      </c>
      <c r="W133" s="8">
        <v>3</v>
      </c>
      <c r="X133" s="8">
        <v>2</v>
      </c>
      <c r="Y133" s="8">
        <v>2</v>
      </c>
      <c r="Z133" s="8">
        <v>3</v>
      </c>
      <c r="AA133" s="8">
        <v>4</v>
      </c>
      <c r="AB133" s="8">
        <v>12000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3</v>
      </c>
      <c r="G134" s="1">
        <v>2</v>
      </c>
      <c r="H134" s="1">
        <v>3</v>
      </c>
      <c r="I134" s="1">
        <v>4</v>
      </c>
      <c r="J134" s="1">
        <v>3</v>
      </c>
      <c r="K134" s="1">
        <v>5</v>
      </c>
      <c r="L134" s="1">
        <f>konzisztencia_teszt_nyers_i!G134*1000+10000</f>
        <v>14000</v>
      </c>
      <c r="M134" s="1">
        <f t="shared" si="8"/>
        <v>13303.7</v>
      </c>
      <c r="N134" s="1">
        <f>konzisztencia_teszt_nyers_i!L134</f>
        <v>5</v>
      </c>
      <c r="O134">
        <f t="shared" si="9"/>
        <v>3.3037000000000005</v>
      </c>
      <c r="P134" s="12">
        <f t="shared" si="10"/>
        <v>0.33925999999999989</v>
      </c>
      <c r="Q134" s="12">
        <f t="shared" si="11"/>
        <v>0.33925999999999989</v>
      </c>
      <c r="R134" s="7" t="s">
        <v>303</v>
      </c>
      <c r="S134" s="8">
        <v>3</v>
      </c>
      <c r="T134" s="8">
        <v>3</v>
      </c>
      <c r="U134" s="8">
        <v>1</v>
      </c>
      <c r="V134" s="8">
        <v>3</v>
      </c>
      <c r="W134" s="8">
        <v>2</v>
      </c>
      <c r="X134" s="8">
        <v>1</v>
      </c>
      <c r="Y134" s="8">
        <v>3</v>
      </c>
      <c r="Z134" s="8">
        <v>4</v>
      </c>
      <c r="AA134" s="8">
        <v>4</v>
      </c>
      <c r="AB134" s="8">
        <v>11000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3</v>
      </c>
      <c r="E135" s="1">
        <v>1</v>
      </c>
      <c r="F135" s="1">
        <v>3</v>
      </c>
      <c r="G135" s="1">
        <v>3</v>
      </c>
      <c r="H135" s="1">
        <v>2</v>
      </c>
      <c r="I135" s="1">
        <v>4</v>
      </c>
      <c r="J135" s="1">
        <v>4</v>
      </c>
      <c r="K135" s="1">
        <v>4</v>
      </c>
      <c r="L135" s="1">
        <f>konzisztencia_teszt_nyers_i!G135*1000+10000</f>
        <v>11000</v>
      </c>
      <c r="M135" s="1">
        <f t="shared" si="8"/>
        <v>11916.6</v>
      </c>
      <c r="N135" s="1">
        <f>konzisztencia_teszt_nyers_i!L135</f>
        <v>4</v>
      </c>
      <c r="O135">
        <f t="shared" si="9"/>
        <v>1.9166000000000003</v>
      </c>
      <c r="P135" s="12">
        <f t="shared" si="10"/>
        <v>0.52084999999999992</v>
      </c>
      <c r="Q135" s="12">
        <f t="shared" si="11"/>
        <v>0.52084999999999992</v>
      </c>
      <c r="R135" s="7" t="s">
        <v>304</v>
      </c>
      <c r="S135" s="8">
        <v>4</v>
      </c>
      <c r="T135" s="8">
        <v>2</v>
      </c>
      <c r="U135" s="8">
        <v>1</v>
      </c>
      <c r="V135" s="8">
        <v>4</v>
      </c>
      <c r="W135" s="8">
        <v>2</v>
      </c>
      <c r="X135" s="8">
        <v>4</v>
      </c>
      <c r="Y135" s="8">
        <v>3</v>
      </c>
      <c r="Z135" s="8">
        <v>3</v>
      </c>
      <c r="AA135" s="8">
        <v>4</v>
      </c>
      <c r="AB135" s="8">
        <v>13000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3</v>
      </c>
      <c r="G136" s="1">
        <v>2</v>
      </c>
      <c r="H136" s="1">
        <v>1</v>
      </c>
      <c r="I136" s="1">
        <v>4</v>
      </c>
      <c r="J136" s="1">
        <v>4</v>
      </c>
      <c r="K136" s="1">
        <v>3</v>
      </c>
      <c r="L136" s="1">
        <f>konzisztencia_teszt_nyers_i!G136*1000+10000</f>
        <v>11000</v>
      </c>
      <c r="M136" s="1">
        <f t="shared" si="8"/>
        <v>11989.4</v>
      </c>
      <c r="N136" s="1">
        <f>konzisztencia_teszt_nyers_i!L136</f>
        <v>3</v>
      </c>
      <c r="O136">
        <f t="shared" si="9"/>
        <v>1.9893999999999996</v>
      </c>
      <c r="P136" s="12">
        <f t="shared" si="10"/>
        <v>0.33686666666666681</v>
      </c>
      <c r="Q136" s="12">
        <f t="shared" si="11"/>
        <v>0.33686666666666681</v>
      </c>
      <c r="R136" s="7" t="s">
        <v>305</v>
      </c>
      <c r="S136" s="8">
        <v>2</v>
      </c>
      <c r="T136" s="8">
        <v>2</v>
      </c>
      <c r="U136" s="8">
        <v>3</v>
      </c>
      <c r="V136" s="8">
        <v>4</v>
      </c>
      <c r="W136" s="8">
        <v>2</v>
      </c>
      <c r="X136" s="8">
        <v>3</v>
      </c>
      <c r="Y136" s="8">
        <v>3</v>
      </c>
      <c r="Z136" s="8">
        <v>3</v>
      </c>
      <c r="AA136" s="8">
        <v>4</v>
      </c>
      <c r="AB136" s="8">
        <v>13000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3</v>
      </c>
      <c r="E137" s="1">
        <v>2</v>
      </c>
      <c r="F137" s="1">
        <v>3</v>
      </c>
      <c r="G137" s="1">
        <v>3</v>
      </c>
      <c r="H137" s="1">
        <v>2</v>
      </c>
      <c r="I137" s="1">
        <v>4</v>
      </c>
      <c r="J137" s="1">
        <v>4</v>
      </c>
      <c r="K137" s="1">
        <v>4</v>
      </c>
      <c r="L137" s="1">
        <f>konzisztencia_teszt_nyers_i!G137*1000+10000</f>
        <v>11000</v>
      </c>
      <c r="M137" s="1">
        <f t="shared" si="8"/>
        <v>12289.8</v>
      </c>
      <c r="N137" s="1">
        <f>konzisztencia_teszt_nyers_i!L137</f>
        <v>4</v>
      </c>
      <c r="O137">
        <f t="shared" si="9"/>
        <v>2.2897999999999992</v>
      </c>
      <c r="P137" s="12">
        <f t="shared" si="10"/>
        <v>0.42755000000000021</v>
      </c>
      <c r="Q137" s="12">
        <f t="shared" si="11"/>
        <v>0.42755000000000021</v>
      </c>
      <c r="R137" s="7" t="s">
        <v>306</v>
      </c>
      <c r="S137" s="8">
        <v>4</v>
      </c>
      <c r="T137" s="8">
        <v>2</v>
      </c>
      <c r="U137" s="8">
        <v>2</v>
      </c>
      <c r="V137" s="8">
        <v>4</v>
      </c>
      <c r="W137" s="8">
        <v>2</v>
      </c>
      <c r="X137" s="8">
        <v>4</v>
      </c>
      <c r="Y137" s="8">
        <v>3</v>
      </c>
      <c r="Z137" s="8">
        <v>3</v>
      </c>
      <c r="AA137" s="8">
        <v>4</v>
      </c>
      <c r="AB137" s="8">
        <v>13000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2</v>
      </c>
      <c r="E138" s="1">
        <v>1</v>
      </c>
      <c r="F138" s="1">
        <v>3</v>
      </c>
      <c r="G138" s="1">
        <v>1</v>
      </c>
      <c r="H138" s="1">
        <v>2</v>
      </c>
      <c r="I138" s="1">
        <v>3</v>
      </c>
      <c r="J138" s="1">
        <v>4</v>
      </c>
      <c r="K138" s="1">
        <v>4</v>
      </c>
      <c r="L138" s="1">
        <f>konzisztencia_teszt_nyers_i!G138*1000+10000</f>
        <v>11000</v>
      </c>
      <c r="M138" s="1">
        <f t="shared" si="8"/>
        <v>10389.6</v>
      </c>
      <c r="N138" s="1">
        <f>konzisztencia_teszt_nyers_i!L138</f>
        <v>4</v>
      </c>
      <c r="O138">
        <f t="shared" si="9"/>
        <v>0.38960000000000039</v>
      </c>
      <c r="P138" s="12">
        <f t="shared" si="10"/>
        <v>0.90259999999999985</v>
      </c>
      <c r="Q138" s="12">
        <f t="shared" si="11"/>
        <v>0.90259999999999985</v>
      </c>
      <c r="R138" s="7" t="s">
        <v>307</v>
      </c>
      <c r="S138" s="8">
        <v>3</v>
      </c>
      <c r="T138" s="8">
        <v>3</v>
      </c>
      <c r="U138" s="8">
        <v>1</v>
      </c>
      <c r="V138" s="8">
        <v>3</v>
      </c>
      <c r="W138" s="8">
        <v>2</v>
      </c>
      <c r="X138" s="8">
        <v>3</v>
      </c>
      <c r="Y138" s="8">
        <v>4</v>
      </c>
      <c r="Z138" s="8">
        <v>3</v>
      </c>
      <c r="AA138" s="8">
        <v>5</v>
      </c>
      <c r="AB138" s="8">
        <v>14000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1</v>
      </c>
      <c r="E139" s="1">
        <v>4</v>
      </c>
      <c r="F139" s="1">
        <v>3</v>
      </c>
      <c r="G139" s="1">
        <v>1</v>
      </c>
      <c r="H139" s="1">
        <v>1</v>
      </c>
      <c r="I139" s="1">
        <v>3</v>
      </c>
      <c r="J139" s="1">
        <v>3</v>
      </c>
      <c r="K139" s="1">
        <v>4</v>
      </c>
      <c r="L139" s="1">
        <f>konzisztencia_teszt_nyers_i!G139*1000+10000</f>
        <v>11000</v>
      </c>
      <c r="M139" s="1">
        <f t="shared" si="8"/>
        <v>11130</v>
      </c>
      <c r="N139" s="1">
        <f>konzisztencia_teszt_nyers_i!L139</f>
        <v>4</v>
      </c>
      <c r="O139">
        <f t="shared" si="9"/>
        <v>1.1299999999999999</v>
      </c>
      <c r="P139" s="12">
        <f t="shared" si="10"/>
        <v>0.71750000000000003</v>
      </c>
      <c r="Q139" s="12">
        <f t="shared" si="11"/>
        <v>0.71750000000000003</v>
      </c>
      <c r="R139" s="7" t="s">
        <v>308</v>
      </c>
      <c r="S139" s="8">
        <v>2</v>
      </c>
      <c r="T139" s="8">
        <v>2</v>
      </c>
      <c r="U139" s="8">
        <v>3</v>
      </c>
      <c r="V139" s="8">
        <v>3</v>
      </c>
      <c r="W139" s="8">
        <v>2</v>
      </c>
      <c r="X139" s="8">
        <v>3</v>
      </c>
      <c r="Y139" s="8">
        <v>4</v>
      </c>
      <c r="Z139" s="8">
        <v>3</v>
      </c>
      <c r="AA139" s="8">
        <v>5</v>
      </c>
      <c r="AB139" s="8">
        <v>14000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2</v>
      </c>
      <c r="E140" s="1">
        <v>5</v>
      </c>
      <c r="F140" s="1">
        <v>4</v>
      </c>
      <c r="G140" s="1">
        <v>5</v>
      </c>
      <c r="H140" s="1">
        <v>4</v>
      </c>
      <c r="I140" s="1">
        <v>2</v>
      </c>
      <c r="J140" s="1">
        <v>1</v>
      </c>
      <c r="K140" s="1">
        <v>1</v>
      </c>
      <c r="L140" s="1">
        <f>konzisztencia_teszt_nyers_i!G140*1000+10000</f>
        <v>11000</v>
      </c>
      <c r="M140" s="1">
        <f t="shared" si="8"/>
        <v>12390.7</v>
      </c>
      <c r="N140" s="1">
        <f>konzisztencia_teszt_nyers_i!L140</f>
        <v>1</v>
      </c>
      <c r="O140">
        <f t="shared" si="9"/>
        <v>2.3907000000000007</v>
      </c>
      <c r="P140" s="12">
        <f t="shared" si="10"/>
        <v>1.3907000000000007</v>
      </c>
      <c r="Q140" s="12">
        <f t="shared" si="11"/>
        <v>-1.3907000000000007</v>
      </c>
      <c r="R140" s="7" t="s">
        <v>309</v>
      </c>
      <c r="S140" s="8">
        <v>2</v>
      </c>
      <c r="T140" s="8">
        <v>3</v>
      </c>
      <c r="U140" s="8">
        <v>1</v>
      </c>
      <c r="V140" s="8">
        <v>3</v>
      </c>
      <c r="W140" s="8">
        <v>3</v>
      </c>
      <c r="X140" s="8">
        <v>2</v>
      </c>
      <c r="Y140" s="8">
        <v>4</v>
      </c>
      <c r="Z140" s="8">
        <v>4</v>
      </c>
      <c r="AA140" s="8">
        <v>4</v>
      </c>
      <c r="AB140" s="8">
        <v>11000</v>
      </c>
    </row>
    <row r="141" spans="1:28" ht="15" thickBot="1" x14ac:dyDescent="0.35">
      <c r="R141" s="7" t="s">
        <v>310</v>
      </c>
      <c r="S141" s="8">
        <v>1</v>
      </c>
      <c r="T141" s="8">
        <v>2</v>
      </c>
      <c r="U141" s="8">
        <v>3</v>
      </c>
      <c r="V141" s="8">
        <v>3</v>
      </c>
      <c r="W141" s="8">
        <v>2</v>
      </c>
      <c r="X141" s="8">
        <v>1</v>
      </c>
      <c r="Y141" s="8">
        <v>4</v>
      </c>
      <c r="Z141" s="8">
        <v>4</v>
      </c>
      <c r="AA141" s="8">
        <v>3</v>
      </c>
      <c r="AB141" s="8">
        <v>11000</v>
      </c>
    </row>
    <row r="142" spans="1:28" ht="15" thickBot="1" x14ac:dyDescent="0.35">
      <c r="R142" s="7" t="s">
        <v>311</v>
      </c>
      <c r="S142" s="8">
        <v>2</v>
      </c>
      <c r="T142" s="8">
        <v>3</v>
      </c>
      <c r="U142" s="8">
        <v>2</v>
      </c>
      <c r="V142" s="8">
        <v>3</v>
      </c>
      <c r="W142" s="8">
        <v>3</v>
      </c>
      <c r="X142" s="8">
        <v>2</v>
      </c>
      <c r="Y142" s="8">
        <v>4</v>
      </c>
      <c r="Z142" s="8">
        <v>4</v>
      </c>
      <c r="AA142" s="8">
        <v>4</v>
      </c>
      <c r="AB142" s="8">
        <v>11000</v>
      </c>
    </row>
    <row r="143" spans="1:28" ht="15" thickBot="1" x14ac:dyDescent="0.35">
      <c r="R143" s="7" t="s">
        <v>312</v>
      </c>
      <c r="S143" s="8">
        <v>3</v>
      </c>
      <c r="T143" s="8">
        <v>2</v>
      </c>
      <c r="U143" s="8">
        <v>1</v>
      </c>
      <c r="V143" s="8">
        <v>3</v>
      </c>
      <c r="W143" s="8">
        <v>1</v>
      </c>
      <c r="X143" s="8">
        <v>2</v>
      </c>
      <c r="Y143" s="8">
        <v>3</v>
      </c>
      <c r="Z143" s="8">
        <v>4</v>
      </c>
      <c r="AA143" s="8">
        <v>4</v>
      </c>
      <c r="AB143" s="8">
        <v>11000</v>
      </c>
    </row>
    <row r="144" spans="1:28" ht="15" thickBot="1" x14ac:dyDescent="0.35">
      <c r="R144" s="7" t="s">
        <v>313</v>
      </c>
      <c r="S144" s="8">
        <v>1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3</v>
      </c>
      <c r="Z144" s="8">
        <v>3</v>
      </c>
      <c r="AA144" s="8">
        <v>4</v>
      </c>
      <c r="AB144" s="8">
        <v>11000</v>
      </c>
    </row>
    <row r="145" spans="18:28" ht="15" thickBot="1" x14ac:dyDescent="0.35">
      <c r="R145" s="7" t="s">
        <v>314</v>
      </c>
      <c r="S145" s="8">
        <v>1</v>
      </c>
      <c r="T145" s="8">
        <v>2</v>
      </c>
      <c r="U145" s="8">
        <v>5</v>
      </c>
      <c r="V145" s="8">
        <v>4</v>
      </c>
      <c r="W145" s="8">
        <v>5</v>
      </c>
      <c r="X145" s="8">
        <v>4</v>
      </c>
      <c r="Y145" s="8">
        <v>2</v>
      </c>
      <c r="Z145" s="8">
        <v>1</v>
      </c>
      <c r="AA145" s="8">
        <v>1</v>
      </c>
      <c r="AB145" s="8">
        <v>11000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666</v>
      </c>
      <c r="T148" s="8" t="s">
        <v>667</v>
      </c>
      <c r="U148" s="8" t="s">
        <v>668</v>
      </c>
      <c r="V148" s="8" t="s">
        <v>669</v>
      </c>
      <c r="W148" s="8" t="s">
        <v>317</v>
      </c>
      <c r="X148" s="8" t="s">
        <v>317</v>
      </c>
      <c r="Y148" s="8" t="s">
        <v>670</v>
      </c>
      <c r="Z148" s="8" t="s">
        <v>671</v>
      </c>
      <c r="AA148" s="8" t="s">
        <v>317</v>
      </c>
    </row>
    <row r="149" spans="18:28" ht="15" thickBot="1" x14ac:dyDescent="0.35">
      <c r="R149" s="7" t="s">
        <v>318</v>
      </c>
      <c r="S149" s="8" t="s">
        <v>672</v>
      </c>
      <c r="T149" s="8" t="s">
        <v>673</v>
      </c>
      <c r="U149" s="8" t="s">
        <v>674</v>
      </c>
      <c r="V149" s="8" t="s">
        <v>675</v>
      </c>
      <c r="W149" s="8" t="s">
        <v>676</v>
      </c>
      <c r="X149" s="8" t="s">
        <v>677</v>
      </c>
      <c r="Y149" s="8" t="s">
        <v>678</v>
      </c>
      <c r="Z149" s="8" t="s">
        <v>679</v>
      </c>
      <c r="AA149" s="8" t="s">
        <v>680</v>
      </c>
    </row>
    <row r="150" spans="18:28" ht="15" thickBot="1" x14ac:dyDescent="0.35">
      <c r="R150" s="7" t="s">
        <v>319</v>
      </c>
      <c r="S150" s="8" t="s">
        <v>681</v>
      </c>
      <c r="T150" s="8" t="s">
        <v>682</v>
      </c>
      <c r="U150" s="8" t="s">
        <v>683</v>
      </c>
      <c r="V150" s="8" t="s">
        <v>684</v>
      </c>
      <c r="W150" s="8" t="s">
        <v>685</v>
      </c>
      <c r="X150" s="8" t="s">
        <v>686</v>
      </c>
      <c r="Y150" s="8" t="s">
        <v>687</v>
      </c>
      <c r="Z150" s="8" t="s">
        <v>688</v>
      </c>
      <c r="AA150" s="8" t="s">
        <v>689</v>
      </c>
    </row>
    <row r="151" spans="18:28" ht="15" thickBot="1" x14ac:dyDescent="0.35">
      <c r="R151" s="7" t="s">
        <v>320</v>
      </c>
      <c r="S151" s="8" t="s">
        <v>690</v>
      </c>
      <c r="T151" s="8" t="s">
        <v>691</v>
      </c>
      <c r="U151" s="8" t="s">
        <v>692</v>
      </c>
      <c r="V151" s="8" t="s">
        <v>693</v>
      </c>
      <c r="W151" s="8" t="s">
        <v>694</v>
      </c>
      <c r="X151" s="8" t="s">
        <v>695</v>
      </c>
      <c r="Y151" s="8" t="s">
        <v>317</v>
      </c>
      <c r="Z151" s="8" t="s">
        <v>696</v>
      </c>
      <c r="AA151" s="8" t="s">
        <v>697</v>
      </c>
    </row>
    <row r="152" spans="18:28" ht="15" thickBot="1" x14ac:dyDescent="0.35">
      <c r="R152" s="7" t="s">
        <v>321</v>
      </c>
      <c r="S152" s="8" t="s">
        <v>317</v>
      </c>
      <c r="T152" s="8" t="s">
        <v>698</v>
      </c>
      <c r="U152" s="8" t="s">
        <v>699</v>
      </c>
      <c r="V152" s="8" t="s">
        <v>700</v>
      </c>
      <c r="W152" s="8" t="s">
        <v>701</v>
      </c>
      <c r="X152" s="8" t="s">
        <v>702</v>
      </c>
      <c r="Y152" s="8" t="s">
        <v>703</v>
      </c>
      <c r="Z152" s="8" t="s">
        <v>704</v>
      </c>
      <c r="AA152" s="8" t="s">
        <v>705</v>
      </c>
    </row>
    <row r="153" spans="18:28" ht="18.600000000000001" thickBot="1" x14ac:dyDescent="0.35">
      <c r="R153" s="3"/>
    </row>
    <row r="154" spans="18:28" ht="15" thickBot="1" x14ac:dyDescent="0.35">
      <c r="R154" s="7" t="s">
        <v>323</v>
      </c>
      <c r="S154" s="7" t="s">
        <v>167</v>
      </c>
      <c r="T154" s="7" t="s">
        <v>168</v>
      </c>
      <c r="U154" s="7" t="s">
        <v>169</v>
      </c>
      <c r="V154" s="7" t="s">
        <v>170</v>
      </c>
      <c r="W154" s="7" t="s">
        <v>171</v>
      </c>
      <c r="X154" s="7" t="s">
        <v>172</v>
      </c>
      <c r="Y154" s="7" t="s">
        <v>173</v>
      </c>
      <c r="Z154" s="7" t="s">
        <v>174</v>
      </c>
      <c r="AA154" s="7" t="s">
        <v>175</v>
      </c>
    </row>
    <row r="155" spans="18:28" ht="15" thickBot="1" x14ac:dyDescent="0.35">
      <c r="R155" s="7" t="s">
        <v>316</v>
      </c>
      <c r="S155" s="8">
        <v>2187.1999999999998</v>
      </c>
      <c r="T155" s="8">
        <v>2353.6999999999998</v>
      </c>
      <c r="U155" s="8">
        <v>50.2</v>
      </c>
      <c r="V155" s="8">
        <v>301</v>
      </c>
      <c r="W155" s="8">
        <v>0</v>
      </c>
      <c r="X155" s="8">
        <v>0</v>
      </c>
      <c r="Y155" s="8">
        <v>1379</v>
      </c>
      <c r="Z155" s="8">
        <v>3210.5</v>
      </c>
      <c r="AA155" s="8">
        <v>0</v>
      </c>
    </row>
    <row r="156" spans="18:28" ht="15" thickBot="1" x14ac:dyDescent="0.35">
      <c r="R156" s="7" t="s">
        <v>318</v>
      </c>
      <c r="S156" s="8">
        <v>1685.5</v>
      </c>
      <c r="T156" s="8">
        <v>1753.8</v>
      </c>
      <c r="U156" s="8">
        <v>423.4</v>
      </c>
      <c r="V156" s="8">
        <v>1052</v>
      </c>
      <c r="W156" s="8">
        <v>1209.5</v>
      </c>
      <c r="X156" s="8">
        <v>399.3</v>
      </c>
      <c r="Y156" s="8">
        <v>445</v>
      </c>
      <c r="Z156" s="8">
        <v>3167.4</v>
      </c>
      <c r="AA156" s="8">
        <v>2389.8000000000002</v>
      </c>
    </row>
    <row r="157" spans="18:28" ht="15" thickBot="1" x14ac:dyDescent="0.35">
      <c r="R157" s="7" t="s">
        <v>319</v>
      </c>
      <c r="S157" s="8">
        <v>1804.4</v>
      </c>
      <c r="T157" s="8">
        <v>2191.6999999999998</v>
      </c>
      <c r="U157" s="8">
        <v>769</v>
      </c>
      <c r="V157" s="8">
        <v>308.5</v>
      </c>
      <c r="W157" s="8">
        <v>1427.2</v>
      </c>
      <c r="X157" s="8">
        <v>996.8</v>
      </c>
      <c r="Y157" s="8">
        <v>219.2</v>
      </c>
      <c r="Z157" s="8">
        <v>3369.6</v>
      </c>
      <c r="AA157" s="8">
        <v>2497.6999999999998</v>
      </c>
    </row>
    <row r="158" spans="18:28" ht="15" thickBot="1" x14ac:dyDescent="0.35">
      <c r="R158" s="7" t="s">
        <v>320</v>
      </c>
      <c r="S158" s="8">
        <v>1575.2</v>
      </c>
      <c r="T158" s="8">
        <v>2234.8000000000002</v>
      </c>
      <c r="U158" s="8">
        <v>101.3</v>
      </c>
      <c r="V158" s="8">
        <v>750</v>
      </c>
      <c r="W158" s="8">
        <v>1840.5</v>
      </c>
      <c r="X158" s="8">
        <v>1212.5</v>
      </c>
      <c r="Y158" s="8">
        <v>0</v>
      </c>
      <c r="Z158" s="8">
        <v>3263.7</v>
      </c>
      <c r="AA158" s="8">
        <v>2590.5</v>
      </c>
    </row>
    <row r="159" spans="18:28" ht="15" thickBot="1" x14ac:dyDescent="0.35">
      <c r="R159" s="7" t="s">
        <v>321</v>
      </c>
      <c r="S159" s="8">
        <v>0</v>
      </c>
      <c r="T159" s="8">
        <v>3232.1</v>
      </c>
      <c r="U159" s="8">
        <v>2009.6</v>
      </c>
      <c r="V159" s="8">
        <v>2406.4</v>
      </c>
      <c r="W159" s="8">
        <v>822.2</v>
      </c>
      <c r="X159" s="8">
        <v>1222</v>
      </c>
      <c r="Y159" s="8">
        <v>819.2</v>
      </c>
      <c r="Z159" s="8">
        <v>3729.2</v>
      </c>
      <c r="AA159" s="8">
        <v>3211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1804.4</v>
      </c>
      <c r="T162" s="8">
        <v>1753.8</v>
      </c>
      <c r="U162" s="8">
        <v>50.2</v>
      </c>
      <c r="V162" s="8">
        <v>1052</v>
      </c>
      <c r="W162" s="8">
        <v>1209.5</v>
      </c>
      <c r="X162" s="8">
        <v>996.8</v>
      </c>
      <c r="Y162" s="8">
        <v>0</v>
      </c>
      <c r="Z162" s="8">
        <v>3729.2</v>
      </c>
      <c r="AA162" s="8">
        <v>2497.6999999999998</v>
      </c>
      <c r="AB162" s="8">
        <v>13093.5</v>
      </c>
      <c r="AC162" s="8">
        <v>12000</v>
      </c>
      <c r="AD162" s="8">
        <v>-1093.5</v>
      </c>
      <c r="AE162" s="8">
        <v>-9.11</v>
      </c>
    </row>
    <row r="163" spans="18:31" ht="15" thickBot="1" x14ac:dyDescent="0.35">
      <c r="R163" s="7" t="s">
        <v>178</v>
      </c>
      <c r="S163" s="8">
        <v>1685.5</v>
      </c>
      <c r="T163" s="8">
        <v>1753.8</v>
      </c>
      <c r="U163" s="8">
        <v>50.2</v>
      </c>
      <c r="V163" s="8">
        <v>1052</v>
      </c>
      <c r="W163" s="8">
        <v>1209.5</v>
      </c>
      <c r="X163" s="8">
        <v>996.8</v>
      </c>
      <c r="Y163" s="8">
        <v>219.2</v>
      </c>
      <c r="Z163" s="8">
        <v>3729.2</v>
      </c>
      <c r="AA163" s="8">
        <v>2497.6999999999998</v>
      </c>
      <c r="AB163" s="8">
        <v>13193.8</v>
      </c>
      <c r="AC163" s="8">
        <v>12000</v>
      </c>
      <c r="AD163" s="8">
        <v>-1193.8</v>
      </c>
      <c r="AE163" s="8">
        <v>-9.9499999999999993</v>
      </c>
    </row>
    <row r="164" spans="18:31" ht="15" thickBot="1" x14ac:dyDescent="0.35">
      <c r="R164" s="7" t="s">
        <v>179</v>
      </c>
      <c r="S164" s="8">
        <v>2187.1999999999998</v>
      </c>
      <c r="T164" s="8">
        <v>1753.8</v>
      </c>
      <c r="U164" s="8">
        <v>769</v>
      </c>
      <c r="V164" s="8">
        <v>1052</v>
      </c>
      <c r="W164" s="8">
        <v>1427.2</v>
      </c>
      <c r="X164" s="8">
        <v>399.3</v>
      </c>
      <c r="Y164" s="8">
        <v>219.2</v>
      </c>
      <c r="Z164" s="8">
        <v>3263.7</v>
      </c>
      <c r="AA164" s="8">
        <v>0</v>
      </c>
      <c r="AB164" s="8">
        <v>11071.3</v>
      </c>
      <c r="AC164" s="8">
        <v>12000</v>
      </c>
      <c r="AD164" s="8">
        <v>928.7</v>
      </c>
      <c r="AE164" s="8">
        <v>7.74</v>
      </c>
    </row>
    <row r="165" spans="18:31" ht="15" thickBot="1" x14ac:dyDescent="0.35">
      <c r="R165" s="7" t="s">
        <v>180</v>
      </c>
      <c r="S165" s="8">
        <v>1685.5</v>
      </c>
      <c r="T165" s="8">
        <v>2353.6999999999998</v>
      </c>
      <c r="U165" s="8">
        <v>50.2</v>
      </c>
      <c r="V165" s="8">
        <v>1052</v>
      </c>
      <c r="W165" s="8">
        <v>0</v>
      </c>
      <c r="X165" s="8">
        <v>0</v>
      </c>
      <c r="Y165" s="8">
        <v>445</v>
      </c>
      <c r="Z165" s="8">
        <v>3210.5</v>
      </c>
      <c r="AA165" s="8">
        <v>2590.5</v>
      </c>
      <c r="AB165" s="8">
        <v>11387.4</v>
      </c>
      <c r="AC165" s="8">
        <v>11000</v>
      </c>
      <c r="AD165" s="8">
        <v>-387.4</v>
      </c>
      <c r="AE165" s="8">
        <v>-3.52</v>
      </c>
    </row>
    <row r="166" spans="18:31" ht="15" thickBot="1" x14ac:dyDescent="0.35">
      <c r="R166" s="7" t="s">
        <v>181</v>
      </c>
      <c r="S166" s="8">
        <v>2187.1999999999998</v>
      </c>
      <c r="T166" s="8">
        <v>2353.6999999999998</v>
      </c>
      <c r="U166" s="8">
        <v>50.2</v>
      </c>
      <c r="V166" s="8">
        <v>301</v>
      </c>
      <c r="W166" s="8">
        <v>0</v>
      </c>
      <c r="X166" s="8">
        <v>0</v>
      </c>
      <c r="Y166" s="8">
        <v>445</v>
      </c>
      <c r="Z166" s="8">
        <v>3210.5</v>
      </c>
      <c r="AA166" s="8">
        <v>2590.5</v>
      </c>
      <c r="AB166" s="8">
        <v>11138.1</v>
      </c>
      <c r="AC166" s="8">
        <v>11000</v>
      </c>
      <c r="AD166" s="8">
        <v>-138.1</v>
      </c>
      <c r="AE166" s="8">
        <v>-1.26</v>
      </c>
    </row>
    <row r="167" spans="18:31" ht="15" thickBot="1" x14ac:dyDescent="0.35">
      <c r="R167" s="7" t="s">
        <v>182</v>
      </c>
      <c r="S167" s="8">
        <v>1804.4</v>
      </c>
      <c r="T167" s="8">
        <v>1753.8</v>
      </c>
      <c r="U167" s="8">
        <v>50.2</v>
      </c>
      <c r="V167" s="8">
        <v>308.5</v>
      </c>
      <c r="W167" s="8">
        <v>1427.2</v>
      </c>
      <c r="X167" s="8">
        <v>996.8</v>
      </c>
      <c r="Y167" s="8">
        <v>819.2</v>
      </c>
      <c r="Z167" s="8">
        <v>3729.2</v>
      </c>
      <c r="AA167" s="8">
        <v>2497.6999999999998</v>
      </c>
      <c r="AB167" s="8">
        <v>13386.9</v>
      </c>
      <c r="AC167" s="8">
        <v>13000</v>
      </c>
      <c r="AD167" s="8">
        <v>-386.9</v>
      </c>
      <c r="AE167" s="8">
        <v>-2.98</v>
      </c>
    </row>
    <row r="168" spans="18:31" ht="15" thickBot="1" x14ac:dyDescent="0.35">
      <c r="R168" s="7" t="s">
        <v>183</v>
      </c>
      <c r="S168" s="8">
        <v>1804.4</v>
      </c>
      <c r="T168" s="8">
        <v>2191.6999999999998</v>
      </c>
      <c r="U168" s="8">
        <v>423.4</v>
      </c>
      <c r="V168" s="8">
        <v>308.5</v>
      </c>
      <c r="W168" s="8">
        <v>1427.2</v>
      </c>
      <c r="X168" s="8">
        <v>996.8</v>
      </c>
      <c r="Y168" s="8">
        <v>0</v>
      </c>
      <c r="Z168" s="8">
        <v>3263.7</v>
      </c>
      <c r="AA168" s="8">
        <v>2497.6999999999998</v>
      </c>
      <c r="AB168" s="8">
        <v>12913.4</v>
      </c>
      <c r="AC168" s="8">
        <v>13000</v>
      </c>
      <c r="AD168" s="8">
        <v>86.6</v>
      </c>
      <c r="AE168" s="8">
        <v>0.67</v>
      </c>
    </row>
    <row r="169" spans="18:31" ht="15" thickBot="1" x14ac:dyDescent="0.35">
      <c r="R169" s="7" t="s">
        <v>184</v>
      </c>
      <c r="S169" s="8">
        <v>2187.1999999999998</v>
      </c>
      <c r="T169" s="8">
        <v>2353.6999999999998</v>
      </c>
      <c r="U169" s="8">
        <v>769</v>
      </c>
      <c r="V169" s="8">
        <v>308.5</v>
      </c>
      <c r="W169" s="8">
        <v>0</v>
      </c>
      <c r="X169" s="8">
        <v>0</v>
      </c>
      <c r="Y169" s="8">
        <v>0</v>
      </c>
      <c r="Z169" s="8">
        <v>3263.7</v>
      </c>
      <c r="AA169" s="8">
        <v>2590.5</v>
      </c>
      <c r="AB169" s="8">
        <v>11472.7</v>
      </c>
      <c r="AC169" s="8">
        <v>12000</v>
      </c>
      <c r="AD169" s="8">
        <v>527.29999999999995</v>
      </c>
      <c r="AE169" s="8">
        <v>4.3899999999999997</v>
      </c>
    </row>
    <row r="170" spans="18:31" ht="15" thickBot="1" x14ac:dyDescent="0.35">
      <c r="R170" s="7" t="s">
        <v>185</v>
      </c>
      <c r="S170" s="8">
        <v>2187.1999999999998</v>
      </c>
      <c r="T170" s="8">
        <v>2353.6999999999998</v>
      </c>
      <c r="U170" s="8">
        <v>423.4</v>
      </c>
      <c r="V170" s="8">
        <v>1052</v>
      </c>
      <c r="W170" s="8">
        <v>0</v>
      </c>
      <c r="X170" s="8">
        <v>0</v>
      </c>
      <c r="Y170" s="8">
        <v>0</v>
      </c>
      <c r="Z170" s="8">
        <v>3263.7</v>
      </c>
      <c r="AA170" s="8">
        <v>3211</v>
      </c>
      <c r="AB170" s="8">
        <v>12491</v>
      </c>
      <c r="AC170" s="8">
        <v>12000</v>
      </c>
      <c r="AD170" s="8">
        <v>-491</v>
      </c>
      <c r="AE170" s="8">
        <v>-4.09</v>
      </c>
    </row>
    <row r="171" spans="18:31" ht="15" thickBot="1" x14ac:dyDescent="0.35">
      <c r="R171" s="7" t="s">
        <v>186</v>
      </c>
      <c r="S171" s="8">
        <v>1685.5</v>
      </c>
      <c r="T171" s="8">
        <v>1753.8</v>
      </c>
      <c r="U171" s="8">
        <v>2009.6</v>
      </c>
      <c r="V171" s="8">
        <v>2406.4</v>
      </c>
      <c r="W171" s="8">
        <v>822.2</v>
      </c>
      <c r="X171" s="8">
        <v>1222</v>
      </c>
      <c r="Y171" s="8">
        <v>1379</v>
      </c>
      <c r="Z171" s="8">
        <v>3369.6</v>
      </c>
      <c r="AA171" s="8">
        <v>0</v>
      </c>
      <c r="AB171" s="8">
        <v>14648.1</v>
      </c>
      <c r="AC171" s="8">
        <v>14000</v>
      </c>
      <c r="AD171" s="8">
        <v>-648.1</v>
      </c>
      <c r="AE171" s="8">
        <v>-4.63</v>
      </c>
    </row>
    <row r="172" spans="18:31" ht="15" thickBot="1" x14ac:dyDescent="0.35">
      <c r="R172" s="7" t="s">
        <v>187</v>
      </c>
      <c r="S172" s="8">
        <v>1804.4</v>
      </c>
      <c r="T172" s="8">
        <v>2191.6999999999998</v>
      </c>
      <c r="U172" s="8">
        <v>423.4</v>
      </c>
      <c r="V172" s="8">
        <v>750</v>
      </c>
      <c r="W172" s="8">
        <v>1427.2</v>
      </c>
      <c r="X172" s="8">
        <v>1212.5</v>
      </c>
      <c r="Y172" s="8">
        <v>219.2</v>
      </c>
      <c r="Z172" s="8">
        <v>3369.6</v>
      </c>
      <c r="AA172" s="8">
        <v>2497.6999999999998</v>
      </c>
      <c r="AB172" s="8">
        <v>13895.6</v>
      </c>
      <c r="AC172" s="8">
        <v>13000</v>
      </c>
      <c r="AD172" s="8">
        <v>-895.6</v>
      </c>
      <c r="AE172" s="8">
        <v>-6.89</v>
      </c>
    </row>
    <row r="173" spans="18:31" ht="15" thickBot="1" x14ac:dyDescent="0.35">
      <c r="R173" s="7" t="s">
        <v>188</v>
      </c>
      <c r="S173" s="8">
        <v>1804.4</v>
      </c>
      <c r="T173" s="8">
        <v>2191.6999999999998</v>
      </c>
      <c r="U173" s="8">
        <v>423.4</v>
      </c>
      <c r="V173" s="8">
        <v>308.5</v>
      </c>
      <c r="W173" s="8">
        <v>1427.2</v>
      </c>
      <c r="X173" s="8">
        <v>1212.5</v>
      </c>
      <c r="Y173" s="8">
        <v>219.2</v>
      </c>
      <c r="Z173" s="8">
        <v>3167.4</v>
      </c>
      <c r="AA173" s="8">
        <v>2497.6999999999998</v>
      </c>
      <c r="AB173" s="8">
        <v>13252</v>
      </c>
      <c r="AC173" s="8">
        <v>13000</v>
      </c>
      <c r="AD173" s="8">
        <v>-252</v>
      </c>
      <c r="AE173" s="8">
        <v>-1.94</v>
      </c>
    </row>
    <row r="174" spans="18:31" ht="15" thickBot="1" x14ac:dyDescent="0.35">
      <c r="R174" s="7" t="s">
        <v>189</v>
      </c>
      <c r="S174" s="8">
        <v>1804.4</v>
      </c>
      <c r="T174" s="8">
        <v>2191.6999999999998</v>
      </c>
      <c r="U174" s="8">
        <v>423.4</v>
      </c>
      <c r="V174" s="8">
        <v>308.5</v>
      </c>
      <c r="W174" s="8">
        <v>1427.2</v>
      </c>
      <c r="X174" s="8">
        <v>1212.5</v>
      </c>
      <c r="Y174" s="8">
        <v>445</v>
      </c>
      <c r="Z174" s="8">
        <v>3369.6</v>
      </c>
      <c r="AA174" s="8">
        <v>2497.6999999999998</v>
      </c>
      <c r="AB174" s="8">
        <v>13679.9</v>
      </c>
      <c r="AC174" s="8">
        <v>13000</v>
      </c>
      <c r="AD174" s="8">
        <v>-679.9</v>
      </c>
      <c r="AE174" s="8">
        <v>-5.23</v>
      </c>
    </row>
    <row r="175" spans="18:31" ht="15" thickBot="1" x14ac:dyDescent="0.35">
      <c r="R175" s="7" t="s">
        <v>190</v>
      </c>
      <c r="S175" s="8">
        <v>1804.4</v>
      </c>
      <c r="T175" s="8">
        <v>1753.8</v>
      </c>
      <c r="U175" s="8">
        <v>769</v>
      </c>
      <c r="V175" s="8">
        <v>308.5</v>
      </c>
      <c r="W175" s="8">
        <v>1209.5</v>
      </c>
      <c r="X175" s="8">
        <v>996.8</v>
      </c>
      <c r="Y175" s="8">
        <v>0</v>
      </c>
      <c r="Z175" s="8">
        <v>3369.6</v>
      </c>
      <c r="AA175" s="8">
        <v>2497.6999999999998</v>
      </c>
      <c r="AB175" s="8">
        <v>12709.2</v>
      </c>
      <c r="AC175" s="8">
        <v>13000</v>
      </c>
      <c r="AD175" s="8">
        <v>290.8</v>
      </c>
      <c r="AE175" s="8">
        <v>2.2400000000000002</v>
      </c>
    </row>
    <row r="176" spans="18:31" ht="15" thickBot="1" x14ac:dyDescent="0.35">
      <c r="R176" s="7" t="s">
        <v>191</v>
      </c>
      <c r="S176" s="8">
        <v>1685.5</v>
      </c>
      <c r="T176" s="8">
        <v>1753.8</v>
      </c>
      <c r="U176" s="8">
        <v>769</v>
      </c>
      <c r="V176" s="8">
        <v>750</v>
      </c>
      <c r="W176" s="8">
        <v>1209.5</v>
      </c>
      <c r="X176" s="8">
        <v>996.8</v>
      </c>
      <c r="Y176" s="8">
        <v>219.2</v>
      </c>
      <c r="Z176" s="8">
        <v>3369.6</v>
      </c>
      <c r="AA176" s="8">
        <v>2389.8000000000002</v>
      </c>
      <c r="AB176" s="8">
        <v>13143.1</v>
      </c>
      <c r="AC176" s="8">
        <v>13000</v>
      </c>
      <c r="AD176" s="8">
        <v>-143.1</v>
      </c>
      <c r="AE176" s="8">
        <v>-1.1000000000000001</v>
      </c>
    </row>
    <row r="177" spans="18:31" ht="15" thickBot="1" x14ac:dyDescent="0.35">
      <c r="R177" s="7" t="s">
        <v>192</v>
      </c>
      <c r="S177" s="8">
        <v>1804.4</v>
      </c>
      <c r="T177" s="8">
        <v>1753.8</v>
      </c>
      <c r="U177" s="8">
        <v>769</v>
      </c>
      <c r="V177" s="8">
        <v>308.5</v>
      </c>
      <c r="W177" s="8">
        <v>1209.5</v>
      </c>
      <c r="X177" s="8">
        <v>996.8</v>
      </c>
      <c r="Y177" s="8">
        <v>219.2</v>
      </c>
      <c r="Z177" s="8">
        <v>3369.6</v>
      </c>
      <c r="AA177" s="8">
        <v>2497.6999999999998</v>
      </c>
      <c r="AB177" s="8">
        <v>12928.4</v>
      </c>
      <c r="AC177" s="8">
        <v>13000</v>
      </c>
      <c r="AD177" s="8">
        <v>71.599999999999994</v>
      </c>
      <c r="AE177" s="8">
        <v>0.55000000000000004</v>
      </c>
    </row>
    <row r="178" spans="18:31" ht="15" thickBot="1" x14ac:dyDescent="0.35">
      <c r="R178" s="7" t="s">
        <v>193</v>
      </c>
      <c r="S178" s="8">
        <v>1685.5</v>
      </c>
      <c r="T178" s="8">
        <v>2191.6999999999998</v>
      </c>
      <c r="U178" s="8">
        <v>423.4</v>
      </c>
      <c r="V178" s="8">
        <v>1052</v>
      </c>
      <c r="W178" s="8">
        <v>0</v>
      </c>
      <c r="X178" s="8">
        <v>0</v>
      </c>
      <c r="Y178" s="8">
        <v>219.2</v>
      </c>
      <c r="Z178" s="8">
        <v>3167.4</v>
      </c>
      <c r="AA178" s="8">
        <v>2497.6999999999998</v>
      </c>
      <c r="AB178" s="8">
        <v>11236.9</v>
      </c>
      <c r="AC178" s="8">
        <v>11000</v>
      </c>
      <c r="AD178" s="8">
        <v>-236.9</v>
      </c>
      <c r="AE178" s="8">
        <v>-2.15</v>
      </c>
    </row>
    <row r="179" spans="18:31" ht="15" thickBot="1" x14ac:dyDescent="0.35">
      <c r="R179" s="7" t="s">
        <v>194</v>
      </c>
      <c r="S179" s="8">
        <v>2187.1999999999998</v>
      </c>
      <c r="T179" s="8">
        <v>1753.8</v>
      </c>
      <c r="U179" s="8">
        <v>101.3</v>
      </c>
      <c r="V179" s="8">
        <v>308.5</v>
      </c>
      <c r="W179" s="8">
        <v>1209.5</v>
      </c>
      <c r="X179" s="8">
        <v>0</v>
      </c>
      <c r="Y179" s="8">
        <v>219.2</v>
      </c>
      <c r="Z179" s="8">
        <v>3167.4</v>
      </c>
      <c r="AA179" s="8">
        <v>2389.8000000000002</v>
      </c>
      <c r="AB179" s="8">
        <v>11336.7</v>
      </c>
      <c r="AC179" s="8">
        <v>11000</v>
      </c>
      <c r="AD179" s="8">
        <v>-336.7</v>
      </c>
      <c r="AE179" s="8">
        <v>-3.06</v>
      </c>
    </row>
    <row r="180" spans="18:31" ht="15" thickBot="1" x14ac:dyDescent="0.35">
      <c r="R180" s="7" t="s">
        <v>195</v>
      </c>
      <c r="S180" s="8">
        <v>1685.5</v>
      </c>
      <c r="T180" s="8">
        <v>2191.6999999999998</v>
      </c>
      <c r="U180" s="8">
        <v>769</v>
      </c>
      <c r="V180" s="8">
        <v>308.5</v>
      </c>
      <c r="W180" s="8">
        <v>0</v>
      </c>
      <c r="X180" s="8">
        <v>0</v>
      </c>
      <c r="Y180" s="8">
        <v>219.2</v>
      </c>
      <c r="Z180" s="8">
        <v>3167.4</v>
      </c>
      <c r="AA180" s="8">
        <v>2590.5</v>
      </c>
      <c r="AB180" s="8">
        <v>10931.9</v>
      </c>
      <c r="AC180" s="8">
        <v>11000</v>
      </c>
      <c r="AD180" s="8">
        <v>68.099999999999994</v>
      </c>
      <c r="AE180" s="8">
        <v>0.62</v>
      </c>
    </row>
    <row r="181" spans="18:31" ht="15" thickBot="1" x14ac:dyDescent="0.35">
      <c r="R181" s="7" t="s">
        <v>196</v>
      </c>
      <c r="S181" s="8">
        <v>2187.1999999999998</v>
      </c>
      <c r="T181" s="8">
        <v>2191.6999999999998</v>
      </c>
      <c r="U181" s="8">
        <v>2009.6</v>
      </c>
      <c r="V181" s="8">
        <v>750</v>
      </c>
      <c r="W181" s="8">
        <v>1840.5</v>
      </c>
      <c r="X181" s="8">
        <v>399.3</v>
      </c>
      <c r="Y181" s="8">
        <v>445</v>
      </c>
      <c r="Z181" s="8">
        <v>3369.6</v>
      </c>
      <c r="AA181" s="8">
        <v>0</v>
      </c>
      <c r="AB181" s="8">
        <v>13192.8</v>
      </c>
      <c r="AC181" s="8">
        <v>12000</v>
      </c>
      <c r="AD181" s="8">
        <v>-1192.8</v>
      </c>
      <c r="AE181" s="8">
        <v>-9.94</v>
      </c>
    </row>
    <row r="182" spans="18:31" ht="15" thickBot="1" x14ac:dyDescent="0.35">
      <c r="R182" s="7" t="s">
        <v>197</v>
      </c>
      <c r="S182" s="8">
        <v>1685.5</v>
      </c>
      <c r="T182" s="8">
        <v>1753.8</v>
      </c>
      <c r="U182" s="8">
        <v>769</v>
      </c>
      <c r="V182" s="8">
        <v>308.5</v>
      </c>
      <c r="W182" s="8">
        <v>1209.5</v>
      </c>
      <c r="X182" s="8">
        <v>0</v>
      </c>
      <c r="Y182" s="8">
        <v>0</v>
      </c>
      <c r="Z182" s="8">
        <v>3369.6</v>
      </c>
      <c r="AA182" s="8">
        <v>2497.6999999999998</v>
      </c>
      <c r="AB182" s="8">
        <v>11593.6</v>
      </c>
      <c r="AC182" s="8">
        <v>12000</v>
      </c>
      <c r="AD182" s="8">
        <v>406.4</v>
      </c>
      <c r="AE182" s="8">
        <v>3.39</v>
      </c>
    </row>
    <row r="183" spans="18:31" ht="15" thickBot="1" x14ac:dyDescent="0.35">
      <c r="R183" s="7" t="s">
        <v>198</v>
      </c>
      <c r="S183" s="8">
        <v>1685.5</v>
      </c>
      <c r="T183" s="8">
        <v>2191.6999999999998</v>
      </c>
      <c r="U183" s="8">
        <v>769</v>
      </c>
      <c r="V183" s="8">
        <v>1052</v>
      </c>
      <c r="W183" s="8">
        <v>0</v>
      </c>
      <c r="X183" s="8">
        <v>0</v>
      </c>
      <c r="Y183" s="8">
        <v>219.2</v>
      </c>
      <c r="Z183" s="8">
        <v>3263.7</v>
      </c>
      <c r="AA183" s="8">
        <v>2590.5</v>
      </c>
      <c r="AB183" s="8">
        <v>11771.6</v>
      </c>
      <c r="AC183" s="8">
        <v>12000</v>
      </c>
      <c r="AD183" s="8">
        <v>228.4</v>
      </c>
      <c r="AE183" s="8">
        <v>1.9</v>
      </c>
    </row>
    <row r="184" spans="18:31" ht="15" thickBot="1" x14ac:dyDescent="0.35">
      <c r="R184" s="7" t="s">
        <v>199</v>
      </c>
      <c r="S184" s="8">
        <v>2187.1999999999998</v>
      </c>
      <c r="T184" s="8">
        <v>1753.8</v>
      </c>
      <c r="U184" s="8">
        <v>101.3</v>
      </c>
      <c r="V184" s="8">
        <v>308.5</v>
      </c>
      <c r="W184" s="8">
        <v>1209.5</v>
      </c>
      <c r="X184" s="8">
        <v>0</v>
      </c>
      <c r="Y184" s="8">
        <v>219.2</v>
      </c>
      <c r="Z184" s="8">
        <v>3369.6</v>
      </c>
      <c r="AA184" s="8">
        <v>2389.8000000000002</v>
      </c>
      <c r="AB184" s="8">
        <v>11538.9</v>
      </c>
      <c r="AC184" s="8">
        <v>12000</v>
      </c>
      <c r="AD184" s="8">
        <v>461.1</v>
      </c>
      <c r="AE184" s="8">
        <v>3.84</v>
      </c>
    </row>
    <row r="185" spans="18:31" ht="15" thickBot="1" x14ac:dyDescent="0.35">
      <c r="R185" s="7" t="s">
        <v>200</v>
      </c>
      <c r="S185" s="8">
        <v>2187.1999999999998</v>
      </c>
      <c r="T185" s="8">
        <v>2353.6999999999998</v>
      </c>
      <c r="U185" s="8">
        <v>769</v>
      </c>
      <c r="V185" s="8">
        <v>308.5</v>
      </c>
      <c r="W185" s="8">
        <v>1209.5</v>
      </c>
      <c r="X185" s="8">
        <v>399.3</v>
      </c>
      <c r="Y185" s="8">
        <v>219.2</v>
      </c>
      <c r="Z185" s="8">
        <v>3263.7</v>
      </c>
      <c r="AA185" s="8">
        <v>2389.8000000000002</v>
      </c>
      <c r="AB185" s="8">
        <v>13100</v>
      </c>
      <c r="AC185" s="8">
        <v>13000</v>
      </c>
      <c r="AD185" s="8">
        <v>-100</v>
      </c>
      <c r="AE185" s="8">
        <v>-0.77</v>
      </c>
    </row>
    <row r="186" spans="18:31" ht="15" thickBot="1" x14ac:dyDescent="0.35">
      <c r="R186" s="7" t="s">
        <v>201</v>
      </c>
      <c r="S186" s="8">
        <v>1804.4</v>
      </c>
      <c r="T186" s="8">
        <v>2191.6999999999998</v>
      </c>
      <c r="U186" s="8">
        <v>423.4</v>
      </c>
      <c r="V186" s="8">
        <v>1052</v>
      </c>
      <c r="W186" s="8">
        <v>1209.5</v>
      </c>
      <c r="X186" s="8">
        <v>399.3</v>
      </c>
      <c r="Y186" s="8">
        <v>0</v>
      </c>
      <c r="Z186" s="8">
        <v>3729.2</v>
      </c>
      <c r="AA186" s="8">
        <v>2590.5</v>
      </c>
      <c r="AB186" s="8">
        <v>13400</v>
      </c>
      <c r="AC186" s="8">
        <v>13000</v>
      </c>
      <c r="AD186" s="8">
        <v>-400</v>
      </c>
      <c r="AE186" s="8">
        <v>-3.08</v>
      </c>
    </row>
    <row r="187" spans="18:31" ht="15" thickBot="1" x14ac:dyDescent="0.35">
      <c r="R187" s="7" t="s">
        <v>202</v>
      </c>
      <c r="S187" s="8">
        <v>1575.2</v>
      </c>
      <c r="T187" s="8">
        <v>1753.8</v>
      </c>
      <c r="U187" s="8">
        <v>50.2</v>
      </c>
      <c r="V187" s="8">
        <v>750</v>
      </c>
      <c r="W187" s="8">
        <v>1840.5</v>
      </c>
      <c r="X187" s="8">
        <v>1212.5</v>
      </c>
      <c r="Y187" s="8">
        <v>445</v>
      </c>
      <c r="Z187" s="8">
        <v>3369.6</v>
      </c>
      <c r="AA187" s="8">
        <v>2497.6999999999998</v>
      </c>
      <c r="AB187" s="8">
        <v>13494.3</v>
      </c>
      <c r="AC187" s="8">
        <v>13000</v>
      </c>
      <c r="AD187" s="8">
        <v>-494.3</v>
      </c>
      <c r="AE187" s="8">
        <v>-3.8</v>
      </c>
    </row>
    <row r="188" spans="18:31" ht="15" thickBot="1" x14ac:dyDescent="0.35">
      <c r="R188" s="7" t="s">
        <v>203</v>
      </c>
      <c r="S188" s="8">
        <v>1575.2</v>
      </c>
      <c r="T188" s="8">
        <v>2234.8000000000002</v>
      </c>
      <c r="U188" s="8">
        <v>423.4</v>
      </c>
      <c r="V188" s="8">
        <v>750</v>
      </c>
      <c r="W188" s="8">
        <v>1840.5</v>
      </c>
      <c r="X188" s="8">
        <v>1212.5</v>
      </c>
      <c r="Y188" s="8">
        <v>445</v>
      </c>
      <c r="Z188" s="8">
        <v>3167.4</v>
      </c>
      <c r="AA188" s="8">
        <v>2497.6999999999998</v>
      </c>
      <c r="AB188" s="8">
        <v>14146.4</v>
      </c>
      <c r="AC188" s="8">
        <v>14000</v>
      </c>
      <c r="AD188" s="8">
        <v>-146.4</v>
      </c>
      <c r="AE188" s="8">
        <v>-1.05</v>
      </c>
    </row>
    <row r="189" spans="18:31" ht="15" thickBot="1" x14ac:dyDescent="0.35">
      <c r="R189" s="7" t="s">
        <v>204</v>
      </c>
      <c r="S189" s="8">
        <v>1804.4</v>
      </c>
      <c r="T189" s="8">
        <v>2191.6999999999998</v>
      </c>
      <c r="U189" s="8">
        <v>769</v>
      </c>
      <c r="V189" s="8">
        <v>308.5</v>
      </c>
      <c r="W189" s="8">
        <v>1209.5</v>
      </c>
      <c r="X189" s="8">
        <v>399.3</v>
      </c>
      <c r="Y189" s="8">
        <v>0</v>
      </c>
      <c r="Z189" s="8">
        <v>3729.2</v>
      </c>
      <c r="AA189" s="8">
        <v>2590.5</v>
      </c>
      <c r="AB189" s="8">
        <v>13002.2</v>
      </c>
      <c r="AC189" s="8">
        <v>14000</v>
      </c>
      <c r="AD189" s="8">
        <v>997.8</v>
      </c>
      <c r="AE189" s="8">
        <v>7.13</v>
      </c>
    </row>
    <row r="190" spans="18:31" ht="15" thickBot="1" x14ac:dyDescent="0.35">
      <c r="R190" s="7" t="s">
        <v>205</v>
      </c>
      <c r="S190" s="8">
        <v>1804.4</v>
      </c>
      <c r="T190" s="8">
        <v>1753.8</v>
      </c>
      <c r="U190" s="8">
        <v>423.4</v>
      </c>
      <c r="V190" s="8">
        <v>1052</v>
      </c>
      <c r="W190" s="8">
        <v>0</v>
      </c>
      <c r="X190" s="8">
        <v>0</v>
      </c>
      <c r="Y190" s="8">
        <v>0</v>
      </c>
      <c r="Z190" s="8">
        <v>3369.6</v>
      </c>
      <c r="AA190" s="8">
        <v>2497.6999999999998</v>
      </c>
      <c r="AB190" s="8">
        <v>10900.8</v>
      </c>
      <c r="AC190" s="8">
        <v>11000</v>
      </c>
      <c r="AD190" s="8">
        <v>99.2</v>
      </c>
      <c r="AE190" s="8">
        <v>0.9</v>
      </c>
    </row>
    <row r="191" spans="18:31" ht="15" thickBot="1" x14ac:dyDescent="0.35">
      <c r="R191" s="7" t="s">
        <v>206</v>
      </c>
      <c r="S191" s="8">
        <v>1804.4</v>
      </c>
      <c r="T191" s="8">
        <v>1753.8</v>
      </c>
      <c r="U191" s="8">
        <v>769</v>
      </c>
      <c r="V191" s="8">
        <v>1052</v>
      </c>
      <c r="W191" s="8">
        <v>0</v>
      </c>
      <c r="X191" s="8">
        <v>399.3</v>
      </c>
      <c r="Y191" s="8">
        <v>0</v>
      </c>
      <c r="Z191" s="8">
        <v>3369.6</v>
      </c>
      <c r="AA191" s="8">
        <v>2590.5</v>
      </c>
      <c r="AB191" s="8">
        <v>11738.5</v>
      </c>
      <c r="AC191" s="8">
        <v>11000</v>
      </c>
      <c r="AD191" s="8">
        <v>-738.5</v>
      </c>
      <c r="AE191" s="8">
        <v>-6.71</v>
      </c>
    </row>
    <row r="192" spans="18:31" ht="15" thickBot="1" x14ac:dyDescent="0.35">
      <c r="R192" s="7" t="s">
        <v>207</v>
      </c>
      <c r="S192" s="8">
        <v>2187.1999999999998</v>
      </c>
      <c r="T192" s="8">
        <v>2191.6999999999998</v>
      </c>
      <c r="U192" s="8">
        <v>101.3</v>
      </c>
      <c r="V192" s="8">
        <v>1052</v>
      </c>
      <c r="W192" s="8">
        <v>0</v>
      </c>
      <c r="X192" s="8">
        <v>0</v>
      </c>
      <c r="Y192" s="8">
        <v>219.2</v>
      </c>
      <c r="Z192" s="8">
        <v>3369.6</v>
      </c>
      <c r="AA192" s="8">
        <v>2389.8000000000002</v>
      </c>
      <c r="AB192" s="8">
        <v>11510.8</v>
      </c>
      <c r="AC192" s="8">
        <v>11000</v>
      </c>
      <c r="AD192" s="8">
        <v>-510.8</v>
      </c>
      <c r="AE192" s="8">
        <v>-4.6399999999999997</v>
      </c>
    </row>
    <row r="193" spans="18:31" ht="15" thickBot="1" x14ac:dyDescent="0.35">
      <c r="R193" s="7" t="s">
        <v>208</v>
      </c>
      <c r="S193" s="8">
        <v>1804.4</v>
      </c>
      <c r="T193" s="8">
        <v>2191.6999999999998</v>
      </c>
      <c r="U193" s="8">
        <v>769</v>
      </c>
      <c r="V193" s="8">
        <v>308.5</v>
      </c>
      <c r="W193" s="8">
        <v>1209.5</v>
      </c>
      <c r="X193" s="8">
        <v>399.3</v>
      </c>
      <c r="Y193" s="8">
        <v>0</v>
      </c>
      <c r="Z193" s="8">
        <v>3263.7</v>
      </c>
      <c r="AA193" s="8">
        <v>2590.5</v>
      </c>
      <c r="AB193" s="8">
        <v>12536.6</v>
      </c>
      <c r="AC193" s="8">
        <v>13000</v>
      </c>
      <c r="AD193" s="8">
        <v>463.4</v>
      </c>
      <c r="AE193" s="8">
        <v>3.56</v>
      </c>
    </row>
    <row r="194" spans="18:31" ht="15" thickBot="1" x14ac:dyDescent="0.35">
      <c r="R194" s="7" t="s">
        <v>209</v>
      </c>
      <c r="S194" s="8">
        <v>1804.4</v>
      </c>
      <c r="T194" s="8">
        <v>1753.8</v>
      </c>
      <c r="U194" s="8">
        <v>423.4</v>
      </c>
      <c r="V194" s="8">
        <v>1052</v>
      </c>
      <c r="W194" s="8">
        <v>0</v>
      </c>
      <c r="X194" s="8">
        <v>0</v>
      </c>
      <c r="Y194" s="8">
        <v>819.2</v>
      </c>
      <c r="Z194" s="8">
        <v>3263.7</v>
      </c>
      <c r="AA194" s="8">
        <v>2590.5</v>
      </c>
      <c r="AB194" s="8">
        <v>11706.9</v>
      </c>
      <c r="AC194" s="8">
        <v>12000</v>
      </c>
      <c r="AD194" s="8">
        <v>293.10000000000002</v>
      </c>
      <c r="AE194" s="8">
        <v>2.44</v>
      </c>
    </row>
    <row r="195" spans="18:31" ht="15" thickBot="1" x14ac:dyDescent="0.35">
      <c r="R195" s="7" t="s">
        <v>210</v>
      </c>
      <c r="S195" s="8">
        <v>1804.4</v>
      </c>
      <c r="T195" s="8">
        <v>1753.8</v>
      </c>
      <c r="U195" s="8">
        <v>423.4</v>
      </c>
      <c r="V195" s="8">
        <v>1052</v>
      </c>
      <c r="W195" s="8">
        <v>0</v>
      </c>
      <c r="X195" s="8">
        <v>399.3</v>
      </c>
      <c r="Y195" s="8">
        <v>0</v>
      </c>
      <c r="Z195" s="8">
        <v>3369.6</v>
      </c>
      <c r="AA195" s="8">
        <v>3211</v>
      </c>
      <c r="AB195" s="8">
        <v>12013.4</v>
      </c>
      <c r="AC195" s="8">
        <v>12000</v>
      </c>
      <c r="AD195" s="8">
        <v>-13.4</v>
      </c>
      <c r="AE195" s="8">
        <v>-0.11</v>
      </c>
    </row>
    <row r="196" spans="18:31" ht="15" thickBot="1" x14ac:dyDescent="0.35">
      <c r="R196" s="7" t="s">
        <v>211</v>
      </c>
      <c r="S196" s="8">
        <v>2187.1999999999998</v>
      </c>
      <c r="T196" s="8">
        <v>2353.6999999999998</v>
      </c>
      <c r="U196" s="8">
        <v>769</v>
      </c>
      <c r="V196" s="8">
        <v>1052</v>
      </c>
      <c r="W196" s="8">
        <v>0</v>
      </c>
      <c r="X196" s="8">
        <v>0</v>
      </c>
      <c r="Y196" s="8">
        <v>219.2</v>
      </c>
      <c r="Z196" s="8">
        <v>3369.6</v>
      </c>
      <c r="AA196" s="8">
        <v>2389.8000000000002</v>
      </c>
      <c r="AB196" s="8">
        <v>12340.5</v>
      </c>
      <c r="AC196" s="8">
        <v>12000</v>
      </c>
      <c r="AD196" s="8">
        <v>-340.5</v>
      </c>
      <c r="AE196" s="8">
        <v>-2.84</v>
      </c>
    </row>
    <row r="197" spans="18:31" ht="15" thickBot="1" x14ac:dyDescent="0.35">
      <c r="R197" s="7" t="s">
        <v>212</v>
      </c>
      <c r="S197" s="8">
        <v>1685.5</v>
      </c>
      <c r="T197" s="8">
        <v>2353.6999999999998</v>
      </c>
      <c r="U197" s="8">
        <v>50.2</v>
      </c>
      <c r="V197" s="8">
        <v>1052</v>
      </c>
      <c r="W197" s="8">
        <v>0</v>
      </c>
      <c r="X197" s="8">
        <v>399.3</v>
      </c>
      <c r="Y197" s="8">
        <v>0</v>
      </c>
      <c r="Z197" s="8">
        <v>3167.4</v>
      </c>
      <c r="AA197" s="8">
        <v>2590.5</v>
      </c>
      <c r="AB197" s="8">
        <v>11298.6</v>
      </c>
      <c r="AC197" s="8">
        <v>11000</v>
      </c>
      <c r="AD197" s="8">
        <v>-298.60000000000002</v>
      </c>
      <c r="AE197" s="8">
        <v>-2.71</v>
      </c>
    </row>
    <row r="198" spans="18:31" ht="15" thickBot="1" x14ac:dyDescent="0.35">
      <c r="R198" s="7" t="s">
        <v>213</v>
      </c>
      <c r="S198" s="8">
        <v>2187.1999999999998</v>
      </c>
      <c r="T198" s="8">
        <v>2353.6999999999998</v>
      </c>
      <c r="U198" s="8">
        <v>423.4</v>
      </c>
      <c r="V198" s="8">
        <v>301</v>
      </c>
      <c r="W198" s="8">
        <v>0</v>
      </c>
      <c r="X198" s="8">
        <v>0</v>
      </c>
      <c r="Y198" s="8">
        <v>0</v>
      </c>
      <c r="Z198" s="8">
        <v>3167.4</v>
      </c>
      <c r="AA198" s="8">
        <v>2389.8000000000002</v>
      </c>
      <c r="AB198" s="8">
        <v>10822.5</v>
      </c>
      <c r="AC198" s="8">
        <v>11000</v>
      </c>
      <c r="AD198" s="8">
        <v>177.5</v>
      </c>
      <c r="AE198" s="8">
        <v>1.61</v>
      </c>
    </row>
    <row r="199" spans="18:31" ht="15" thickBot="1" x14ac:dyDescent="0.35">
      <c r="R199" s="7" t="s">
        <v>214</v>
      </c>
      <c r="S199" s="8">
        <v>1804.4</v>
      </c>
      <c r="T199" s="8">
        <v>1753.8</v>
      </c>
      <c r="U199" s="8">
        <v>423.4</v>
      </c>
      <c r="V199" s="8">
        <v>301</v>
      </c>
      <c r="W199" s="8">
        <v>0</v>
      </c>
      <c r="X199" s="8">
        <v>399.3</v>
      </c>
      <c r="Y199" s="8">
        <v>819.2</v>
      </c>
      <c r="Z199" s="8">
        <v>3729.2</v>
      </c>
      <c r="AA199" s="8">
        <v>3211</v>
      </c>
      <c r="AB199" s="8">
        <v>12441.3</v>
      </c>
      <c r="AC199" s="8">
        <v>11000</v>
      </c>
      <c r="AD199" s="8">
        <v>-1441.3</v>
      </c>
      <c r="AE199" s="8">
        <v>-13.1</v>
      </c>
    </row>
    <row r="200" spans="18:31" ht="15" thickBot="1" x14ac:dyDescent="0.35">
      <c r="R200" s="7" t="s">
        <v>215</v>
      </c>
      <c r="S200" s="8">
        <v>2187.1999999999998</v>
      </c>
      <c r="T200" s="8">
        <v>1753.8</v>
      </c>
      <c r="U200" s="8">
        <v>769</v>
      </c>
      <c r="V200" s="8">
        <v>1052</v>
      </c>
      <c r="W200" s="8">
        <v>1427.2</v>
      </c>
      <c r="X200" s="8">
        <v>399.3</v>
      </c>
      <c r="Y200" s="8">
        <v>0</v>
      </c>
      <c r="Z200" s="8">
        <v>3263.7</v>
      </c>
      <c r="AA200" s="8">
        <v>0</v>
      </c>
      <c r="AB200" s="8">
        <v>10852.1</v>
      </c>
      <c r="AC200" s="8">
        <v>11000</v>
      </c>
      <c r="AD200" s="8">
        <v>147.9</v>
      </c>
      <c r="AE200" s="8">
        <v>1.34</v>
      </c>
    </row>
    <row r="201" spans="18:31" ht="15" thickBot="1" x14ac:dyDescent="0.35">
      <c r="R201" s="7" t="s">
        <v>216</v>
      </c>
      <c r="S201" s="8">
        <v>1804.4</v>
      </c>
      <c r="T201" s="8">
        <v>1753.8</v>
      </c>
      <c r="U201" s="8">
        <v>423.4</v>
      </c>
      <c r="V201" s="8">
        <v>1052</v>
      </c>
      <c r="W201" s="8">
        <v>0</v>
      </c>
      <c r="X201" s="8">
        <v>399.3</v>
      </c>
      <c r="Y201" s="8">
        <v>0</v>
      </c>
      <c r="Z201" s="8">
        <v>3729.2</v>
      </c>
      <c r="AA201" s="8">
        <v>2590.5</v>
      </c>
      <c r="AB201" s="8">
        <v>11752.6</v>
      </c>
      <c r="AC201" s="8">
        <v>11000</v>
      </c>
      <c r="AD201" s="8">
        <v>-752.6</v>
      </c>
      <c r="AE201" s="8">
        <v>-6.84</v>
      </c>
    </row>
    <row r="202" spans="18:31" ht="15" thickBot="1" x14ac:dyDescent="0.35">
      <c r="R202" s="7" t="s">
        <v>217</v>
      </c>
      <c r="S202" s="8">
        <v>1575.2</v>
      </c>
      <c r="T202" s="8">
        <v>1753.8</v>
      </c>
      <c r="U202" s="8">
        <v>423.4</v>
      </c>
      <c r="V202" s="8">
        <v>308.5</v>
      </c>
      <c r="W202" s="8">
        <v>822.2</v>
      </c>
      <c r="X202" s="8">
        <v>1222</v>
      </c>
      <c r="Y202" s="8">
        <v>819.2</v>
      </c>
      <c r="Z202" s="8">
        <v>3729.2</v>
      </c>
      <c r="AA202" s="8">
        <v>2389.8000000000002</v>
      </c>
      <c r="AB202" s="8">
        <v>13043.3</v>
      </c>
      <c r="AC202" s="8">
        <v>13000</v>
      </c>
      <c r="AD202" s="8">
        <v>-43.3</v>
      </c>
      <c r="AE202" s="8">
        <v>-0.33</v>
      </c>
    </row>
    <row r="203" spans="18:31" ht="15" thickBot="1" x14ac:dyDescent="0.35">
      <c r="R203" s="7" t="s">
        <v>218</v>
      </c>
      <c r="S203" s="8">
        <v>1685.5</v>
      </c>
      <c r="T203" s="8">
        <v>1753.8</v>
      </c>
      <c r="U203" s="8">
        <v>50.2</v>
      </c>
      <c r="V203" s="8">
        <v>1052</v>
      </c>
      <c r="W203" s="8">
        <v>0</v>
      </c>
      <c r="X203" s="8">
        <v>399.3</v>
      </c>
      <c r="Y203" s="8">
        <v>0</v>
      </c>
      <c r="Z203" s="8">
        <v>3369.6</v>
      </c>
      <c r="AA203" s="8">
        <v>2590.5</v>
      </c>
      <c r="AB203" s="8">
        <v>10900.8</v>
      </c>
      <c r="AC203" s="8">
        <v>12000</v>
      </c>
      <c r="AD203" s="8">
        <v>1099.2</v>
      </c>
      <c r="AE203" s="8">
        <v>9.16</v>
      </c>
    </row>
    <row r="204" spans="18:31" ht="15" thickBot="1" x14ac:dyDescent="0.35">
      <c r="R204" s="7" t="s">
        <v>219</v>
      </c>
      <c r="S204" s="8">
        <v>1685.5</v>
      </c>
      <c r="T204" s="8">
        <v>1753.8</v>
      </c>
      <c r="U204" s="8">
        <v>50.2</v>
      </c>
      <c r="V204" s="8">
        <v>1052</v>
      </c>
      <c r="W204" s="8">
        <v>0</v>
      </c>
      <c r="X204" s="8">
        <v>399.3</v>
      </c>
      <c r="Y204" s="8">
        <v>0</v>
      </c>
      <c r="Z204" s="8">
        <v>3369.6</v>
      </c>
      <c r="AA204" s="8">
        <v>2497.6999999999998</v>
      </c>
      <c r="AB204" s="8">
        <v>10808</v>
      </c>
      <c r="AC204" s="8">
        <v>12000</v>
      </c>
      <c r="AD204" s="8">
        <v>1192</v>
      </c>
      <c r="AE204" s="8">
        <v>9.93</v>
      </c>
    </row>
    <row r="205" spans="18:31" ht="15" thickBot="1" x14ac:dyDescent="0.35">
      <c r="R205" s="7" t="s">
        <v>220</v>
      </c>
      <c r="S205" s="8">
        <v>2187.1999999999998</v>
      </c>
      <c r="T205" s="8">
        <v>2353.6999999999998</v>
      </c>
      <c r="U205" s="8">
        <v>423.4</v>
      </c>
      <c r="V205" s="8">
        <v>1052</v>
      </c>
      <c r="W205" s="8">
        <v>1209.5</v>
      </c>
      <c r="X205" s="8">
        <v>0</v>
      </c>
      <c r="Y205" s="8">
        <v>0</v>
      </c>
      <c r="Z205" s="8">
        <v>3369.6</v>
      </c>
      <c r="AA205" s="8">
        <v>2497.6999999999998</v>
      </c>
      <c r="AB205" s="8">
        <v>13093</v>
      </c>
      <c r="AC205" s="8">
        <v>12000</v>
      </c>
      <c r="AD205" s="8">
        <v>-1093</v>
      </c>
      <c r="AE205" s="8">
        <v>-9.11</v>
      </c>
    </row>
    <row r="206" spans="18:31" ht="15" thickBot="1" x14ac:dyDescent="0.35">
      <c r="R206" s="7" t="s">
        <v>221</v>
      </c>
      <c r="S206" s="8">
        <v>2187.1999999999998</v>
      </c>
      <c r="T206" s="8">
        <v>2191.6999999999998</v>
      </c>
      <c r="U206" s="8">
        <v>2009.6</v>
      </c>
      <c r="V206" s="8">
        <v>2406.4</v>
      </c>
      <c r="W206" s="8">
        <v>822.2</v>
      </c>
      <c r="X206" s="8">
        <v>1222</v>
      </c>
      <c r="Y206" s="8">
        <v>445</v>
      </c>
      <c r="Z206" s="8">
        <v>3263.7</v>
      </c>
      <c r="AA206" s="8">
        <v>0</v>
      </c>
      <c r="AB206" s="8">
        <v>14547.7</v>
      </c>
      <c r="AC206" s="8">
        <v>14000</v>
      </c>
      <c r="AD206" s="8">
        <v>-547.70000000000005</v>
      </c>
      <c r="AE206" s="8">
        <v>-3.91</v>
      </c>
    </row>
    <row r="207" spans="18:31" ht="15" thickBot="1" x14ac:dyDescent="0.35">
      <c r="R207" s="7" t="s">
        <v>222</v>
      </c>
      <c r="S207" s="8">
        <v>1804.4</v>
      </c>
      <c r="T207" s="8">
        <v>1753.8</v>
      </c>
      <c r="U207" s="8">
        <v>50.2</v>
      </c>
      <c r="V207" s="8">
        <v>1052</v>
      </c>
      <c r="W207" s="8">
        <v>1209.5</v>
      </c>
      <c r="X207" s="8">
        <v>399.3</v>
      </c>
      <c r="Y207" s="8">
        <v>819.2</v>
      </c>
      <c r="Z207" s="8">
        <v>3263.7</v>
      </c>
      <c r="AA207" s="8">
        <v>2590.5</v>
      </c>
      <c r="AB207" s="8">
        <v>12942.5</v>
      </c>
      <c r="AC207" s="8">
        <v>12000</v>
      </c>
      <c r="AD207" s="8">
        <v>-942.5</v>
      </c>
      <c r="AE207" s="8">
        <v>-7.85</v>
      </c>
    </row>
    <row r="208" spans="18:31" ht="15" thickBot="1" x14ac:dyDescent="0.35">
      <c r="R208" s="7" t="s">
        <v>223</v>
      </c>
      <c r="S208" s="8">
        <v>0</v>
      </c>
      <c r="T208" s="8">
        <v>2234.8000000000002</v>
      </c>
      <c r="U208" s="8">
        <v>423.4</v>
      </c>
      <c r="V208" s="8">
        <v>750</v>
      </c>
      <c r="W208" s="8">
        <v>1840.5</v>
      </c>
      <c r="X208" s="8">
        <v>1212.5</v>
      </c>
      <c r="Y208" s="8">
        <v>1379</v>
      </c>
      <c r="Z208" s="8">
        <v>3263.7</v>
      </c>
      <c r="AA208" s="8">
        <v>2590.5</v>
      </c>
      <c r="AB208" s="8">
        <v>13694.4</v>
      </c>
      <c r="AC208" s="8">
        <v>12000</v>
      </c>
      <c r="AD208" s="8">
        <v>-1694.4</v>
      </c>
      <c r="AE208" s="8">
        <v>-14.12</v>
      </c>
    </row>
    <row r="209" spans="18:31" ht="15" thickBot="1" x14ac:dyDescent="0.35">
      <c r="R209" s="7" t="s">
        <v>224</v>
      </c>
      <c r="S209" s="8">
        <v>2187.1999999999998</v>
      </c>
      <c r="T209" s="8">
        <v>1753.8</v>
      </c>
      <c r="U209" s="8">
        <v>423.4</v>
      </c>
      <c r="V209" s="8">
        <v>1052</v>
      </c>
      <c r="W209" s="8">
        <v>0</v>
      </c>
      <c r="X209" s="8">
        <v>0</v>
      </c>
      <c r="Y209" s="8">
        <v>819.2</v>
      </c>
      <c r="Z209" s="8">
        <v>3263.7</v>
      </c>
      <c r="AA209" s="8">
        <v>2590.5</v>
      </c>
      <c r="AB209" s="8">
        <v>12089.7</v>
      </c>
      <c r="AC209" s="8">
        <v>11000</v>
      </c>
      <c r="AD209" s="8">
        <v>-1089.7</v>
      </c>
      <c r="AE209" s="8">
        <v>-9.91</v>
      </c>
    </row>
    <row r="210" spans="18:31" ht="15" thickBot="1" x14ac:dyDescent="0.35">
      <c r="R210" s="7" t="s">
        <v>225</v>
      </c>
      <c r="S210" s="8">
        <v>2187.1999999999998</v>
      </c>
      <c r="T210" s="8">
        <v>2353.6999999999998</v>
      </c>
      <c r="U210" s="8">
        <v>50.2</v>
      </c>
      <c r="V210" s="8">
        <v>301</v>
      </c>
      <c r="W210" s="8">
        <v>0</v>
      </c>
      <c r="X210" s="8">
        <v>0</v>
      </c>
      <c r="Y210" s="8">
        <v>819.2</v>
      </c>
      <c r="Z210" s="8">
        <v>3167.4</v>
      </c>
      <c r="AA210" s="8">
        <v>3211</v>
      </c>
      <c r="AB210" s="8">
        <v>12089.7</v>
      </c>
      <c r="AC210" s="8">
        <v>11000</v>
      </c>
      <c r="AD210" s="8">
        <v>-1089.7</v>
      </c>
      <c r="AE210" s="8">
        <v>-9.91</v>
      </c>
    </row>
    <row r="211" spans="18:31" ht="15" thickBot="1" x14ac:dyDescent="0.35">
      <c r="R211" s="7" t="s">
        <v>226</v>
      </c>
      <c r="S211" s="8">
        <v>1804.4</v>
      </c>
      <c r="T211" s="8">
        <v>2191.6999999999998</v>
      </c>
      <c r="U211" s="8">
        <v>423.4</v>
      </c>
      <c r="V211" s="8">
        <v>308.5</v>
      </c>
      <c r="W211" s="8">
        <v>1209.5</v>
      </c>
      <c r="X211" s="8">
        <v>996.8</v>
      </c>
      <c r="Y211" s="8">
        <v>219.2</v>
      </c>
      <c r="Z211" s="8">
        <v>3167.4</v>
      </c>
      <c r="AA211" s="8">
        <v>2497.6999999999998</v>
      </c>
      <c r="AB211" s="8">
        <v>12818.6</v>
      </c>
      <c r="AC211" s="8">
        <v>13000</v>
      </c>
      <c r="AD211" s="8">
        <v>181.4</v>
      </c>
      <c r="AE211" s="8">
        <v>1.4</v>
      </c>
    </row>
    <row r="212" spans="18:31" ht="15" thickBot="1" x14ac:dyDescent="0.35">
      <c r="R212" s="7" t="s">
        <v>227</v>
      </c>
      <c r="S212" s="8">
        <v>1804.4</v>
      </c>
      <c r="T212" s="8">
        <v>2191.6999999999998</v>
      </c>
      <c r="U212" s="8">
        <v>423.4</v>
      </c>
      <c r="V212" s="8">
        <v>308.5</v>
      </c>
      <c r="W212" s="8">
        <v>1209.5</v>
      </c>
      <c r="X212" s="8">
        <v>996.8</v>
      </c>
      <c r="Y212" s="8">
        <v>219.2</v>
      </c>
      <c r="Z212" s="8">
        <v>3167.4</v>
      </c>
      <c r="AA212" s="8">
        <v>2590.5</v>
      </c>
      <c r="AB212" s="8">
        <v>12911.4</v>
      </c>
      <c r="AC212" s="8">
        <v>13000</v>
      </c>
      <c r="AD212" s="8">
        <v>88.6</v>
      </c>
      <c r="AE212" s="8">
        <v>0.68</v>
      </c>
    </row>
    <row r="213" spans="18:31" ht="15" thickBot="1" x14ac:dyDescent="0.35">
      <c r="R213" s="7" t="s">
        <v>228</v>
      </c>
      <c r="S213" s="8">
        <v>2187.1999999999998</v>
      </c>
      <c r="T213" s="8">
        <v>1753.8</v>
      </c>
      <c r="U213" s="8">
        <v>769</v>
      </c>
      <c r="V213" s="8">
        <v>1052</v>
      </c>
      <c r="W213" s="8">
        <v>1209.5</v>
      </c>
      <c r="X213" s="8">
        <v>0</v>
      </c>
      <c r="Y213" s="8">
        <v>445</v>
      </c>
      <c r="Z213" s="8">
        <v>3167.4</v>
      </c>
      <c r="AA213" s="8">
        <v>2389.8000000000002</v>
      </c>
      <c r="AB213" s="8">
        <v>12973.6</v>
      </c>
      <c r="AC213" s="8">
        <v>13000</v>
      </c>
      <c r="AD213" s="8">
        <v>26.4</v>
      </c>
      <c r="AE213" s="8">
        <v>0.2</v>
      </c>
    </row>
    <row r="214" spans="18:31" ht="15" thickBot="1" x14ac:dyDescent="0.35">
      <c r="R214" s="7" t="s">
        <v>229</v>
      </c>
      <c r="S214" s="8">
        <v>2187.1999999999998</v>
      </c>
      <c r="T214" s="8">
        <v>1753.8</v>
      </c>
      <c r="U214" s="8">
        <v>50.2</v>
      </c>
      <c r="V214" s="8">
        <v>301</v>
      </c>
      <c r="W214" s="8">
        <v>0</v>
      </c>
      <c r="X214" s="8">
        <v>0</v>
      </c>
      <c r="Y214" s="8">
        <v>819.2</v>
      </c>
      <c r="Z214" s="8">
        <v>3167.4</v>
      </c>
      <c r="AA214" s="8">
        <v>3211</v>
      </c>
      <c r="AB214" s="8">
        <v>11489.7</v>
      </c>
      <c r="AC214" s="8">
        <v>11000</v>
      </c>
      <c r="AD214" s="8">
        <v>-489.7</v>
      </c>
      <c r="AE214" s="8">
        <v>-4.45</v>
      </c>
    </row>
    <row r="215" spans="18:31" ht="15" thickBot="1" x14ac:dyDescent="0.35">
      <c r="R215" s="7" t="s">
        <v>230</v>
      </c>
      <c r="S215" s="8">
        <v>2187.1999999999998</v>
      </c>
      <c r="T215" s="8">
        <v>1753.8</v>
      </c>
      <c r="U215" s="8">
        <v>769</v>
      </c>
      <c r="V215" s="8">
        <v>1052</v>
      </c>
      <c r="W215" s="8">
        <v>0</v>
      </c>
      <c r="X215" s="8">
        <v>0</v>
      </c>
      <c r="Y215" s="8">
        <v>0</v>
      </c>
      <c r="Z215" s="8">
        <v>3369.6</v>
      </c>
      <c r="AA215" s="8">
        <v>3211</v>
      </c>
      <c r="AB215" s="8">
        <v>12342.5</v>
      </c>
      <c r="AC215" s="8">
        <v>12000</v>
      </c>
      <c r="AD215" s="8">
        <v>-342.5</v>
      </c>
      <c r="AE215" s="8">
        <v>-2.85</v>
      </c>
    </row>
    <row r="216" spans="18:31" ht="15" thickBot="1" x14ac:dyDescent="0.35">
      <c r="R216" s="7" t="s">
        <v>231</v>
      </c>
      <c r="S216" s="8">
        <v>1685.5</v>
      </c>
      <c r="T216" s="8">
        <v>2191.6999999999998</v>
      </c>
      <c r="U216" s="8">
        <v>769</v>
      </c>
      <c r="V216" s="8">
        <v>308.5</v>
      </c>
      <c r="W216" s="8">
        <v>1209.5</v>
      </c>
      <c r="X216" s="8">
        <v>399.3</v>
      </c>
      <c r="Y216" s="8">
        <v>219.2</v>
      </c>
      <c r="Z216" s="8">
        <v>3167.4</v>
      </c>
      <c r="AA216" s="8">
        <v>2590.5</v>
      </c>
      <c r="AB216" s="8">
        <v>12540.7</v>
      </c>
      <c r="AC216" s="8">
        <v>12000</v>
      </c>
      <c r="AD216" s="8">
        <v>-540.70000000000005</v>
      </c>
      <c r="AE216" s="8">
        <v>-4.51</v>
      </c>
    </row>
    <row r="217" spans="18:31" ht="15" thickBot="1" x14ac:dyDescent="0.35">
      <c r="R217" s="7" t="s">
        <v>232</v>
      </c>
      <c r="S217" s="8">
        <v>1804.4</v>
      </c>
      <c r="T217" s="8">
        <v>1753.8</v>
      </c>
      <c r="U217" s="8">
        <v>769</v>
      </c>
      <c r="V217" s="8">
        <v>1052</v>
      </c>
      <c r="W217" s="8">
        <v>1209.5</v>
      </c>
      <c r="X217" s="8">
        <v>399.3</v>
      </c>
      <c r="Y217" s="8">
        <v>219.2</v>
      </c>
      <c r="Z217" s="8">
        <v>3167.4</v>
      </c>
      <c r="AA217" s="8">
        <v>2590.5</v>
      </c>
      <c r="AB217" s="8">
        <v>12965.1</v>
      </c>
      <c r="AC217" s="8">
        <v>13000</v>
      </c>
      <c r="AD217" s="8">
        <v>34.9</v>
      </c>
      <c r="AE217" s="8">
        <v>0.27</v>
      </c>
    </row>
    <row r="218" spans="18:31" ht="15" thickBot="1" x14ac:dyDescent="0.35">
      <c r="R218" s="7" t="s">
        <v>233</v>
      </c>
      <c r="S218" s="8">
        <v>2187.1999999999998</v>
      </c>
      <c r="T218" s="8">
        <v>1753.8</v>
      </c>
      <c r="U218" s="8">
        <v>423.4</v>
      </c>
      <c r="V218" s="8">
        <v>1052</v>
      </c>
      <c r="W218" s="8">
        <v>1209.5</v>
      </c>
      <c r="X218" s="8">
        <v>399.3</v>
      </c>
      <c r="Y218" s="8">
        <v>219.2</v>
      </c>
      <c r="Z218" s="8">
        <v>3167.4</v>
      </c>
      <c r="AA218" s="8">
        <v>2389.8000000000002</v>
      </c>
      <c r="AB218" s="8">
        <v>12801.5</v>
      </c>
      <c r="AC218" s="8">
        <v>13000</v>
      </c>
      <c r="AD218" s="8">
        <v>198.5</v>
      </c>
      <c r="AE218" s="8">
        <v>1.53</v>
      </c>
    </row>
    <row r="219" spans="18:31" ht="15" thickBot="1" x14ac:dyDescent="0.35">
      <c r="R219" s="7" t="s">
        <v>234</v>
      </c>
      <c r="S219" s="8">
        <v>2187.1999999999998</v>
      </c>
      <c r="T219" s="8">
        <v>2353.6999999999998</v>
      </c>
      <c r="U219" s="8">
        <v>50.2</v>
      </c>
      <c r="V219" s="8">
        <v>301</v>
      </c>
      <c r="W219" s="8">
        <v>0</v>
      </c>
      <c r="X219" s="8">
        <v>0</v>
      </c>
      <c r="Y219" s="8">
        <v>819.2</v>
      </c>
      <c r="Z219" s="8">
        <v>3263.7</v>
      </c>
      <c r="AA219" s="8">
        <v>2590.5</v>
      </c>
      <c r="AB219" s="8">
        <v>11565.5</v>
      </c>
      <c r="AC219" s="8">
        <v>11000</v>
      </c>
      <c r="AD219" s="8">
        <v>-565.5</v>
      </c>
      <c r="AE219" s="8">
        <v>-5.14</v>
      </c>
    </row>
    <row r="220" spans="18:31" ht="15" thickBot="1" x14ac:dyDescent="0.35">
      <c r="R220" s="7" t="s">
        <v>235</v>
      </c>
      <c r="S220" s="8">
        <v>2187.1999999999998</v>
      </c>
      <c r="T220" s="8">
        <v>2353.6999999999998</v>
      </c>
      <c r="U220" s="8">
        <v>50.2</v>
      </c>
      <c r="V220" s="8">
        <v>301</v>
      </c>
      <c r="W220" s="8">
        <v>0</v>
      </c>
      <c r="X220" s="8">
        <v>0</v>
      </c>
      <c r="Y220" s="8">
        <v>819.2</v>
      </c>
      <c r="Z220" s="8">
        <v>3263.7</v>
      </c>
      <c r="AA220" s="8">
        <v>2497.6999999999998</v>
      </c>
      <c r="AB220" s="8">
        <v>11472.7</v>
      </c>
      <c r="AC220" s="8">
        <v>11000</v>
      </c>
      <c r="AD220" s="8">
        <v>-472.7</v>
      </c>
      <c r="AE220" s="8">
        <v>-4.3</v>
      </c>
    </row>
    <row r="221" spans="18:31" ht="15" thickBot="1" x14ac:dyDescent="0.35">
      <c r="R221" s="7" t="s">
        <v>236</v>
      </c>
      <c r="S221" s="8">
        <v>1804.4</v>
      </c>
      <c r="T221" s="8">
        <v>1753.8</v>
      </c>
      <c r="U221" s="8">
        <v>423.4</v>
      </c>
      <c r="V221" s="8">
        <v>1052</v>
      </c>
      <c r="W221" s="8">
        <v>1209.5</v>
      </c>
      <c r="X221" s="8">
        <v>399.3</v>
      </c>
      <c r="Y221" s="8">
        <v>0</v>
      </c>
      <c r="Z221" s="8">
        <v>3729.2</v>
      </c>
      <c r="AA221" s="8">
        <v>2497.6999999999998</v>
      </c>
      <c r="AB221" s="8">
        <v>12869.2</v>
      </c>
      <c r="AC221" s="8">
        <v>13000</v>
      </c>
      <c r="AD221" s="8">
        <v>130.80000000000001</v>
      </c>
      <c r="AE221" s="8">
        <v>1.01</v>
      </c>
    </row>
    <row r="222" spans="18:31" ht="15" thickBot="1" x14ac:dyDescent="0.35">
      <c r="R222" s="7" t="s">
        <v>237</v>
      </c>
      <c r="S222" s="8">
        <v>2187.1999999999998</v>
      </c>
      <c r="T222" s="8">
        <v>1753.8</v>
      </c>
      <c r="U222" s="8">
        <v>423.4</v>
      </c>
      <c r="V222" s="8">
        <v>1052</v>
      </c>
      <c r="W222" s="8">
        <v>0</v>
      </c>
      <c r="X222" s="8">
        <v>0</v>
      </c>
      <c r="Y222" s="8">
        <v>219.2</v>
      </c>
      <c r="Z222" s="8">
        <v>3729.2</v>
      </c>
      <c r="AA222" s="8">
        <v>2497.6999999999998</v>
      </c>
      <c r="AB222" s="8">
        <v>11862.4</v>
      </c>
      <c r="AC222" s="8">
        <v>13000</v>
      </c>
      <c r="AD222" s="8">
        <v>1137.5999999999999</v>
      </c>
      <c r="AE222" s="8">
        <v>8.75</v>
      </c>
    </row>
    <row r="223" spans="18:31" ht="15" thickBot="1" x14ac:dyDescent="0.35">
      <c r="R223" s="7" t="s">
        <v>238</v>
      </c>
      <c r="S223" s="8">
        <v>1804.4</v>
      </c>
      <c r="T223" s="8">
        <v>1753.8</v>
      </c>
      <c r="U223" s="8">
        <v>423.4</v>
      </c>
      <c r="V223" s="8">
        <v>1052</v>
      </c>
      <c r="W223" s="8">
        <v>1209.5</v>
      </c>
      <c r="X223" s="8">
        <v>399.3</v>
      </c>
      <c r="Y223" s="8">
        <v>0</v>
      </c>
      <c r="Z223" s="8">
        <v>3729.2</v>
      </c>
      <c r="AA223" s="8">
        <v>2590.5</v>
      </c>
      <c r="AB223" s="8">
        <v>12962</v>
      </c>
      <c r="AC223" s="8">
        <v>13000</v>
      </c>
      <c r="AD223" s="8">
        <v>38</v>
      </c>
      <c r="AE223" s="8">
        <v>0.28999999999999998</v>
      </c>
    </row>
    <row r="224" spans="18:31" ht="15" thickBot="1" x14ac:dyDescent="0.35">
      <c r="R224" s="7" t="s">
        <v>239</v>
      </c>
      <c r="S224" s="8">
        <v>2187.1999999999998</v>
      </c>
      <c r="T224" s="8">
        <v>2353.6999999999998</v>
      </c>
      <c r="U224" s="8">
        <v>50.2</v>
      </c>
      <c r="V224" s="8">
        <v>301</v>
      </c>
      <c r="W224" s="8">
        <v>0</v>
      </c>
      <c r="X224" s="8">
        <v>0</v>
      </c>
      <c r="Y224" s="8">
        <v>0</v>
      </c>
      <c r="Z224" s="8">
        <v>3369.6</v>
      </c>
      <c r="AA224" s="8">
        <v>3211</v>
      </c>
      <c r="AB224" s="8">
        <v>11472.7</v>
      </c>
      <c r="AC224" s="8">
        <v>13000</v>
      </c>
      <c r="AD224" s="8">
        <v>1527.3</v>
      </c>
      <c r="AE224" s="8">
        <v>11.75</v>
      </c>
    </row>
    <row r="225" spans="18:31" ht="15" thickBot="1" x14ac:dyDescent="0.35">
      <c r="R225" s="7" t="s">
        <v>240</v>
      </c>
      <c r="S225" s="8">
        <v>2187.1999999999998</v>
      </c>
      <c r="T225" s="8">
        <v>2191.6999999999998</v>
      </c>
      <c r="U225" s="8">
        <v>769</v>
      </c>
      <c r="V225" s="8">
        <v>750</v>
      </c>
      <c r="W225" s="8">
        <v>1840.5</v>
      </c>
      <c r="X225" s="8">
        <v>996.8</v>
      </c>
      <c r="Y225" s="8">
        <v>445</v>
      </c>
      <c r="Z225" s="8">
        <v>3210.5</v>
      </c>
      <c r="AA225" s="8">
        <v>0</v>
      </c>
      <c r="AB225" s="8">
        <v>12390.7</v>
      </c>
      <c r="AC225" s="8">
        <v>12000</v>
      </c>
      <c r="AD225" s="8">
        <v>-390.7</v>
      </c>
      <c r="AE225" s="8">
        <v>-3.26</v>
      </c>
    </row>
    <row r="226" spans="18:31" ht="15" thickBot="1" x14ac:dyDescent="0.35">
      <c r="R226" s="7" t="s">
        <v>241</v>
      </c>
      <c r="S226" s="8">
        <v>2187.1999999999998</v>
      </c>
      <c r="T226" s="8">
        <v>1753.8</v>
      </c>
      <c r="U226" s="8">
        <v>50.2</v>
      </c>
      <c r="V226" s="8">
        <v>301</v>
      </c>
      <c r="W226" s="8">
        <v>0</v>
      </c>
      <c r="X226" s="8">
        <v>0</v>
      </c>
      <c r="Y226" s="8">
        <v>0</v>
      </c>
      <c r="Z226" s="8">
        <v>3210.5</v>
      </c>
      <c r="AA226" s="8">
        <v>2590.5</v>
      </c>
      <c r="AB226" s="8">
        <v>10093.1</v>
      </c>
      <c r="AC226" s="8">
        <v>12000</v>
      </c>
      <c r="AD226" s="8">
        <v>1906.9</v>
      </c>
      <c r="AE226" s="8">
        <v>15.89</v>
      </c>
    </row>
    <row r="227" spans="18:31" ht="15" thickBot="1" x14ac:dyDescent="0.35">
      <c r="R227" s="7" t="s">
        <v>242</v>
      </c>
      <c r="S227" s="8">
        <v>2187.1999999999998</v>
      </c>
      <c r="T227" s="8">
        <v>1753.8</v>
      </c>
      <c r="U227" s="8">
        <v>50.2</v>
      </c>
      <c r="V227" s="8">
        <v>301</v>
      </c>
      <c r="W227" s="8">
        <v>0</v>
      </c>
      <c r="X227" s="8">
        <v>0</v>
      </c>
      <c r="Y227" s="8">
        <v>0</v>
      </c>
      <c r="Z227" s="8">
        <v>3210.5</v>
      </c>
      <c r="AA227" s="8">
        <v>3211</v>
      </c>
      <c r="AB227" s="8">
        <v>10713.7</v>
      </c>
      <c r="AC227" s="8">
        <v>12000</v>
      </c>
      <c r="AD227" s="8">
        <v>1286.3</v>
      </c>
      <c r="AE227" s="8">
        <v>10.72</v>
      </c>
    </row>
    <row r="228" spans="18:31" ht="15" thickBot="1" x14ac:dyDescent="0.35">
      <c r="R228" s="7" t="s">
        <v>243</v>
      </c>
      <c r="S228" s="8">
        <v>1575.2</v>
      </c>
      <c r="T228" s="8">
        <v>2191.6999999999998</v>
      </c>
      <c r="U228" s="8">
        <v>423.4</v>
      </c>
      <c r="V228" s="8">
        <v>750</v>
      </c>
      <c r="W228" s="8">
        <v>1427.2</v>
      </c>
      <c r="X228" s="8">
        <v>399.3</v>
      </c>
      <c r="Y228" s="8">
        <v>819.2</v>
      </c>
      <c r="Z228" s="8">
        <v>3263.7</v>
      </c>
      <c r="AA228" s="8">
        <v>2497.6999999999998</v>
      </c>
      <c r="AB228" s="8">
        <v>13347.3</v>
      </c>
      <c r="AC228" s="8">
        <v>14000</v>
      </c>
      <c r="AD228" s="8">
        <v>652.70000000000005</v>
      </c>
      <c r="AE228" s="8">
        <v>4.66</v>
      </c>
    </row>
    <row r="229" spans="18:31" ht="15" thickBot="1" x14ac:dyDescent="0.35">
      <c r="R229" s="7" t="s">
        <v>244</v>
      </c>
      <c r="S229" s="8">
        <v>1685.5</v>
      </c>
      <c r="T229" s="8">
        <v>2191.6999999999998</v>
      </c>
      <c r="U229" s="8">
        <v>2009.6</v>
      </c>
      <c r="V229" s="8">
        <v>2406.4</v>
      </c>
      <c r="W229" s="8">
        <v>822.2</v>
      </c>
      <c r="X229" s="8">
        <v>1222</v>
      </c>
      <c r="Y229" s="8">
        <v>445</v>
      </c>
      <c r="Z229" s="8">
        <v>3263.7</v>
      </c>
      <c r="AA229" s="8">
        <v>0</v>
      </c>
      <c r="AB229" s="8">
        <v>14046.1</v>
      </c>
      <c r="AC229" s="8">
        <v>14000</v>
      </c>
      <c r="AD229" s="8">
        <v>-46.1</v>
      </c>
      <c r="AE229" s="8">
        <v>-0.33</v>
      </c>
    </row>
    <row r="230" spans="18:31" ht="15" thickBot="1" x14ac:dyDescent="0.35">
      <c r="R230" s="7" t="s">
        <v>245</v>
      </c>
      <c r="S230" s="8">
        <v>1575.2</v>
      </c>
      <c r="T230" s="8">
        <v>2191.6999999999998</v>
      </c>
      <c r="U230" s="8">
        <v>769</v>
      </c>
      <c r="V230" s="8">
        <v>750</v>
      </c>
      <c r="W230" s="8">
        <v>1427.2</v>
      </c>
      <c r="X230" s="8">
        <v>996.8</v>
      </c>
      <c r="Y230" s="8">
        <v>0</v>
      </c>
      <c r="Z230" s="8">
        <v>3263.7</v>
      </c>
      <c r="AA230" s="8">
        <v>2497.6999999999998</v>
      </c>
      <c r="AB230" s="8">
        <v>13471.2</v>
      </c>
      <c r="AC230" s="8">
        <v>14000</v>
      </c>
      <c r="AD230" s="8">
        <v>528.79999999999995</v>
      </c>
      <c r="AE230" s="8">
        <v>3.78</v>
      </c>
    </row>
    <row r="231" spans="18:31" ht="15" thickBot="1" x14ac:dyDescent="0.35">
      <c r="R231" s="7" t="s">
        <v>246</v>
      </c>
      <c r="S231" s="8">
        <v>1575.2</v>
      </c>
      <c r="T231" s="8">
        <v>2234.8000000000002</v>
      </c>
      <c r="U231" s="8">
        <v>769</v>
      </c>
      <c r="V231" s="8">
        <v>750</v>
      </c>
      <c r="W231" s="8">
        <v>1427.2</v>
      </c>
      <c r="X231" s="8">
        <v>1212.5</v>
      </c>
      <c r="Y231" s="8">
        <v>0</v>
      </c>
      <c r="Z231" s="8">
        <v>3369.6</v>
      </c>
      <c r="AA231" s="8">
        <v>2497.6999999999998</v>
      </c>
      <c r="AB231" s="8">
        <v>13835.9</v>
      </c>
      <c r="AC231" s="8">
        <v>15000</v>
      </c>
      <c r="AD231" s="8">
        <v>1164.0999999999999</v>
      </c>
      <c r="AE231" s="8">
        <v>7.76</v>
      </c>
    </row>
    <row r="232" spans="18:31" ht="15" thickBot="1" x14ac:dyDescent="0.35">
      <c r="R232" s="7" t="s">
        <v>247</v>
      </c>
      <c r="S232" s="8">
        <v>1685.5</v>
      </c>
      <c r="T232" s="8">
        <v>2191.6999999999998</v>
      </c>
      <c r="U232" s="8">
        <v>2009.6</v>
      </c>
      <c r="V232" s="8">
        <v>750</v>
      </c>
      <c r="W232" s="8">
        <v>1840.5</v>
      </c>
      <c r="X232" s="8">
        <v>1212.5</v>
      </c>
      <c r="Y232" s="8">
        <v>445</v>
      </c>
      <c r="Z232" s="8">
        <v>3369.6</v>
      </c>
      <c r="AA232" s="8">
        <v>2497.6999999999998</v>
      </c>
      <c r="AB232" s="8">
        <v>16002</v>
      </c>
      <c r="AC232" s="8">
        <v>15000</v>
      </c>
      <c r="AD232" s="8">
        <v>-1002</v>
      </c>
      <c r="AE232" s="8">
        <v>-6.68</v>
      </c>
    </row>
    <row r="233" spans="18:31" ht="15" thickBot="1" x14ac:dyDescent="0.35">
      <c r="R233" s="7" t="s">
        <v>248</v>
      </c>
      <c r="S233" s="8">
        <v>1575.2</v>
      </c>
      <c r="T233" s="8">
        <v>2234.8000000000002</v>
      </c>
      <c r="U233" s="8">
        <v>423.4</v>
      </c>
      <c r="V233" s="8">
        <v>308.5</v>
      </c>
      <c r="W233" s="8">
        <v>1427.2</v>
      </c>
      <c r="X233" s="8">
        <v>996.8</v>
      </c>
      <c r="Y233" s="8">
        <v>819.2</v>
      </c>
      <c r="Z233" s="8">
        <v>3369.6</v>
      </c>
      <c r="AA233" s="8">
        <v>2590.5</v>
      </c>
      <c r="AB233" s="8">
        <v>13745.1</v>
      </c>
      <c r="AC233" s="8">
        <v>12000</v>
      </c>
      <c r="AD233" s="8">
        <v>-1745.1</v>
      </c>
      <c r="AE233" s="8">
        <v>-14.54</v>
      </c>
    </row>
    <row r="234" spans="18:31" ht="15" thickBot="1" x14ac:dyDescent="0.35">
      <c r="R234" s="7" t="s">
        <v>249</v>
      </c>
      <c r="S234" s="8">
        <v>1575.2</v>
      </c>
      <c r="T234" s="8">
        <v>2234.8000000000002</v>
      </c>
      <c r="U234" s="8">
        <v>423.4</v>
      </c>
      <c r="V234" s="8">
        <v>308.5</v>
      </c>
      <c r="W234" s="8">
        <v>1427.2</v>
      </c>
      <c r="X234" s="8">
        <v>996.8</v>
      </c>
      <c r="Y234" s="8">
        <v>0</v>
      </c>
      <c r="Z234" s="8">
        <v>3369.6</v>
      </c>
      <c r="AA234" s="8">
        <v>2590.5</v>
      </c>
      <c r="AB234" s="8">
        <v>12925.9</v>
      </c>
      <c r="AC234" s="8">
        <v>12000</v>
      </c>
      <c r="AD234" s="8">
        <v>-925.9</v>
      </c>
      <c r="AE234" s="8">
        <v>-7.72</v>
      </c>
    </row>
    <row r="235" spans="18:31" ht="15" thickBot="1" x14ac:dyDescent="0.35">
      <c r="R235" s="7" t="s">
        <v>250</v>
      </c>
      <c r="S235" s="8">
        <v>1685.5</v>
      </c>
      <c r="T235" s="8">
        <v>2191.6999999999998</v>
      </c>
      <c r="U235" s="8">
        <v>101.3</v>
      </c>
      <c r="V235" s="8">
        <v>308.5</v>
      </c>
      <c r="W235" s="8">
        <v>1840.5</v>
      </c>
      <c r="X235" s="8">
        <v>399.3</v>
      </c>
      <c r="Y235" s="8">
        <v>219.2</v>
      </c>
      <c r="Z235" s="8">
        <v>3369.6</v>
      </c>
      <c r="AA235" s="8">
        <v>2389.8000000000002</v>
      </c>
      <c r="AB235" s="8">
        <v>12505.5</v>
      </c>
      <c r="AC235" s="8">
        <v>12000</v>
      </c>
      <c r="AD235" s="8">
        <v>-505.5</v>
      </c>
      <c r="AE235" s="8">
        <v>-4.21</v>
      </c>
    </row>
    <row r="236" spans="18:31" ht="15" thickBot="1" x14ac:dyDescent="0.35">
      <c r="R236" s="7" t="s">
        <v>251</v>
      </c>
      <c r="S236" s="8">
        <v>1804.4</v>
      </c>
      <c r="T236" s="8">
        <v>1753.8</v>
      </c>
      <c r="U236" s="8">
        <v>423.4</v>
      </c>
      <c r="V236" s="8">
        <v>1052</v>
      </c>
      <c r="W236" s="8">
        <v>1209.5</v>
      </c>
      <c r="X236" s="8">
        <v>399.3</v>
      </c>
      <c r="Y236" s="8">
        <v>819.2</v>
      </c>
      <c r="Z236" s="8">
        <v>3263.7</v>
      </c>
      <c r="AA236" s="8">
        <v>2590.5</v>
      </c>
      <c r="AB236" s="8">
        <v>13315.7</v>
      </c>
      <c r="AC236" s="8">
        <v>14000</v>
      </c>
      <c r="AD236" s="8">
        <v>684.3</v>
      </c>
      <c r="AE236" s="8">
        <v>4.8899999999999997</v>
      </c>
    </row>
    <row r="237" spans="18:31" ht="15" thickBot="1" x14ac:dyDescent="0.35">
      <c r="R237" s="7" t="s">
        <v>252</v>
      </c>
      <c r="S237" s="8">
        <v>1804.4</v>
      </c>
      <c r="T237" s="8">
        <v>1753.8</v>
      </c>
      <c r="U237" s="8">
        <v>423.4</v>
      </c>
      <c r="V237" s="8">
        <v>1052</v>
      </c>
      <c r="W237" s="8">
        <v>1209.5</v>
      </c>
      <c r="X237" s="8">
        <v>399.3</v>
      </c>
      <c r="Y237" s="8">
        <v>819.2</v>
      </c>
      <c r="Z237" s="8">
        <v>3263.7</v>
      </c>
      <c r="AA237" s="8">
        <v>2590.5</v>
      </c>
      <c r="AB237" s="8">
        <v>13315.7</v>
      </c>
      <c r="AC237" s="8">
        <v>14000</v>
      </c>
      <c r="AD237" s="8">
        <v>684.3</v>
      </c>
      <c r="AE237" s="8">
        <v>4.8899999999999997</v>
      </c>
    </row>
    <row r="238" spans="18:31" ht="15" thickBot="1" x14ac:dyDescent="0.35">
      <c r="R238" s="7" t="s">
        <v>253</v>
      </c>
      <c r="S238" s="8">
        <v>2187.1999999999998</v>
      </c>
      <c r="T238" s="8">
        <v>2353.6999999999998</v>
      </c>
      <c r="U238" s="8">
        <v>2009.6</v>
      </c>
      <c r="V238" s="8">
        <v>750</v>
      </c>
      <c r="W238" s="8">
        <v>1427.2</v>
      </c>
      <c r="X238" s="8">
        <v>996.8</v>
      </c>
      <c r="Y238" s="8">
        <v>219.2</v>
      </c>
      <c r="Z238" s="8">
        <v>3263.7</v>
      </c>
      <c r="AA238" s="8">
        <v>0</v>
      </c>
      <c r="AB238" s="8">
        <v>13207.3</v>
      </c>
      <c r="AC238" s="8">
        <v>14000</v>
      </c>
      <c r="AD238" s="8">
        <v>792.7</v>
      </c>
      <c r="AE238" s="8">
        <v>5.66</v>
      </c>
    </row>
    <row r="239" spans="18:31" ht="15" thickBot="1" x14ac:dyDescent="0.35">
      <c r="R239" s="7" t="s">
        <v>254</v>
      </c>
      <c r="S239" s="8">
        <v>1804.4</v>
      </c>
      <c r="T239" s="8">
        <v>2191.6999999999998</v>
      </c>
      <c r="U239" s="8">
        <v>50.2</v>
      </c>
      <c r="V239" s="8">
        <v>308.5</v>
      </c>
      <c r="W239" s="8">
        <v>1209.5</v>
      </c>
      <c r="X239" s="8">
        <v>996.8</v>
      </c>
      <c r="Y239" s="8">
        <v>819.2</v>
      </c>
      <c r="Z239" s="8">
        <v>3729.2</v>
      </c>
      <c r="AA239" s="8">
        <v>2590.5</v>
      </c>
      <c r="AB239" s="8">
        <v>13700</v>
      </c>
      <c r="AC239" s="8">
        <v>15000</v>
      </c>
      <c r="AD239" s="8">
        <v>1300</v>
      </c>
      <c r="AE239" s="8">
        <v>8.67</v>
      </c>
    </row>
    <row r="240" spans="18:31" ht="15" thickBot="1" x14ac:dyDescent="0.35">
      <c r="R240" s="7" t="s">
        <v>255</v>
      </c>
      <c r="S240" s="8">
        <v>2187.1999999999998</v>
      </c>
      <c r="T240" s="8">
        <v>1753.8</v>
      </c>
      <c r="U240" s="8">
        <v>769</v>
      </c>
      <c r="V240" s="8">
        <v>1052</v>
      </c>
      <c r="W240" s="8">
        <v>1209.5</v>
      </c>
      <c r="X240" s="8">
        <v>399.3</v>
      </c>
      <c r="Y240" s="8">
        <v>0</v>
      </c>
      <c r="Z240" s="8">
        <v>3729.2</v>
      </c>
      <c r="AA240" s="8">
        <v>2497.6999999999998</v>
      </c>
      <c r="AB240" s="8">
        <v>13597.6</v>
      </c>
      <c r="AC240" s="8">
        <v>15000</v>
      </c>
      <c r="AD240" s="8">
        <v>1402.4</v>
      </c>
      <c r="AE240" s="8">
        <v>9.35</v>
      </c>
    </row>
    <row r="241" spans="18:31" ht="15" thickBot="1" x14ac:dyDescent="0.35">
      <c r="R241" s="7" t="s">
        <v>256</v>
      </c>
      <c r="S241" s="8">
        <v>1804.4</v>
      </c>
      <c r="T241" s="8">
        <v>2191.6999999999998</v>
      </c>
      <c r="U241" s="8">
        <v>423.4</v>
      </c>
      <c r="V241" s="8">
        <v>1052</v>
      </c>
      <c r="W241" s="8">
        <v>1209.5</v>
      </c>
      <c r="X241" s="8">
        <v>996.8</v>
      </c>
      <c r="Y241" s="8">
        <v>0</v>
      </c>
      <c r="Z241" s="8">
        <v>3729.2</v>
      </c>
      <c r="AA241" s="8">
        <v>2590.5</v>
      </c>
      <c r="AB241" s="8">
        <v>13997.4</v>
      </c>
      <c r="AC241" s="8">
        <v>15000</v>
      </c>
      <c r="AD241" s="8">
        <v>1002.6</v>
      </c>
      <c r="AE241" s="8">
        <v>6.68</v>
      </c>
    </row>
    <row r="242" spans="18:31" ht="15" thickBot="1" x14ac:dyDescent="0.35">
      <c r="R242" s="7" t="s">
        <v>257</v>
      </c>
      <c r="S242" s="8">
        <v>2187.1999999999998</v>
      </c>
      <c r="T242" s="8">
        <v>2353.6999999999998</v>
      </c>
      <c r="U242" s="8">
        <v>423.4</v>
      </c>
      <c r="V242" s="8">
        <v>301</v>
      </c>
      <c r="W242" s="8">
        <v>0</v>
      </c>
      <c r="X242" s="8">
        <v>0</v>
      </c>
      <c r="Y242" s="8">
        <v>819.2</v>
      </c>
      <c r="Z242" s="8">
        <v>3369.6</v>
      </c>
      <c r="AA242" s="8">
        <v>3211</v>
      </c>
      <c r="AB242" s="8">
        <v>12665.1</v>
      </c>
      <c r="AC242" s="8">
        <v>13000</v>
      </c>
      <c r="AD242" s="8">
        <v>334.9</v>
      </c>
      <c r="AE242" s="8">
        <v>2.58</v>
      </c>
    </row>
    <row r="243" spans="18:31" ht="15" thickBot="1" x14ac:dyDescent="0.35">
      <c r="R243" s="7" t="s">
        <v>258</v>
      </c>
      <c r="S243" s="8">
        <v>2187.1999999999998</v>
      </c>
      <c r="T243" s="8">
        <v>1753.8</v>
      </c>
      <c r="U243" s="8">
        <v>50.2</v>
      </c>
      <c r="V243" s="8">
        <v>301</v>
      </c>
      <c r="W243" s="8">
        <v>0</v>
      </c>
      <c r="X243" s="8">
        <v>0</v>
      </c>
      <c r="Y243" s="8">
        <v>819.2</v>
      </c>
      <c r="Z243" s="8">
        <v>3369.6</v>
      </c>
      <c r="AA243" s="8">
        <v>3211</v>
      </c>
      <c r="AB243" s="8">
        <v>11691.9</v>
      </c>
      <c r="AC243" s="8">
        <v>13000</v>
      </c>
      <c r="AD243" s="8">
        <v>1308.0999999999999</v>
      </c>
      <c r="AE243" s="8">
        <v>10.06</v>
      </c>
    </row>
    <row r="244" spans="18:31" ht="15" thickBot="1" x14ac:dyDescent="0.35">
      <c r="R244" s="7" t="s">
        <v>259</v>
      </c>
      <c r="S244" s="8">
        <v>1575.2</v>
      </c>
      <c r="T244" s="8">
        <v>2234.8000000000002</v>
      </c>
      <c r="U244" s="8">
        <v>423.4</v>
      </c>
      <c r="V244" s="8">
        <v>750</v>
      </c>
      <c r="W244" s="8">
        <v>1840.5</v>
      </c>
      <c r="X244" s="8">
        <v>1212.5</v>
      </c>
      <c r="Y244" s="8">
        <v>219.2</v>
      </c>
      <c r="Z244" s="8">
        <v>3167.4</v>
      </c>
      <c r="AA244" s="8">
        <v>2497.6999999999998</v>
      </c>
      <c r="AB244" s="8">
        <v>13920.7</v>
      </c>
      <c r="AC244" s="8">
        <v>14000</v>
      </c>
      <c r="AD244" s="8">
        <v>79.3</v>
      </c>
      <c r="AE244" s="8">
        <v>0.56999999999999995</v>
      </c>
    </row>
    <row r="245" spans="18:31" ht="15" thickBot="1" x14ac:dyDescent="0.35">
      <c r="R245" s="7" t="s">
        <v>260</v>
      </c>
      <c r="S245" s="8">
        <v>0</v>
      </c>
      <c r="T245" s="8">
        <v>2234.8000000000002</v>
      </c>
      <c r="U245" s="8">
        <v>423.4</v>
      </c>
      <c r="V245" s="8">
        <v>2406.4</v>
      </c>
      <c r="W245" s="8">
        <v>1840.5</v>
      </c>
      <c r="X245" s="8">
        <v>1222</v>
      </c>
      <c r="Y245" s="8">
        <v>445</v>
      </c>
      <c r="Z245" s="8">
        <v>3369.6</v>
      </c>
      <c r="AA245" s="8">
        <v>2497.6999999999998</v>
      </c>
      <c r="AB245" s="8">
        <v>14439.4</v>
      </c>
      <c r="AC245" s="8">
        <v>15000</v>
      </c>
      <c r="AD245" s="8">
        <v>560.6</v>
      </c>
      <c r="AE245" s="8">
        <v>3.74</v>
      </c>
    </row>
    <row r="246" spans="18:31" ht="15" thickBot="1" x14ac:dyDescent="0.35">
      <c r="R246" s="7" t="s">
        <v>261</v>
      </c>
      <c r="S246" s="8">
        <v>1804.4</v>
      </c>
      <c r="T246" s="8">
        <v>2234.8000000000002</v>
      </c>
      <c r="U246" s="8">
        <v>423.4</v>
      </c>
      <c r="V246" s="8">
        <v>308.5</v>
      </c>
      <c r="W246" s="8">
        <v>1840.5</v>
      </c>
      <c r="X246" s="8">
        <v>996.8</v>
      </c>
      <c r="Y246" s="8">
        <v>0</v>
      </c>
      <c r="Z246" s="8">
        <v>3263.7</v>
      </c>
      <c r="AA246" s="8">
        <v>2590.5</v>
      </c>
      <c r="AB246" s="8">
        <v>13462.7</v>
      </c>
      <c r="AC246" s="8">
        <v>14000</v>
      </c>
      <c r="AD246" s="8">
        <v>537.29999999999995</v>
      </c>
      <c r="AE246" s="8">
        <v>3.84</v>
      </c>
    </row>
    <row r="247" spans="18:31" ht="15" thickBot="1" x14ac:dyDescent="0.35">
      <c r="R247" s="7" t="s">
        <v>262</v>
      </c>
      <c r="S247" s="8">
        <v>1685.5</v>
      </c>
      <c r="T247" s="8">
        <v>2191.6999999999998</v>
      </c>
      <c r="U247" s="8">
        <v>2009.6</v>
      </c>
      <c r="V247" s="8">
        <v>2406.4</v>
      </c>
      <c r="W247" s="8">
        <v>822.2</v>
      </c>
      <c r="X247" s="8">
        <v>1222</v>
      </c>
      <c r="Y247" s="8">
        <v>1379</v>
      </c>
      <c r="Z247" s="8">
        <v>3167.4</v>
      </c>
      <c r="AA247" s="8">
        <v>0</v>
      </c>
      <c r="AB247" s="8">
        <v>14883.9</v>
      </c>
      <c r="AC247" s="8">
        <v>15000</v>
      </c>
      <c r="AD247" s="8">
        <v>116.1</v>
      </c>
      <c r="AE247" s="8">
        <v>0.77</v>
      </c>
    </row>
    <row r="248" spans="18:31" ht="15" thickBot="1" x14ac:dyDescent="0.35">
      <c r="R248" s="7" t="s">
        <v>263</v>
      </c>
      <c r="S248" s="8">
        <v>1804.4</v>
      </c>
      <c r="T248" s="8">
        <v>1753.8</v>
      </c>
      <c r="U248" s="8">
        <v>50.2</v>
      </c>
      <c r="V248" s="8">
        <v>1052</v>
      </c>
      <c r="W248" s="8">
        <v>1427.2</v>
      </c>
      <c r="X248" s="8">
        <v>399.3</v>
      </c>
      <c r="Y248" s="8">
        <v>819.2</v>
      </c>
      <c r="Z248" s="8">
        <v>3729.2</v>
      </c>
      <c r="AA248" s="8">
        <v>2590.5</v>
      </c>
      <c r="AB248" s="8">
        <v>13625.7</v>
      </c>
      <c r="AC248" s="8">
        <v>13000</v>
      </c>
      <c r="AD248" s="8">
        <v>-625.70000000000005</v>
      </c>
      <c r="AE248" s="8">
        <v>-4.8099999999999996</v>
      </c>
    </row>
    <row r="249" spans="18:31" ht="15" thickBot="1" x14ac:dyDescent="0.35">
      <c r="R249" s="7" t="s">
        <v>264</v>
      </c>
      <c r="S249" s="8">
        <v>1804.4</v>
      </c>
      <c r="T249" s="8">
        <v>1753.8</v>
      </c>
      <c r="U249" s="8">
        <v>50.2</v>
      </c>
      <c r="V249" s="8">
        <v>1052</v>
      </c>
      <c r="W249" s="8">
        <v>1209.5</v>
      </c>
      <c r="X249" s="8">
        <v>399.3</v>
      </c>
      <c r="Y249" s="8">
        <v>819.2</v>
      </c>
      <c r="Z249" s="8">
        <v>3729.2</v>
      </c>
      <c r="AA249" s="8">
        <v>3211</v>
      </c>
      <c r="AB249" s="8">
        <v>14028.5</v>
      </c>
      <c r="AC249" s="8">
        <v>13000</v>
      </c>
      <c r="AD249" s="8">
        <v>-1028.5</v>
      </c>
      <c r="AE249" s="8">
        <v>-7.91</v>
      </c>
    </row>
    <row r="250" spans="18:31" ht="15" thickBot="1" x14ac:dyDescent="0.35">
      <c r="R250" s="7" t="s">
        <v>265</v>
      </c>
      <c r="S250" s="8">
        <v>2187.1999999999998</v>
      </c>
      <c r="T250" s="8">
        <v>2353.6999999999998</v>
      </c>
      <c r="U250" s="8">
        <v>423.4</v>
      </c>
      <c r="V250" s="8">
        <v>308.5</v>
      </c>
      <c r="W250" s="8">
        <v>1209.5</v>
      </c>
      <c r="X250" s="8">
        <v>0</v>
      </c>
      <c r="Y250" s="8">
        <v>219.2</v>
      </c>
      <c r="Z250" s="8">
        <v>3369.6</v>
      </c>
      <c r="AA250" s="8">
        <v>2389.8000000000002</v>
      </c>
      <c r="AB250" s="8">
        <v>12460.9</v>
      </c>
      <c r="AC250" s="8">
        <v>13000</v>
      </c>
      <c r="AD250" s="8">
        <v>539.1</v>
      </c>
      <c r="AE250" s="8">
        <v>4.1500000000000004</v>
      </c>
    </row>
    <row r="251" spans="18:31" ht="15" thickBot="1" x14ac:dyDescent="0.35">
      <c r="R251" s="7" t="s">
        <v>266</v>
      </c>
      <c r="S251" s="8">
        <v>1804.4</v>
      </c>
      <c r="T251" s="8">
        <v>1753.8</v>
      </c>
      <c r="U251" s="8">
        <v>50.2</v>
      </c>
      <c r="V251" s="8">
        <v>308.5</v>
      </c>
      <c r="W251" s="8">
        <v>1427.2</v>
      </c>
      <c r="X251" s="8">
        <v>399.3</v>
      </c>
      <c r="Y251" s="8">
        <v>0</v>
      </c>
      <c r="Z251" s="8">
        <v>3369.6</v>
      </c>
      <c r="AA251" s="8">
        <v>2590.5</v>
      </c>
      <c r="AB251" s="8">
        <v>11703.4</v>
      </c>
      <c r="AC251" s="8">
        <v>13000</v>
      </c>
      <c r="AD251" s="8">
        <v>1296.5999999999999</v>
      </c>
      <c r="AE251" s="8">
        <v>9.9700000000000006</v>
      </c>
    </row>
    <row r="252" spans="18:31" ht="15" thickBot="1" x14ac:dyDescent="0.35">
      <c r="R252" s="7" t="s">
        <v>267</v>
      </c>
      <c r="S252" s="8">
        <v>2187.1999999999998</v>
      </c>
      <c r="T252" s="8">
        <v>2353.6999999999998</v>
      </c>
      <c r="U252" s="8">
        <v>423.4</v>
      </c>
      <c r="V252" s="8">
        <v>308.5</v>
      </c>
      <c r="W252" s="8">
        <v>1209.5</v>
      </c>
      <c r="X252" s="8">
        <v>399.3</v>
      </c>
      <c r="Y252" s="8">
        <v>0</v>
      </c>
      <c r="Z252" s="8">
        <v>3369.6</v>
      </c>
      <c r="AA252" s="8">
        <v>2497.6999999999998</v>
      </c>
      <c r="AB252" s="8">
        <v>12748.8</v>
      </c>
      <c r="AC252" s="8">
        <v>13000</v>
      </c>
      <c r="AD252" s="8">
        <v>251.2</v>
      </c>
      <c r="AE252" s="8">
        <v>1.93</v>
      </c>
    </row>
    <row r="253" spans="18:31" ht="15" thickBot="1" x14ac:dyDescent="0.35">
      <c r="R253" s="7" t="s">
        <v>268</v>
      </c>
      <c r="S253" s="8">
        <v>1804.4</v>
      </c>
      <c r="T253" s="8">
        <v>1753.8</v>
      </c>
      <c r="U253" s="8">
        <v>423.4</v>
      </c>
      <c r="V253" s="8">
        <v>308.5</v>
      </c>
      <c r="W253" s="8">
        <v>1427.2</v>
      </c>
      <c r="X253" s="8">
        <v>399.3</v>
      </c>
      <c r="Y253" s="8">
        <v>0</v>
      </c>
      <c r="Z253" s="8">
        <v>3369.6</v>
      </c>
      <c r="AA253" s="8">
        <v>2590.5</v>
      </c>
      <c r="AB253" s="8">
        <v>12076.6</v>
      </c>
      <c r="AC253" s="8">
        <v>13000</v>
      </c>
      <c r="AD253" s="8">
        <v>923.4</v>
      </c>
      <c r="AE253" s="8">
        <v>7.1</v>
      </c>
    </row>
    <row r="254" spans="18:31" ht="15" thickBot="1" x14ac:dyDescent="0.35">
      <c r="R254" s="7" t="s">
        <v>269</v>
      </c>
      <c r="S254" s="8">
        <v>1575.2</v>
      </c>
      <c r="T254" s="8">
        <v>2234.8000000000002</v>
      </c>
      <c r="U254" s="8">
        <v>423.4</v>
      </c>
      <c r="V254" s="8">
        <v>750</v>
      </c>
      <c r="W254" s="8">
        <v>1209.5</v>
      </c>
      <c r="X254" s="8">
        <v>1212.5</v>
      </c>
      <c r="Y254" s="8">
        <v>819.2</v>
      </c>
      <c r="Z254" s="8">
        <v>3263.7</v>
      </c>
      <c r="AA254" s="8">
        <v>2590.5</v>
      </c>
      <c r="AB254" s="8">
        <v>14078.7</v>
      </c>
      <c r="AC254" s="8">
        <v>14000</v>
      </c>
      <c r="AD254" s="8">
        <v>-78.7</v>
      </c>
      <c r="AE254" s="8">
        <v>-0.56000000000000005</v>
      </c>
    </row>
    <row r="255" spans="18:31" ht="15" thickBot="1" x14ac:dyDescent="0.35">
      <c r="R255" s="7" t="s">
        <v>270</v>
      </c>
      <c r="S255" s="8">
        <v>1685.5</v>
      </c>
      <c r="T255" s="8">
        <v>2191.6999999999998</v>
      </c>
      <c r="U255" s="8">
        <v>101.3</v>
      </c>
      <c r="V255" s="8">
        <v>750</v>
      </c>
      <c r="W255" s="8">
        <v>1840.5</v>
      </c>
      <c r="X255" s="8">
        <v>996.8</v>
      </c>
      <c r="Y255" s="8">
        <v>819.2</v>
      </c>
      <c r="Z255" s="8">
        <v>3263.7</v>
      </c>
      <c r="AA255" s="8">
        <v>2389.8000000000002</v>
      </c>
      <c r="AB255" s="8">
        <v>14038.6</v>
      </c>
      <c r="AC255" s="8">
        <v>14000</v>
      </c>
      <c r="AD255" s="8">
        <v>-38.6</v>
      </c>
      <c r="AE255" s="8">
        <v>-0.28000000000000003</v>
      </c>
    </row>
    <row r="256" spans="18:31" ht="15" thickBot="1" x14ac:dyDescent="0.35">
      <c r="R256" s="7" t="s">
        <v>271</v>
      </c>
      <c r="S256" s="8">
        <v>1575.2</v>
      </c>
      <c r="T256" s="8">
        <v>2234.8000000000002</v>
      </c>
      <c r="U256" s="8">
        <v>769</v>
      </c>
      <c r="V256" s="8">
        <v>750</v>
      </c>
      <c r="W256" s="8">
        <v>1209.5</v>
      </c>
      <c r="X256" s="8">
        <v>1212.5</v>
      </c>
      <c r="Y256" s="8">
        <v>819.2</v>
      </c>
      <c r="Z256" s="8">
        <v>3263.7</v>
      </c>
      <c r="AA256" s="8">
        <v>2590.5</v>
      </c>
      <c r="AB256" s="8">
        <v>14424.3</v>
      </c>
      <c r="AC256" s="8">
        <v>14000</v>
      </c>
      <c r="AD256" s="8">
        <v>-424.3</v>
      </c>
      <c r="AE256" s="8">
        <v>-3.03</v>
      </c>
    </row>
    <row r="257" spans="18:31" ht="15" thickBot="1" x14ac:dyDescent="0.35">
      <c r="R257" s="7" t="s">
        <v>272</v>
      </c>
      <c r="S257" s="8">
        <v>1575.2</v>
      </c>
      <c r="T257" s="8">
        <v>2234.8000000000002</v>
      </c>
      <c r="U257" s="8">
        <v>423.4</v>
      </c>
      <c r="V257" s="8">
        <v>308.5</v>
      </c>
      <c r="W257" s="8">
        <v>1427.2</v>
      </c>
      <c r="X257" s="8">
        <v>996.8</v>
      </c>
      <c r="Y257" s="8">
        <v>819.2</v>
      </c>
      <c r="Z257" s="8">
        <v>3369.6</v>
      </c>
      <c r="AA257" s="8">
        <v>2590.5</v>
      </c>
      <c r="AB257" s="8">
        <v>13745.1</v>
      </c>
      <c r="AC257" s="8">
        <v>13000</v>
      </c>
      <c r="AD257" s="8">
        <v>-745.1</v>
      </c>
      <c r="AE257" s="8">
        <v>-5.73</v>
      </c>
    </row>
    <row r="258" spans="18:31" ht="15" thickBot="1" x14ac:dyDescent="0.35">
      <c r="R258" s="7" t="s">
        <v>273</v>
      </c>
      <c r="S258" s="8">
        <v>1575.2</v>
      </c>
      <c r="T258" s="8">
        <v>2234.8000000000002</v>
      </c>
      <c r="U258" s="8">
        <v>769</v>
      </c>
      <c r="V258" s="8">
        <v>308.5</v>
      </c>
      <c r="W258" s="8">
        <v>1427.2</v>
      </c>
      <c r="X258" s="8">
        <v>996.8</v>
      </c>
      <c r="Y258" s="8">
        <v>819.2</v>
      </c>
      <c r="Z258" s="8">
        <v>3369.6</v>
      </c>
      <c r="AA258" s="8">
        <v>2590.5</v>
      </c>
      <c r="AB258" s="8">
        <v>14090.7</v>
      </c>
      <c r="AC258" s="8">
        <v>13000</v>
      </c>
      <c r="AD258" s="8">
        <v>-1090.7</v>
      </c>
      <c r="AE258" s="8">
        <v>-8.39</v>
      </c>
    </row>
    <row r="259" spans="18:31" ht="15" thickBot="1" x14ac:dyDescent="0.35">
      <c r="R259" s="7" t="s">
        <v>274</v>
      </c>
      <c r="S259" s="8">
        <v>1685.5</v>
      </c>
      <c r="T259" s="8">
        <v>2191.6999999999998</v>
      </c>
      <c r="U259" s="8">
        <v>101.3</v>
      </c>
      <c r="V259" s="8">
        <v>308.5</v>
      </c>
      <c r="W259" s="8">
        <v>1840.5</v>
      </c>
      <c r="X259" s="8">
        <v>399.3</v>
      </c>
      <c r="Y259" s="8">
        <v>819.2</v>
      </c>
      <c r="Z259" s="8">
        <v>3167.4</v>
      </c>
      <c r="AA259" s="8">
        <v>2389.8000000000002</v>
      </c>
      <c r="AB259" s="8">
        <v>12903.4</v>
      </c>
      <c r="AC259" s="8">
        <v>13000</v>
      </c>
      <c r="AD259" s="8">
        <v>96.6</v>
      </c>
      <c r="AE259" s="8">
        <v>0.74</v>
      </c>
    </row>
    <row r="260" spans="18:31" ht="15" thickBot="1" x14ac:dyDescent="0.35">
      <c r="R260" s="7" t="s">
        <v>275</v>
      </c>
      <c r="S260" s="8">
        <v>0</v>
      </c>
      <c r="T260" s="8">
        <v>3232.1</v>
      </c>
      <c r="U260" s="8">
        <v>423.4</v>
      </c>
      <c r="V260" s="8">
        <v>2406.4</v>
      </c>
      <c r="W260" s="8">
        <v>822.2</v>
      </c>
      <c r="X260" s="8">
        <v>1222</v>
      </c>
      <c r="Y260" s="8">
        <v>1379</v>
      </c>
      <c r="Z260" s="8">
        <v>3167.4</v>
      </c>
      <c r="AA260" s="8">
        <v>2497.6999999999998</v>
      </c>
      <c r="AB260" s="8">
        <v>15150.2</v>
      </c>
      <c r="AC260" s="8">
        <v>15000</v>
      </c>
      <c r="AD260" s="8">
        <v>-150.19999999999999</v>
      </c>
      <c r="AE260" s="8">
        <v>-1</v>
      </c>
    </row>
    <row r="261" spans="18:31" ht="15" thickBot="1" x14ac:dyDescent="0.35">
      <c r="R261" s="7" t="s">
        <v>276</v>
      </c>
      <c r="S261" s="8">
        <v>0</v>
      </c>
      <c r="T261" s="8">
        <v>3232.1</v>
      </c>
      <c r="U261" s="8">
        <v>101.3</v>
      </c>
      <c r="V261" s="8">
        <v>2406.4</v>
      </c>
      <c r="W261" s="8">
        <v>822.2</v>
      </c>
      <c r="X261" s="8">
        <v>1222</v>
      </c>
      <c r="Y261" s="8">
        <v>1379</v>
      </c>
      <c r="Z261" s="8">
        <v>3167.4</v>
      </c>
      <c r="AA261" s="8">
        <v>2590.5</v>
      </c>
      <c r="AB261" s="8">
        <v>14921</v>
      </c>
      <c r="AC261" s="8">
        <v>15000</v>
      </c>
      <c r="AD261" s="8">
        <v>79</v>
      </c>
      <c r="AE261" s="8">
        <v>0.53</v>
      </c>
    </row>
    <row r="262" spans="18:31" ht="15" thickBot="1" x14ac:dyDescent="0.35">
      <c r="R262" s="7" t="s">
        <v>277</v>
      </c>
      <c r="S262" s="8">
        <v>1685.5</v>
      </c>
      <c r="T262" s="8">
        <v>2234.8000000000002</v>
      </c>
      <c r="U262" s="8">
        <v>2009.6</v>
      </c>
      <c r="V262" s="8">
        <v>308.5</v>
      </c>
      <c r="W262" s="8">
        <v>822.2</v>
      </c>
      <c r="X262" s="8">
        <v>399.3</v>
      </c>
      <c r="Y262" s="8">
        <v>445</v>
      </c>
      <c r="Z262" s="8">
        <v>3167.4</v>
      </c>
      <c r="AA262" s="8">
        <v>2497.6999999999998</v>
      </c>
      <c r="AB262" s="8">
        <v>13570</v>
      </c>
      <c r="AC262" s="8">
        <v>15000</v>
      </c>
      <c r="AD262" s="8">
        <v>1430</v>
      </c>
      <c r="AE262" s="8">
        <v>9.5299999999999994</v>
      </c>
    </row>
    <row r="263" spans="18:31" ht="15" thickBot="1" x14ac:dyDescent="0.35">
      <c r="R263" s="7" t="s">
        <v>278</v>
      </c>
      <c r="S263" s="8">
        <v>1575.2</v>
      </c>
      <c r="T263" s="8">
        <v>2191.6999999999998</v>
      </c>
      <c r="U263" s="8">
        <v>101.3</v>
      </c>
      <c r="V263" s="8">
        <v>750</v>
      </c>
      <c r="W263" s="8">
        <v>1209.5</v>
      </c>
      <c r="X263" s="8">
        <v>1212.5</v>
      </c>
      <c r="Y263" s="8">
        <v>445</v>
      </c>
      <c r="Z263" s="8">
        <v>3167.4</v>
      </c>
      <c r="AA263" s="8">
        <v>2590.5</v>
      </c>
      <c r="AB263" s="8">
        <v>13243</v>
      </c>
      <c r="AC263" s="8">
        <v>13000</v>
      </c>
      <c r="AD263" s="8">
        <v>-243</v>
      </c>
      <c r="AE263" s="8">
        <v>-1.87</v>
      </c>
    </row>
    <row r="264" spans="18:31" ht="15" thickBot="1" x14ac:dyDescent="0.35">
      <c r="R264" s="7" t="s">
        <v>279</v>
      </c>
      <c r="S264" s="8">
        <v>0</v>
      </c>
      <c r="T264" s="8">
        <v>2234.8000000000002</v>
      </c>
      <c r="U264" s="8">
        <v>101.3</v>
      </c>
      <c r="V264" s="8">
        <v>2406.4</v>
      </c>
      <c r="W264" s="8">
        <v>1427.2</v>
      </c>
      <c r="X264" s="8">
        <v>1222</v>
      </c>
      <c r="Y264" s="8">
        <v>445</v>
      </c>
      <c r="Z264" s="8">
        <v>3167.4</v>
      </c>
      <c r="AA264" s="8">
        <v>2590.5</v>
      </c>
      <c r="AB264" s="8">
        <v>13594.6</v>
      </c>
      <c r="AC264" s="8">
        <v>13000</v>
      </c>
      <c r="AD264" s="8">
        <v>-594.6</v>
      </c>
      <c r="AE264" s="8">
        <v>-4.57</v>
      </c>
    </row>
    <row r="265" spans="18:31" ht="15" thickBot="1" x14ac:dyDescent="0.35">
      <c r="R265" s="7" t="s">
        <v>280</v>
      </c>
      <c r="S265" s="8">
        <v>1804.4</v>
      </c>
      <c r="T265" s="8">
        <v>1753.8</v>
      </c>
      <c r="U265" s="8">
        <v>50.2</v>
      </c>
      <c r="V265" s="8">
        <v>1052</v>
      </c>
      <c r="W265" s="8">
        <v>0</v>
      </c>
      <c r="X265" s="8">
        <v>399.3</v>
      </c>
      <c r="Y265" s="8">
        <v>0</v>
      </c>
      <c r="Z265" s="8">
        <v>3263.7</v>
      </c>
      <c r="AA265" s="8">
        <v>3211</v>
      </c>
      <c r="AB265" s="8">
        <v>11534.4</v>
      </c>
      <c r="AC265" s="8">
        <v>12000</v>
      </c>
      <c r="AD265" s="8">
        <v>465.6</v>
      </c>
      <c r="AE265" s="8">
        <v>3.88</v>
      </c>
    </row>
    <row r="266" spans="18:31" ht="15" thickBot="1" x14ac:dyDescent="0.35">
      <c r="R266" s="7" t="s">
        <v>281</v>
      </c>
      <c r="S266" s="8">
        <v>2187.1999999999998</v>
      </c>
      <c r="T266" s="8">
        <v>1753.8</v>
      </c>
      <c r="U266" s="8">
        <v>50.2</v>
      </c>
      <c r="V266" s="8">
        <v>301</v>
      </c>
      <c r="W266" s="8">
        <v>0</v>
      </c>
      <c r="X266" s="8">
        <v>0</v>
      </c>
      <c r="Y266" s="8">
        <v>0</v>
      </c>
      <c r="Z266" s="8">
        <v>3263.7</v>
      </c>
      <c r="AA266" s="8">
        <v>3211</v>
      </c>
      <c r="AB266" s="8">
        <v>10766.8</v>
      </c>
      <c r="AC266" s="8">
        <v>12000</v>
      </c>
      <c r="AD266" s="8">
        <v>1233.2</v>
      </c>
      <c r="AE266" s="8">
        <v>10.28</v>
      </c>
    </row>
    <row r="267" spans="18:31" ht="15" thickBot="1" x14ac:dyDescent="0.35">
      <c r="R267" s="7" t="s">
        <v>282</v>
      </c>
      <c r="S267" s="8">
        <v>2187.1999999999998</v>
      </c>
      <c r="T267" s="8">
        <v>1753.8</v>
      </c>
      <c r="U267" s="8">
        <v>2009.6</v>
      </c>
      <c r="V267" s="8">
        <v>750</v>
      </c>
      <c r="W267" s="8">
        <v>822.2</v>
      </c>
      <c r="X267" s="8">
        <v>1212.5</v>
      </c>
      <c r="Y267" s="8">
        <v>445</v>
      </c>
      <c r="Z267" s="8">
        <v>3369.6</v>
      </c>
      <c r="AA267" s="8">
        <v>0</v>
      </c>
      <c r="AB267" s="8">
        <v>12549.7</v>
      </c>
      <c r="AC267" s="8">
        <v>14000</v>
      </c>
      <c r="AD267" s="8">
        <v>1450.3</v>
      </c>
      <c r="AE267" s="8">
        <v>10.36</v>
      </c>
    </row>
    <row r="268" spans="18:31" ht="15" thickBot="1" x14ac:dyDescent="0.35">
      <c r="R268" s="7" t="s">
        <v>283</v>
      </c>
      <c r="S268" s="8">
        <v>1575.2</v>
      </c>
      <c r="T268" s="8">
        <v>2191.6999999999998</v>
      </c>
      <c r="U268" s="8">
        <v>423.4</v>
      </c>
      <c r="V268" s="8">
        <v>308.5</v>
      </c>
      <c r="W268" s="8">
        <v>1209.5</v>
      </c>
      <c r="X268" s="8">
        <v>996.8</v>
      </c>
      <c r="Y268" s="8">
        <v>0</v>
      </c>
      <c r="Z268" s="8">
        <v>3369.6</v>
      </c>
      <c r="AA268" s="8">
        <v>2590.5</v>
      </c>
      <c r="AB268" s="8">
        <v>12665.1</v>
      </c>
      <c r="AC268" s="8">
        <v>13000</v>
      </c>
      <c r="AD268" s="8">
        <v>334.9</v>
      </c>
      <c r="AE268" s="8">
        <v>2.58</v>
      </c>
    </row>
    <row r="269" spans="18:31" ht="15" thickBot="1" x14ac:dyDescent="0.35">
      <c r="R269" s="7" t="s">
        <v>284</v>
      </c>
      <c r="S269" s="8">
        <v>1685.5</v>
      </c>
      <c r="T269" s="8">
        <v>1753.8</v>
      </c>
      <c r="U269" s="8">
        <v>50.2</v>
      </c>
      <c r="V269" s="8">
        <v>1052</v>
      </c>
      <c r="W269" s="8">
        <v>1209.5</v>
      </c>
      <c r="X269" s="8">
        <v>0</v>
      </c>
      <c r="Y269" s="8">
        <v>819.2</v>
      </c>
      <c r="Z269" s="8">
        <v>3729.2</v>
      </c>
      <c r="AA269" s="8">
        <v>2590.5</v>
      </c>
      <c r="AB269" s="8">
        <v>12889.8</v>
      </c>
      <c r="AC269" s="8">
        <v>14000</v>
      </c>
      <c r="AD269" s="8">
        <v>1110.2</v>
      </c>
      <c r="AE269" s="8">
        <v>7.93</v>
      </c>
    </row>
    <row r="270" spans="18:31" ht="15" thickBot="1" x14ac:dyDescent="0.35">
      <c r="R270" s="7" t="s">
        <v>285</v>
      </c>
      <c r="S270" s="8">
        <v>2187.1999999999998</v>
      </c>
      <c r="T270" s="8">
        <v>1753.8</v>
      </c>
      <c r="U270" s="8">
        <v>423.4</v>
      </c>
      <c r="V270" s="8">
        <v>1052</v>
      </c>
      <c r="W270" s="8">
        <v>1209.5</v>
      </c>
      <c r="X270" s="8">
        <v>399.3</v>
      </c>
      <c r="Y270" s="8">
        <v>819.2</v>
      </c>
      <c r="Z270" s="8">
        <v>3729.2</v>
      </c>
      <c r="AA270" s="8">
        <v>2389.8000000000002</v>
      </c>
      <c r="AB270" s="8">
        <v>13963.3</v>
      </c>
      <c r="AC270" s="8">
        <v>14000</v>
      </c>
      <c r="AD270" s="8">
        <v>36.700000000000003</v>
      </c>
      <c r="AE270" s="8">
        <v>0.26</v>
      </c>
    </row>
    <row r="271" spans="18:31" ht="15" thickBot="1" x14ac:dyDescent="0.35">
      <c r="R271" s="7" t="s">
        <v>286</v>
      </c>
      <c r="S271" s="8">
        <v>1685.5</v>
      </c>
      <c r="T271" s="8">
        <v>1753.8</v>
      </c>
      <c r="U271" s="8">
        <v>423.4</v>
      </c>
      <c r="V271" s="8">
        <v>1052</v>
      </c>
      <c r="W271" s="8">
        <v>1209.5</v>
      </c>
      <c r="X271" s="8">
        <v>0</v>
      </c>
      <c r="Y271" s="8">
        <v>819.2</v>
      </c>
      <c r="Z271" s="8">
        <v>3729.2</v>
      </c>
      <c r="AA271" s="8">
        <v>2590.5</v>
      </c>
      <c r="AB271" s="8">
        <v>13263</v>
      </c>
      <c r="AC271" s="8">
        <v>14000</v>
      </c>
      <c r="AD271" s="8">
        <v>737</v>
      </c>
      <c r="AE271" s="8">
        <v>5.26</v>
      </c>
    </row>
    <row r="272" spans="18:31" ht="15" thickBot="1" x14ac:dyDescent="0.35">
      <c r="R272" s="7" t="s">
        <v>287</v>
      </c>
      <c r="S272" s="8">
        <v>1804.4</v>
      </c>
      <c r="T272" s="8">
        <v>1753.8</v>
      </c>
      <c r="U272" s="8">
        <v>50.2</v>
      </c>
      <c r="V272" s="8">
        <v>301</v>
      </c>
      <c r="W272" s="8">
        <v>0</v>
      </c>
      <c r="X272" s="8">
        <v>0</v>
      </c>
      <c r="Y272" s="8">
        <v>819.2</v>
      </c>
      <c r="Z272" s="8">
        <v>3729.2</v>
      </c>
      <c r="AA272" s="8">
        <v>3211</v>
      </c>
      <c r="AB272" s="8">
        <v>11668.8</v>
      </c>
      <c r="AC272" s="8">
        <v>12000</v>
      </c>
      <c r="AD272" s="8">
        <v>331.2</v>
      </c>
      <c r="AE272" s="8">
        <v>2.76</v>
      </c>
    </row>
    <row r="273" spans="18:31" ht="15" thickBot="1" x14ac:dyDescent="0.35">
      <c r="R273" s="7" t="s">
        <v>288</v>
      </c>
      <c r="S273" s="8">
        <v>1804.4</v>
      </c>
      <c r="T273" s="8">
        <v>1753.8</v>
      </c>
      <c r="U273" s="8">
        <v>769</v>
      </c>
      <c r="V273" s="8">
        <v>1052</v>
      </c>
      <c r="W273" s="8">
        <v>1209.5</v>
      </c>
      <c r="X273" s="8">
        <v>399.3</v>
      </c>
      <c r="Y273" s="8">
        <v>819.2</v>
      </c>
      <c r="Z273" s="8">
        <v>3729.2</v>
      </c>
      <c r="AA273" s="8">
        <v>2590.5</v>
      </c>
      <c r="AB273" s="8">
        <v>14126.9</v>
      </c>
      <c r="AC273" s="8">
        <v>14000</v>
      </c>
      <c r="AD273" s="8">
        <v>-126.9</v>
      </c>
      <c r="AE273" s="8">
        <v>-0.91</v>
      </c>
    </row>
    <row r="274" spans="18:31" ht="15" thickBot="1" x14ac:dyDescent="0.35">
      <c r="R274" s="7" t="s">
        <v>289</v>
      </c>
      <c r="S274" s="8">
        <v>1804.4</v>
      </c>
      <c r="T274" s="8">
        <v>2353.6999999999998</v>
      </c>
      <c r="U274" s="8">
        <v>423.4</v>
      </c>
      <c r="V274" s="8">
        <v>308.5</v>
      </c>
      <c r="W274" s="8">
        <v>1427.2</v>
      </c>
      <c r="X274" s="8">
        <v>399.3</v>
      </c>
      <c r="Y274" s="8">
        <v>0</v>
      </c>
      <c r="Z274" s="8">
        <v>3263.7</v>
      </c>
      <c r="AA274" s="8">
        <v>2497.6999999999998</v>
      </c>
      <c r="AB274" s="8">
        <v>12478</v>
      </c>
      <c r="AC274" s="8">
        <v>13000</v>
      </c>
      <c r="AD274" s="8">
        <v>522</v>
      </c>
      <c r="AE274" s="8">
        <v>4.0199999999999996</v>
      </c>
    </row>
    <row r="275" spans="18:31" ht="15" thickBot="1" x14ac:dyDescent="0.35">
      <c r="R275" s="7" t="s">
        <v>290</v>
      </c>
      <c r="S275" s="8">
        <v>1685.5</v>
      </c>
      <c r="T275" s="8">
        <v>2353.6999999999998</v>
      </c>
      <c r="U275" s="8">
        <v>50.2</v>
      </c>
      <c r="V275" s="8">
        <v>1052</v>
      </c>
      <c r="W275" s="8">
        <v>0</v>
      </c>
      <c r="X275" s="8">
        <v>0</v>
      </c>
      <c r="Y275" s="8">
        <v>819.2</v>
      </c>
      <c r="Z275" s="8">
        <v>3369.6</v>
      </c>
      <c r="AA275" s="8">
        <v>3211</v>
      </c>
      <c r="AB275" s="8">
        <v>12541.2</v>
      </c>
      <c r="AC275" s="8">
        <v>12000</v>
      </c>
      <c r="AD275" s="8">
        <v>-541.20000000000005</v>
      </c>
      <c r="AE275" s="8">
        <v>-4.51</v>
      </c>
    </row>
    <row r="276" spans="18:31" ht="15" thickBot="1" x14ac:dyDescent="0.35">
      <c r="R276" s="7" t="s">
        <v>291</v>
      </c>
      <c r="S276" s="8">
        <v>2187.1999999999998</v>
      </c>
      <c r="T276" s="8">
        <v>2353.6999999999998</v>
      </c>
      <c r="U276" s="8">
        <v>423.4</v>
      </c>
      <c r="V276" s="8">
        <v>1052</v>
      </c>
      <c r="W276" s="8">
        <v>0</v>
      </c>
      <c r="X276" s="8">
        <v>0</v>
      </c>
      <c r="Y276" s="8">
        <v>819.2</v>
      </c>
      <c r="Z276" s="8">
        <v>3369.6</v>
      </c>
      <c r="AA276" s="8">
        <v>2389.8000000000002</v>
      </c>
      <c r="AB276" s="8">
        <v>12594.8</v>
      </c>
      <c r="AC276" s="8">
        <v>12000</v>
      </c>
      <c r="AD276" s="8">
        <v>-594.79999999999995</v>
      </c>
      <c r="AE276" s="8">
        <v>-4.96</v>
      </c>
    </row>
    <row r="277" spans="18:31" ht="15" thickBot="1" x14ac:dyDescent="0.35">
      <c r="R277" s="7" t="s">
        <v>292</v>
      </c>
      <c r="S277" s="8">
        <v>2187.1999999999998</v>
      </c>
      <c r="T277" s="8">
        <v>1753.8</v>
      </c>
      <c r="U277" s="8">
        <v>50.2</v>
      </c>
      <c r="V277" s="8">
        <v>301</v>
      </c>
      <c r="W277" s="8">
        <v>0</v>
      </c>
      <c r="X277" s="8">
        <v>0</v>
      </c>
      <c r="Y277" s="8">
        <v>219.2</v>
      </c>
      <c r="Z277" s="8">
        <v>3167.4</v>
      </c>
      <c r="AA277" s="8">
        <v>3211</v>
      </c>
      <c r="AB277" s="8">
        <v>10889.7</v>
      </c>
      <c r="AC277" s="8">
        <v>12000</v>
      </c>
      <c r="AD277" s="8">
        <v>1110.3</v>
      </c>
      <c r="AE277" s="8">
        <v>9.25</v>
      </c>
    </row>
    <row r="278" spans="18:31" ht="15" thickBot="1" x14ac:dyDescent="0.35">
      <c r="R278" s="7" t="s">
        <v>293</v>
      </c>
      <c r="S278" s="8">
        <v>2187.1999999999998</v>
      </c>
      <c r="T278" s="8">
        <v>1753.8</v>
      </c>
      <c r="U278" s="8">
        <v>50.2</v>
      </c>
      <c r="V278" s="8">
        <v>301</v>
      </c>
      <c r="W278" s="8">
        <v>0</v>
      </c>
      <c r="X278" s="8">
        <v>0</v>
      </c>
      <c r="Y278" s="8">
        <v>219.2</v>
      </c>
      <c r="Z278" s="8">
        <v>3167.4</v>
      </c>
      <c r="AA278" s="8">
        <v>3211</v>
      </c>
      <c r="AB278" s="8">
        <v>10889.7</v>
      </c>
      <c r="AC278" s="8">
        <v>12000</v>
      </c>
      <c r="AD278" s="8">
        <v>1110.3</v>
      </c>
      <c r="AE278" s="8">
        <v>9.25</v>
      </c>
    </row>
    <row r="279" spans="18:31" ht="15" thickBot="1" x14ac:dyDescent="0.35">
      <c r="R279" s="7" t="s">
        <v>294</v>
      </c>
      <c r="S279" s="8">
        <v>1575.2</v>
      </c>
      <c r="T279" s="8">
        <v>2191.6999999999998</v>
      </c>
      <c r="U279" s="8">
        <v>423.4</v>
      </c>
      <c r="V279" s="8">
        <v>1052</v>
      </c>
      <c r="W279" s="8">
        <v>0</v>
      </c>
      <c r="X279" s="8">
        <v>399.3</v>
      </c>
      <c r="Y279" s="8">
        <v>445</v>
      </c>
      <c r="Z279" s="8">
        <v>3369.6</v>
      </c>
      <c r="AA279" s="8">
        <v>2590.5</v>
      </c>
      <c r="AB279" s="8">
        <v>12046.5</v>
      </c>
      <c r="AC279" s="8">
        <v>13000</v>
      </c>
      <c r="AD279" s="8">
        <v>953.5</v>
      </c>
      <c r="AE279" s="8">
        <v>7.33</v>
      </c>
    </row>
    <row r="280" spans="18:31" ht="15" thickBot="1" x14ac:dyDescent="0.35">
      <c r="R280" s="7" t="s">
        <v>295</v>
      </c>
      <c r="S280" s="8">
        <v>1685.5</v>
      </c>
      <c r="T280" s="8">
        <v>2191.6999999999998</v>
      </c>
      <c r="U280" s="8">
        <v>101.3</v>
      </c>
      <c r="V280" s="8">
        <v>308.5</v>
      </c>
      <c r="W280" s="8">
        <v>1427.2</v>
      </c>
      <c r="X280" s="8">
        <v>996.8</v>
      </c>
      <c r="Y280" s="8">
        <v>445</v>
      </c>
      <c r="Z280" s="8">
        <v>3369.6</v>
      </c>
      <c r="AA280" s="8">
        <v>2389.8000000000002</v>
      </c>
      <c r="AB280" s="8">
        <v>12915.4</v>
      </c>
      <c r="AC280" s="8">
        <v>13000</v>
      </c>
      <c r="AD280" s="8">
        <v>84.6</v>
      </c>
      <c r="AE280" s="8">
        <v>0.65</v>
      </c>
    </row>
    <row r="281" spans="18:31" ht="15" thickBot="1" x14ac:dyDescent="0.35">
      <c r="R281" s="7" t="s">
        <v>296</v>
      </c>
      <c r="S281" s="8">
        <v>1575.2</v>
      </c>
      <c r="T281" s="8">
        <v>2234.8000000000002</v>
      </c>
      <c r="U281" s="8">
        <v>423.4</v>
      </c>
      <c r="V281" s="8">
        <v>750</v>
      </c>
      <c r="W281" s="8">
        <v>1840.5</v>
      </c>
      <c r="X281" s="8">
        <v>996.8</v>
      </c>
      <c r="Y281" s="8">
        <v>445</v>
      </c>
      <c r="Z281" s="8">
        <v>3263.7</v>
      </c>
      <c r="AA281" s="8">
        <v>2590.5</v>
      </c>
      <c r="AB281" s="8">
        <v>14119.8</v>
      </c>
      <c r="AC281" s="8">
        <v>14000</v>
      </c>
      <c r="AD281" s="8">
        <v>-119.8</v>
      </c>
      <c r="AE281" s="8">
        <v>-0.86</v>
      </c>
    </row>
    <row r="282" spans="18:31" ht="15" thickBot="1" x14ac:dyDescent="0.35">
      <c r="R282" s="7" t="s">
        <v>297</v>
      </c>
      <c r="S282" s="8">
        <v>1685.5</v>
      </c>
      <c r="T282" s="8">
        <v>2191.6999999999998</v>
      </c>
      <c r="U282" s="8">
        <v>101.3</v>
      </c>
      <c r="V282" s="8">
        <v>750</v>
      </c>
      <c r="W282" s="8">
        <v>1840.5</v>
      </c>
      <c r="X282" s="8">
        <v>996.8</v>
      </c>
      <c r="Y282" s="8">
        <v>445</v>
      </c>
      <c r="Z282" s="8">
        <v>3263.7</v>
      </c>
      <c r="AA282" s="8">
        <v>2590.5</v>
      </c>
      <c r="AB282" s="8">
        <v>13865</v>
      </c>
      <c r="AC282" s="8">
        <v>14000</v>
      </c>
      <c r="AD282" s="8">
        <v>135</v>
      </c>
      <c r="AE282" s="8">
        <v>0.96</v>
      </c>
    </row>
    <row r="283" spans="18:31" ht="15" thickBot="1" x14ac:dyDescent="0.35">
      <c r="R283" s="7" t="s">
        <v>298</v>
      </c>
      <c r="S283" s="8">
        <v>1575.2</v>
      </c>
      <c r="T283" s="8">
        <v>2234.8000000000002</v>
      </c>
      <c r="U283" s="8">
        <v>769</v>
      </c>
      <c r="V283" s="8">
        <v>750</v>
      </c>
      <c r="W283" s="8">
        <v>1209.5</v>
      </c>
      <c r="X283" s="8">
        <v>399.3</v>
      </c>
      <c r="Y283" s="8">
        <v>0</v>
      </c>
      <c r="Z283" s="8">
        <v>3263.7</v>
      </c>
      <c r="AA283" s="8">
        <v>2590.5</v>
      </c>
      <c r="AB283" s="8">
        <v>12792</v>
      </c>
      <c r="AC283" s="8">
        <v>12000</v>
      </c>
      <c r="AD283" s="8">
        <v>-792</v>
      </c>
      <c r="AE283" s="8">
        <v>-6.6</v>
      </c>
    </row>
    <row r="284" spans="18:31" ht="15" thickBot="1" x14ac:dyDescent="0.35">
      <c r="R284" s="7" t="s">
        <v>299</v>
      </c>
      <c r="S284" s="8">
        <v>1575.2</v>
      </c>
      <c r="T284" s="8">
        <v>1753.8</v>
      </c>
      <c r="U284" s="8">
        <v>423.4</v>
      </c>
      <c r="V284" s="8">
        <v>308.5</v>
      </c>
      <c r="W284" s="8">
        <v>1209.5</v>
      </c>
      <c r="X284" s="8">
        <v>0</v>
      </c>
      <c r="Y284" s="8">
        <v>0</v>
      </c>
      <c r="Z284" s="8">
        <v>3729.2</v>
      </c>
      <c r="AA284" s="8">
        <v>2389.8000000000002</v>
      </c>
      <c r="AB284" s="8">
        <v>11389.4</v>
      </c>
      <c r="AC284" s="8">
        <v>11000</v>
      </c>
      <c r="AD284" s="8">
        <v>-389.4</v>
      </c>
      <c r="AE284" s="8">
        <v>-3.54</v>
      </c>
    </row>
    <row r="285" spans="18:31" ht="15" thickBot="1" x14ac:dyDescent="0.35">
      <c r="R285" s="7" t="s">
        <v>300</v>
      </c>
      <c r="S285" s="8">
        <v>1575.2</v>
      </c>
      <c r="T285" s="8">
        <v>1753.8</v>
      </c>
      <c r="U285" s="8">
        <v>423.4</v>
      </c>
      <c r="V285" s="8">
        <v>308.5</v>
      </c>
      <c r="W285" s="8">
        <v>1209.5</v>
      </c>
      <c r="X285" s="8">
        <v>399.3</v>
      </c>
      <c r="Y285" s="8">
        <v>0</v>
      </c>
      <c r="Z285" s="8">
        <v>3729.2</v>
      </c>
      <c r="AA285" s="8">
        <v>2389.8000000000002</v>
      </c>
      <c r="AB285" s="8">
        <v>11788.7</v>
      </c>
      <c r="AC285" s="8">
        <v>11000</v>
      </c>
      <c r="AD285" s="8">
        <v>-788.7</v>
      </c>
      <c r="AE285" s="8">
        <v>-7.17</v>
      </c>
    </row>
    <row r="286" spans="18:31" ht="15" thickBot="1" x14ac:dyDescent="0.35">
      <c r="R286" s="7" t="s">
        <v>301</v>
      </c>
      <c r="S286" s="8">
        <v>1804.4</v>
      </c>
      <c r="T286" s="8">
        <v>1753.8</v>
      </c>
      <c r="U286" s="8">
        <v>50.2</v>
      </c>
      <c r="V286" s="8">
        <v>308.5</v>
      </c>
      <c r="W286" s="8">
        <v>1427.2</v>
      </c>
      <c r="X286" s="8">
        <v>399.3</v>
      </c>
      <c r="Y286" s="8">
        <v>445</v>
      </c>
      <c r="Z286" s="8">
        <v>3369.6</v>
      </c>
      <c r="AA286" s="8">
        <v>2590.5</v>
      </c>
      <c r="AB286" s="8">
        <v>12148.4</v>
      </c>
      <c r="AC286" s="8">
        <v>12000</v>
      </c>
      <c r="AD286" s="8">
        <v>-148.4</v>
      </c>
      <c r="AE286" s="8">
        <v>-1.24</v>
      </c>
    </row>
    <row r="287" spans="18:31" ht="15" thickBot="1" x14ac:dyDescent="0.35">
      <c r="R287" s="7" t="s">
        <v>302</v>
      </c>
      <c r="S287" s="8">
        <v>1685.5</v>
      </c>
      <c r="T287" s="8">
        <v>1753.8</v>
      </c>
      <c r="U287" s="8">
        <v>769</v>
      </c>
      <c r="V287" s="8">
        <v>308.5</v>
      </c>
      <c r="W287" s="8">
        <v>1427.2</v>
      </c>
      <c r="X287" s="8">
        <v>399.3</v>
      </c>
      <c r="Y287" s="8">
        <v>445</v>
      </c>
      <c r="Z287" s="8">
        <v>3369.6</v>
      </c>
      <c r="AA287" s="8">
        <v>2590.5</v>
      </c>
      <c r="AB287" s="8">
        <v>12748.3</v>
      </c>
      <c r="AC287" s="8">
        <v>12000</v>
      </c>
      <c r="AD287" s="8">
        <v>-748.3</v>
      </c>
      <c r="AE287" s="8">
        <v>-6.24</v>
      </c>
    </row>
    <row r="288" spans="18:31" ht="15" thickBot="1" x14ac:dyDescent="0.35">
      <c r="R288" s="7" t="s">
        <v>303</v>
      </c>
      <c r="S288" s="8">
        <v>1804.4</v>
      </c>
      <c r="T288" s="8">
        <v>2191.6999999999998</v>
      </c>
      <c r="U288" s="8">
        <v>50.2</v>
      </c>
      <c r="V288" s="8">
        <v>308.5</v>
      </c>
      <c r="W288" s="8">
        <v>1209.5</v>
      </c>
      <c r="X288" s="8">
        <v>0</v>
      </c>
      <c r="Y288" s="8">
        <v>219.2</v>
      </c>
      <c r="Z288" s="8">
        <v>3263.7</v>
      </c>
      <c r="AA288" s="8">
        <v>2590.5</v>
      </c>
      <c r="AB288" s="8">
        <v>11637.7</v>
      </c>
      <c r="AC288" s="8">
        <v>11000</v>
      </c>
      <c r="AD288" s="8">
        <v>-637.70000000000005</v>
      </c>
      <c r="AE288" s="8">
        <v>-5.8</v>
      </c>
    </row>
    <row r="289" spans="18:31" ht="15" thickBot="1" x14ac:dyDescent="0.35">
      <c r="R289" s="7" t="s">
        <v>304</v>
      </c>
      <c r="S289" s="8">
        <v>1575.2</v>
      </c>
      <c r="T289" s="8">
        <v>1753.8</v>
      </c>
      <c r="U289" s="8">
        <v>50.2</v>
      </c>
      <c r="V289" s="8">
        <v>750</v>
      </c>
      <c r="W289" s="8">
        <v>1209.5</v>
      </c>
      <c r="X289" s="8">
        <v>1212.5</v>
      </c>
      <c r="Y289" s="8">
        <v>219.2</v>
      </c>
      <c r="Z289" s="8">
        <v>3369.6</v>
      </c>
      <c r="AA289" s="8">
        <v>2590.5</v>
      </c>
      <c r="AB289" s="8">
        <v>12730.3</v>
      </c>
      <c r="AC289" s="8">
        <v>13000</v>
      </c>
      <c r="AD289" s="8">
        <v>269.7</v>
      </c>
      <c r="AE289" s="8">
        <v>2.0699999999999998</v>
      </c>
    </row>
    <row r="290" spans="18:31" ht="15" thickBot="1" x14ac:dyDescent="0.35">
      <c r="R290" s="7" t="s">
        <v>305</v>
      </c>
      <c r="S290" s="8">
        <v>1685.5</v>
      </c>
      <c r="T290" s="8">
        <v>1753.8</v>
      </c>
      <c r="U290" s="8">
        <v>769</v>
      </c>
      <c r="V290" s="8">
        <v>750</v>
      </c>
      <c r="W290" s="8">
        <v>1209.5</v>
      </c>
      <c r="X290" s="8">
        <v>996.8</v>
      </c>
      <c r="Y290" s="8">
        <v>219.2</v>
      </c>
      <c r="Z290" s="8">
        <v>3369.6</v>
      </c>
      <c r="AA290" s="8">
        <v>2590.5</v>
      </c>
      <c r="AB290" s="8">
        <v>13343.8</v>
      </c>
      <c r="AC290" s="8">
        <v>13000</v>
      </c>
      <c r="AD290" s="8">
        <v>-343.8</v>
      </c>
      <c r="AE290" s="8">
        <v>-2.64</v>
      </c>
    </row>
    <row r="291" spans="18:31" ht="15" thickBot="1" x14ac:dyDescent="0.35">
      <c r="R291" s="7" t="s">
        <v>306</v>
      </c>
      <c r="S291" s="8">
        <v>1575.2</v>
      </c>
      <c r="T291" s="8">
        <v>1753.8</v>
      </c>
      <c r="U291" s="8">
        <v>423.4</v>
      </c>
      <c r="V291" s="8">
        <v>750</v>
      </c>
      <c r="W291" s="8">
        <v>1209.5</v>
      </c>
      <c r="X291" s="8">
        <v>1212.5</v>
      </c>
      <c r="Y291" s="8">
        <v>219.2</v>
      </c>
      <c r="Z291" s="8">
        <v>3369.6</v>
      </c>
      <c r="AA291" s="8">
        <v>2590.5</v>
      </c>
      <c r="AB291" s="8">
        <v>13103.5</v>
      </c>
      <c r="AC291" s="8">
        <v>13000</v>
      </c>
      <c r="AD291" s="8">
        <v>-103.5</v>
      </c>
      <c r="AE291" s="8">
        <v>-0.8</v>
      </c>
    </row>
    <row r="292" spans="18:31" ht="15" thickBot="1" x14ac:dyDescent="0.35">
      <c r="R292" s="7" t="s">
        <v>307</v>
      </c>
      <c r="S292" s="8">
        <v>1804.4</v>
      </c>
      <c r="T292" s="8">
        <v>2191.6999999999998</v>
      </c>
      <c r="U292" s="8">
        <v>50.2</v>
      </c>
      <c r="V292" s="8">
        <v>308.5</v>
      </c>
      <c r="W292" s="8">
        <v>1209.5</v>
      </c>
      <c r="X292" s="8">
        <v>996.8</v>
      </c>
      <c r="Y292" s="8">
        <v>0</v>
      </c>
      <c r="Z292" s="8">
        <v>3369.6</v>
      </c>
      <c r="AA292" s="8">
        <v>3211</v>
      </c>
      <c r="AB292" s="8">
        <v>13141.6</v>
      </c>
      <c r="AC292" s="8">
        <v>14000</v>
      </c>
      <c r="AD292" s="8">
        <v>858.4</v>
      </c>
      <c r="AE292" s="8">
        <v>6.13</v>
      </c>
    </row>
    <row r="293" spans="18:31" ht="15" thickBot="1" x14ac:dyDescent="0.35">
      <c r="R293" s="7" t="s">
        <v>308</v>
      </c>
      <c r="S293" s="8">
        <v>1685.5</v>
      </c>
      <c r="T293" s="8">
        <v>1753.8</v>
      </c>
      <c r="U293" s="8">
        <v>769</v>
      </c>
      <c r="V293" s="8">
        <v>308.5</v>
      </c>
      <c r="W293" s="8">
        <v>1209.5</v>
      </c>
      <c r="X293" s="8">
        <v>996.8</v>
      </c>
      <c r="Y293" s="8">
        <v>0</v>
      </c>
      <c r="Z293" s="8">
        <v>3369.6</v>
      </c>
      <c r="AA293" s="8">
        <v>3211</v>
      </c>
      <c r="AB293" s="8">
        <v>13303.7</v>
      </c>
      <c r="AC293" s="8">
        <v>14000</v>
      </c>
      <c r="AD293" s="8">
        <v>696.3</v>
      </c>
      <c r="AE293" s="8">
        <v>4.97</v>
      </c>
    </row>
    <row r="294" spans="18:31" ht="15" thickBot="1" x14ac:dyDescent="0.35">
      <c r="R294" s="7" t="s">
        <v>309</v>
      </c>
      <c r="S294" s="8">
        <v>1685.5</v>
      </c>
      <c r="T294" s="8">
        <v>2191.6999999999998</v>
      </c>
      <c r="U294" s="8">
        <v>50.2</v>
      </c>
      <c r="V294" s="8">
        <v>308.5</v>
      </c>
      <c r="W294" s="8">
        <v>1427.2</v>
      </c>
      <c r="X294" s="8">
        <v>399.3</v>
      </c>
      <c r="Y294" s="8">
        <v>0</v>
      </c>
      <c r="Z294" s="8">
        <v>3263.7</v>
      </c>
      <c r="AA294" s="8">
        <v>2590.5</v>
      </c>
      <c r="AB294" s="8">
        <v>11916.6</v>
      </c>
      <c r="AC294" s="8">
        <v>11000</v>
      </c>
      <c r="AD294" s="8">
        <v>-916.6</v>
      </c>
      <c r="AE294" s="8">
        <v>-8.33</v>
      </c>
    </row>
    <row r="295" spans="18:31" ht="15" thickBot="1" x14ac:dyDescent="0.35">
      <c r="R295" s="7" t="s">
        <v>310</v>
      </c>
      <c r="S295" s="8">
        <v>2187.1999999999998</v>
      </c>
      <c r="T295" s="8">
        <v>1753.8</v>
      </c>
      <c r="U295" s="8">
        <v>769</v>
      </c>
      <c r="V295" s="8">
        <v>308.5</v>
      </c>
      <c r="W295" s="8">
        <v>1209.5</v>
      </c>
      <c r="X295" s="8">
        <v>0</v>
      </c>
      <c r="Y295" s="8">
        <v>0</v>
      </c>
      <c r="Z295" s="8">
        <v>3263.7</v>
      </c>
      <c r="AA295" s="8">
        <v>2497.6999999999998</v>
      </c>
      <c r="AB295" s="8">
        <v>11989.4</v>
      </c>
      <c r="AC295" s="8">
        <v>11000</v>
      </c>
      <c r="AD295" s="8">
        <v>-989.4</v>
      </c>
      <c r="AE295" s="8">
        <v>-8.99</v>
      </c>
    </row>
    <row r="296" spans="18:31" ht="15" thickBot="1" x14ac:dyDescent="0.35">
      <c r="R296" s="7" t="s">
        <v>311</v>
      </c>
      <c r="S296" s="8">
        <v>1685.5</v>
      </c>
      <c r="T296" s="8">
        <v>2191.6999999999998</v>
      </c>
      <c r="U296" s="8">
        <v>423.4</v>
      </c>
      <c r="V296" s="8">
        <v>308.5</v>
      </c>
      <c r="W296" s="8">
        <v>1427.2</v>
      </c>
      <c r="X296" s="8">
        <v>399.3</v>
      </c>
      <c r="Y296" s="8">
        <v>0</v>
      </c>
      <c r="Z296" s="8">
        <v>3263.7</v>
      </c>
      <c r="AA296" s="8">
        <v>2590.5</v>
      </c>
      <c r="AB296" s="8">
        <v>12289.8</v>
      </c>
      <c r="AC296" s="8">
        <v>11000</v>
      </c>
      <c r="AD296" s="8">
        <v>-1289.8</v>
      </c>
      <c r="AE296" s="8">
        <v>-11.73</v>
      </c>
    </row>
    <row r="297" spans="18:31" ht="15" thickBot="1" x14ac:dyDescent="0.35">
      <c r="R297" s="7" t="s">
        <v>312</v>
      </c>
      <c r="S297" s="8">
        <v>1804.4</v>
      </c>
      <c r="T297" s="8">
        <v>1753.8</v>
      </c>
      <c r="U297" s="8">
        <v>50.2</v>
      </c>
      <c r="V297" s="8">
        <v>308.5</v>
      </c>
      <c r="W297" s="8">
        <v>0</v>
      </c>
      <c r="X297" s="8">
        <v>399.3</v>
      </c>
      <c r="Y297" s="8">
        <v>219.2</v>
      </c>
      <c r="Z297" s="8">
        <v>3263.7</v>
      </c>
      <c r="AA297" s="8">
        <v>2590.5</v>
      </c>
      <c r="AB297" s="8">
        <v>10389.6</v>
      </c>
      <c r="AC297" s="8">
        <v>11000</v>
      </c>
      <c r="AD297" s="8">
        <v>610.4</v>
      </c>
      <c r="AE297" s="8">
        <v>5.55</v>
      </c>
    </row>
    <row r="298" spans="18:31" ht="15" thickBot="1" x14ac:dyDescent="0.35">
      <c r="R298" s="7" t="s">
        <v>313</v>
      </c>
      <c r="S298" s="8">
        <v>2187.1999999999998</v>
      </c>
      <c r="T298" s="8">
        <v>2353.6999999999998</v>
      </c>
      <c r="U298" s="8">
        <v>101.3</v>
      </c>
      <c r="V298" s="8">
        <v>308.5</v>
      </c>
      <c r="W298" s="8">
        <v>0</v>
      </c>
      <c r="X298" s="8">
        <v>0</v>
      </c>
      <c r="Y298" s="8">
        <v>219.2</v>
      </c>
      <c r="Z298" s="8">
        <v>3369.6</v>
      </c>
      <c r="AA298" s="8">
        <v>2590.5</v>
      </c>
      <c r="AB298" s="8">
        <v>11130</v>
      </c>
      <c r="AC298" s="8">
        <v>11000</v>
      </c>
      <c r="AD298" s="8">
        <v>-130</v>
      </c>
      <c r="AE298" s="8">
        <v>-1.18</v>
      </c>
    </row>
    <row r="299" spans="18:31" ht="15" thickBot="1" x14ac:dyDescent="0.35">
      <c r="R299" s="7" t="s">
        <v>314</v>
      </c>
      <c r="S299" s="8">
        <v>2187.1999999999998</v>
      </c>
      <c r="T299" s="8">
        <v>1753.8</v>
      </c>
      <c r="U299" s="8">
        <v>2009.6</v>
      </c>
      <c r="V299" s="8">
        <v>750</v>
      </c>
      <c r="W299" s="8">
        <v>822.2</v>
      </c>
      <c r="X299" s="8">
        <v>1212.5</v>
      </c>
      <c r="Y299" s="8">
        <v>445</v>
      </c>
      <c r="Z299" s="8">
        <v>3210.5</v>
      </c>
      <c r="AA299" s="8">
        <v>0</v>
      </c>
      <c r="AB299" s="8">
        <v>12390.7</v>
      </c>
      <c r="AC299" s="8">
        <v>11000</v>
      </c>
      <c r="AD299" s="8">
        <v>-1390.7</v>
      </c>
      <c r="AE299" s="8">
        <v>-12.64</v>
      </c>
    </row>
    <row r="300" spans="18:31" ht="15" thickBot="1" x14ac:dyDescent="0.35"/>
    <row r="301" spans="18:31" ht="15" thickBot="1" x14ac:dyDescent="0.35">
      <c r="R301" s="9" t="s">
        <v>329</v>
      </c>
      <c r="S301" s="10">
        <v>9481.6</v>
      </c>
    </row>
    <row r="302" spans="18:31" ht="15" thickBot="1" x14ac:dyDescent="0.35">
      <c r="R302" s="9" t="s">
        <v>338</v>
      </c>
      <c r="S302" s="10">
        <v>17451.7</v>
      </c>
    </row>
    <row r="303" spans="18:31" ht="15" thickBot="1" x14ac:dyDescent="0.35">
      <c r="R303" s="9" t="s">
        <v>331</v>
      </c>
      <c r="S303" s="10">
        <v>1748999.8</v>
      </c>
    </row>
    <row r="304" spans="18:31" ht="15" thickBot="1" x14ac:dyDescent="0.35">
      <c r="R304" s="9" t="s">
        <v>332</v>
      </c>
      <c r="S304" s="10">
        <v>1749000</v>
      </c>
    </row>
    <row r="305" spans="18:19" ht="15" thickBot="1" x14ac:dyDescent="0.35">
      <c r="R305" s="9" t="s">
        <v>333</v>
      </c>
      <c r="S305" s="10">
        <v>-0.2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706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009A-9141-40E0-B4D7-296786253A84}">
  <dimension ref="A1:AE312"/>
  <sheetViews>
    <sheetView zoomScale="85" zoomScaleNormal="85" workbookViewId="0"/>
  </sheetViews>
  <sheetFormatPr defaultRowHeight="14.4" x14ac:dyDescent="0.3"/>
  <sheetData>
    <row r="1" spans="1:31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3">
        <f>CORREL(L3:L140,M3:M140)</f>
        <v>0.92022709819225068</v>
      </c>
      <c r="R1" s="3"/>
    </row>
    <row r="2" spans="1:31" s="18" customFormat="1" ht="86.4" x14ac:dyDescent="0.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6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3">
      <c r="A3" s="1" t="s">
        <v>156</v>
      </c>
      <c r="B3" s="1" t="s">
        <v>14</v>
      </c>
      <c r="C3" s="1">
        <v>3</v>
      </c>
      <c r="D3" s="1">
        <v>2</v>
      </c>
      <c r="E3" s="1">
        <v>1</v>
      </c>
      <c r="F3" s="1">
        <v>2</v>
      </c>
      <c r="G3" s="1">
        <v>2</v>
      </c>
      <c r="H3" s="1">
        <v>3</v>
      </c>
      <c r="I3" s="1">
        <v>4</v>
      </c>
      <c r="J3" s="1">
        <v>5</v>
      </c>
      <c r="K3" s="1">
        <v>3</v>
      </c>
      <c r="L3" s="1">
        <f>konzisztencia_teszt_nyers_i!F3*1000+10000</f>
        <v>12000</v>
      </c>
      <c r="M3" s="1">
        <f t="shared" ref="M3:M66" si="0">AB162</f>
        <v>12340.5</v>
      </c>
      <c r="N3" s="1">
        <f>konzisztencia_teszt_nyers_i!L3</f>
        <v>3</v>
      </c>
      <c r="O3">
        <f>(M3-10000)/1000</f>
        <v>2.3405</v>
      </c>
      <c r="P3" s="12">
        <f>ABS(N3-O3)/N3</f>
        <v>0.21983333333333333</v>
      </c>
      <c r="Q3" s="12">
        <f>(N3-O3)/N3</f>
        <v>0.21983333333333333</v>
      </c>
    </row>
    <row r="4" spans="1:31" x14ac:dyDescent="0.3">
      <c r="A4" s="1" t="s">
        <v>153</v>
      </c>
      <c r="B4" s="1" t="s">
        <v>15</v>
      </c>
      <c r="C4" s="1">
        <v>2</v>
      </c>
      <c r="D4" s="1">
        <v>2</v>
      </c>
      <c r="E4" s="1">
        <v>1</v>
      </c>
      <c r="F4" s="1">
        <v>2</v>
      </c>
      <c r="G4" s="1">
        <v>2</v>
      </c>
      <c r="H4" s="1">
        <v>3</v>
      </c>
      <c r="I4" s="1">
        <v>3</v>
      </c>
      <c r="J4" s="1">
        <v>5</v>
      </c>
      <c r="K4" s="1">
        <v>3</v>
      </c>
      <c r="L4" s="1">
        <f>konzisztencia_teszt_nyers_i!F4*1000+10000</f>
        <v>12000</v>
      </c>
      <c r="M4" s="1">
        <f t="shared" si="0"/>
        <v>12475.1</v>
      </c>
      <c r="N4" s="1">
        <f>konzisztencia_teszt_nyers_i!L4</f>
        <v>3</v>
      </c>
      <c r="O4">
        <f t="shared" ref="O4:O67" si="1">(M4-10000)/1000</f>
        <v>2.4751000000000003</v>
      </c>
      <c r="P4" s="12">
        <f t="shared" ref="P4:P67" si="2">ABS(N4-O4)/N4</f>
        <v>0.17496666666666658</v>
      </c>
      <c r="Q4" s="12">
        <f t="shared" ref="Q4:Q67" si="3">(N4-O4)/N4</f>
        <v>0.17496666666666658</v>
      </c>
    </row>
    <row r="5" spans="1:31" ht="18" x14ac:dyDescent="0.3">
      <c r="A5" s="1" t="s">
        <v>152</v>
      </c>
      <c r="B5" s="1" t="s">
        <v>16</v>
      </c>
      <c r="C5" s="1">
        <v>1</v>
      </c>
      <c r="D5" s="1">
        <v>2</v>
      </c>
      <c r="E5" s="1">
        <v>3</v>
      </c>
      <c r="F5" s="1">
        <v>2</v>
      </c>
      <c r="G5" s="1">
        <v>3</v>
      </c>
      <c r="H5" s="1">
        <v>2</v>
      </c>
      <c r="I5" s="1">
        <v>3</v>
      </c>
      <c r="J5" s="1">
        <v>4</v>
      </c>
      <c r="K5" s="1">
        <v>1</v>
      </c>
      <c r="L5" s="1">
        <f>konzisztencia_teszt_nyers_i!F5*1000+10000</f>
        <v>12000</v>
      </c>
      <c r="M5" s="1">
        <f t="shared" si="0"/>
        <v>13151.1</v>
      </c>
      <c r="N5" s="1">
        <f>konzisztencia_teszt_nyers_i!L5</f>
        <v>1</v>
      </c>
      <c r="O5">
        <f t="shared" si="1"/>
        <v>3.1511000000000005</v>
      </c>
      <c r="P5" s="12">
        <f t="shared" si="2"/>
        <v>2.1511000000000005</v>
      </c>
      <c r="Q5" s="12">
        <f t="shared" si="3"/>
        <v>-2.1511000000000005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31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2</v>
      </c>
      <c r="J6" s="1">
        <v>1</v>
      </c>
      <c r="K6" s="1">
        <v>4</v>
      </c>
      <c r="L6" s="1">
        <f>konzisztencia_teszt_nyers_i!F6*1000+10000</f>
        <v>12000</v>
      </c>
      <c r="M6" s="1">
        <f t="shared" si="0"/>
        <v>11992.8</v>
      </c>
      <c r="N6" s="1">
        <f>konzisztencia_teszt_nyers_i!L6</f>
        <v>4</v>
      </c>
      <c r="O6">
        <f t="shared" si="1"/>
        <v>1.9927999999999992</v>
      </c>
      <c r="P6" s="12">
        <f t="shared" si="2"/>
        <v>0.50180000000000025</v>
      </c>
      <c r="Q6" s="12">
        <f t="shared" si="3"/>
        <v>0.50180000000000025</v>
      </c>
      <c r="R6" s="3"/>
    </row>
    <row r="7" spans="1:31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1</v>
      </c>
      <c r="K7" s="1">
        <v>4</v>
      </c>
      <c r="L7" s="1">
        <f>konzisztencia_teszt_nyers_i!F7*1000+10000</f>
        <v>11000</v>
      </c>
      <c r="M7" s="1">
        <f t="shared" si="0"/>
        <v>11624.6</v>
      </c>
      <c r="N7" s="1">
        <f>konzisztencia_teszt_nyers_i!L7</f>
        <v>4</v>
      </c>
      <c r="O7">
        <f t="shared" si="1"/>
        <v>1.6246000000000003</v>
      </c>
      <c r="P7" s="12">
        <f t="shared" si="2"/>
        <v>0.59384999999999999</v>
      </c>
      <c r="Q7" s="12">
        <f t="shared" si="3"/>
        <v>0.59384999999999999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31" ht="15" thickBot="1" x14ac:dyDescent="0.35">
      <c r="A8" s="1" t="s">
        <v>155</v>
      </c>
      <c r="B8" s="1" t="s">
        <v>19</v>
      </c>
      <c r="C8" s="1">
        <v>3</v>
      </c>
      <c r="D8" s="1">
        <v>2</v>
      </c>
      <c r="E8" s="1">
        <v>1</v>
      </c>
      <c r="F8" s="1">
        <v>3</v>
      </c>
      <c r="G8" s="1">
        <v>3</v>
      </c>
      <c r="H8" s="1">
        <v>3</v>
      </c>
      <c r="I8" s="1">
        <v>5</v>
      </c>
      <c r="J8" s="1">
        <v>5</v>
      </c>
      <c r="K8" s="1">
        <v>3</v>
      </c>
      <c r="L8" s="1">
        <f>konzisztencia_teszt_nyers_i!F8*1000+10000</f>
        <v>13000</v>
      </c>
      <c r="M8" s="1">
        <f t="shared" si="0"/>
        <v>12256</v>
      </c>
      <c r="N8" s="1">
        <f>konzisztencia_teszt_nyers_i!L8</f>
        <v>3</v>
      </c>
      <c r="O8">
        <f t="shared" si="1"/>
        <v>2.2559999999999998</v>
      </c>
      <c r="P8" s="12">
        <f t="shared" si="2"/>
        <v>0.24800000000000008</v>
      </c>
      <c r="Q8" s="12">
        <f t="shared" si="3"/>
        <v>0.24800000000000008</v>
      </c>
      <c r="R8" s="7" t="s">
        <v>177</v>
      </c>
      <c r="S8" s="8">
        <v>3</v>
      </c>
      <c r="T8" s="8">
        <v>2</v>
      </c>
      <c r="U8" s="8">
        <v>1</v>
      </c>
      <c r="V8" s="8">
        <v>2</v>
      </c>
      <c r="W8" s="8">
        <v>2</v>
      </c>
      <c r="X8" s="8">
        <v>3</v>
      </c>
      <c r="Y8" s="8">
        <v>4</v>
      </c>
      <c r="Z8" s="8">
        <v>5</v>
      </c>
      <c r="AA8" s="8">
        <v>3</v>
      </c>
      <c r="AB8" s="8">
        <v>12000</v>
      </c>
    </row>
    <row r="9" spans="1:31" ht="15" thickBot="1" x14ac:dyDescent="0.35">
      <c r="A9" s="1" t="s">
        <v>153</v>
      </c>
      <c r="B9" s="1" t="s">
        <v>20</v>
      </c>
      <c r="C9" s="1">
        <v>3</v>
      </c>
      <c r="D9" s="1">
        <v>3</v>
      </c>
      <c r="E9" s="1">
        <v>2</v>
      </c>
      <c r="F9" s="1">
        <v>3</v>
      </c>
      <c r="G9" s="1">
        <v>3</v>
      </c>
      <c r="H9" s="1">
        <v>3</v>
      </c>
      <c r="I9" s="1">
        <v>4</v>
      </c>
      <c r="J9" s="1">
        <v>4</v>
      </c>
      <c r="K9" s="1">
        <v>3</v>
      </c>
      <c r="L9" s="1">
        <f>konzisztencia_teszt_nyers_i!F9*1000+10000</f>
        <v>13000</v>
      </c>
      <c r="M9" s="1">
        <f t="shared" si="0"/>
        <v>12986.9</v>
      </c>
      <c r="N9" s="1">
        <f>konzisztencia_teszt_nyers_i!L9</f>
        <v>3</v>
      </c>
      <c r="O9">
        <f t="shared" si="1"/>
        <v>2.9868999999999994</v>
      </c>
      <c r="P9" s="12">
        <f t="shared" si="2"/>
        <v>4.3666666666668519E-3</v>
      </c>
      <c r="Q9" s="12">
        <f t="shared" si="3"/>
        <v>4.3666666666668519E-3</v>
      </c>
      <c r="R9" s="7" t="s">
        <v>178</v>
      </c>
      <c r="S9" s="8">
        <v>2</v>
      </c>
      <c r="T9" s="8">
        <v>2</v>
      </c>
      <c r="U9" s="8">
        <v>1</v>
      </c>
      <c r="V9" s="8">
        <v>2</v>
      </c>
      <c r="W9" s="8">
        <v>2</v>
      </c>
      <c r="X9" s="8">
        <v>3</v>
      </c>
      <c r="Y9" s="8">
        <v>3</v>
      </c>
      <c r="Z9" s="8">
        <v>5</v>
      </c>
      <c r="AA9" s="8">
        <v>3</v>
      </c>
      <c r="AB9" s="8">
        <v>12000</v>
      </c>
    </row>
    <row r="10" spans="1:31" ht="15" thickBot="1" x14ac:dyDescent="0.35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2</v>
      </c>
      <c r="G10" s="1">
        <v>1</v>
      </c>
      <c r="H10" s="1">
        <v>1</v>
      </c>
      <c r="I10" s="1">
        <v>4</v>
      </c>
      <c r="J10" s="1">
        <v>4</v>
      </c>
      <c r="K10" s="1">
        <v>4</v>
      </c>
      <c r="L10" s="1">
        <f>konzisztencia_teszt_nyers_i!F10*1000+10000</f>
        <v>13000</v>
      </c>
      <c r="M10" s="1">
        <f t="shared" si="0"/>
        <v>12081.4</v>
      </c>
      <c r="N10" s="1">
        <f>konzisztencia_teszt_nyers_i!L10</f>
        <v>4</v>
      </c>
      <c r="O10">
        <f t="shared" si="1"/>
        <v>2.0813999999999995</v>
      </c>
      <c r="P10" s="12">
        <f t="shared" si="2"/>
        <v>0.47965000000000013</v>
      </c>
      <c r="Q10" s="12">
        <f t="shared" si="3"/>
        <v>0.47965000000000013</v>
      </c>
      <c r="R10" s="7" t="s">
        <v>179</v>
      </c>
      <c r="S10" s="8">
        <v>1</v>
      </c>
      <c r="T10" s="8">
        <v>2</v>
      </c>
      <c r="U10" s="8">
        <v>3</v>
      </c>
      <c r="V10" s="8">
        <v>2</v>
      </c>
      <c r="W10" s="8">
        <v>3</v>
      </c>
      <c r="X10" s="8">
        <v>2</v>
      </c>
      <c r="Y10" s="8">
        <v>3</v>
      </c>
      <c r="Z10" s="8">
        <v>4</v>
      </c>
      <c r="AA10" s="8">
        <v>1</v>
      </c>
      <c r="AB10" s="8">
        <v>12000</v>
      </c>
    </row>
    <row r="11" spans="1:31" ht="15" thickBot="1" x14ac:dyDescent="0.35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1</v>
      </c>
      <c r="H11" s="1">
        <v>1</v>
      </c>
      <c r="I11" s="1">
        <v>4</v>
      </c>
      <c r="J11" s="1">
        <v>4</v>
      </c>
      <c r="K11" s="1">
        <v>5</v>
      </c>
      <c r="L11" s="1">
        <f>konzisztencia_teszt_nyers_i!F11*1000+10000</f>
        <v>12000</v>
      </c>
      <c r="M11" s="1">
        <f t="shared" si="0"/>
        <v>11542</v>
      </c>
      <c r="N11" s="1">
        <f>konzisztencia_teszt_nyers_i!L11</f>
        <v>5</v>
      </c>
      <c r="O11">
        <f t="shared" si="1"/>
        <v>1.542</v>
      </c>
      <c r="P11" s="12">
        <f t="shared" si="2"/>
        <v>0.69159999999999999</v>
      </c>
      <c r="Q11" s="12">
        <f t="shared" si="3"/>
        <v>0.69159999999999999</v>
      </c>
      <c r="R11" s="7" t="s">
        <v>180</v>
      </c>
      <c r="S11" s="8">
        <v>2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2</v>
      </c>
      <c r="Z11" s="8">
        <v>1</v>
      </c>
      <c r="AA11" s="8">
        <v>4</v>
      </c>
      <c r="AB11" s="8">
        <v>12000</v>
      </c>
    </row>
    <row r="12" spans="1:31" ht="15" thickBot="1" x14ac:dyDescent="0.35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4</v>
      </c>
      <c r="G12" s="1">
        <v>5</v>
      </c>
      <c r="H12" s="1">
        <v>5</v>
      </c>
      <c r="I12" s="1">
        <v>1</v>
      </c>
      <c r="J12" s="1">
        <v>3</v>
      </c>
      <c r="K12" s="1">
        <v>1</v>
      </c>
      <c r="L12" s="1">
        <f>konzisztencia_teszt_nyers_i!F12*1000+10000</f>
        <v>15000</v>
      </c>
      <c r="M12" s="1">
        <f t="shared" si="0"/>
        <v>15133.8</v>
      </c>
      <c r="N12" s="1">
        <f>konzisztencia_teszt_nyers_i!L12</f>
        <v>1</v>
      </c>
      <c r="O12">
        <f t="shared" si="1"/>
        <v>5.133799999999999</v>
      </c>
      <c r="P12" s="12">
        <f t="shared" si="2"/>
        <v>4.133799999999999</v>
      </c>
      <c r="Q12" s="12">
        <f t="shared" si="3"/>
        <v>-4.133799999999999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1</v>
      </c>
      <c r="AA12" s="8">
        <v>4</v>
      </c>
      <c r="AB12" s="8">
        <v>11000</v>
      </c>
    </row>
    <row r="13" spans="1:31" ht="15" thickBot="1" x14ac:dyDescent="0.35">
      <c r="A13" s="1" t="s">
        <v>155</v>
      </c>
      <c r="B13" s="1" t="s">
        <v>24</v>
      </c>
      <c r="C13" s="1">
        <v>3</v>
      </c>
      <c r="D13" s="1">
        <v>3</v>
      </c>
      <c r="E13" s="1">
        <v>2</v>
      </c>
      <c r="F13" s="1">
        <v>3</v>
      </c>
      <c r="G13" s="1">
        <v>3</v>
      </c>
      <c r="H13" s="1">
        <v>4</v>
      </c>
      <c r="I13" s="1">
        <v>3</v>
      </c>
      <c r="J13" s="1">
        <v>3</v>
      </c>
      <c r="K13" s="1">
        <v>3</v>
      </c>
      <c r="L13" s="1">
        <f>konzisztencia_teszt_nyers_i!F13*1000+10000</f>
        <v>14000</v>
      </c>
      <c r="M13" s="1">
        <f t="shared" si="0"/>
        <v>13459.8</v>
      </c>
      <c r="N13" s="1">
        <f>konzisztencia_teszt_nyers_i!L13</f>
        <v>3</v>
      </c>
      <c r="O13">
        <f t="shared" si="1"/>
        <v>3.4597999999999991</v>
      </c>
      <c r="P13" s="12">
        <f t="shared" si="2"/>
        <v>0.15326666666666636</v>
      </c>
      <c r="Q13" s="12">
        <f t="shared" si="3"/>
        <v>-0.15326666666666636</v>
      </c>
      <c r="R13" s="7" t="s">
        <v>182</v>
      </c>
      <c r="S13" s="8">
        <v>3</v>
      </c>
      <c r="T13" s="8">
        <v>2</v>
      </c>
      <c r="U13" s="8">
        <v>1</v>
      </c>
      <c r="V13" s="8">
        <v>3</v>
      </c>
      <c r="W13" s="8">
        <v>3</v>
      </c>
      <c r="X13" s="8">
        <v>3</v>
      </c>
      <c r="Y13" s="8">
        <v>5</v>
      </c>
      <c r="Z13" s="8">
        <v>5</v>
      </c>
      <c r="AA13" s="8">
        <v>3</v>
      </c>
      <c r="AB13" s="8">
        <v>13000</v>
      </c>
    </row>
    <row r="14" spans="1:31" ht="15" thickBot="1" x14ac:dyDescent="0.35">
      <c r="A14" s="1" t="s">
        <v>152</v>
      </c>
      <c r="B14" s="1" t="s">
        <v>25</v>
      </c>
      <c r="C14" s="1">
        <v>3</v>
      </c>
      <c r="D14" s="1">
        <v>3</v>
      </c>
      <c r="E14" s="1">
        <v>2</v>
      </c>
      <c r="F14" s="1">
        <v>3</v>
      </c>
      <c r="G14" s="1">
        <v>3</v>
      </c>
      <c r="H14" s="1">
        <v>4</v>
      </c>
      <c r="I14" s="1">
        <v>3</v>
      </c>
      <c r="J14" s="1">
        <v>2</v>
      </c>
      <c r="K14" s="1">
        <v>3</v>
      </c>
      <c r="L14" s="1">
        <f>konzisztencia_teszt_nyers_i!F14*1000+10000</f>
        <v>13000</v>
      </c>
      <c r="M14" s="1">
        <f t="shared" si="0"/>
        <v>13211.1</v>
      </c>
      <c r="N14" s="1">
        <f>konzisztencia_teszt_nyers_i!L14</f>
        <v>3</v>
      </c>
      <c r="O14">
        <f t="shared" si="1"/>
        <v>3.2111000000000005</v>
      </c>
      <c r="P14" s="12">
        <f t="shared" si="2"/>
        <v>7.0366666666666841E-2</v>
      </c>
      <c r="Q14" s="12">
        <f t="shared" si="3"/>
        <v>-7.0366666666666841E-2</v>
      </c>
      <c r="R14" s="7" t="s">
        <v>183</v>
      </c>
      <c r="S14" s="8">
        <v>3</v>
      </c>
      <c r="T14" s="8">
        <v>3</v>
      </c>
      <c r="U14" s="8">
        <v>2</v>
      </c>
      <c r="V14" s="8">
        <v>3</v>
      </c>
      <c r="W14" s="8">
        <v>3</v>
      </c>
      <c r="X14" s="8">
        <v>3</v>
      </c>
      <c r="Y14" s="8">
        <v>4</v>
      </c>
      <c r="Z14" s="8">
        <v>4</v>
      </c>
      <c r="AA14" s="8">
        <v>3</v>
      </c>
      <c r="AB14" s="8">
        <v>13000</v>
      </c>
    </row>
    <row r="15" spans="1:31" ht="15" thickBot="1" x14ac:dyDescent="0.35">
      <c r="A15" s="1" t="s">
        <v>154</v>
      </c>
      <c r="B15" s="1" t="s">
        <v>26</v>
      </c>
      <c r="C15" s="1">
        <v>3</v>
      </c>
      <c r="D15" s="1">
        <v>3</v>
      </c>
      <c r="E15" s="1">
        <v>2</v>
      </c>
      <c r="F15" s="1">
        <v>3</v>
      </c>
      <c r="G15" s="1">
        <v>3</v>
      </c>
      <c r="H15" s="1">
        <v>4</v>
      </c>
      <c r="I15" s="1">
        <v>2</v>
      </c>
      <c r="J15" s="1">
        <v>3</v>
      </c>
      <c r="K15" s="1">
        <v>3</v>
      </c>
      <c r="L15" s="1">
        <f>konzisztencia_teszt_nyers_i!F15*1000+10000</f>
        <v>13000</v>
      </c>
      <c r="M15" s="1">
        <f t="shared" si="0"/>
        <v>13365.7</v>
      </c>
      <c r="N15" s="1">
        <f>konzisztencia_teszt_nyers_i!L15</f>
        <v>3</v>
      </c>
      <c r="O15">
        <f t="shared" si="1"/>
        <v>3.3657000000000008</v>
      </c>
      <c r="P15" s="12">
        <f t="shared" si="2"/>
        <v>0.12190000000000027</v>
      </c>
      <c r="Q15" s="12">
        <f t="shared" si="3"/>
        <v>-0.12190000000000027</v>
      </c>
      <c r="R15" s="7" t="s">
        <v>184</v>
      </c>
      <c r="S15" s="8">
        <v>1</v>
      </c>
      <c r="T15" s="8">
        <v>1</v>
      </c>
      <c r="U15" s="8">
        <v>3</v>
      </c>
      <c r="V15" s="8">
        <v>2</v>
      </c>
      <c r="W15" s="8">
        <v>1</v>
      </c>
      <c r="X15" s="8">
        <v>1</v>
      </c>
      <c r="Y15" s="8">
        <v>4</v>
      </c>
      <c r="Z15" s="8">
        <v>4</v>
      </c>
      <c r="AA15" s="8">
        <v>4</v>
      </c>
      <c r="AB15" s="8">
        <v>13000</v>
      </c>
    </row>
    <row r="16" spans="1:31" ht="15" thickBot="1" x14ac:dyDescent="0.35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2</v>
      </c>
      <c r="H16" s="1">
        <v>3</v>
      </c>
      <c r="I16" s="1">
        <v>4</v>
      </c>
      <c r="J16" s="1">
        <v>3</v>
      </c>
      <c r="K16" s="1">
        <v>3</v>
      </c>
      <c r="L16" s="1">
        <f>konzisztencia_teszt_nyers_i!F16*1000+10000</f>
        <v>13000</v>
      </c>
      <c r="M16" s="1">
        <f t="shared" si="0"/>
        <v>13179.1</v>
      </c>
      <c r="N16" s="1">
        <f>konzisztencia_teszt_nyers_i!L16</f>
        <v>3</v>
      </c>
      <c r="O16">
        <f t="shared" si="1"/>
        <v>3.1791000000000005</v>
      </c>
      <c r="P16" s="12">
        <f t="shared" si="2"/>
        <v>5.9700000000000163E-2</v>
      </c>
      <c r="Q16" s="12">
        <f t="shared" si="3"/>
        <v>-5.9700000000000163E-2</v>
      </c>
      <c r="R16" s="7" t="s">
        <v>185</v>
      </c>
      <c r="S16" s="8">
        <v>1</v>
      </c>
      <c r="T16" s="8">
        <v>1</v>
      </c>
      <c r="U16" s="8">
        <v>2</v>
      </c>
      <c r="V16" s="8">
        <v>2</v>
      </c>
      <c r="W16" s="8">
        <v>1</v>
      </c>
      <c r="X16" s="8">
        <v>1</v>
      </c>
      <c r="Y16" s="8">
        <v>4</v>
      </c>
      <c r="Z16" s="8">
        <v>4</v>
      </c>
      <c r="AA16" s="8">
        <v>5</v>
      </c>
      <c r="AB16" s="8">
        <v>12000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2</v>
      </c>
      <c r="E17" s="1">
        <v>3</v>
      </c>
      <c r="F17" s="1">
        <v>3</v>
      </c>
      <c r="G17" s="1">
        <v>2</v>
      </c>
      <c r="H17" s="1">
        <v>3</v>
      </c>
      <c r="I17" s="1">
        <v>3</v>
      </c>
      <c r="J17" s="1">
        <v>3</v>
      </c>
      <c r="K17" s="1">
        <v>2</v>
      </c>
      <c r="L17" s="1">
        <f>konzisztencia_teszt_nyers_i!F17*1000+10000</f>
        <v>14000</v>
      </c>
      <c r="M17" s="1">
        <f t="shared" si="0"/>
        <v>13206.1</v>
      </c>
      <c r="N17" s="1">
        <f>konzisztencia_teszt_nyers_i!L17</f>
        <v>2</v>
      </c>
      <c r="O17">
        <f t="shared" si="1"/>
        <v>3.2061000000000002</v>
      </c>
      <c r="P17" s="12">
        <f t="shared" si="2"/>
        <v>0.60305000000000009</v>
      </c>
      <c r="Q17" s="12">
        <f t="shared" si="3"/>
        <v>-0.60305000000000009</v>
      </c>
      <c r="R17" s="7" t="s">
        <v>186</v>
      </c>
      <c r="S17" s="8">
        <v>2</v>
      </c>
      <c r="T17" s="8">
        <v>2</v>
      </c>
      <c r="U17" s="8">
        <v>5</v>
      </c>
      <c r="V17" s="8">
        <v>4</v>
      </c>
      <c r="W17" s="8">
        <v>5</v>
      </c>
      <c r="X17" s="8">
        <v>5</v>
      </c>
      <c r="Y17" s="8">
        <v>1</v>
      </c>
      <c r="Z17" s="8">
        <v>3</v>
      </c>
      <c r="AA17" s="8">
        <v>1</v>
      </c>
      <c r="AB17" s="8">
        <v>15000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2</v>
      </c>
      <c r="H18" s="1">
        <v>3</v>
      </c>
      <c r="I18" s="1">
        <v>3</v>
      </c>
      <c r="J18" s="1">
        <v>3</v>
      </c>
      <c r="K18" s="1">
        <v>3</v>
      </c>
      <c r="L18" s="1">
        <f>konzisztencia_teszt_nyers_i!F18*1000+10000</f>
        <v>13000</v>
      </c>
      <c r="M18" s="1">
        <f t="shared" si="0"/>
        <v>13335.2</v>
      </c>
      <c r="N18" s="1">
        <f>konzisztencia_teszt_nyers_i!L18</f>
        <v>3</v>
      </c>
      <c r="O18">
        <f t="shared" si="1"/>
        <v>3.3352000000000008</v>
      </c>
      <c r="P18" s="12">
        <f t="shared" si="2"/>
        <v>0.11173333333333361</v>
      </c>
      <c r="Q18" s="12">
        <f t="shared" si="3"/>
        <v>-0.11173333333333361</v>
      </c>
      <c r="R18" s="7" t="s">
        <v>187</v>
      </c>
      <c r="S18" s="8">
        <v>3</v>
      </c>
      <c r="T18" s="8">
        <v>3</v>
      </c>
      <c r="U18" s="8">
        <v>2</v>
      </c>
      <c r="V18" s="8">
        <v>3</v>
      </c>
      <c r="W18" s="8">
        <v>3</v>
      </c>
      <c r="X18" s="8">
        <v>4</v>
      </c>
      <c r="Y18" s="8">
        <v>3</v>
      </c>
      <c r="Z18" s="8">
        <v>3</v>
      </c>
      <c r="AA18" s="8">
        <v>3</v>
      </c>
      <c r="AB18" s="8">
        <v>14000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1</v>
      </c>
      <c r="G19" s="1">
        <v>1</v>
      </c>
      <c r="H19" s="1">
        <v>1</v>
      </c>
      <c r="I19" s="1">
        <v>3</v>
      </c>
      <c r="J19" s="1">
        <v>2</v>
      </c>
      <c r="K19" s="1">
        <v>3</v>
      </c>
      <c r="L19" s="1">
        <f>konzisztencia_teszt_nyers_i!F19*1000+10000</f>
        <v>12000</v>
      </c>
      <c r="M19" s="1">
        <f t="shared" si="0"/>
        <v>12191.9</v>
      </c>
      <c r="N19" s="1">
        <f>konzisztencia_teszt_nyers_i!L19</f>
        <v>3</v>
      </c>
      <c r="O19">
        <f t="shared" si="1"/>
        <v>2.1918999999999995</v>
      </c>
      <c r="P19" s="12">
        <f t="shared" si="2"/>
        <v>0.26936666666666681</v>
      </c>
      <c r="Q19" s="12">
        <f t="shared" si="3"/>
        <v>0.26936666666666681</v>
      </c>
      <c r="R19" s="7" t="s">
        <v>188</v>
      </c>
      <c r="S19" s="8">
        <v>3</v>
      </c>
      <c r="T19" s="8">
        <v>3</v>
      </c>
      <c r="U19" s="8">
        <v>2</v>
      </c>
      <c r="V19" s="8">
        <v>3</v>
      </c>
      <c r="W19" s="8">
        <v>3</v>
      </c>
      <c r="X19" s="8">
        <v>4</v>
      </c>
      <c r="Y19" s="8">
        <v>3</v>
      </c>
      <c r="Z19" s="8">
        <v>2</v>
      </c>
      <c r="AA19" s="8">
        <v>3</v>
      </c>
      <c r="AB19" s="8">
        <v>13000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2</v>
      </c>
      <c r="E20" s="1">
        <v>4</v>
      </c>
      <c r="F20" s="1">
        <v>1</v>
      </c>
      <c r="G20" s="1">
        <v>2</v>
      </c>
      <c r="H20" s="1">
        <v>1</v>
      </c>
      <c r="I20" s="1">
        <v>3</v>
      </c>
      <c r="J20" s="1">
        <v>2</v>
      </c>
      <c r="K20" s="1">
        <v>2</v>
      </c>
      <c r="L20" s="1">
        <f>konzisztencia_teszt_nyers_i!F20*1000+10000</f>
        <v>13000</v>
      </c>
      <c r="M20" s="1">
        <f t="shared" si="0"/>
        <v>12672.2</v>
      </c>
      <c r="N20" s="1">
        <f>konzisztencia_teszt_nyers_i!L20</f>
        <v>2</v>
      </c>
      <c r="O20">
        <f t="shared" si="1"/>
        <v>2.6722000000000006</v>
      </c>
      <c r="P20" s="12">
        <f t="shared" si="2"/>
        <v>0.33610000000000029</v>
      </c>
      <c r="Q20" s="12">
        <f t="shared" si="3"/>
        <v>-0.33610000000000029</v>
      </c>
      <c r="R20" s="7" t="s">
        <v>189</v>
      </c>
      <c r="S20" s="8">
        <v>3</v>
      </c>
      <c r="T20" s="8">
        <v>3</v>
      </c>
      <c r="U20" s="8">
        <v>2</v>
      </c>
      <c r="V20" s="8">
        <v>3</v>
      </c>
      <c r="W20" s="8">
        <v>3</v>
      </c>
      <c r="X20" s="8">
        <v>4</v>
      </c>
      <c r="Y20" s="8">
        <v>2</v>
      </c>
      <c r="Z20" s="8">
        <v>3</v>
      </c>
      <c r="AA20" s="8">
        <v>3</v>
      </c>
      <c r="AB20" s="8">
        <v>13000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1</v>
      </c>
      <c r="G21" s="1">
        <v>1</v>
      </c>
      <c r="H21" s="1">
        <v>1</v>
      </c>
      <c r="I21" s="1">
        <v>3</v>
      </c>
      <c r="J21" s="1">
        <v>2</v>
      </c>
      <c r="K21" s="1">
        <v>4</v>
      </c>
      <c r="L21" s="1">
        <f>konzisztencia_teszt_nyers_i!F21*1000+10000</f>
        <v>13000</v>
      </c>
      <c r="M21" s="1">
        <f t="shared" si="0"/>
        <v>12546.7</v>
      </c>
      <c r="N21" s="1">
        <f>konzisztencia_teszt_nyers_i!L21</f>
        <v>4</v>
      </c>
      <c r="O21">
        <f t="shared" si="1"/>
        <v>2.5467000000000009</v>
      </c>
      <c r="P21" s="12">
        <f t="shared" si="2"/>
        <v>0.36332499999999979</v>
      </c>
      <c r="Q21" s="12">
        <f t="shared" si="3"/>
        <v>0.36332499999999979</v>
      </c>
      <c r="R21" s="7" t="s">
        <v>190</v>
      </c>
      <c r="S21" s="8">
        <v>3</v>
      </c>
      <c r="T21" s="8">
        <v>2</v>
      </c>
      <c r="U21" s="8">
        <v>3</v>
      </c>
      <c r="V21" s="8">
        <v>3</v>
      </c>
      <c r="W21" s="8">
        <v>2</v>
      </c>
      <c r="X21" s="8">
        <v>3</v>
      </c>
      <c r="Y21" s="8">
        <v>4</v>
      </c>
      <c r="Z21" s="8">
        <v>3</v>
      </c>
      <c r="AA21" s="8">
        <v>3</v>
      </c>
      <c r="AB21" s="8">
        <v>13000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3</v>
      </c>
      <c r="E22" s="1">
        <v>5</v>
      </c>
      <c r="F22" s="1">
        <v>2</v>
      </c>
      <c r="G22" s="1">
        <v>4</v>
      </c>
      <c r="H22" s="1">
        <v>2</v>
      </c>
      <c r="I22" s="1">
        <v>2</v>
      </c>
      <c r="J22" s="1">
        <v>3</v>
      </c>
      <c r="K22" s="1">
        <v>1</v>
      </c>
      <c r="L22" s="1">
        <f>konzisztencia_teszt_nyers_i!F22*1000+10000</f>
        <v>14000</v>
      </c>
      <c r="M22" s="1">
        <f t="shared" si="0"/>
        <v>13592.3</v>
      </c>
      <c r="N22" s="1">
        <f>konzisztencia_teszt_nyers_i!L22</f>
        <v>1</v>
      </c>
      <c r="O22">
        <f t="shared" si="1"/>
        <v>3.5922999999999994</v>
      </c>
      <c r="P22" s="12">
        <f t="shared" si="2"/>
        <v>2.5922999999999994</v>
      </c>
      <c r="Q22" s="12">
        <f t="shared" si="3"/>
        <v>-2.5922999999999994</v>
      </c>
      <c r="R22" s="7" t="s">
        <v>191</v>
      </c>
      <c r="S22" s="8">
        <v>2</v>
      </c>
      <c r="T22" s="8">
        <v>2</v>
      </c>
      <c r="U22" s="8">
        <v>3</v>
      </c>
      <c r="V22" s="8">
        <v>3</v>
      </c>
      <c r="W22" s="8">
        <v>2</v>
      </c>
      <c r="X22" s="8">
        <v>3</v>
      </c>
      <c r="Y22" s="8">
        <v>3</v>
      </c>
      <c r="Z22" s="8">
        <v>3</v>
      </c>
      <c r="AA22" s="8">
        <v>2</v>
      </c>
      <c r="AB22" s="8">
        <v>14000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2</v>
      </c>
      <c r="G23" s="1">
        <v>2</v>
      </c>
      <c r="H23" s="1">
        <v>1</v>
      </c>
      <c r="I23" s="1">
        <v>4</v>
      </c>
      <c r="J23" s="1">
        <v>3</v>
      </c>
      <c r="K23" s="1">
        <v>3</v>
      </c>
      <c r="L23" s="1">
        <f>konzisztencia_teszt_nyers_i!F23*1000+10000</f>
        <v>13000</v>
      </c>
      <c r="M23" s="1">
        <f t="shared" si="0"/>
        <v>12904.4</v>
      </c>
      <c r="N23" s="1">
        <f>konzisztencia_teszt_nyers_i!L23</f>
        <v>3</v>
      </c>
      <c r="O23">
        <f t="shared" si="1"/>
        <v>2.9043999999999994</v>
      </c>
      <c r="P23" s="12">
        <f t="shared" si="2"/>
        <v>3.1866666666666855E-2</v>
      </c>
      <c r="Q23" s="12">
        <f t="shared" si="3"/>
        <v>3.1866666666666855E-2</v>
      </c>
      <c r="R23" s="7" t="s">
        <v>192</v>
      </c>
      <c r="S23" s="8">
        <v>3</v>
      </c>
      <c r="T23" s="8">
        <v>2</v>
      </c>
      <c r="U23" s="8">
        <v>3</v>
      </c>
      <c r="V23" s="8">
        <v>3</v>
      </c>
      <c r="W23" s="8">
        <v>2</v>
      </c>
      <c r="X23" s="8">
        <v>3</v>
      </c>
      <c r="Y23" s="8">
        <v>3</v>
      </c>
      <c r="Z23" s="8">
        <v>3</v>
      </c>
      <c r="AA23" s="8">
        <v>3</v>
      </c>
      <c r="AB23" s="8">
        <v>13000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3</v>
      </c>
      <c r="F24" s="1">
        <v>2</v>
      </c>
      <c r="G24" s="1">
        <v>1</v>
      </c>
      <c r="H24" s="1">
        <v>1</v>
      </c>
      <c r="I24" s="1">
        <v>3</v>
      </c>
      <c r="J24" s="1">
        <v>4</v>
      </c>
      <c r="K24" s="1">
        <v>4</v>
      </c>
      <c r="L24" s="1">
        <f>konzisztencia_teszt_nyers_i!F24*1000+10000</f>
        <v>12000</v>
      </c>
      <c r="M24" s="1">
        <f t="shared" si="0"/>
        <v>12569.7</v>
      </c>
      <c r="N24" s="1">
        <f>konzisztencia_teszt_nyers_i!L24</f>
        <v>4</v>
      </c>
      <c r="O24">
        <f t="shared" si="1"/>
        <v>2.5697000000000005</v>
      </c>
      <c r="P24" s="12">
        <f t="shared" si="2"/>
        <v>0.35757499999999987</v>
      </c>
      <c r="Q24" s="12">
        <f t="shared" si="3"/>
        <v>0.35757499999999987</v>
      </c>
      <c r="R24" s="7" t="s">
        <v>193</v>
      </c>
      <c r="S24" s="8">
        <v>2</v>
      </c>
      <c r="T24" s="8">
        <v>3</v>
      </c>
      <c r="U24" s="8">
        <v>2</v>
      </c>
      <c r="V24" s="8">
        <v>1</v>
      </c>
      <c r="W24" s="8">
        <v>1</v>
      </c>
      <c r="X24" s="8">
        <v>1</v>
      </c>
      <c r="Y24" s="8">
        <v>3</v>
      </c>
      <c r="Z24" s="8">
        <v>2</v>
      </c>
      <c r="AA24" s="8">
        <v>3</v>
      </c>
      <c r="AB24" s="8">
        <v>12000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2</v>
      </c>
      <c r="E25" s="1">
        <v>4</v>
      </c>
      <c r="F25" s="1">
        <v>2</v>
      </c>
      <c r="G25" s="1">
        <v>2</v>
      </c>
      <c r="H25" s="1">
        <v>1</v>
      </c>
      <c r="I25" s="1">
        <v>3</v>
      </c>
      <c r="J25" s="1">
        <v>3</v>
      </c>
      <c r="K25" s="1">
        <v>2</v>
      </c>
      <c r="L25" s="1">
        <f>konzisztencia_teszt_nyers_i!F25*1000+10000</f>
        <v>13000</v>
      </c>
      <c r="M25" s="1">
        <f t="shared" si="0"/>
        <v>12696.8</v>
      </c>
      <c r="N25" s="1">
        <f>konzisztencia_teszt_nyers_i!L25</f>
        <v>2</v>
      </c>
      <c r="O25">
        <f t="shared" si="1"/>
        <v>2.6967999999999992</v>
      </c>
      <c r="P25" s="12">
        <f t="shared" si="2"/>
        <v>0.3483999999999996</v>
      </c>
      <c r="Q25" s="12">
        <f t="shared" si="3"/>
        <v>-0.3483999999999996</v>
      </c>
      <c r="R25" s="7" t="s">
        <v>194</v>
      </c>
      <c r="S25" s="8">
        <v>1</v>
      </c>
      <c r="T25" s="8">
        <v>2</v>
      </c>
      <c r="U25" s="8">
        <v>4</v>
      </c>
      <c r="V25" s="8">
        <v>1</v>
      </c>
      <c r="W25" s="8">
        <v>2</v>
      </c>
      <c r="X25" s="8">
        <v>1</v>
      </c>
      <c r="Y25" s="8">
        <v>3</v>
      </c>
      <c r="Z25" s="8">
        <v>2</v>
      </c>
      <c r="AA25" s="8">
        <v>2</v>
      </c>
      <c r="AB25" s="8">
        <v>13000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2</v>
      </c>
      <c r="H26" s="1">
        <v>2</v>
      </c>
      <c r="I26" s="1">
        <v>3</v>
      </c>
      <c r="J26" s="1">
        <v>4</v>
      </c>
      <c r="K26" s="1">
        <v>2</v>
      </c>
      <c r="L26" s="1">
        <f>konzisztencia_teszt_nyers_i!F26*1000+10000</f>
        <v>13000</v>
      </c>
      <c r="M26" s="1">
        <f t="shared" si="0"/>
        <v>12891.9</v>
      </c>
      <c r="N26" s="1">
        <f>konzisztencia_teszt_nyers_i!L26</f>
        <v>2</v>
      </c>
      <c r="O26">
        <f t="shared" si="1"/>
        <v>2.8918999999999997</v>
      </c>
      <c r="P26" s="12">
        <f t="shared" si="2"/>
        <v>0.44594999999999985</v>
      </c>
      <c r="Q26" s="12">
        <f t="shared" si="3"/>
        <v>-0.44594999999999985</v>
      </c>
      <c r="R26" s="7" t="s">
        <v>195</v>
      </c>
      <c r="S26" s="8">
        <v>2</v>
      </c>
      <c r="T26" s="8">
        <v>3</v>
      </c>
      <c r="U26" s="8">
        <v>3</v>
      </c>
      <c r="V26" s="8">
        <v>1</v>
      </c>
      <c r="W26" s="8">
        <v>1</v>
      </c>
      <c r="X26" s="8">
        <v>1</v>
      </c>
      <c r="Y26" s="8">
        <v>3</v>
      </c>
      <c r="Z26" s="8">
        <v>2</v>
      </c>
      <c r="AA26" s="8">
        <v>4</v>
      </c>
      <c r="AB26" s="8">
        <v>13000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3</v>
      </c>
      <c r="G27" s="1">
        <v>2</v>
      </c>
      <c r="H27" s="1">
        <v>2</v>
      </c>
      <c r="I27" s="1">
        <v>4</v>
      </c>
      <c r="J27" s="1">
        <v>5</v>
      </c>
      <c r="K27" s="1">
        <v>4</v>
      </c>
      <c r="L27" s="1">
        <f>konzisztencia_teszt_nyers_i!F27*1000+10000</f>
        <v>12000</v>
      </c>
      <c r="M27" s="1">
        <f t="shared" si="0"/>
        <v>12260</v>
      </c>
      <c r="N27" s="1">
        <f>konzisztencia_teszt_nyers_i!L27</f>
        <v>4</v>
      </c>
      <c r="O27">
        <f t="shared" si="1"/>
        <v>2.2599999999999998</v>
      </c>
      <c r="P27" s="12">
        <f t="shared" si="2"/>
        <v>0.43500000000000005</v>
      </c>
      <c r="Q27" s="12">
        <f t="shared" si="3"/>
        <v>0.43500000000000005</v>
      </c>
      <c r="R27" s="7" t="s">
        <v>196</v>
      </c>
      <c r="S27" s="8">
        <v>1</v>
      </c>
      <c r="T27" s="8">
        <v>3</v>
      </c>
      <c r="U27" s="8">
        <v>5</v>
      </c>
      <c r="V27" s="8">
        <v>2</v>
      </c>
      <c r="W27" s="8">
        <v>4</v>
      </c>
      <c r="X27" s="8">
        <v>2</v>
      </c>
      <c r="Y27" s="8">
        <v>2</v>
      </c>
      <c r="Z27" s="8">
        <v>3</v>
      </c>
      <c r="AA27" s="8">
        <v>1</v>
      </c>
      <c r="AB27" s="8">
        <v>14000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2</v>
      </c>
      <c r="E28" s="1">
        <v>1</v>
      </c>
      <c r="F28" s="1">
        <v>3</v>
      </c>
      <c r="G28" s="1">
        <v>4</v>
      </c>
      <c r="H28" s="1">
        <v>4</v>
      </c>
      <c r="I28" s="1">
        <v>2</v>
      </c>
      <c r="J28" s="1">
        <v>3</v>
      </c>
      <c r="K28" s="1">
        <v>3</v>
      </c>
      <c r="L28" s="1">
        <f>konzisztencia_teszt_nyers_i!F28*1000+10000</f>
        <v>14000</v>
      </c>
      <c r="M28" s="1">
        <f t="shared" si="0"/>
        <v>13637.4</v>
      </c>
      <c r="N28" s="1">
        <f>konzisztencia_teszt_nyers_i!L28</f>
        <v>3</v>
      </c>
      <c r="O28">
        <f t="shared" si="1"/>
        <v>3.6373999999999995</v>
      </c>
      <c r="P28" s="12">
        <f t="shared" si="2"/>
        <v>0.2124666666666665</v>
      </c>
      <c r="Q28" s="12">
        <f t="shared" si="3"/>
        <v>-0.2124666666666665</v>
      </c>
      <c r="R28" s="7" t="s">
        <v>197</v>
      </c>
      <c r="S28" s="8">
        <v>2</v>
      </c>
      <c r="T28" s="8">
        <v>2</v>
      </c>
      <c r="U28" s="8">
        <v>3</v>
      </c>
      <c r="V28" s="8">
        <v>2</v>
      </c>
      <c r="W28" s="8">
        <v>2</v>
      </c>
      <c r="X28" s="8">
        <v>1</v>
      </c>
      <c r="Y28" s="8">
        <v>4</v>
      </c>
      <c r="Z28" s="8">
        <v>3</v>
      </c>
      <c r="AA28" s="8">
        <v>3</v>
      </c>
      <c r="AB28" s="8">
        <v>13000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4</v>
      </c>
      <c r="E29" s="1">
        <v>2</v>
      </c>
      <c r="F29" s="1">
        <v>4</v>
      </c>
      <c r="G29" s="1">
        <v>4</v>
      </c>
      <c r="H29" s="1">
        <v>4</v>
      </c>
      <c r="I29" s="1">
        <v>2</v>
      </c>
      <c r="J29" s="1">
        <v>2</v>
      </c>
      <c r="K29" s="1">
        <v>3</v>
      </c>
      <c r="L29" s="1">
        <f>konzisztencia_teszt_nyers_i!F29*1000+10000</f>
        <v>14000</v>
      </c>
      <c r="M29" s="1">
        <f t="shared" si="0"/>
        <v>14008.6</v>
      </c>
      <c r="N29" s="1">
        <f>konzisztencia_teszt_nyers_i!L29</f>
        <v>3</v>
      </c>
      <c r="O29">
        <f t="shared" si="1"/>
        <v>4.0086000000000004</v>
      </c>
      <c r="P29" s="12">
        <f t="shared" si="2"/>
        <v>0.33620000000000011</v>
      </c>
      <c r="Q29" s="12">
        <f t="shared" si="3"/>
        <v>-0.33620000000000011</v>
      </c>
      <c r="R29" s="7" t="s">
        <v>198</v>
      </c>
      <c r="S29" s="8">
        <v>2</v>
      </c>
      <c r="T29" s="8">
        <v>3</v>
      </c>
      <c r="U29" s="8">
        <v>3</v>
      </c>
      <c r="V29" s="8">
        <v>2</v>
      </c>
      <c r="W29" s="8">
        <v>1</v>
      </c>
      <c r="X29" s="8">
        <v>1</v>
      </c>
      <c r="Y29" s="8">
        <v>3</v>
      </c>
      <c r="Z29" s="8">
        <v>4</v>
      </c>
      <c r="AA29" s="8">
        <v>4</v>
      </c>
      <c r="AB29" s="8">
        <v>12000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4</v>
      </c>
      <c r="G30" s="1">
        <v>2</v>
      </c>
      <c r="H30" s="1">
        <v>2</v>
      </c>
      <c r="I30" s="1">
        <v>4</v>
      </c>
      <c r="J30" s="1">
        <v>5</v>
      </c>
      <c r="K30" s="1">
        <v>4</v>
      </c>
      <c r="L30" s="1">
        <f>konzisztencia_teszt_nyers_i!F30*1000+10000</f>
        <v>13000</v>
      </c>
      <c r="M30" s="1">
        <f t="shared" si="0"/>
        <v>13047.5</v>
      </c>
      <c r="N30" s="1">
        <f>konzisztencia_teszt_nyers_i!L30</f>
        <v>4</v>
      </c>
      <c r="O30">
        <f t="shared" si="1"/>
        <v>3.0474999999999999</v>
      </c>
      <c r="P30" s="12">
        <f t="shared" si="2"/>
        <v>0.23812500000000003</v>
      </c>
      <c r="Q30" s="12">
        <f t="shared" si="3"/>
        <v>0.23812500000000003</v>
      </c>
      <c r="R30" s="7" t="s">
        <v>199</v>
      </c>
      <c r="S30" s="8">
        <v>1</v>
      </c>
      <c r="T30" s="8">
        <v>2</v>
      </c>
      <c r="U30" s="8">
        <v>4</v>
      </c>
      <c r="V30" s="8">
        <v>2</v>
      </c>
      <c r="W30" s="8">
        <v>2</v>
      </c>
      <c r="X30" s="8">
        <v>1</v>
      </c>
      <c r="Y30" s="8">
        <v>3</v>
      </c>
      <c r="Z30" s="8">
        <v>3</v>
      </c>
      <c r="AA30" s="8">
        <v>2</v>
      </c>
      <c r="AB30" s="8">
        <v>13000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1</v>
      </c>
      <c r="G31" s="1">
        <v>1</v>
      </c>
      <c r="H31" s="1">
        <v>1</v>
      </c>
      <c r="I31" s="1">
        <v>4</v>
      </c>
      <c r="J31" s="1">
        <v>3</v>
      </c>
      <c r="K31" s="1">
        <v>3</v>
      </c>
      <c r="L31" s="1">
        <f>konzisztencia_teszt_nyers_i!F31*1000+10000</f>
        <v>12000</v>
      </c>
      <c r="M31" s="1">
        <f t="shared" si="0"/>
        <v>12058.3</v>
      </c>
      <c r="N31" s="1">
        <f>konzisztencia_teszt_nyers_i!L31</f>
        <v>3</v>
      </c>
      <c r="O31">
        <f t="shared" si="1"/>
        <v>2.0582999999999991</v>
      </c>
      <c r="P31" s="12">
        <f t="shared" si="2"/>
        <v>0.31390000000000029</v>
      </c>
      <c r="Q31" s="12">
        <f t="shared" si="3"/>
        <v>0.31390000000000029</v>
      </c>
      <c r="R31" s="7" t="s">
        <v>200</v>
      </c>
      <c r="S31" s="8">
        <v>1</v>
      </c>
      <c r="T31" s="8">
        <v>1</v>
      </c>
      <c r="U31" s="8">
        <v>3</v>
      </c>
      <c r="V31" s="8">
        <v>3</v>
      </c>
      <c r="W31" s="8">
        <v>2</v>
      </c>
      <c r="X31" s="8">
        <v>2</v>
      </c>
      <c r="Y31" s="8">
        <v>3</v>
      </c>
      <c r="Z31" s="8">
        <v>4</v>
      </c>
      <c r="AA31" s="8">
        <v>2</v>
      </c>
      <c r="AB31" s="8">
        <v>13000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2</v>
      </c>
      <c r="E32" s="1">
        <v>3</v>
      </c>
      <c r="F32" s="1">
        <v>1</v>
      </c>
      <c r="G32" s="1">
        <v>1</v>
      </c>
      <c r="H32" s="1">
        <v>2</v>
      </c>
      <c r="I32" s="1">
        <v>4</v>
      </c>
      <c r="J32" s="1">
        <v>3</v>
      </c>
      <c r="K32" s="1">
        <v>4</v>
      </c>
      <c r="L32" s="1">
        <f>konzisztencia_teszt_nyers_i!F32*1000+10000</f>
        <v>12000</v>
      </c>
      <c r="M32" s="1">
        <f t="shared" si="0"/>
        <v>12438.6</v>
      </c>
      <c r="N32" s="1">
        <f>konzisztencia_teszt_nyers_i!L32</f>
        <v>4</v>
      </c>
      <c r="O32">
        <f t="shared" si="1"/>
        <v>2.4386000000000005</v>
      </c>
      <c r="P32" s="12">
        <f t="shared" si="2"/>
        <v>0.39034999999999986</v>
      </c>
      <c r="Q32" s="12">
        <f t="shared" si="3"/>
        <v>0.39034999999999986</v>
      </c>
      <c r="R32" s="7" t="s">
        <v>201</v>
      </c>
      <c r="S32" s="8">
        <v>3</v>
      </c>
      <c r="T32" s="8">
        <v>3</v>
      </c>
      <c r="U32" s="8">
        <v>2</v>
      </c>
      <c r="V32" s="8">
        <v>3</v>
      </c>
      <c r="W32" s="8">
        <v>2</v>
      </c>
      <c r="X32" s="8">
        <v>2</v>
      </c>
      <c r="Y32" s="8">
        <v>4</v>
      </c>
      <c r="Z32" s="8">
        <v>5</v>
      </c>
      <c r="AA32" s="8">
        <v>4</v>
      </c>
      <c r="AB32" s="8">
        <v>12000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3</v>
      </c>
      <c r="E33" s="1">
        <v>4</v>
      </c>
      <c r="F33" s="1">
        <v>1</v>
      </c>
      <c r="G33" s="1">
        <v>1</v>
      </c>
      <c r="H33" s="1">
        <v>1</v>
      </c>
      <c r="I33" s="1">
        <v>3</v>
      </c>
      <c r="J33" s="1">
        <v>3</v>
      </c>
      <c r="K33" s="1">
        <v>2</v>
      </c>
      <c r="L33" s="1">
        <f>konzisztencia_teszt_nyers_i!F33*1000+10000</f>
        <v>12000</v>
      </c>
      <c r="M33" s="1">
        <f t="shared" si="0"/>
        <v>12568.7</v>
      </c>
      <c r="N33" s="1">
        <f>konzisztencia_teszt_nyers_i!L33</f>
        <v>2</v>
      </c>
      <c r="O33">
        <f t="shared" si="1"/>
        <v>2.5687000000000006</v>
      </c>
      <c r="P33" s="12">
        <f t="shared" si="2"/>
        <v>0.28435000000000032</v>
      </c>
      <c r="Q33" s="12">
        <f t="shared" si="3"/>
        <v>-0.28435000000000032</v>
      </c>
      <c r="R33" s="7" t="s">
        <v>202</v>
      </c>
      <c r="S33" s="8">
        <v>4</v>
      </c>
      <c r="T33" s="8">
        <v>2</v>
      </c>
      <c r="U33" s="8">
        <v>1</v>
      </c>
      <c r="V33" s="8">
        <v>3</v>
      </c>
      <c r="W33" s="8">
        <v>4</v>
      </c>
      <c r="X33" s="8">
        <v>4</v>
      </c>
      <c r="Y33" s="8">
        <v>2</v>
      </c>
      <c r="Z33" s="8">
        <v>3</v>
      </c>
      <c r="AA33" s="8">
        <v>3</v>
      </c>
      <c r="AB33" s="8">
        <v>14000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2</v>
      </c>
      <c r="H34" s="1">
        <v>2</v>
      </c>
      <c r="I34" s="1">
        <v>4</v>
      </c>
      <c r="J34" s="1">
        <v>4</v>
      </c>
      <c r="K34" s="1">
        <v>4</v>
      </c>
      <c r="L34" s="1">
        <f>konzisztencia_teszt_nyers_i!F34*1000+10000</f>
        <v>13000</v>
      </c>
      <c r="M34" s="1">
        <f t="shared" si="0"/>
        <v>13060</v>
      </c>
      <c r="N34" s="1">
        <f>konzisztencia_teszt_nyers_i!L34</f>
        <v>4</v>
      </c>
      <c r="O34">
        <f t="shared" si="1"/>
        <v>3.06</v>
      </c>
      <c r="P34" s="12">
        <f t="shared" si="2"/>
        <v>0.23499999999999999</v>
      </c>
      <c r="Q34" s="12">
        <f t="shared" si="3"/>
        <v>0.23499999999999999</v>
      </c>
      <c r="R34" s="7" t="s">
        <v>203</v>
      </c>
      <c r="S34" s="8">
        <v>4</v>
      </c>
      <c r="T34" s="8">
        <v>4</v>
      </c>
      <c r="U34" s="8">
        <v>2</v>
      </c>
      <c r="V34" s="8">
        <v>4</v>
      </c>
      <c r="W34" s="8">
        <v>4</v>
      </c>
      <c r="X34" s="8">
        <v>4</v>
      </c>
      <c r="Y34" s="8">
        <v>2</v>
      </c>
      <c r="Z34" s="8">
        <v>2</v>
      </c>
      <c r="AA34" s="8">
        <v>3</v>
      </c>
      <c r="AB34" s="8">
        <v>14000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1</v>
      </c>
      <c r="H35" s="1">
        <v>1</v>
      </c>
      <c r="I35" s="1">
        <v>5</v>
      </c>
      <c r="J35" s="1">
        <v>4</v>
      </c>
      <c r="K35" s="1">
        <v>4</v>
      </c>
      <c r="L35" s="1">
        <f>konzisztencia_teszt_nyers_i!F35*1000+10000</f>
        <v>12000</v>
      </c>
      <c r="M35" s="1">
        <f t="shared" si="0"/>
        <v>11558</v>
      </c>
      <c r="N35" s="1">
        <f>konzisztencia_teszt_nyers_i!L35</f>
        <v>4</v>
      </c>
      <c r="O35">
        <f t="shared" si="1"/>
        <v>1.5580000000000001</v>
      </c>
      <c r="P35" s="12">
        <f t="shared" si="2"/>
        <v>0.61050000000000004</v>
      </c>
      <c r="Q35" s="12">
        <f t="shared" si="3"/>
        <v>0.61050000000000004</v>
      </c>
      <c r="R35" s="7" t="s">
        <v>204</v>
      </c>
      <c r="S35" s="8">
        <v>3</v>
      </c>
      <c r="T35" s="8">
        <v>3</v>
      </c>
      <c r="U35" s="8">
        <v>3</v>
      </c>
      <c r="V35" s="8">
        <v>4</v>
      </c>
      <c r="W35" s="8">
        <v>2</v>
      </c>
      <c r="X35" s="8">
        <v>2</v>
      </c>
      <c r="Y35" s="8">
        <v>4</v>
      </c>
      <c r="Z35" s="8">
        <v>5</v>
      </c>
      <c r="AA35" s="8">
        <v>4</v>
      </c>
      <c r="AB35" s="8">
        <v>13000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1</v>
      </c>
      <c r="H36" s="1">
        <v>2</v>
      </c>
      <c r="I36" s="1">
        <v>4</v>
      </c>
      <c r="J36" s="1">
        <v>3</v>
      </c>
      <c r="K36" s="1">
        <v>5</v>
      </c>
      <c r="L36" s="1">
        <f>konzisztencia_teszt_nyers_i!F36*1000+10000</f>
        <v>12000</v>
      </c>
      <c r="M36" s="1">
        <f t="shared" si="0"/>
        <v>11675.1</v>
      </c>
      <c r="N36" s="1">
        <f>konzisztencia_teszt_nyers_i!L36</f>
        <v>5</v>
      </c>
      <c r="O36">
        <f t="shared" si="1"/>
        <v>1.6751000000000003</v>
      </c>
      <c r="P36" s="12">
        <f t="shared" si="2"/>
        <v>0.6649799999999999</v>
      </c>
      <c r="Q36" s="12">
        <f t="shared" si="3"/>
        <v>0.6649799999999999</v>
      </c>
      <c r="R36" s="7" t="s">
        <v>205</v>
      </c>
      <c r="S36" s="8">
        <v>3</v>
      </c>
      <c r="T36" s="8">
        <v>2</v>
      </c>
      <c r="U36" s="8">
        <v>2</v>
      </c>
      <c r="V36" s="8">
        <v>1</v>
      </c>
      <c r="W36" s="8">
        <v>1</v>
      </c>
      <c r="X36" s="8">
        <v>1</v>
      </c>
      <c r="Y36" s="8">
        <v>4</v>
      </c>
      <c r="Z36" s="8">
        <v>3</v>
      </c>
      <c r="AA36" s="8">
        <v>3</v>
      </c>
      <c r="AB36" s="8">
        <v>12000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1</v>
      </c>
      <c r="E37" s="1">
        <v>3</v>
      </c>
      <c r="F37" s="1">
        <v>2</v>
      </c>
      <c r="G37" s="1">
        <v>1</v>
      </c>
      <c r="H37" s="1">
        <v>1</v>
      </c>
      <c r="I37" s="1">
        <v>3</v>
      </c>
      <c r="J37" s="1">
        <v>3</v>
      </c>
      <c r="K37" s="1">
        <v>2</v>
      </c>
      <c r="L37" s="1">
        <f>konzisztencia_teszt_nyers_i!F37*1000+10000</f>
        <v>12000</v>
      </c>
      <c r="M37" s="1">
        <f t="shared" si="0"/>
        <v>12268.5</v>
      </c>
      <c r="N37" s="1">
        <f>konzisztencia_teszt_nyers_i!L37</f>
        <v>2</v>
      </c>
      <c r="O37">
        <f t="shared" si="1"/>
        <v>2.2685</v>
      </c>
      <c r="P37" s="12">
        <f t="shared" si="2"/>
        <v>0.13424999999999998</v>
      </c>
      <c r="Q37" s="12">
        <f t="shared" si="3"/>
        <v>-0.13424999999999998</v>
      </c>
      <c r="R37" s="7" t="s">
        <v>206</v>
      </c>
      <c r="S37" s="8">
        <v>3</v>
      </c>
      <c r="T37" s="8">
        <v>2</v>
      </c>
      <c r="U37" s="8">
        <v>3</v>
      </c>
      <c r="V37" s="8">
        <v>1</v>
      </c>
      <c r="W37" s="8">
        <v>1</v>
      </c>
      <c r="X37" s="8">
        <v>2</v>
      </c>
      <c r="Y37" s="8">
        <v>4</v>
      </c>
      <c r="Z37" s="8">
        <v>3</v>
      </c>
      <c r="AA37" s="8">
        <v>4</v>
      </c>
      <c r="AB37" s="8">
        <v>12000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1</v>
      </c>
      <c r="F38" s="1">
        <v>1</v>
      </c>
      <c r="G38" s="1">
        <v>1</v>
      </c>
      <c r="H38" s="1">
        <v>2</v>
      </c>
      <c r="I38" s="1">
        <v>4</v>
      </c>
      <c r="J38" s="1">
        <v>2</v>
      </c>
      <c r="K38" s="1">
        <v>4</v>
      </c>
      <c r="L38" s="1">
        <f>konzisztencia_teszt_nyers_i!F38*1000+10000</f>
        <v>12000</v>
      </c>
      <c r="M38" s="1">
        <f t="shared" si="0"/>
        <v>11922.8</v>
      </c>
      <c r="N38" s="1">
        <f>konzisztencia_teszt_nyers_i!L38</f>
        <v>4</v>
      </c>
      <c r="O38">
        <f t="shared" si="1"/>
        <v>1.9227999999999992</v>
      </c>
      <c r="P38" s="12">
        <f t="shared" si="2"/>
        <v>0.51930000000000021</v>
      </c>
      <c r="Q38" s="12">
        <f t="shared" si="3"/>
        <v>0.51930000000000021</v>
      </c>
      <c r="R38" s="7" t="s">
        <v>207</v>
      </c>
      <c r="S38" s="8">
        <v>1</v>
      </c>
      <c r="T38" s="8">
        <v>3</v>
      </c>
      <c r="U38" s="8">
        <v>4</v>
      </c>
      <c r="V38" s="8">
        <v>1</v>
      </c>
      <c r="W38" s="8">
        <v>1</v>
      </c>
      <c r="X38" s="8">
        <v>1</v>
      </c>
      <c r="Y38" s="8">
        <v>3</v>
      </c>
      <c r="Z38" s="8">
        <v>3</v>
      </c>
      <c r="AA38" s="8">
        <v>2</v>
      </c>
      <c r="AB38" s="8">
        <v>12000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1</v>
      </c>
      <c r="E39" s="1">
        <v>2</v>
      </c>
      <c r="F39" s="1">
        <v>1</v>
      </c>
      <c r="G39" s="1">
        <v>1</v>
      </c>
      <c r="H39" s="1">
        <v>1</v>
      </c>
      <c r="I39" s="1">
        <v>4</v>
      </c>
      <c r="J39" s="1">
        <v>2</v>
      </c>
      <c r="K39" s="1">
        <v>2</v>
      </c>
      <c r="L39" s="1">
        <f>konzisztencia_teszt_nyers_i!F39*1000+10000</f>
        <v>11000</v>
      </c>
      <c r="M39" s="1">
        <f t="shared" si="0"/>
        <v>11596</v>
      </c>
      <c r="N39" s="1">
        <f>konzisztencia_teszt_nyers_i!L39</f>
        <v>2</v>
      </c>
      <c r="O39">
        <f t="shared" si="1"/>
        <v>1.5960000000000001</v>
      </c>
      <c r="P39" s="12">
        <f t="shared" si="2"/>
        <v>0.20199999999999996</v>
      </c>
      <c r="Q39" s="12">
        <f t="shared" si="3"/>
        <v>0.20199999999999996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2</v>
      </c>
      <c r="X39" s="8">
        <v>2</v>
      </c>
      <c r="Y39" s="8">
        <v>4</v>
      </c>
      <c r="Z39" s="8">
        <v>4</v>
      </c>
      <c r="AA39" s="8">
        <v>4</v>
      </c>
      <c r="AB39" s="8">
        <v>13000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2</v>
      </c>
      <c r="F40" s="1">
        <v>1</v>
      </c>
      <c r="G40" s="1">
        <v>1</v>
      </c>
      <c r="H40" s="1">
        <v>2</v>
      </c>
      <c r="I40" s="1">
        <v>5</v>
      </c>
      <c r="J40" s="1">
        <v>5</v>
      </c>
      <c r="K40" s="1">
        <v>5</v>
      </c>
      <c r="L40" s="1">
        <f>konzisztencia_teszt_nyers_i!F40*1000+10000</f>
        <v>11000</v>
      </c>
      <c r="M40" s="1">
        <f t="shared" si="0"/>
        <v>11452</v>
      </c>
      <c r="N40" s="1">
        <f>konzisztencia_teszt_nyers_i!L40</f>
        <v>5</v>
      </c>
      <c r="O40">
        <f t="shared" si="1"/>
        <v>1.452</v>
      </c>
      <c r="P40" s="12">
        <f t="shared" si="2"/>
        <v>0.70960000000000001</v>
      </c>
      <c r="Q40" s="12">
        <f t="shared" si="3"/>
        <v>0.70960000000000001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1</v>
      </c>
      <c r="X40" s="8">
        <v>1</v>
      </c>
      <c r="Y40" s="8">
        <v>5</v>
      </c>
      <c r="Z40" s="8">
        <v>4</v>
      </c>
      <c r="AA40" s="8">
        <v>4</v>
      </c>
      <c r="AB40" s="8">
        <v>12000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2</v>
      </c>
      <c r="E41" s="1">
        <v>3</v>
      </c>
      <c r="F41" s="1">
        <v>1</v>
      </c>
      <c r="G41" s="1">
        <v>3</v>
      </c>
      <c r="H41" s="1">
        <v>2</v>
      </c>
      <c r="I41" s="1">
        <v>4</v>
      </c>
      <c r="J41" s="1">
        <v>4</v>
      </c>
      <c r="K41" s="1">
        <v>1</v>
      </c>
      <c r="L41" s="1">
        <f>konzisztencia_teszt_nyers_i!F41*1000+10000</f>
        <v>12000</v>
      </c>
      <c r="M41" s="1">
        <f t="shared" si="0"/>
        <v>13219.1</v>
      </c>
      <c r="N41" s="1">
        <f>konzisztencia_teszt_nyers_i!L41</f>
        <v>1</v>
      </c>
      <c r="O41">
        <f t="shared" si="1"/>
        <v>3.2191000000000005</v>
      </c>
      <c r="P41" s="12">
        <f t="shared" si="2"/>
        <v>2.2191000000000005</v>
      </c>
      <c r="Q41" s="12">
        <f t="shared" si="3"/>
        <v>-2.2191000000000005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1</v>
      </c>
      <c r="X41" s="8">
        <v>2</v>
      </c>
      <c r="Y41" s="8">
        <v>4</v>
      </c>
      <c r="Z41" s="8">
        <v>3</v>
      </c>
      <c r="AA41" s="8">
        <v>5</v>
      </c>
      <c r="AB41" s="8">
        <v>12000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1</v>
      </c>
      <c r="G42" s="1">
        <v>1</v>
      </c>
      <c r="H42" s="1">
        <v>2</v>
      </c>
      <c r="I42" s="1">
        <v>4</v>
      </c>
      <c r="J42" s="1">
        <v>5</v>
      </c>
      <c r="K42" s="1">
        <v>4</v>
      </c>
      <c r="L42" s="1">
        <f>konzisztencia_teszt_nyers_i!F42*1000+10000</f>
        <v>12000</v>
      </c>
      <c r="M42" s="1">
        <f t="shared" si="0"/>
        <v>11637.1</v>
      </c>
      <c r="N42" s="1">
        <f>konzisztencia_teszt_nyers_i!L42</f>
        <v>4</v>
      </c>
      <c r="O42">
        <f t="shared" si="1"/>
        <v>1.6371000000000004</v>
      </c>
      <c r="P42" s="12">
        <f t="shared" si="2"/>
        <v>0.59072499999999994</v>
      </c>
      <c r="Q42" s="12">
        <f t="shared" si="3"/>
        <v>0.59072499999999994</v>
      </c>
      <c r="R42" s="7" t="s">
        <v>211</v>
      </c>
      <c r="S42" s="8">
        <v>1</v>
      </c>
      <c r="T42" s="8">
        <v>1</v>
      </c>
      <c r="U42" s="8">
        <v>3</v>
      </c>
      <c r="V42" s="8">
        <v>2</v>
      </c>
      <c r="W42" s="8">
        <v>1</v>
      </c>
      <c r="X42" s="8">
        <v>1</v>
      </c>
      <c r="Y42" s="8">
        <v>3</v>
      </c>
      <c r="Z42" s="8">
        <v>3</v>
      </c>
      <c r="AA42" s="8">
        <v>2</v>
      </c>
      <c r="AB42" s="8">
        <v>12000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2</v>
      </c>
      <c r="F43" s="1">
        <v>3</v>
      </c>
      <c r="G43" s="1">
        <v>5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konzisztencia_teszt_nyers_i!F43*1000+10000</f>
        <v>13000</v>
      </c>
      <c r="M43" s="1">
        <f t="shared" si="0"/>
        <v>13367.7</v>
      </c>
      <c r="N43" s="1">
        <f>konzisztencia_teszt_nyers_i!L43</f>
        <v>2</v>
      </c>
      <c r="O43">
        <f t="shared" si="1"/>
        <v>3.3677000000000006</v>
      </c>
      <c r="P43" s="12">
        <f t="shared" si="2"/>
        <v>0.68385000000000029</v>
      </c>
      <c r="Q43" s="12">
        <f t="shared" si="3"/>
        <v>-0.68385000000000029</v>
      </c>
      <c r="R43" s="7" t="s">
        <v>212</v>
      </c>
      <c r="S43" s="8">
        <v>2</v>
      </c>
      <c r="T43" s="8">
        <v>1</v>
      </c>
      <c r="U43" s="8">
        <v>1</v>
      </c>
      <c r="V43" s="8">
        <v>1</v>
      </c>
      <c r="W43" s="8">
        <v>1</v>
      </c>
      <c r="X43" s="8">
        <v>2</v>
      </c>
      <c r="Y43" s="8">
        <v>4</v>
      </c>
      <c r="Z43" s="8">
        <v>2</v>
      </c>
      <c r="AA43" s="8">
        <v>4</v>
      </c>
      <c r="AB43" s="8">
        <v>12000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2</v>
      </c>
      <c r="E44" s="1">
        <v>1</v>
      </c>
      <c r="F44" s="1">
        <v>2</v>
      </c>
      <c r="G44" s="1">
        <v>1</v>
      </c>
      <c r="H44" s="1">
        <v>2</v>
      </c>
      <c r="I44" s="1">
        <v>4</v>
      </c>
      <c r="J44" s="1">
        <v>3</v>
      </c>
      <c r="K44" s="1">
        <v>4</v>
      </c>
      <c r="L44" s="1">
        <f>konzisztencia_teszt_nyers_i!F44*1000+10000</f>
        <v>12000</v>
      </c>
      <c r="M44" s="1">
        <f t="shared" si="0"/>
        <v>11663.6</v>
      </c>
      <c r="N44" s="1">
        <f>konzisztencia_teszt_nyers_i!L44</f>
        <v>4</v>
      </c>
      <c r="O44">
        <f t="shared" si="1"/>
        <v>1.6636000000000004</v>
      </c>
      <c r="P44" s="12">
        <f t="shared" si="2"/>
        <v>0.58409999999999984</v>
      </c>
      <c r="Q44" s="12">
        <f t="shared" si="3"/>
        <v>0.58409999999999984</v>
      </c>
      <c r="R44" s="7" t="s">
        <v>213</v>
      </c>
      <c r="S44" s="8">
        <v>1</v>
      </c>
      <c r="T44" s="8">
        <v>1</v>
      </c>
      <c r="U44" s="8">
        <v>2</v>
      </c>
      <c r="V44" s="8">
        <v>1</v>
      </c>
      <c r="W44" s="8">
        <v>1</v>
      </c>
      <c r="X44" s="8">
        <v>1</v>
      </c>
      <c r="Y44" s="8">
        <v>4</v>
      </c>
      <c r="Z44" s="8">
        <v>2</v>
      </c>
      <c r="AA44" s="8">
        <v>2</v>
      </c>
      <c r="AB44" s="8">
        <v>11000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2</v>
      </c>
      <c r="E45" s="1">
        <v>1</v>
      </c>
      <c r="F45" s="1">
        <v>2</v>
      </c>
      <c r="G45" s="1">
        <v>1</v>
      </c>
      <c r="H45" s="1">
        <v>2</v>
      </c>
      <c r="I45" s="1">
        <v>4</v>
      </c>
      <c r="J45" s="1">
        <v>3</v>
      </c>
      <c r="K45" s="1">
        <v>3</v>
      </c>
      <c r="L45" s="1">
        <f>konzisztencia_teszt_nyers_i!F45*1000+10000</f>
        <v>12000</v>
      </c>
      <c r="M45" s="1">
        <f t="shared" si="0"/>
        <v>11800.7</v>
      </c>
      <c r="N45" s="1">
        <f>konzisztencia_teszt_nyers_i!L45</f>
        <v>3</v>
      </c>
      <c r="O45">
        <f t="shared" si="1"/>
        <v>1.8007000000000006</v>
      </c>
      <c r="P45" s="12">
        <f t="shared" si="2"/>
        <v>0.39976666666666644</v>
      </c>
      <c r="Q45" s="12">
        <f t="shared" si="3"/>
        <v>0.39976666666666644</v>
      </c>
      <c r="R45" s="7" t="s">
        <v>214</v>
      </c>
      <c r="S45" s="8">
        <v>3</v>
      </c>
      <c r="T45" s="8">
        <v>2</v>
      </c>
      <c r="U45" s="8">
        <v>2</v>
      </c>
      <c r="V45" s="8">
        <v>1</v>
      </c>
      <c r="W45" s="8">
        <v>1</v>
      </c>
      <c r="X45" s="8">
        <v>2</v>
      </c>
      <c r="Y45" s="8">
        <v>5</v>
      </c>
      <c r="Z45" s="8">
        <v>5</v>
      </c>
      <c r="AA45" s="8">
        <v>5</v>
      </c>
      <c r="AB45" s="8">
        <v>11000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1</v>
      </c>
      <c r="I46" s="1">
        <v>4</v>
      </c>
      <c r="J46" s="1">
        <v>3</v>
      </c>
      <c r="K46" s="1">
        <v>3</v>
      </c>
      <c r="L46" s="1">
        <f>konzisztencia_teszt_nyers_i!F46*1000+10000</f>
        <v>12000</v>
      </c>
      <c r="M46" s="1">
        <f t="shared" si="0"/>
        <v>12328</v>
      </c>
      <c r="N46" s="1">
        <f>konzisztencia_teszt_nyers_i!L46</f>
        <v>3</v>
      </c>
      <c r="O46">
        <f t="shared" si="1"/>
        <v>2.3279999999999998</v>
      </c>
      <c r="P46" s="12">
        <f t="shared" si="2"/>
        <v>0.22400000000000006</v>
      </c>
      <c r="Q46" s="12">
        <f t="shared" si="3"/>
        <v>0.22400000000000006</v>
      </c>
      <c r="R46" s="7" t="s">
        <v>215</v>
      </c>
      <c r="S46" s="8">
        <v>1</v>
      </c>
      <c r="T46" s="8">
        <v>2</v>
      </c>
      <c r="U46" s="8">
        <v>3</v>
      </c>
      <c r="V46" s="8">
        <v>1</v>
      </c>
      <c r="W46" s="8">
        <v>3</v>
      </c>
      <c r="X46" s="8">
        <v>2</v>
      </c>
      <c r="Y46" s="8">
        <v>4</v>
      </c>
      <c r="Z46" s="8">
        <v>4</v>
      </c>
      <c r="AA46" s="8">
        <v>1</v>
      </c>
      <c r="AB46" s="8">
        <v>12000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4</v>
      </c>
      <c r="G47" s="1">
        <v>5</v>
      </c>
      <c r="H47" s="1">
        <v>5</v>
      </c>
      <c r="I47" s="1">
        <v>2</v>
      </c>
      <c r="J47" s="1">
        <v>4</v>
      </c>
      <c r="K47" s="1">
        <v>1</v>
      </c>
      <c r="L47" s="1">
        <f>konzisztencia_teszt_nyers_i!F47*1000+10000</f>
        <v>15000</v>
      </c>
      <c r="M47" s="1">
        <f t="shared" si="0"/>
        <v>14739.1</v>
      </c>
      <c r="N47" s="1">
        <f>konzisztencia_teszt_nyers_i!L47</f>
        <v>1</v>
      </c>
      <c r="O47">
        <f t="shared" si="1"/>
        <v>4.7391000000000005</v>
      </c>
      <c r="P47" s="12">
        <f t="shared" si="2"/>
        <v>3.7391000000000005</v>
      </c>
      <c r="Q47" s="12">
        <f t="shared" si="3"/>
        <v>-3.7391000000000005</v>
      </c>
      <c r="R47" s="7" t="s">
        <v>216</v>
      </c>
      <c r="S47" s="8">
        <v>3</v>
      </c>
      <c r="T47" s="8">
        <v>2</v>
      </c>
      <c r="U47" s="8">
        <v>2</v>
      </c>
      <c r="V47" s="8">
        <v>1</v>
      </c>
      <c r="W47" s="8">
        <v>1</v>
      </c>
      <c r="X47" s="8">
        <v>2</v>
      </c>
      <c r="Y47" s="8">
        <v>4</v>
      </c>
      <c r="Z47" s="8">
        <v>5</v>
      </c>
      <c r="AA47" s="8">
        <v>4</v>
      </c>
      <c r="AB47" s="8">
        <v>12000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2</v>
      </c>
      <c r="E48" s="1">
        <v>1</v>
      </c>
      <c r="F48" s="1">
        <v>2</v>
      </c>
      <c r="G48" s="1">
        <v>2</v>
      </c>
      <c r="H48" s="1">
        <v>2</v>
      </c>
      <c r="I48" s="1">
        <v>5</v>
      </c>
      <c r="J48" s="1">
        <v>4</v>
      </c>
      <c r="K48" s="1">
        <v>4</v>
      </c>
      <c r="L48" s="1">
        <f>konzisztencia_teszt_nyers_i!F48*1000+10000</f>
        <v>12000</v>
      </c>
      <c r="M48" s="1">
        <f t="shared" si="0"/>
        <v>12145.9</v>
      </c>
      <c r="N48" s="1">
        <f>konzisztencia_teszt_nyers_i!L48</f>
        <v>4</v>
      </c>
      <c r="O48">
        <f t="shared" si="1"/>
        <v>2.1458999999999997</v>
      </c>
      <c r="P48" s="12">
        <f t="shared" si="2"/>
        <v>0.46352500000000008</v>
      </c>
      <c r="Q48" s="12">
        <f t="shared" si="3"/>
        <v>0.46352500000000008</v>
      </c>
      <c r="R48" s="7" t="s">
        <v>217</v>
      </c>
      <c r="S48" s="8">
        <v>4</v>
      </c>
      <c r="T48" s="8">
        <v>2</v>
      </c>
      <c r="U48" s="8">
        <v>2</v>
      </c>
      <c r="V48" s="8">
        <v>3</v>
      </c>
      <c r="W48" s="8">
        <v>5</v>
      </c>
      <c r="X48" s="8">
        <v>5</v>
      </c>
      <c r="Y48" s="8">
        <v>5</v>
      </c>
      <c r="Z48" s="8">
        <v>5</v>
      </c>
      <c r="AA48" s="8">
        <v>2</v>
      </c>
      <c r="AB48" s="8">
        <v>13000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4</v>
      </c>
      <c r="E49" s="1">
        <v>2</v>
      </c>
      <c r="F49" s="1">
        <v>2</v>
      </c>
      <c r="G49" s="1">
        <v>4</v>
      </c>
      <c r="H49" s="1">
        <v>4</v>
      </c>
      <c r="I49" s="1">
        <v>1</v>
      </c>
      <c r="J49" s="1">
        <v>4</v>
      </c>
      <c r="K49" s="1">
        <v>4</v>
      </c>
      <c r="L49" s="1">
        <f>konzisztencia_teszt_nyers_i!F49*1000+10000</f>
        <v>14000</v>
      </c>
      <c r="M49" s="1">
        <f t="shared" si="0"/>
        <v>14135.7</v>
      </c>
      <c r="N49" s="1">
        <f>konzisztencia_teszt_nyers_i!L49</f>
        <v>4</v>
      </c>
      <c r="O49">
        <f t="shared" si="1"/>
        <v>4.1357000000000008</v>
      </c>
      <c r="P49" s="12">
        <f t="shared" si="2"/>
        <v>3.3925000000000205E-2</v>
      </c>
      <c r="Q49" s="12">
        <f t="shared" si="3"/>
        <v>-3.3925000000000205E-2</v>
      </c>
      <c r="R49" s="7" t="s">
        <v>218</v>
      </c>
      <c r="S49" s="8">
        <v>2</v>
      </c>
      <c r="T49" s="8">
        <v>2</v>
      </c>
      <c r="U49" s="8">
        <v>1</v>
      </c>
      <c r="V49" s="8">
        <v>2</v>
      </c>
      <c r="W49" s="8">
        <v>1</v>
      </c>
      <c r="X49" s="8">
        <v>2</v>
      </c>
      <c r="Y49" s="8">
        <v>4</v>
      </c>
      <c r="Z49" s="8">
        <v>3</v>
      </c>
      <c r="AA49" s="8">
        <v>4</v>
      </c>
      <c r="AB49" s="8">
        <v>12000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1</v>
      </c>
      <c r="G50" s="1">
        <v>1</v>
      </c>
      <c r="H50" s="1">
        <v>1</v>
      </c>
      <c r="I50" s="1">
        <v>5</v>
      </c>
      <c r="J50" s="1">
        <v>4</v>
      </c>
      <c r="K50" s="1">
        <v>4</v>
      </c>
      <c r="L50" s="1">
        <f>konzisztencia_teszt_nyers_i!F50*1000+10000</f>
        <v>12000</v>
      </c>
      <c r="M50" s="1">
        <f t="shared" si="0"/>
        <v>11392.4</v>
      </c>
      <c r="N50" s="1">
        <f>konzisztencia_teszt_nyers_i!L50</f>
        <v>4</v>
      </c>
      <c r="O50">
        <f t="shared" si="1"/>
        <v>1.3923999999999996</v>
      </c>
      <c r="P50" s="12">
        <f t="shared" si="2"/>
        <v>0.65190000000000015</v>
      </c>
      <c r="Q50" s="12">
        <f t="shared" si="3"/>
        <v>0.65190000000000015</v>
      </c>
      <c r="R50" s="7" t="s">
        <v>219</v>
      </c>
      <c r="S50" s="8">
        <v>2</v>
      </c>
      <c r="T50" s="8">
        <v>2</v>
      </c>
      <c r="U50" s="8">
        <v>1</v>
      </c>
      <c r="V50" s="8">
        <v>2</v>
      </c>
      <c r="W50" s="8">
        <v>1</v>
      </c>
      <c r="X50" s="8">
        <v>2</v>
      </c>
      <c r="Y50" s="8">
        <v>4</v>
      </c>
      <c r="Z50" s="8">
        <v>3</v>
      </c>
      <c r="AA50" s="8">
        <v>3</v>
      </c>
      <c r="AB50" s="8">
        <v>12000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5</v>
      </c>
      <c r="J51" s="1">
        <v>2</v>
      </c>
      <c r="K51" s="1">
        <v>5</v>
      </c>
      <c r="L51" s="1">
        <f>konzisztencia_teszt_nyers_i!F51*1000+10000</f>
        <v>11000</v>
      </c>
      <c r="M51" s="1">
        <f t="shared" si="0"/>
        <v>11343.9</v>
      </c>
      <c r="N51" s="1">
        <f>konzisztencia_teszt_nyers_i!L51</f>
        <v>5</v>
      </c>
      <c r="O51">
        <f t="shared" si="1"/>
        <v>1.3438999999999997</v>
      </c>
      <c r="P51" s="12">
        <f t="shared" si="2"/>
        <v>0.73122000000000009</v>
      </c>
      <c r="Q51" s="12">
        <f t="shared" si="3"/>
        <v>0.73122000000000009</v>
      </c>
      <c r="R51" s="7" t="s">
        <v>220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1</v>
      </c>
      <c r="Y51" s="8">
        <v>4</v>
      </c>
      <c r="Z51" s="8">
        <v>3</v>
      </c>
      <c r="AA51" s="8">
        <v>3</v>
      </c>
      <c r="AB51" s="8">
        <v>12000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2</v>
      </c>
      <c r="F52" s="1">
        <v>3</v>
      </c>
      <c r="G52" s="1">
        <v>2</v>
      </c>
      <c r="H52" s="1">
        <v>3</v>
      </c>
      <c r="I52" s="1">
        <v>3</v>
      </c>
      <c r="J52" s="1">
        <v>2</v>
      </c>
      <c r="K52" s="1">
        <v>3</v>
      </c>
      <c r="L52" s="1">
        <f>konzisztencia_teszt_nyers_i!F52*1000+10000</f>
        <v>13000</v>
      </c>
      <c r="M52" s="1">
        <f t="shared" si="0"/>
        <v>12842.4</v>
      </c>
      <c r="N52" s="1">
        <f>konzisztencia_teszt_nyers_i!L52</f>
        <v>3</v>
      </c>
      <c r="O52">
        <f t="shared" si="1"/>
        <v>2.8423999999999996</v>
      </c>
      <c r="P52" s="12">
        <f t="shared" si="2"/>
        <v>5.2533333333333466E-2</v>
      </c>
      <c r="Q52" s="12">
        <f t="shared" si="3"/>
        <v>5.2533333333333466E-2</v>
      </c>
      <c r="R52" s="7" t="s">
        <v>221</v>
      </c>
      <c r="S52" s="8">
        <v>1</v>
      </c>
      <c r="T52" s="8">
        <v>3</v>
      </c>
      <c r="U52" s="8">
        <v>5</v>
      </c>
      <c r="V52" s="8">
        <v>4</v>
      </c>
      <c r="W52" s="8">
        <v>5</v>
      </c>
      <c r="X52" s="8">
        <v>5</v>
      </c>
      <c r="Y52" s="8">
        <v>2</v>
      </c>
      <c r="Z52" s="8">
        <v>4</v>
      </c>
      <c r="AA52" s="8">
        <v>1</v>
      </c>
      <c r="AB52" s="8">
        <v>15000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3</v>
      </c>
      <c r="E53" s="1">
        <v>2</v>
      </c>
      <c r="F53" s="1">
        <v>3</v>
      </c>
      <c r="G53" s="1">
        <v>2</v>
      </c>
      <c r="H53" s="1">
        <v>3</v>
      </c>
      <c r="I53" s="1">
        <v>3</v>
      </c>
      <c r="J53" s="1">
        <v>2</v>
      </c>
      <c r="K53" s="1">
        <v>4</v>
      </c>
      <c r="L53" s="1">
        <f>konzisztencia_teszt_nyers_i!F53*1000+10000</f>
        <v>13000</v>
      </c>
      <c r="M53" s="1">
        <f t="shared" si="0"/>
        <v>12705.3</v>
      </c>
      <c r="N53" s="1">
        <f>konzisztencia_teszt_nyers_i!L53</f>
        <v>4</v>
      </c>
      <c r="O53">
        <f t="shared" si="1"/>
        <v>2.7052999999999994</v>
      </c>
      <c r="P53" s="12">
        <f t="shared" si="2"/>
        <v>0.32367500000000016</v>
      </c>
      <c r="Q53" s="12">
        <f t="shared" si="3"/>
        <v>0.32367500000000016</v>
      </c>
      <c r="R53" s="7" t="s">
        <v>222</v>
      </c>
      <c r="S53" s="8">
        <v>3</v>
      </c>
      <c r="T53" s="8">
        <v>2</v>
      </c>
      <c r="U53" s="8">
        <v>1</v>
      </c>
      <c r="V53" s="8">
        <v>2</v>
      </c>
      <c r="W53" s="8">
        <v>2</v>
      </c>
      <c r="X53" s="8">
        <v>2</v>
      </c>
      <c r="Y53" s="8">
        <v>5</v>
      </c>
      <c r="Z53" s="8">
        <v>4</v>
      </c>
      <c r="AA53" s="8">
        <v>4</v>
      </c>
      <c r="AB53" s="8">
        <v>12000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2</v>
      </c>
      <c r="E54" s="1">
        <v>3</v>
      </c>
      <c r="F54" s="1">
        <v>3</v>
      </c>
      <c r="G54" s="1">
        <v>2</v>
      </c>
      <c r="H54" s="1">
        <v>1</v>
      </c>
      <c r="I54" s="1">
        <v>2</v>
      </c>
      <c r="J54" s="1">
        <v>2</v>
      </c>
      <c r="K54" s="1">
        <v>2</v>
      </c>
      <c r="L54" s="1">
        <f>konzisztencia_teszt_nyers_i!F54*1000+10000</f>
        <v>12000</v>
      </c>
      <c r="M54" s="1">
        <f t="shared" si="0"/>
        <v>12241.5</v>
      </c>
      <c r="N54" s="1">
        <f>konzisztencia_teszt_nyers_i!L54</f>
        <v>2</v>
      </c>
      <c r="O54">
        <f t="shared" si="1"/>
        <v>2.2414999999999998</v>
      </c>
      <c r="P54" s="12">
        <f t="shared" si="2"/>
        <v>0.12074999999999991</v>
      </c>
      <c r="Q54" s="12">
        <f t="shared" si="3"/>
        <v>-0.12074999999999991</v>
      </c>
      <c r="R54" s="7" t="s">
        <v>223</v>
      </c>
      <c r="S54" s="8">
        <v>5</v>
      </c>
      <c r="T54" s="8">
        <v>4</v>
      </c>
      <c r="U54" s="8">
        <v>2</v>
      </c>
      <c r="V54" s="8">
        <v>2</v>
      </c>
      <c r="W54" s="8">
        <v>4</v>
      </c>
      <c r="X54" s="8">
        <v>4</v>
      </c>
      <c r="Y54" s="8">
        <v>1</v>
      </c>
      <c r="Z54" s="8">
        <v>4</v>
      </c>
      <c r="AA54" s="8">
        <v>4</v>
      </c>
      <c r="AB54" s="8">
        <v>14000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5</v>
      </c>
      <c r="J55" s="1">
        <v>2</v>
      </c>
      <c r="K55" s="1">
        <v>5</v>
      </c>
      <c r="L55" s="1">
        <f>konzisztencia_teszt_nyers_i!F55*1000+10000</f>
        <v>11000</v>
      </c>
      <c r="M55" s="1">
        <f t="shared" si="0"/>
        <v>11060.2</v>
      </c>
      <c r="N55" s="1">
        <f>konzisztencia_teszt_nyers_i!L55</f>
        <v>5</v>
      </c>
      <c r="O55">
        <f t="shared" si="1"/>
        <v>1.0602000000000007</v>
      </c>
      <c r="P55" s="12">
        <f t="shared" si="2"/>
        <v>0.78795999999999977</v>
      </c>
      <c r="Q55" s="12">
        <f t="shared" si="3"/>
        <v>0.78795999999999977</v>
      </c>
      <c r="R55" s="7" t="s">
        <v>224</v>
      </c>
      <c r="S55" s="8">
        <v>1</v>
      </c>
      <c r="T55" s="8">
        <v>2</v>
      </c>
      <c r="U55" s="8">
        <v>2</v>
      </c>
      <c r="V55" s="8">
        <v>1</v>
      </c>
      <c r="W55" s="8">
        <v>1</v>
      </c>
      <c r="X55" s="8">
        <v>1</v>
      </c>
      <c r="Y55" s="8">
        <v>5</v>
      </c>
      <c r="Z55" s="8">
        <v>4</v>
      </c>
      <c r="AA55" s="8">
        <v>4</v>
      </c>
      <c r="AB55" s="8">
        <v>12000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2</v>
      </c>
      <c r="E56" s="1">
        <v>3</v>
      </c>
      <c r="F56" s="1">
        <v>2</v>
      </c>
      <c r="G56" s="1">
        <v>1</v>
      </c>
      <c r="H56" s="1">
        <v>1</v>
      </c>
      <c r="I56" s="1">
        <v>4</v>
      </c>
      <c r="J56" s="1">
        <v>3</v>
      </c>
      <c r="K56" s="1">
        <v>5</v>
      </c>
      <c r="L56" s="1">
        <f>konzisztencia_teszt_nyers_i!F56*1000+10000</f>
        <v>12000</v>
      </c>
      <c r="M56" s="1">
        <f t="shared" si="0"/>
        <v>11751.6</v>
      </c>
      <c r="N56" s="1">
        <f>konzisztencia_teszt_nyers_i!L56</f>
        <v>5</v>
      </c>
      <c r="O56">
        <f t="shared" si="1"/>
        <v>1.7516000000000003</v>
      </c>
      <c r="P56" s="12">
        <f t="shared" si="2"/>
        <v>0.64967999999999992</v>
      </c>
      <c r="Q56" s="12">
        <f t="shared" si="3"/>
        <v>0.64967999999999992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5</v>
      </c>
      <c r="Z56" s="8">
        <v>2</v>
      </c>
      <c r="AA56" s="8">
        <v>5</v>
      </c>
      <c r="AB56" s="8">
        <v>11000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2</v>
      </c>
      <c r="G57" s="1">
        <v>2</v>
      </c>
      <c r="H57" s="1">
        <v>2</v>
      </c>
      <c r="I57" s="1">
        <v>3</v>
      </c>
      <c r="J57" s="1">
        <v>2</v>
      </c>
      <c r="K57" s="1">
        <v>4</v>
      </c>
      <c r="L57" s="1">
        <f>konzisztencia_teszt_nyers_i!F57*1000+10000</f>
        <v>13000</v>
      </c>
      <c r="M57" s="1">
        <f t="shared" si="0"/>
        <v>12947.9</v>
      </c>
      <c r="N57" s="1">
        <f>konzisztencia_teszt_nyers_i!L57</f>
        <v>4</v>
      </c>
      <c r="O57">
        <f t="shared" si="1"/>
        <v>2.9478999999999997</v>
      </c>
      <c r="P57" s="12">
        <f t="shared" si="2"/>
        <v>0.26302500000000006</v>
      </c>
      <c r="Q57" s="12">
        <f t="shared" si="3"/>
        <v>0.26302500000000006</v>
      </c>
      <c r="R57" s="7" t="s">
        <v>226</v>
      </c>
      <c r="S57" s="8">
        <v>3</v>
      </c>
      <c r="T57" s="8">
        <v>3</v>
      </c>
      <c r="U57" s="8">
        <v>2</v>
      </c>
      <c r="V57" s="8">
        <v>3</v>
      </c>
      <c r="W57" s="8">
        <v>2</v>
      </c>
      <c r="X57" s="8">
        <v>3</v>
      </c>
      <c r="Y57" s="8">
        <v>3</v>
      </c>
      <c r="Z57" s="8">
        <v>2</v>
      </c>
      <c r="AA57" s="8">
        <v>3</v>
      </c>
      <c r="AB57" s="8">
        <v>13000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2</v>
      </c>
      <c r="E58" s="1">
        <v>3</v>
      </c>
      <c r="F58" s="1">
        <v>3</v>
      </c>
      <c r="G58" s="1">
        <v>2</v>
      </c>
      <c r="H58" s="1">
        <v>2</v>
      </c>
      <c r="I58" s="1">
        <v>3</v>
      </c>
      <c r="J58" s="1">
        <v>2</v>
      </c>
      <c r="K58" s="1">
        <v>4</v>
      </c>
      <c r="L58" s="1">
        <f>konzisztencia_teszt_nyers_i!F58*1000+10000</f>
        <v>12000</v>
      </c>
      <c r="M58" s="1">
        <f t="shared" si="0"/>
        <v>12721.3</v>
      </c>
      <c r="N58" s="1">
        <f>konzisztencia_teszt_nyers_i!L58</f>
        <v>4</v>
      </c>
      <c r="O58">
        <f t="shared" si="1"/>
        <v>2.7212999999999994</v>
      </c>
      <c r="P58" s="12">
        <f t="shared" si="2"/>
        <v>0.31967500000000015</v>
      </c>
      <c r="Q58" s="12">
        <f t="shared" si="3"/>
        <v>0.31967500000000015</v>
      </c>
      <c r="R58" s="7" t="s">
        <v>227</v>
      </c>
      <c r="S58" s="8">
        <v>3</v>
      </c>
      <c r="T58" s="8">
        <v>3</v>
      </c>
      <c r="U58" s="8">
        <v>2</v>
      </c>
      <c r="V58" s="8">
        <v>3</v>
      </c>
      <c r="W58" s="8">
        <v>2</v>
      </c>
      <c r="X58" s="8">
        <v>3</v>
      </c>
      <c r="Y58" s="8">
        <v>3</v>
      </c>
      <c r="Z58" s="8">
        <v>2</v>
      </c>
      <c r="AA58" s="8">
        <v>4</v>
      </c>
      <c r="AB58" s="8">
        <v>13000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3</v>
      </c>
      <c r="G59" s="1">
        <v>2</v>
      </c>
      <c r="H59" s="1">
        <v>2</v>
      </c>
      <c r="I59" s="1">
        <v>3</v>
      </c>
      <c r="J59" s="1">
        <v>2</v>
      </c>
      <c r="K59" s="1">
        <v>2</v>
      </c>
      <c r="L59" s="1">
        <f>konzisztencia_teszt_nyers_i!F59*1000+10000</f>
        <v>12000</v>
      </c>
      <c r="M59" s="1">
        <f t="shared" si="0"/>
        <v>11869.2</v>
      </c>
      <c r="N59" s="1">
        <f>konzisztencia_teszt_nyers_i!L59</f>
        <v>2</v>
      </c>
      <c r="O59">
        <f t="shared" si="1"/>
        <v>1.8692000000000006</v>
      </c>
      <c r="P59" s="12">
        <f t="shared" si="2"/>
        <v>6.5399999999999681E-2</v>
      </c>
      <c r="Q59" s="12">
        <f t="shared" si="3"/>
        <v>6.5399999999999681E-2</v>
      </c>
      <c r="R59" s="7" t="s">
        <v>228</v>
      </c>
      <c r="S59" s="8">
        <v>1</v>
      </c>
      <c r="T59" s="8">
        <v>2</v>
      </c>
      <c r="U59" s="8">
        <v>3</v>
      </c>
      <c r="V59" s="8">
        <v>3</v>
      </c>
      <c r="W59" s="8">
        <v>2</v>
      </c>
      <c r="X59" s="8">
        <v>1</v>
      </c>
      <c r="Y59" s="8">
        <v>2</v>
      </c>
      <c r="Z59" s="8">
        <v>2</v>
      </c>
      <c r="AA59" s="8">
        <v>2</v>
      </c>
      <c r="AB59" s="8">
        <v>12000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4</v>
      </c>
      <c r="K60" s="1">
        <v>4</v>
      </c>
      <c r="L60" s="1">
        <f>konzisztencia_teszt_nyers_i!F60*1000+10000</f>
        <v>11000</v>
      </c>
      <c r="M60" s="1">
        <f t="shared" si="0"/>
        <v>11638.6</v>
      </c>
      <c r="N60" s="1">
        <f>konzisztencia_teszt_nyers_i!L60</f>
        <v>4</v>
      </c>
      <c r="O60">
        <f t="shared" si="1"/>
        <v>1.6386000000000003</v>
      </c>
      <c r="P60" s="12">
        <f t="shared" si="2"/>
        <v>0.59034999999999993</v>
      </c>
      <c r="Q60" s="12">
        <f t="shared" si="3"/>
        <v>0.59034999999999993</v>
      </c>
      <c r="R60" s="7" t="s">
        <v>229</v>
      </c>
      <c r="S60" s="8">
        <v>1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5</v>
      </c>
      <c r="Z60" s="8">
        <v>2</v>
      </c>
      <c r="AA60" s="8">
        <v>5</v>
      </c>
      <c r="AB60" s="8">
        <v>11000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5</v>
      </c>
      <c r="J61" s="1">
        <v>4</v>
      </c>
      <c r="K61" s="1">
        <v>3</v>
      </c>
      <c r="L61" s="1">
        <f>konzisztencia_teszt_nyers_i!F61*1000+10000</f>
        <v>11000</v>
      </c>
      <c r="M61" s="1">
        <f t="shared" si="0"/>
        <v>11775.7</v>
      </c>
      <c r="N61" s="1">
        <f>konzisztencia_teszt_nyers_i!L61</f>
        <v>3</v>
      </c>
      <c r="O61">
        <f t="shared" si="1"/>
        <v>1.7757000000000007</v>
      </c>
      <c r="P61" s="12">
        <f t="shared" si="2"/>
        <v>0.40809999999999974</v>
      </c>
      <c r="Q61" s="12">
        <f t="shared" si="3"/>
        <v>0.40809999999999974</v>
      </c>
      <c r="R61" s="7" t="s">
        <v>230</v>
      </c>
      <c r="S61" s="8">
        <v>1</v>
      </c>
      <c r="T61" s="8">
        <v>2</v>
      </c>
      <c r="U61" s="8">
        <v>3</v>
      </c>
      <c r="V61" s="8">
        <v>2</v>
      </c>
      <c r="W61" s="8">
        <v>1</v>
      </c>
      <c r="X61" s="8">
        <v>1</v>
      </c>
      <c r="Y61" s="8">
        <v>4</v>
      </c>
      <c r="Z61" s="8">
        <v>3</v>
      </c>
      <c r="AA61" s="8">
        <v>5</v>
      </c>
      <c r="AB61" s="8">
        <v>12000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3</v>
      </c>
      <c r="G62" s="1">
        <v>2</v>
      </c>
      <c r="H62" s="1">
        <v>2</v>
      </c>
      <c r="I62" s="1">
        <v>4</v>
      </c>
      <c r="J62" s="1">
        <v>5</v>
      </c>
      <c r="K62" s="1">
        <v>3</v>
      </c>
      <c r="L62" s="1">
        <f>konzisztencia_teszt_nyers_i!F62*1000+10000</f>
        <v>12000</v>
      </c>
      <c r="M62" s="1">
        <f t="shared" si="0"/>
        <v>12149.4</v>
      </c>
      <c r="N62" s="1">
        <f>konzisztencia_teszt_nyers_i!L62</f>
        <v>3</v>
      </c>
      <c r="O62">
        <f t="shared" si="1"/>
        <v>2.1493999999999995</v>
      </c>
      <c r="P62" s="12">
        <f t="shared" si="2"/>
        <v>0.28353333333333347</v>
      </c>
      <c r="Q62" s="12">
        <f t="shared" si="3"/>
        <v>0.28353333333333347</v>
      </c>
      <c r="R62" s="7" t="s">
        <v>231</v>
      </c>
      <c r="S62" s="8">
        <v>2</v>
      </c>
      <c r="T62" s="8">
        <v>3</v>
      </c>
      <c r="U62" s="8">
        <v>3</v>
      </c>
      <c r="V62" s="8">
        <v>2</v>
      </c>
      <c r="W62" s="8">
        <v>2</v>
      </c>
      <c r="X62" s="8">
        <v>2</v>
      </c>
      <c r="Y62" s="8">
        <v>3</v>
      </c>
      <c r="Z62" s="8">
        <v>2</v>
      </c>
      <c r="AA62" s="8">
        <v>4</v>
      </c>
      <c r="AB62" s="8">
        <v>13000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3</v>
      </c>
      <c r="G63" s="1">
        <v>1</v>
      </c>
      <c r="H63" s="1">
        <v>1</v>
      </c>
      <c r="I63" s="1">
        <v>3</v>
      </c>
      <c r="J63" s="1">
        <v>5</v>
      </c>
      <c r="K63" s="1">
        <v>3</v>
      </c>
      <c r="L63" s="1">
        <f>konzisztencia_teszt_nyers_i!F63*1000+10000</f>
        <v>12000</v>
      </c>
      <c r="M63" s="1">
        <f t="shared" si="0"/>
        <v>11290.3</v>
      </c>
      <c r="N63" s="1">
        <f>konzisztencia_teszt_nyers_i!L63</f>
        <v>3</v>
      </c>
      <c r="O63">
        <f t="shared" si="1"/>
        <v>1.2902999999999993</v>
      </c>
      <c r="P63" s="12">
        <f t="shared" si="2"/>
        <v>0.56990000000000018</v>
      </c>
      <c r="Q63" s="12">
        <f t="shared" si="3"/>
        <v>0.56990000000000018</v>
      </c>
      <c r="R63" s="7" t="s">
        <v>232</v>
      </c>
      <c r="S63" s="8">
        <v>3</v>
      </c>
      <c r="T63" s="8">
        <v>2</v>
      </c>
      <c r="U63" s="8">
        <v>3</v>
      </c>
      <c r="V63" s="8">
        <v>3</v>
      </c>
      <c r="W63" s="8">
        <v>2</v>
      </c>
      <c r="X63" s="8">
        <v>2</v>
      </c>
      <c r="Y63" s="8">
        <v>3</v>
      </c>
      <c r="Z63" s="8">
        <v>2</v>
      </c>
      <c r="AA63" s="8">
        <v>4</v>
      </c>
      <c r="AB63" s="8">
        <v>12000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3</v>
      </c>
      <c r="G64" s="1">
        <v>2</v>
      </c>
      <c r="H64" s="1">
        <v>2</v>
      </c>
      <c r="I64" s="1">
        <v>4</v>
      </c>
      <c r="J64" s="1">
        <v>5</v>
      </c>
      <c r="K64" s="1">
        <v>4</v>
      </c>
      <c r="L64" s="1">
        <f>konzisztencia_teszt_nyers_i!F64*1000+10000</f>
        <v>12000</v>
      </c>
      <c r="M64" s="1">
        <f t="shared" si="0"/>
        <v>12012.3</v>
      </c>
      <c r="N64" s="1">
        <f>konzisztencia_teszt_nyers_i!L64</f>
        <v>4</v>
      </c>
      <c r="O64">
        <f t="shared" si="1"/>
        <v>2.0122999999999993</v>
      </c>
      <c r="P64" s="12">
        <f t="shared" si="2"/>
        <v>0.49692500000000017</v>
      </c>
      <c r="Q64" s="12">
        <f t="shared" si="3"/>
        <v>0.49692500000000017</v>
      </c>
      <c r="R64" s="7" t="s">
        <v>233</v>
      </c>
      <c r="S64" s="8">
        <v>1</v>
      </c>
      <c r="T64" s="8">
        <v>2</v>
      </c>
      <c r="U64" s="8">
        <v>2</v>
      </c>
      <c r="V64" s="8">
        <v>3</v>
      </c>
      <c r="W64" s="8">
        <v>2</v>
      </c>
      <c r="X64" s="8">
        <v>2</v>
      </c>
      <c r="Y64" s="8">
        <v>3</v>
      </c>
      <c r="Z64" s="8">
        <v>2</v>
      </c>
      <c r="AA64" s="8">
        <v>2</v>
      </c>
      <c r="AB64" s="8">
        <v>12000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3</v>
      </c>
      <c r="G65" s="1">
        <v>1</v>
      </c>
      <c r="H65" s="1">
        <v>1</v>
      </c>
      <c r="I65" s="1">
        <v>4</v>
      </c>
      <c r="J65" s="1">
        <v>3</v>
      </c>
      <c r="K65" s="1">
        <v>5</v>
      </c>
      <c r="L65" s="1">
        <f>konzisztencia_teszt_nyers_i!F65*1000+10000</f>
        <v>11000</v>
      </c>
      <c r="M65" s="1">
        <f t="shared" si="0"/>
        <v>11505.5</v>
      </c>
      <c r="N65" s="1">
        <f>konzisztencia_teszt_nyers_i!L65</f>
        <v>5</v>
      </c>
      <c r="O65">
        <f t="shared" si="1"/>
        <v>1.5055000000000001</v>
      </c>
      <c r="P65" s="12">
        <f t="shared" si="2"/>
        <v>0.69889999999999997</v>
      </c>
      <c r="Q65" s="12">
        <f t="shared" si="3"/>
        <v>0.69889999999999997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5</v>
      </c>
      <c r="Z65" s="8">
        <v>4</v>
      </c>
      <c r="AA65" s="8">
        <v>4</v>
      </c>
      <c r="AB65" s="8">
        <v>11000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3</v>
      </c>
      <c r="F66" s="1">
        <v>2</v>
      </c>
      <c r="G66" s="1">
        <v>4</v>
      </c>
      <c r="H66" s="1">
        <v>3</v>
      </c>
      <c r="I66" s="1">
        <v>2</v>
      </c>
      <c r="J66" s="1">
        <v>1</v>
      </c>
      <c r="K66" s="1">
        <v>1</v>
      </c>
      <c r="L66" s="1">
        <f>konzisztencia_teszt_nyers_i!F66*1000+10000</f>
        <v>14000</v>
      </c>
      <c r="M66" s="1">
        <f t="shared" si="0"/>
        <v>13317.7</v>
      </c>
      <c r="N66" s="1">
        <f>konzisztencia_teszt_nyers_i!L66</f>
        <v>1</v>
      </c>
      <c r="O66">
        <f t="shared" si="1"/>
        <v>3.3177000000000008</v>
      </c>
      <c r="P66" s="12">
        <f t="shared" si="2"/>
        <v>2.3177000000000008</v>
      </c>
      <c r="Q66" s="12">
        <f t="shared" si="3"/>
        <v>-2.3177000000000008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5</v>
      </c>
      <c r="Z66" s="8">
        <v>4</v>
      </c>
      <c r="AA66" s="8">
        <v>3</v>
      </c>
      <c r="AB66" s="8">
        <v>11000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2</v>
      </c>
      <c r="G67" s="1">
        <v>1</v>
      </c>
      <c r="H67" s="1">
        <v>1</v>
      </c>
      <c r="I67" s="1">
        <v>4</v>
      </c>
      <c r="J67" s="1">
        <v>1</v>
      </c>
      <c r="K67" s="1">
        <v>4</v>
      </c>
      <c r="L67" s="1">
        <f>konzisztencia_teszt_nyers_i!F67*1000+10000</f>
        <v>11000</v>
      </c>
      <c r="M67" s="1">
        <f t="shared" ref="M67:M130" si="4">AB226</f>
        <v>11054.7</v>
      </c>
      <c r="N67" s="1">
        <f>konzisztencia_teszt_nyers_i!L67</f>
        <v>4</v>
      </c>
      <c r="O67">
        <f t="shared" si="1"/>
        <v>1.0547000000000006</v>
      </c>
      <c r="P67" s="12">
        <f t="shared" si="2"/>
        <v>0.7363249999999999</v>
      </c>
      <c r="Q67" s="12">
        <f t="shared" si="3"/>
        <v>0.7363249999999999</v>
      </c>
      <c r="R67" s="7" t="s">
        <v>236</v>
      </c>
      <c r="S67" s="8">
        <v>3</v>
      </c>
      <c r="T67" s="8">
        <v>2</v>
      </c>
      <c r="U67" s="8">
        <v>2</v>
      </c>
      <c r="V67" s="8">
        <v>3</v>
      </c>
      <c r="W67" s="8">
        <v>2</v>
      </c>
      <c r="X67" s="8">
        <v>2</v>
      </c>
      <c r="Y67" s="8">
        <v>4</v>
      </c>
      <c r="Z67" s="8">
        <v>5</v>
      </c>
      <c r="AA67" s="8">
        <v>3</v>
      </c>
      <c r="AB67" s="8">
        <v>12000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2</v>
      </c>
      <c r="G68" s="1">
        <v>1</v>
      </c>
      <c r="H68" s="1">
        <v>1</v>
      </c>
      <c r="I68" s="1">
        <v>4</v>
      </c>
      <c r="J68" s="1">
        <v>1</v>
      </c>
      <c r="K68" s="1">
        <v>5</v>
      </c>
      <c r="L68" s="1">
        <f>konzisztencia_teszt_nyers_i!F68*1000+10000</f>
        <v>11000</v>
      </c>
      <c r="M68" s="1">
        <f t="shared" si="4"/>
        <v>11007.2</v>
      </c>
      <c r="N68" s="1">
        <f>konzisztencia_teszt_nyers_i!L68</f>
        <v>5</v>
      </c>
      <c r="O68">
        <f t="shared" ref="O68:O131" si="5">(M68-10000)/1000</f>
        <v>1.0072000000000008</v>
      </c>
      <c r="P68" s="12">
        <f t="shared" ref="P68:P131" si="6">ABS(N68-O68)/N68</f>
        <v>0.79855999999999983</v>
      </c>
      <c r="Q68" s="12">
        <f t="shared" ref="Q68:Q131" si="7">(N68-O68)/N68</f>
        <v>0.79855999999999983</v>
      </c>
      <c r="R68" s="7" t="s">
        <v>237</v>
      </c>
      <c r="S68" s="8">
        <v>1</v>
      </c>
      <c r="T68" s="8">
        <v>2</v>
      </c>
      <c r="U68" s="8">
        <v>2</v>
      </c>
      <c r="V68" s="8">
        <v>3</v>
      </c>
      <c r="W68" s="8">
        <v>1</v>
      </c>
      <c r="X68" s="8">
        <v>1</v>
      </c>
      <c r="Y68" s="8">
        <v>3</v>
      </c>
      <c r="Z68" s="8">
        <v>5</v>
      </c>
      <c r="AA68" s="8">
        <v>3</v>
      </c>
      <c r="AB68" s="8">
        <v>12000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3</v>
      </c>
      <c r="E69" s="1">
        <v>2</v>
      </c>
      <c r="F69" s="1">
        <v>4</v>
      </c>
      <c r="G69" s="1">
        <v>3</v>
      </c>
      <c r="H69" s="1">
        <v>2</v>
      </c>
      <c r="I69" s="1">
        <v>5</v>
      </c>
      <c r="J69" s="1">
        <v>4</v>
      </c>
      <c r="K69" s="1">
        <v>3</v>
      </c>
      <c r="L69" s="1">
        <f>konzisztencia_teszt_nyers_i!F69*1000+10000</f>
        <v>14000</v>
      </c>
      <c r="M69" s="1">
        <f t="shared" si="4"/>
        <v>13475.3</v>
      </c>
      <c r="N69" s="1">
        <f>konzisztencia_teszt_nyers_i!L69</f>
        <v>3</v>
      </c>
      <c r="O69">
        <f t="shared" si="5"/>
        <v>3.4752999999999994</v>
      </c>
      <c r="P69" s="12">
        <f t="shared" si="6"/>
        <v>0.15843333333333312</v>
      </c>
      <c r="Q69" s="12">
        <f t="shared" si="7"/>
        <v>-0.15843333333333312</v>
      </c>
      <c r="R69" s="7" t="s">
        <v>238</v>
      </c>
      <c r="S69" s="8">
        <v>3</v>
      </c>
      <c r="T69" s="8">
        <v>2</v>
      </c>
      <c r="U69" s="8">
        <v>2</v>
      </c>
      <c r="V69" s="8">
        <v>3</v>
      </c>
      <c r="W69" s="8">
        <v>2</v>
      </c>
      <c r="X69" s="8">
        <v>2</v>
      </c>
      <c r="Y69" s="8">
        <v>4</v>
      </c>
      <c r="Z69" s="8">
        <v>5</v>
      </c>
      <c r="AA69" s="8">
        <v>4</v>
      </c>
      <c r="AB69" s="8">
        <v>12000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4</v>
      </c>
      <c r="G70" s="1">
        <v>5</v>
      </c>
      <c r="H70" s="1">
        <v>5</v>
      </c>
      <c r="I70" s="1">
        <v>2</v>
      </c>
      <c r="J70" s="1">
        <v>4</v>
      </c>
      <c r="K70" s="1">
        <v>1</v>
      </c>
      <c r="L70" s="1">
        <f>konzisztencia_teszt_nyers_i!F70*1000+10000</f>
        <v>15000</v>
      </c>
      <c r="M70" s="1">
        <f t="shared" si="4"/>
        <v>15107.3</v>
      </c>
      <c r="N70" s="1">
        <f>konzisztencia_teszt_nyers_i!L70</f>
        <v>1</v>
      </c>
      <c r="O70">
        <f t="shared" si="5"/>
        <v>5.1072999999999995</v>
      </c>
      <c r="P70" s="12">
        <f t="shared" si="6"/>
        <v>4.1072999999999995</v>
      </c>
      <c r="Q70" s="12">
        <f t="shared" si="7"/>
        <v>-4.1072999999999995</v>
      </c>
      <c r="R70" s="7" t="s">
        <v>239</v>
      </c>
      <c r="S70" s="8">
        <v>1</v>
      </c>
      <c r="T70" s="8">
        <v>1</v>
      </c>
      <c r="U70" s="8">
        <v>1</v>
      </c>
      <c r="V70" s="8">
        <v>3</v>
      </c>
      <c r="W70" s="8">
        <v>1</v>
      </c>
      <c r="X70" s="8">
        <v>1</v>
      </c>
      <c r="Y70" s="8">
        <v>4</v>
      </c>
      <c r="Z70" s="8">
        <v>3</v>
      </c>
      <c r="AA70" s="8">
        <v>5</v>
      </c>
      <c r="AB70" s="8">
        <v>11000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3</v>
      </c>
      <c r="F71" s="1">
        <v>4</v>
      </c>
      <c r="G71" s="1">
        <v>3</v>
      </c>
      <c r="H71" s="1">
        <v>3</v>
      </c>
      <c r="I71" s="1">
        <v>4</v>
      </c>
      <c r="J71" s="1">
        <v>4</v>
      </c>
      <c r="K71" s="1">
        <v>3</v>
      </c>
      <c r="L71" s="1">
        <f>konzisztencia_teszt_nyers_i!F71*1000+10000</f>
        <v>14000</v>
      </c>
      <c r="M71" s="1">
        <f t="shared" si="4"/>
        <v>14332.8</v>
      </c>
      <c r="N71" s="1">
        <f>konzisztencia_teszt_nyers_i!L71</f>
        <v>3</v>
      </c>
      <c r="O71">
        <f t="shared" si="5"/>
        <v>4.3327999999999989</v>
      </c>
      <c r="P71" s="12">
        <f t="shared" si="6"/>
        <v>0.44426666666666631</v>
      </c>
      <c r="Q71" s="12">
        <f t="shared" si="7"/>
        <v>-0.44426666666666631</v>
      </c>
      <c r="R71" s="7" t="s">
        <v>240</v>
      </c>
      <c r="S71" s="8">
        <v>1</v>
      </c>
      <c r="T71" s="8">
        <v>3</v>
      </c>
      <c r="U71" s="8">
        <v>3</v>
      </c>
      <c r="V71" s="8">
        <v>2</v>
      </c>
      <c r="W71" s="8">
        <v>4</v>
      </c>
      <c r="X71" s="8">
        <v>3</v>
      </c>
      <c r="Y71" s="8">
        <v>2</v>
      </c>
      <c r="Z71" s="8">
        <v>1</v>
      </c>
      <c r="AA71" s="8">
        <v>1</v>
      </c>
      <c r="AB71" s="8">
        <v>14000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4</v>
      </c>
      <c r="E72" s="1">
        <v>3</v>
      </c>
      <c r="F72" s="1">
        <v>5</v>
      </c>
      <c r="G72" s="1">
        <v>3</v>
      </c>
      <c r="H72" s="1">
        <v>4</v>
      </c>
      <c r="I72" s="1">
        <v>4</v>
      </c>
      <c r="J72" s="1">
        <v>3</v>
      </c>
      <c r="K72" s="1">
        <v>3</v>
      </c>
      <c r="L72" s="1">
        <f>konzisztencia_teszt_nyers_i!F72*1000+10000</f>
        <v>14000</v>
      </c>
      <c r="M72" s="1">
        <f t="shared" si="4"/>
        <v>14484.4</v>
      </c>
      <c r="N72" s="1">
        <f>konzisztencia_teszt_nyers_i!L72</f>
        <v>3</v>
      </c>
      <c r="O72">
        <f t="shared" si="5"/>
        <v>4.4843999999999999</v>
      </c>
      <c r="P72" s="12">
        <f t="shared" si="6"/>
        <v>0.49479999999999996</v>
      </c>
      <c r="Q72" s="12">
        <f t="shared" si="7"/>
        <v>-0.49479999999999996</v>
      </c>
      <c r="R72" s="7" t="s">
        <v>241</v>
      </c>
      <c r="S72" s="8">
        <v>1</v>
      </c>
      <c r="T72" s="8">
        <v>2</v>
      </c>
      <c r="U72" s="8">
        <v>1</v>
      </c>
      <c r="V72" s="8">
        <v>2</v>
      </c>
      <c r="W72" s="8">
        <v>1</v>
      </c>
      <c r="X72" s="8">
        <v>1</v>
      </c>
      <c r="Y72" s="8">
        <v>4</v>
      </c>
      <c r="Z72" s="8">
        <v>1</v>
      </c>
      <c r="AA72" s="8">
        <v>4</v>
      </c>
      <c r="AB72" s="8">
        <v>11000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3</v>
      </c>
      <c r="E73" s="1">
        <v>5</v>
      </c>
      <c r="F73" s="1">
        <v>5</v>
      </c>
      <c r="G73" s="1">
        <v>4</v>
      </c>
      <c r="H73" s="1">
        <v>4</v>
      </c>
      <c r="I73" s="1">
        <v>2</v>
      </c>
      <c r="J73" s="1">
        <v>3</v>
      </c>
      <c r="K73" s="1">
        <v>3</v>
      </c>
      <c r="L73" s="1">
        <f>konzisztencia_teszt_nyers_i!F73*1000+10000</f>
        <v>14000</v>
      </c>
      <c r="M73" s="1">
        <f t="shared" si="4"/>
        <v>14213.7</v>
      </c>
      <c r="N73" s="1">
        <f>konzisztencia_teszt_nyers_i!L73</f>
        <v>3</v>
      </c>
      <c r="O73">
        <f t="shared" si="5"/>
        <v>4.2137000000000011</v>
      </c>
      <c r="P73" s="12">
        <f t="shared" si="6"/>
        <v>0.40456666666666702</v>
      </c>
      <c r="Q73" s="12">
        <f t="shared" si="7"/>
        <v>-0.40456666666666702</v>
      </c>
      <c r="R73" s="7" t="s">
        <v>242</v>
      </c>
      <c r="S73" s="8">
        <v>1</v>
      </c>
      <c r="T73" s="8">
        <v>2</v>
      </c>
      <c r="U73" s="8">
        <v>1</v>
      </c>
      <c r="V73" s="8">
        <v>2</v>
      </c>
      <c r="W73" s="8">
        <v>1</v>
      </c>
      <c r="X73" s="8">
        <v>1</v>
      </c>
      <c r="Y73" s="8">
        <v>4</v>
      </c>
      <c r="Z73" s="8">
        <v>1</v>
      </c>
      <c r="AA73" s="8">
        <v>5</v>
      </c>
      <c r="AB73" s="8">
        <v>11000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4</v>
      </c>
      <c r="E74" s="1">
        <v>2</v>
      </c>
      <c r="F74" s="1">
        <v>2</v>
      </c>
      <c r="G74" s="1">
        <v>3</v>
      </c>
      <c r="H74" s="1">
        <v>3</v>
      </c>
      <c r="I74" s="1">
        <v>5</v>
      </c>
      <c r="J74" s="1">
        <v>3</v>
      </c>
      <c r="K74" s="1">
        <v>4</v>
      </c>
      <c r="L74" s="1">
        <f>konzisztencia_teszt_nyers_i!F74*1000+10000</f>
        <v>13000</v>
      </c>
      <c r="M74" s="1">
        <f t="shared" si="4"/>
        <v>13311.7</v>
      </c>
      <c r="N74" s="1">
        <f>konzisztencia_teszt_nyers_i!L74</f>
        <v>4</v>
      </c>
      <c r="O74">
        <f t="shared" si="5"/>
        <v>3.3117000000000005</v>
      </c>
      <c r="P74" s="12">
        <f t="shared" si="6"/>
        <v>0.17207499999999987</v>
      </c>
      <c r="Q74" s="12">
        <f t="shared" si="7"/>
        <v>0.17207499999999987</v>
      </c>
      <c r="R74" s="7" t="s">
        <v>243</v>
      </c>
      <c r="S74" s="8">
        <v>4</v>
      </c>
      <c r="T74" s="8">
        <v>3</v>
      </c>
      <c r="U74" s="8">
        <v>2</v>
      </c>
      <c r="V74" s="8">
        <v>4</v>
      </c>
      <c r="W74" s="8">
        <v>3</v>
      </c>
      <c r="X74" s="8">
        <v>2</v>
      </c>
      <c r="Y74" s="8">
        <v>5</v>
      </c>
      <c r="Z74" s="8">
        <v>4</v>
      </c>
      <c r="AA74" s="8">
        <v>3</v>
      </c>
      <c r="AB74" s="8">
        <v>14000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4</v>
      </c>
      <c r="E75" s="1">
        <v>2</v>
      </c>
      <c r="F75" s="1">
        <v>2</v>
      </c>
      <c r="G75" s="1">
        <v>3</v>
      </c>
      <c r="H75" s="1">
        <v>3</v>
      </c>
      <c r="I75" s="1">
        <v>4</v>
      </c>
      <c r="J75" s="1">
        <v>3</v>
      </c>
      <c r="K75" s="1">
        <v>4</v>
      </c>
      <c r="L75" s="1">
        <f>konzisztencia_teszt_nyers_i!F75*1000+10000</f>
        <v>13000</v>
      </c>
      <c r="M75" s="1">
        <f t="shared" si="4"/>
        <v>13449.2</v>
      </c>
      <c r="N75" s="1">
        <f>konzisztencia_teszt_nyers_i!L75</f>
        <v>4</v>
      </c>
      <c r="O75">
        <f t="shared" si="5"/>
        <v>3.4492000000000007</v>
      </c>
      <c r="P75" s="12">
        <f t="shared" si="6"/>
        <v>0.13769999999999982</v>
      </c>
      <c r="Q75" s="12">
        <f t="shared" si="7"/>
        <v>0.13769999999999982</v>
      </c>
      <c r="R75" s="7" t="s">
        <v>244</v>
      </c>
      <c r="S75" s="8">
        <v>2</v>
      </c>
      <c r="T75" s="8">
        <v>3</v>
      </c>
      <c r="U75" s="8">
        <v>5</v>
      </c>
      <c r="V75" s="8">
        <v>4</v>
      </c>
      <c r="W75" s="8">
        <v>5</v>
      </c>
      <c r="X75" s="8">
        <v>5</v>
      </c>
      <c r="Y75" s="8">
        <v>2</v>
      </c>
      <c r="Z75" s="8">
        <v>4</v>
      </c>
      <c r="AA75" s="8">
        <v>1</v>
      </c>
      <c r="AB75" s="8">
        <v>15000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3</v>
      </c>
      <c r="E76" s="1">
        <v>4</v>
      </c>
      <c r="F76" s="1">
        <v>2</v>
      </c>
      <c r="G76" s="1">
        <v>4</v>
      </c>
      <c r="H76" s="1">
        <v>2</v>
      </c>
      <c r="I76" s="1">
        <v>3</v>
      </c>
      <c r="J76" s="1">
        <v>3</v>
      </c>
      <c r="K76" s="1">
        <v>2</v>
      </c>
      <c r="L76" s="1">
        <f>konzisztencia_teszt_nyers_i!F76*1000+10000</f>
        <v>13000</v>
      </c>
      <c r="M76" s="1">
        <f t="shared" si="4"/>
        <v>13390.2</v>
      </c>
      <c r="N76" s="1">
        <f>konzisztencia_teszt_nyers_i!L76</f>
        <v>2</v>
      </c>
      <c r="O76">
        <f t="shared" si="5"/>
        <v>3.3902000000000005</v>
      </c>
      <c r="P76" s="12">
        <f t="shared" si="6"/>
        <v>0.69510000000000027</v>
      </c>
      <c r="Q76" s="12">
        <f t="shared" si="7"/>
        <v>-0.69510000000000027</v>
      </c>
      <c r="R76" s="7" t="s">
        <v>245</v>
      </c>
      <c r="S76" s="8">
        <v>4</v>
      </c>
      <c r="T76" s="8">
        <v>3</v>
      </c>
      <c r="U76" s="8">
        <v>3</v>
      </c>
      <c r="V76" s="8">
        <v>4</v>
      </c>
      <c r="W76" s="8">
        <v>3</v>
      </c>
      <c r="X76" s="8">
        <v>3</v>
      </c>
      <c r="Y76" s="8">
        <v>4</v>
      </c>
      <c r="Z76" s="8">
        <v>4</v>
      </c>
      <c r="AA76" s="8">
        <v>3</v>
      </c>
      <c r="AB76" s="8">
        <v>14000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4</v>
      </c>
      <c r="G77" s="1">
        <v>2</v>
      </c>
      <c r="H77" s="1">
        <v>2</v>
      </c>
      <c r="I77" s="1">
        <v>5</v>
      </c>
      <c r="J77" s="1">
        <v>4</v>
      </c>
      <c r="K77" s="1">
        <v>4</v>
      </c>
      <c r="L77" s="1">
        <f>konzisztencia_teszt_nyers_i!F77*1000+10000</f>
        <v>12000</v>
      </c>
      <c r="M77" s="1">
        <f t="shared" si="4"/>
        <v>12478.6</v>
      </c>
      <c r="N77" s="1">
        <f>konzisztencia_teszt_nyers_i!L77</f>
        <v>4</v>
      </c>
      <c r="O77">
        <f t="shared" si="5"/>
        <v>2.4786000000000006</v>
      </c>
      <c r="P77" s="12">
        <f t="shared" si="6"/>
        <v>0.38034999999999985</v>
      </c>
      <c r="Q77" s="12">
        <f t="shared" si="7"/>
        <v>0.38034999999999985</v>
      </c>
      <c r="R77" s="7" t="s">
        <v>246</v>
      </c>
      <c r="S77" s="8">
        <v>4</v>
      </c>
      <c r="T77" s="8">
        <v>4</v>
      </c>
      <c r="U77" s="8">
        <v>3</v>
      </c>
      <c r="V77" s="8">
        <v>5</v>
      </c>
      <c r="W77" s="8">
        <v>3</v>
      </c>
      <c r="X77" s="8">
        <v>4</v>
      </c>
      <c r="Y77" s="8">
        <v>4</v>
      </c>
      <c r="Z77" s="8">
        <v>3</v>
      </c>
      <c r="AA77" s="8">
        <v>3</v>
      </c>
      <c r="AB77" s="8">
        <v>14000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4</v>
      </c>
      <c r="G78" s="1">
        <v>2</v>
      </c>
      <c r="H78" s="1">
        <v>2</v>
      </c>
      <c r="I78" s="1">
        <v>5</v>
      </c>
      <c r="J78" s="1">
        <v>4</v>
      </c>
      <c r="K78" s="1">
        <v>4</v>
      </c>
      <c r="L78" s="1">
        <f>konzisztencia_teszt_nyers_i!F78*1000+10000</f>
        <v>12000</v>
      </c>
      <c r="M78" s="1">
        <f t="shared" si="4"/>
        <v>12478.6</v>
      </c>
      <c r="N78" s="1">
        <f>konzisztencia_teszt_nyers_i!L78</f>
        <v>4</v>
      </c>
      <c r="O78">
        <f t="shared" si="5"/>
        <v>2.4786000000000006</v>
      </c>
      <c r="P78" s="12">
        <f t="shared" si="6"/>
        <v>0.38034999999999985</v>
      </c>
      <c r="Q78" s="12">
        <f t="shared" si="7"/>
        <v>0.38034999999999985</v>
      </c>
      <c r="R78" s="7" t="s">
        <v>247</v>
      </c>
      <c r="S78" s="8">
        <v>2</v>
      </c>
      <c r="T78" s="8">
        <v>3</v>
      </c>
      <c r="U78" s="8">
        <v>5</v>
      </c>
      <c r="V78" s="8">
        <v>5</v>
      </c>
      <c r="W78" s="8">
        <v>4</v>
      </c>
      <c r="X78" s="8">
        <v>4</v>
      </c>
      <c r="Y78" s="8">
        <v>2</v>
      </c>
      <c r="Z78" s="8">
        <v>3</v>
      </c>
      <c r="AA78" s="8">
        <v>3</v>
      </c>
      <c r="AB78" s="8">
        <v>14000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1</v>
      </c>
      <c r="E79" s="1">
        <v>5</v>
      </c>
      <c r="F79" s="1">
        <v>4</v>
      </c>
      <c r="G79" s="1">
        <v>3</v>
      </c>
      <c r="H79" s="1">
        <v>3</v>
      </c>
      <c r="I79" s="1">
        <v>3</v>
      </c>
      <c r="J79" s="1">
        <v>4</v>
      </c>
      <c r="K79" s="1">
        <v>1</v>
      </c>
      <c r="L79" s="1">
        <f>konzisztencia_teszt_nyers_i!F79*1000+10000</f>
        <v>14000</v>
      </c>
      <c r="M79" s="1">
        <f t="shared" si="4"/>
        <v>14245.8</v>
      </c>
      <c r="N79" s="1">
        <f>konzisztencia_teszt_nyers_i!L79</f>
        <v>1</v>
      </c>
      <c r="O79">
        <f t="shared" si="5"/>
        <v>4.2457999999999991</v>
      </c>
      <c r="P79" s="12">
        <f t="shared" si="6"/>
        <v>3.2457999999999991</v>
      </c>
      <c r="Q79" s="12">
        <f t="shared" si="7"/>
        <v>-3.2457999999999991</v>
      </c>
      <c r="R79" s="7" t="s">
        <v>248</v>
      </c>
      <c r="S79" s="8">
        <v>4</v>
      </c>
      <c r="T79" s="8">
        <v>4</v>
      </c>
      <c r="U79" s="8">
        <v>2</v>
      </c>
      <c r="V79" s="8">
        <v>2</v>
      </c>
      <c r="W79" s="8">
        <v>3</v>
      </c>
      <c r="X79" s="8">
        <v>3</v>
      </c>
      <c r="Y79" s="8">
        <v>5</v>
      </c>
      <c r="Z79" s="8">
        <v>3</v>
      </c>
      <c r="AA79" s="8">
        <v>4</v>
      </c>
      <c r="AB79" s="8">
        <v>13000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3</v>
      </c>
      <c r="E80" s="1">
        <v>1</v>
      </c>
      <c r="F80" s="1">
        <v>5</v>
      </c>
      <c r="G80" s="1">
        <v>2</v>
      </c>
      <c r="H80" s="1">
        <v>3</v>
      </c>
      <c r="I80" s="1">
        <v>5</v>
      </c>
      <c r="J80" s="1">
        <v>5</v>
      </c>
      <c r="K80" s="1">
        <v>4</v>
      </c>
      <c r="L80" s="1">
        <f>konzisztencia_teszt_nyers_i!F80*1000+10000</f>
        <v>13000</v>
      </c>
      <c r="M80" s="1">
        <f t="shared" si="4"/>
        <v>12404.6</v>
      </c>
      <c r="N80" s="1">
        <f>konzisztencia_teszt_nyers_i!L80</f>
        <v>4</v>
      </c>
      <c r="O80">
        <f t="shared" si="5"/>
        <v>2.4046000000000003</v>
      </c>
      <c r="P80" s="12">
        <f t="shared" si="6"/>
        <v>0.39884999999999993</v>
      </c>
      <c r="Q80" s="12">
        <f t="shared" si="7"/>
        <v>0.39884999999999993</v>
      </c>
      <c r="R80" s="7" t="s">
        <v>249</v>
      </c>
      <c r="S80" s="8">
        <v>4</v>
      </c>
      <c r="T80" s="8">
        <v>4</v>
      </c>
      <c r="U80" s="8">
        <v>2</v>
      </c>
      <c r="V80" s="8">
        <v>2</v>
      </c>
      <c r="W80" s="8">
        <v>3</v>
      </c>
      <c r="X80" s="8">
        <v>3</v>
      </c>
      <c r="Y80" s="8">
        <v>4</v>
      </c>
      <c r="Z80" s="8">
        <v>3</v>
      </c>
      <c r="AA80" s="8">
        <v>4</v>
      </c>
      <c r="AB80" s="8">
        <v>13000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2</v>
      </c>
      <c r="E81" s="1">
        <v>3</v>
      </c>
      <c r="F81" s="1">
        <v>5</v>
      </c>
      <c r="G81" s="1">
        <v>2</v>
      </c>
      <c r="H81" s="1">
        <v>2</v>
      </c>
      <c r="I81" s="1">
        <v>4</v>
      </c>
      <c r="J81" s="1">
        <v>5</v>
      </c>
      <c r="K81" s="1">
        <v>3</v>
      </c>
      <c r="L81" s="1">
        <f>konzisztencia_teszt_nyers_i!F81*1000+10000</f>
        <v>12000</v>
      </c>
      <c r="M81" s="1">
        <f t="shared" si="4"/>
        <v>12343</v>
      </c>
      <c r="N81" s="1">
        <f>konzisztencia_teszt_nyers_i!L81</f>
        <v>3</v>
      </c>
      <c r="O81">
        <f t="shared" si="5"/>
        <v>2.343</v>
      </c>
      <c r="P81" s="12">
        <f t="shared" si="6"/>
        <v>0.219</v>
      </c>
      <c r="Q81" s="12">
        <f t="shared" si="7"/>
        <v>0.219</v>
      </c>
      <c r="R81" s="7" t="s">
        <v>250</v>
      </c>
      <c r="S81" s="8">
        <v>2</v>
      </c>
      <c r="T81" s="8">
        <v>3</v>
      </c>
      <c r="U81" s="8">
        <v>4</v>
      </c>
      <c r="V81" s="8">
        <v>2</v>
      </c>
      <c r="W81" s="8">
        <v>4</v>
      </c>
      <c r="X81" s="8">
        <v>2</v>
      </c>
      <c r="Y81" s="8">
        <v>3</v>
      </c>
      <c r="Z81" s="8">
        <v>3</v>
      </c>
      <c r="AA81" s="8">
        <v>2</v>
      </c>
      <c r="AB81" s="8">
        <v>13000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5</v>
      </c>
      <c r="G82" s="1">
        <v>2</v>
      </c>
      <c r="H82" s="1">
        <v>3</v>
      </c>
      <c r="I82" s="1">
        <v>4</v>
      </c>
      <c r="J82" s="1">
        <v>5</v>
      </c>
      <c r="K82" s="1">
        <v>4</v>
      </c>
      <c r="L82" s="1">
        <f>konzisztencia_teszt_nyers_i!F82*1000+10000</f>
        <v>12000</v>
      </c>
      <c r="M82" s="1">
        <f t="shared" si="4"/>
        <v>12579.7</v>
      </c>
      <c r="N82" s="1">
        <f>konzisztencia_teszt_nyers_i!L82</f>
        <v>4</v>
      </c>
      <c r="O82">
        <f t="shared" si="5"/>
        <v>2.5797000000000008</v>
      </c>
      <c r="P82" s="12">
        <f t="shared" si="6"/>
        <v>0.35507499999999981</v>
      </c>
      <c r="Q82" s="12">
        <f t="shared" si="7"/>
        <v>0.35507499999999981</v>
      </c>
      <c r="R82" s="7" t="s">
        <v>251</v>
      </c>
      <c r="S82" s="8">
        <v>3</v>
      </c>
      <c r="T82" s="8">
        <v>2</v>
      </c>
      <c r="U82" s="8">
        <v>2</v>
      </c>
      <c r="V82" s="8">
        <v>4</v>
      </c>
      <c r="W82" s="8">
        <v>2</v>
      </c>
      <c r="X82" s="8">
        <v>2</v>
      </c>
      <c r="Y82" s="8">
        <v>5</v>
      </c>
      <c r="Z82" s="8">
        <v>4</v>
      </c>
      <c r="AA82" s="8">
        <v>4</v>
      </c>
      <c r="AB82" s="8">
        <v>12000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1</v>
      </c>
      <c r="E83" s="1">
        <v>2</v>
      </c>
      <c r="F83" s="1">
        <v>3</v>
      </c>
      <c r="G83" s="1">
        <v>1</v>
      </c>
      <c r="H83" s="1">
        <v>1</v>
      </c>
      <c r="I83" s="1">
        <v>5</v>
      </c>
      <c r="J83" s="1">
        <v>3</v>
      </c>
      <c r="K83" s="1">
        <v>5</v>
      </c>
      <c r="L83" s="1">
        <f>konzisztencia_teszt_nyers_i!F83*1000+10000</f>
        <v>11000</v>
      </c>
      <c r="M83" s="1">
        <f t="shared" si="4"/>
        <v>11405.4</v>
      </c>
      <c r="N83" s="1">
        <f>konzisztencia_teszt_nyers_i!L83</f>
        <v>5</v>
      </c>
      <c r="O83">
        <f t="shared" si="5"/>
        <v>1.4053999999999995</v>
      </c>
      <c r="P83" s="12">
        <f t="shared" si="6"/>
        <v>0.71892000000000011</v>
      </c>
      <c r="Q83" s="12">
        <f t="shared" si="7"/>
        <v>0.71892000000000011</v>
      </c>
      <c r="R83" s="7" t="s">
        <v>252</v>
      </c>
      <c r="S83" s="8">
        <v>3</v>
      </c>
      <c r="T83" s="8">
        <v>2</v>
      </c>
      <c r="U83" s="8">
        <v>2</v>
      </c>
      <c r="V83" s="8">
        <v>4</v>
      </c>
      <c r="W83" s="8">
        <v>2</v>
      </c>
      <c r="X83" s="8">
        <v>2</v>
      </c>
      <c r="Y83" s="8">
        <v>5</v>
      </c>
      <c r="Z83" s="8">
        <v>4</v>
      </c>
      <c r="AA83" s="8">
        <v>4</v>
      </c>
      <c r="AB83" s="8">
        <v>12000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3</v>
      </c>
      <c r="G84" s="1">
        <v>1</v>
      </c>
      <c r="H84" s="1">
        <v>1</v>
      </c>
      <c r="I84" s="1">
        <v>5</v>
      </c>
      <c r="J84" s="1">
        <v>3</v>
      </c>
      <c r="K84" s="1">
        <v>5</v>
      </c>
      <c r="L84" s="1">
        <f>konzisztencia_teszt_nyers_i!F84*1000+10000</f>
        <v>11000</v>
      </c>
      <c r="M84" s="1">
        <f t="shared" si="4"/>
        <v>11084.2</v>
      </c>
      <c r="N84" s="1">
        <f>konzisztencia_teszt_nyers_i!L84</f>
        <v>5</v>
      </c>
      <c r="O84">
        <f t="shared" si="5"/>
        <v>1.0842000000000007</v>
      </c>
      <c r="P84" s="12">
        <f t="shared" si="6"/>
        <v>0.78315999999999986</v>
      </c>
      <c r="Q84" s="12">
        <f t="shared" si="7"/>
        <v>0.78315999999999986</v>
      </c>
      <c r="R84" s="7" t="s">
        <v>253</v>
      </c>
      <c r="S84" s="8">
        <v>1</v>
      </c>
      <c r="T84" s="8">
        <v>1</v>
      </c>
      <c r="U84" s="8">
        <v>5</v>
      </c>
      <c r="V84" s="8">
        <v>4</v>
      </c>
      <c r="W84" s="8">
        <v>3</v>
      </c>
      <c r="X84" s="8">
        <v>3</v>
      </c>
      <c r="Y84" s="8">
        <v>3</v>
      </c>
      <c r="Z84" s="8">
        <v>4</v>
      </c>
      <c r="AA84" s="8">
        <v>1</v>
      </c>
      <c r="AB84" s="8">
        <v>14000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4</v>
      </c>
      <c r="E85" s="1">
        <v>2</v>
      </c>
      <c r="F85" s="1">
        <v>4</v>
      </c>
      <c r="G85" s="1">
        <v>4</v>
      </c>
      <c r="H85" s="1">
        <v>4</v>
      </c>
      <c r="I85" s="1">
        <v>3</v>
      </c>
      <c r="J85" s="1">
        <v>2</v>
      </c>
      <c r="K85" s="1">
        <v>3</v>
      </c>
      <c r="L85" s="1">
        <f>konzisztencia_teszt_nyers_i!F85*1000+10000</f>
        <v>14000</v>
      </c>
      <c r="M85" s="1">
        <f t="shared" si="4"/>
        <v>14102.7</v>
      </c>
      <c r="N85" s="1">
        <f>konzisztencia_teszt_nyers_i!L85</f>
        <v>3</v>
      </c>
      <c r="O85">
        <f t="shared" si="5"/>
        <v>4.1027000000000005</v>
      </c>
      <c r="P85" s="12">
        <f t="shared" si="6"/>
        <v>0.36756666666666682</v>
      </c>
      <c r="Q85" s="12">
        <f t="shared" si="7"/>
        <v>-0.36756666666666682</v>
      </c>
      <c r="R85" s="7" t="s">
        <v>254</v>
      </c>
      <c r="S85" s="8">
        <v>3</v>
      </c>
      <c r="T85" s="8">
        <v>3</v>
      </c>
      <c r="U85" s="8">
        <v>1</v>
      </c>
      <c r="V85" s="8">
        <v>5</v>
      </c>
      <c r="W85" s="8">
        <v>2</v>
      </c>
      <c r="X85" s="8">
        <v>3</v>
      </c>
      <c r="Y85" s="8">
        <v>5</v>
      </c>
      <c r="Z85" s="8">
        <v>5</v>
      </c>
      <c r="AA85" s="8">
        <v>4</v>
      </c>
      <c r="AB85" s="8">
        <v>13000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4</v>
      </c>
      <c r="E86" s="1">
        <v>2</v>
      </c>
      <c r="F86" s="1">
        <v>5</v>
      </c>
      <c r="G86" s="1">
        <v>4</v>
      </c>
      <c r="H86" s="1">
        <v>5</v>
      </c>
      <c r="I86" s="1">
        <v>2</v>
      </c>
      <c r="J86" s="1">
        <v>3</v>
      </c>
      <c r="K86" s="1">
        <v>3</v>
      </c>
      <c r="L86" s="1">
        <f>konzisztencia_teszt_nyers_i!F86*1000+10000</f>
        <v>15000</v>
      </c>
      <c r="M86" s="1">
        <f t="shared" si="4"/>
        <v>14734.6</v>
      </c>
      <c r="N86" s="1">
        <f>konzisztencia_teszt_nyers_i!L86</f>
        <v>3</v>
      </c>
      <c r="O86">
        <f t="shared" si="5"/>
        <v>4.7346000000000004</v>
      </c>
      <c r="P86" s="12">
        <f t="shared" si="6"/>
        <v>0.57820000000000016</v>
      </c>
      <c r="Q86" s="12">
        <f t="shared" si="7"/>
        <v>-0.57820000000000016</v>
      </c>
      <c r="R86" s="7" t="s">
        <v>255</v>
      </c>
      <c r="S86" s="8">
        <v>1</v>
      </c>
      <c r="T86" s="8">
        <v>2</v>
      </c>
      <c r="U86" s="8">
        <v>3</v>
      </c>
      <c r="V86" s="8">
        <v>5</v>
      </c>
      <c r="W86" s="8">
        <v>2</v>
      </c>
      <c r="X86" s="8">
        <v>2</v>
      </c>
      <c r="Y86" s="8">
        <v>4</v>
      </c>
      <c r="Z86" s="8">
        <v>5</v>
      </c>
      <c r="AA86" s="8">
        <v>3</v>
      </c>
      <c r="AB86" s="8">
        <v>12000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4</v>
      </c>
      <c r="E87" s="1">
        <v>2</v>
      </c>
      <c r="F87" s="1">
        <v>4</v>
      </c>
      <c r="G87" s="1">
        <v>4</v>
      </c>
      <c r="H87" s="1">
        <v>3</v>
      </c>
      <c r="I87" s="1">
        <v>4</v>
      </c>
      <c r="J87" s="1">
        <v>4</v>
      </c>
      <c r="K87" s="1">
        <v>4</v>
      </c>
      <c r="L87" s="1">
        <f>konzisztencia_teszt_nyers_i!F87*1000+10000</f>
        <v>13000</v>
      </c>
      <c r="M87" s="1">
        <f t="shared" si="4"/>
        <v>13183.1</v>
      </c>
      <c r="N87" s="1">
        <f>konzisztencia_teszt_nyers_i!L87</f>
        <v>4</v>
      </c>
      <c r="O87">
        <f t="shared" si="5"/>
        <v>3.1831000000000005</v>
      </c>
      <c r="P87" s="12">
        <f t="shared" si="6"/>
        <v>0.20422499999999988</v>
      </c>
      <c r="Q87" s="12">
        <f t="shared" si="7"/>
        <v>0.20422499999999988</v>
      </c>
      <c r="R87" s="7" t="s">
        <v>256</v>
      </c>
      <c r="S87" s="8">
        <v>3</v>
      </c>
      <c r="T87" s="8">
        <v>3</v>
      </c>
      <c r="U87" s="8">
        <v>2</v>
      </c>
      <c r="V87" s="8">
        <v>5</v>
      </c>
      <c r="W87" s="8">
        <v>2</v>
      </c>
      <c r="X87" s="8">
        <v>3</v>
      </c>
      <c r="Y87" s="8">
        <v>4</v>
      </c>
      <c r="Z87" s="8">
        <v>5</v>
      </c>
      <c r="AA87" s="8">
        <v>4</v>
      </c>
      <c r="AB87" s="8">
        <v>12000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1</v>
      </c>
      <c r="J88" s="1">
        <v>2</v>
      </c>
      <c r="K88" s="1">
        <v>1</v>
      </c>
      <c r="L88" s="1">
        <f>konzisztencia_teszt_nyers_i!F88*1000+10000</f>
        <v>15000</v>
      </c>
      <c r="M88" s="1">
        <f t="shared" si="4"/>
        <v>14928.7</v>
      </c>
      <c r="N88" s="1">
        <f>konzisztencia_teszt_nyers_i!L88</f>
        <v>1</v>
      </c>
      <c r="O88">
        <f t="shared" si="5"/>
        <v>4.928700000000001</v>
      </c>
      <c r="P88" s="12">
        <f t="shared" si="6"/>
        <v>3.928700000000001</v>
      </c>
      <c r="Q88" s="12">
        <f t="shared" si="7"/>
        <v>-3.928700000000001</v>
      </c>
      <c r="R88" s="7" t="s">
        <v>257</v>
      </c>
      <c r="S88" s="8">
        <v>1</v>
      </c>
      <c r="T88" s="8">
        <v>1</v>
      </c>
      <c r="U88" s="8">
        <v>2</v>
      </c>
      <c r="V88" s="8">
        <v>3</v>
      </c>
      <c r="W88" s="8">
        <v>1</v>
      </c>
      <c r="X88" s="8">
        <v>1</v>
      </c>
      <c r="Y88" s="8">
        <v>5</v>
      </c>
      <c r="Z88" s="8">
        <v>3</v>
      </c>
      <c r="AA88" s="8">
        <v>5</v>
      </c>
      <c r="AB88" s="8">
        <v>11000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2</v>
      </c>
      <c r="E89" s="1">
        <v>1</v>
      </c>
      <c r="F89" s="1">
        <v>3</v>
      </c>
      <c r="G89" s="1">
        <v>3</v>
      </c>
      <c r="H89" s="1">
        <v>2</v>
      </c>
      <c r="I89" s="1">
        <v>5</v>
      </c>
      <c r="J89" s="1">
        <v>5</v>
      </c>
      <c r="K89" s="1">
        <v>4</v>
      </c>
      <c r="L89" s="1">
        <f>konzisztencia_teszt_nyers_i!F89*1000+10000</f>
        <v>12000</v>
      </c>
      <c r="M89" s="1">
        <f t="shared" si="4"/>
        <v>11890.7</v>
      </c>
      <c r="N89" s="1">
        <f>konzisztencia_teszt_nyers_i!L89</f>
        <v>4</v>
      </c>
      <c r="O89">
        <f t="shared" si="5"/>
        <v>1.8907000000000007</v>
      </c>
      <c r="P89" s="12">
        <f t="shared" si="6"/>
        <v>0.52732499999999982</v>
      </c>
      <c r="Q89" s="12">
        <f t="shared" si="7"/>
        <v>0.52732499999999982</v>
      </c>
      <c r="R89" s="7" t="s">
        <v>258</v>
      </c>
      <c r="S89" s="8">
        <v>1</v>
      </c>
      <c r="T89" s="8">
        <v>2</v>
      </c>
      <c r="U89" s="8">
        <v>1</v>
      </c>
      <c r="V89" s="8">
        <v>3</v>
      </c>
      <c r="W89" s="8">
        <v>1</v>
      </c>
      <c r="X89" s="8">
        <v>1</v>
      </c>
      <c r="Y89" s="8">
        <v>5</v>
      </c>
      <c r="Z89" s="8">
        <v>3</v>
      </c>
      <c r="AA89" s="8">
        <v>5</v>
      </c>
      <c r="AB89" s="8">
        <v>11000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2</v>
      </c>
      <c r="E90" s="1">
        <v>1</v>
      </c>
      <c r="F90" s="1">
        <v>3</v>
      </c>
      <c r="G90" s="1">
        <v>2</v>
      </c>
      <c r="H90" s="1">
        <v>2</v>
      </c>
      <c r="I90" s="1">
        <v>5</v>
      </c>
      <c r="J90" s="1">
        <v>5</v>
      </c>
      <c r="K90" s="1">
        <v>5</v>
      </c>
      <c r="L90" s="1">
        <f>konzisztencia_teszt_nyers_i!F90*1000+10000</f>
        <v>12000</v>
      </c>
      <c r="M90" s="1">
        <f t="shared" si="4"/>
        <v>11789.7</v>
      </c>
      <c r="N90" s="1">
        <f>konzisztencia_teszt_nyers_i!L90</f>
        <v>5</v>
      </c>
      <c r="O90">
        <f t="shared" si="5"/>
        <v>1.7897000000000007</v>
      </c>
      <c r="P90" s="12">
        <f t="shared" si="6"/>
        <v>0.64205999999999985</v>
      </c>
      <c r="Q90" s="12">
        <f t="shared" si="7"/>
        <v>0.64205999999999985</v>
      </c>
      <c r="R90" s="7" t="s">
        <v>259</v>
      </c>
      <c r="S90" s="8">
        <v>4</v>
      </c>
      <c r="T90" s="8">
        <v>4</v>
      </c>
      <c r="U90" s="8">
        <v>2</v>
      </c>
      <c r="V90" s="8">
        <v>4</v>
      </c>
      <c r="W90" s="8">
        <v>4</v>
      </c>
      <c r="X90" s="8">
        <v>4</v>
      </c>
      <c r="Y90" s="8">
        <v>3</v>
      </c>
      <c r="Z90" s="8">
        <v>2</v>
      </c>
      <c r="AA90" s="8">
        <v>3</v>
      </c>
      <c r="AB90" s="8">
        <v>14000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1</v>
      </c>
      <c r="E91" s="1">
        <v>2</v>
      </c>
      <c r="F91" s="1">
        <v>3</v>
      </c>
      <c r="G91" s="1">
        <v>2</v>
      </c>
      <c r="H91" s="1">
        <v>1</v>
      </c>
      <c r="I91" s="1">
        <v>3</v>
      </c>
      <c r="J91" s="1">
        <v>3</v>
      </c>
      <c r="K91" s="1">
        <v>2</v>
      </c>
      <c r="L91" s="1">
        <f>konzisztencia_teszt_nyers_i!F91*1000+10000</f>
        <v>13000</v>
      </c>
      <c r="M91" s="1">
        <f t="shared" si="4"/>
        <v>12376.1</v>
      </c>
      <c r="N91" s="1">
        <f>konzisztencia_teszt_nyers_i!L91</f>
        <v>2</v>
      </c>
      <c r="O91">
        <f t="shared" si="5"/>
        <v>2.3761000000000005</v>
      </c>
      <c r="P91" s="12">
        <f t="shared" si="6"/>
        <v>0.18805000000000027</v>
      </c>
      <c r="Q91" s="12">
        <f t="shared" si="7"/>
        <v>-0.18805000000000027</v>
      </c>
      <c r="R91" s="7" t="s">
        <v>260</v>
      </c>
      <c r="S91" s="8">
        <v>5</v>
      </c>
      <c r="T91" s="8">
        <v>4</v>
      </c>
      <c r="U91" s="8">
        <v>2</v>
      </c>
      <c r="V91" s="8">
        <v>5</v>
      </c>
      <c r="W91" s="8">
        <v>4</v>
      </c>
      <c r="X91" s="8">
        <v>5</v>
      </c>
      <c r="Y91" s="8">
        <v>2</v>
      </c>
      <c r="Z91" s="8">
        <v>3</v>
      </c>
      <c r="AA91" s="8">
        <v>3</v>
      </c>
      <c r="AB91" s="8">
        <v>15000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2</v>
      </c>
      <c r="E92" s="1">
        <v>1</v>
      </c>
      <c r="F92" s="1">
        <v>3</v>
      </c>
      <c r="G92" s="1">
        <v>3</v>
      </c>
      <c r="H92" s="1">
        <v>2</v>
      </c>
      <c r="I92" s="1">
        <v>4</v>
      </c>
      <c r="J92" s="1">
        <v>3</v>
      </c>
      <c r="K92" s="1">
        <v>4</v>
      </c>
      <c r="L92" s="1">
        <f>konzisztencia_teszt_nyers_i!F92*1000+10000</f>
        <v>13000</v>
      </c>
      <c r="M92" s="1">
        <f t="shared" si="4"/>
        <v>12338</v>
      </c>
      <c r="N92" s="1">
        <f>konzisztencia_teszt_nyers_i!L92</f>
        <v>4</v>
      </c>
      <c r="O92">
        <f t="shared" si="5"/>
        <v>2.3380000000000001</v>
      </c>
      <c r="P92" s="12">
        <f t="shared" si="6"/>
        <v>0.41549999999999998</v>
      </c>
      <c r="Q92" s="12">
        <f t="shared" si="7"/>
        <v>0.41549999999999998</v>
      </c>
      <c r="R92" s="7" t="s">
        <v>261</v>
      </c>
      <c r="S92" s="8">
        <v>3</v>
      </c>
      <c r="T92" s="8">
        <v>4</v>
      </c>
      <c r="U92" s="8">
        <v>2</v>
      </c>
      <c r="V92" s="8">
        <v>4</v>
      </c>
      <c r="W92" s="8">
        <v>4</v>
      </c>
      <c r="X92" s="8">
        <v>3</v>
      </c>
      <c r="Y92" s="8">
        <v>4</v>
      </c>
      <c r="Z92" s="8">
        <v>4</v>
      </c>
      <c r="AA92" s="8">
        <v>4</v>
      </c>
      <c r="AB92" s="8">
        <v>13000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1</v>
      </c>
      <c r="E93" s="1">
        <v>2</v>
      </c>
      <c r="F93" s="1">
        <v>3</v>
      </c>
      <c r="G93" s="1">
        <v>2</v>
      </c>
      <c r="H93" s="1">
        <v>2</v>
      </c>
      <c r="I93" s="1">
        <v>4</v>
      </c>
      <c r="J93" s="1">
        <v>3</v>
      </c>
      <c r="K93" s="1">
        <v>3</v>
      </c>
      <c r="L93" s="1">
        <f>konzisztencia_teszt_nyers_i!F93*1000+10000</f>
        <v>13000</v>
      </c>
      <c r="M93" s="1">
        <f t="shared" si="4"/>
        <v>12353</v>
      </c>
      <c r="N93" s="1">
        <f>konzisztencia_teszt_nyers_i!L93</f>
        <v>3</v>
      </c>
      <c r="O93">
        <f t="shared" si="5"/>
        <v>2.3530000000000002</v>
      </c>
      <c r="P93" s="12">
        <f t="shared" si="6"/>
        <v>0.21566666666666659</v>
      </c>
      <c r="Q93" s="12">
        <f t="shared" si="7"/>
        <v>0.21566666666666659</v>
      </c>
      <c r="R93" s="7" t="s">
        <v>262</v>
      </c>
      <c r="S93" s="8">
        <v>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1</v>
      </c>
      <c r="Z93" s="8">
        <v>2</v>
      </c>
      <c r="AA93" s="8">
        <v>1</v>
      </c>
      <c r="AB93" s="8">
        <v>15000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2</v>
      </c>
      <c r="F94" s="1">
        <v>3</v>
      </c>
      <c r="G94" s="1">
        <v>3</v>
      </c>
      <c r="H94" s="1">
        <v>2</v>
      </c>
      <c r="I94" s="1">
        <v>4</v>
      </c>
      <c r="J94" s="1">
        <v>3</v>
      </c>
      <c r="K94" s="1">
        <v>4</v>
      </c>
      <c r="L94" s="1">
        <f>konzisztencia_teszt_nyers_i!F94*1000+10000</f>
        <v>13000</v>
      </c>
      <c r="M94" s="1">
        <f t="shared" si="4"/>
        <v>12375.6</v>
      </c>
      <c r="N94" s="1">
        <f>konzisztencia_teszt_nyers_i!L94</f>
        <v>4</v>
      </c>
      <c r="O94">
        <f t="shared" si="5"/>
        <v>2.3756000000000004</v>
      </c>
      <c r="P94" s="12">
        <f t="shared" si="6"/>
        <v>0.40609999999999991</v>
      </c>
      <c r="Q94" s="12">
        <f t="shared" si="7"/>
        <v>0.40609999999999991</v>
      </c>
      <c r="R94" s="7" t="s">
        <v>263</v>
      </c>
      <c r="S94" s="8">
        <v>3</v>
      </c>
      <c r="T94" s="8">
        <v>2</v>
      </c>
      <c r="U94" s="8">
        <v>1</v>
      </c>
      <c r="V94" s="8">
        <v>3</v>
      </c>
      <c r="W94" s="8">
        <v>3</v>
      </c>
      <c r="X94" s="8">
        <v>2</v>
      </c>
      <c r="Y94" s="8">
        <v>5</v>
      </c>
      <c r="Z94" s="8">
        <v>5</v>
      </c>
      <c r="AA94" s="8">
        <v>4</v>
      </c>
      <c r="AB94" s="8">
        <v>12000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4</v>
      </c>
      <c r="E95" s="1">
        <v>2</v>
      </c>
      <c r="F95" s="1">
        <v>4</v>
      </c>
      <c r="G95" s="1">
        <v>2</v>
      </c>
      <c r="H95" s="1">
        <v>4</v>
      </c>
      <c r="I95" s="1">
        <v>5</v>
      </c>
      <c r="J95" s="1">
        <v>4</v>
      </c>
      <c r="K95" s="1">
        <v>4</v>
      </c>
      <c r="L95" s="1">
        <f>konzisztencia_teszt_nyers_i!F95*1000+10000</f>
        <v>14000</v>
      </c>
      <c r="M95" s="1">
        <f t="shared" si="4"/>
        <v>13867</v>
      </c>
      <c r="N95" s="1">
        <f>konzisztencia_teszt_nyers_i!L95</f>
        <v>4</v>
      </c>
      <c r="O95">
        <f t="shared" si="5"/>
        <v>3.867</v>
      </c>
      <c r="P95" s="12">
        <f t="shared" si="6"/>
        <v>3.3250000000000002E-2</v>
      </c>
      <c r="Q95" s="12">
        <f t="shared" si="7"/>
        <v>3.3250000000000002E-2</v>
      </c>
      <c r="R95" s="7" t="s">
        <v>264</v>
      </c>
      <c r="S95" s="8">
        <v>3</v>
      </c>
      <c r="T95" s="8">
        <v>2</v>
      </c>
      <c r="U95" s="8">
        <v>1</v>
      </c>
      <c r="V95" s="8">
        <v>3</v>
      </c>
      <c r="W95" s="8">
        <v>2</v>
      </c>
      <c r="X95" s="8">
        <v>2</v>
      </c>
      <c r="Y95" s="8">
        <v>5</v>
      </c>
      <c r="Z95" s="8">
        <v>5</v>
      </c>
      <c r="AA95" s="8">
        <v>5</v>
      </c>
      <c r="AB95" s="8">
        <v>12000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3</v>
      </c>
      <c r="I96" s="1">
        <v>5</v>
      </c>
      <c r="J96" s="1">
        <v>4</v>
      </c>
      <c r="K96" s="1">
        <v>2</v>
      </c>
      <c r="L96" s="1">
        <f>konzisztencia_teszt_nyers_i!F96*1000+10000</f>
        <v>14000</v>
      </c>
      <c r="M96" s="1">
        <f t="shared" si="4"/>
        <v>13618.4</v>
      </c>
      <c r="N96" s="1">
        <f>konzisztencia_teszt_nyers_i!L96</f>
        <v>2</v>
      </c>
      <c r="O96">
        <f t="shared" si="5"/>
        <v>3.6183999999999998</v>
      </c>
      <c r="P96" s="12">
        <f t="shared" si="6"/>
        <v>0.80919999999999992</v>
      </c>
      <c r="Q96" s="12">
        <f t="shared" si="7"/>
        <v>-0.80919999999999992</v>
      </c>
      <c r="R96" s="7" t="s">
        <v>265</v>
      </c>
      <c r="S96" s="8">
        <v>1</v>
      </c>
      <c r="T96" s="8">
        <v>1</v>
      </c>
      <c r="U96" s="8">
        <v>2</v>
      </c>
      <c r="V96" s="8">
        <v>3</v>
      </c>
      <c r="W96" s="8">
        <v>2</v>
      </c>
      <c r="X96" s="8">
        <v>1</v>
      </c>
      <c r="Y96" s="8">
        <v>3</v>
      </c>
      <c r="Z96" s="8">
        <v>3</v>
      </c>
      <c r="AA96" s="8">
        <v>2</v>
      </c>
      <c r="AB96" s="8">
        <v>13000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4</v>
      </c>
      <c r="E97" s="1">
        <v>3</v>
      </c>
      <c r="F97" s="1">
        <v>4</v>
      </c>
      <c r="G97" s="1">
        <v>2</v>
      </c>
      <c r="H97" s="1">
        <v>4</v>
      </c>
      <c r="I97" s="1">
        <v>5</v>
      </c>
      <c r="J97" s="1">
        <v>4</v>
      </c>
      <c r="K97" s="1">
        <v>4</v>
      </c>
      <c r="L97" s="1">
        <f>konzisztencia_teszt_nyers_i!F97*1000+10000</f>
        <v>14000</v>
      </c>
      <c r="M97" s="1">
        <f t="shared" si="4"/>
        <v>14358.8</v>
      </c>
      <c r="N97" s="1">
        <f>konzisztencia_teszt_nyers_i!L97</f>
        <v>4</v>
      </c>
      <c r="O97">
        <f t="shared" si="5"/>
        <v>4.3587999999999996</v>
      </c>
      <c r="P97" s="12">
        <f t="shared" si="6"/>
        <v>8.9699999999999891E-2</v>
      </c>
      <c r="Q97" s="12">
        <f t="shared" si="7"/>
        <v>-8.9699999999999891E-2</v>
      </c>
      <c r="R97" s="7" t="s">
        <v>266</v>
      </c>
      <c r="S97" s="8">
        <v>3</v>
      </c>
      <c r="T97" s="8">
        <v>2</v>
      </c>
      <c r="U97" s="8">
        <v>1</v>
      </c>
      <c r="V97" s="8">
        <v>3</v>
      </c>
      <c r="W97" s="8">
        <v>3</v>
      </c>
      <c r="X97" s="8">
        <v>2</v>
      </c>
      <c r="Y97" s="8">
        <v>4</v>
      </c>
      <c r="Z97" s="8">
        <v>3</v>
      </c>
      <c r="AA97" s="8">
        <v>4</v>
      </c>
      <c r="AB97" s="8">
        <v>13000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4</v>
      </c>
      <c r="E98" s="1">
        <v>2</v>
      </c>
      <c r="F98" s="1">
        <v>3</v>
      </c>
      <c r="G98" s="1">
        <v>3</v>
      </c>
      <c r="H98" s="1">
        <v>3</v>
      </c>
      <c r="I98" s="1">
        <v>5</v>
      </c>
      <c r="J98" s="1">
        <v>3</v>
      </c>
      <c r="K98" s="1">
        <v>4</v>
      </c>
      <c r="L98" s="1">
        <f>konzisztencia_teszt_nyers_i!F98*1000+10000</f>
        <v>13000</v>
      </c>
      <c r="M98" s="1">
        <f t="shared" si="4"/>
        <v>13311.2</v>
      </c>
      <c r="N98" s="1">
        <f>konzisztencia_teszt_nyers_i!L98</f>
        <v>4</v>
      </c>
      <c r="O98">
        <f t="shared" si="5"/>
        <v>3.3112000000000008</v>
      </c>
      <c r="P98" s="12">
        <f t="shared" si="6"/>
        <v>0.1721999999999998</v>
      </c>
      <c r="Q98" s="12">
        <f t="shared" si="7"/>
        <v>0.1721999999999998</v>
      </c>
      <c r="R98" s="7" t="s">
        <v>267</v>
      </c>
      <c r="S98" s="8">
        <v>1</v>
      </c>
      <c r="T98" s="8">
        <v>1</v>
      </c>
      <c r="U98" s="8">
        <v>2</v>
      </c>
      <c r="V98" s="8">
        <v>3</v>
      </c>
      <c r="W98" s="8">
        <v>2</v>
      </c>
      <c r="X98" s="8">
        <v>2</v>
      </c>
      <c r="Y98" s="8">
        <v>4</v>
      </c>
      <c r="Z98" s="8">
        <v>3</v>
      </c>
      <c r="AA98" s="8">
        <v>3</v>
      </c>
      <c r="AB98" s="8">
        <v>13000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5</v>
      </c>
      <c r="J99" s="1">
        <v>3</v>
      </c>
      <c r="K99" s="1">
        <v>4</v>
      </c>
      <c r="L99" s="1">
        <f>konzisztencia_teszt_nyers_i!F99*1000+10000</f>
        <v>13000</v>
      </c>
      <c r="M99" s="1">
        <f t="shared" si="4"/>
        <v>13803</v>
      </c>
      <c r="N99" s="1">
        <f>konzisztencia_teszt_nyers_i!L99</f>
        <v>4</v>
      </c>
      <c r="O99">
        <f t="shared" si="5"/>
        <v>3.8029999999999999</v>
      </c>
      <c r="P99" s="12">
        <f t="shared" si="6"/>
        <v>4.9250000000000016E-2</v>
      </c>
      <c r="Q99" s="12">
        <f t="shared" si="7"/>
        <v>4.9250000000000016E-2</v>
      </c>
      <c r="R99" s="7" t="s">
        <v>268</v>
      </c>
      <c r="S99" s="8">
        <v>3</v>
      </c>
      <c r="T99" s="8">
        <v>2</v>
      </c>
      <c r="U99" s="8">
        <v>2</v>
      </c>
      <c r="V99" s="8">
        <v>3</v>
      </c>
      <c r="W99" s="8">
        <v>3</v>
      </c>
      <c r="X99" s="8">
        <v>2</v>
      </c>
      <c r="Y99" s="8">
        <v>4</v>
      </c>
      <c r="Z99" s="8">
        <v>3</v>
      </c>
      <c r="AA99" s="8">
        <v>4</v>
      </c>
      <c r="AB99" s="8">
        <v>13000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3</v>
      </c>
      <c r="E100" s="1">
        <v>4</v>
      </c>
      <c r="F100" s="1">
        <v>3</v>
      </c>
      <c r="G100" s="1">
        <v>4</v>
      </c>
      <c r="H100" s="1">
        <v>2</v>
      </c>
      <c r="I100" s="1">
        <v>5</v>
      </c>
      <c r="J100" s="1">
        <v>2</v>
      </c>
      <c r="K100" s="1">
        <v>2</v>
      </c>
      <c r="L100" s="1">
        <f>konzisztencia_teszt_nyers_i!F100*1000+10000</f>
        <v>13000</v>
      </c>
      <c r="M100" s="1">
        <f t="shared" si="4"/>
        <v>12847.4</v>
      </c>
      <c r="N100" s="1">
        <f>konzisztencia_teszt_nyers_i!L100</f>
        <v>2</v>
      </c>
      <c r="O100">
        <f t="shared" si="5"/>
        <v>2.8473999999999995</v>
      </c>
      <c r="P100" s="12">
        <f t="shared" si="6"/>
        <v>0.42369999999999974</v>
      </c>
      <c r="Q100" s="12">
        <f t="shared" si="7"/>
        <v>-0.42369999999999974</v>
      </c>
      <c r="R100" s="7" t="s">
        <v>269</v>
      </c>
      <c r="S100" s="8">
        <v>4</v>
      </c>
      <c r="T100" s="8">
        <v>4</v>
      </c>
      <c r="U100" s="8">
        <v>2</v>
      </c>
      <c r="V100" s="8">
        <v>4</v>
      </c>
      <c r="W100" s="8">
        <v>2</v>
      </c>
      <c r="X100" s="8">
        <v>4</v>
      </c>
      <c r="Y100" s="8">
        <v>5</v>
      </c>
      <c r="Z100" s="8">
        <v>4</v>
      </c>
      <c r="AA100" s="8">
        <v>4</v>
      </c>
      <c r="AB100" s="8">
        <v>14000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2</v>
      </c>
      <c r="F101" s="1">
        <v>5</v>
      </c>
      <c r="G101" s="1">
        <v>5</v>
      </c>
      <c r="H101" s="1">
        <v>5</v>
      </c>
      <c r="I101" s="1">
        <v>1</v>
      </c>
      <c r="J101" s="1">
        <v>2</v>
      </c>
      <c r="K101" s="1">
        <v>3</v>
      </c>
      <c r="L101" s="1">
        <f>konzisztencia_teszt_nyers_i!F101*1000+10000</f>
        <v>15000</v>
      </c>
      <c r="M101" s="1">
        <f t="shared" si="4"/>
        <v>14824.6</v>
      </c>
      <c r="N101" s="1">
        <f>konzisztencia_teszt_nyers_i!L101</f>
        <v>3</v>
      </c>
      <c r="O101">
        <f t="shared" si="5"/>
        <v>4.8246000000000002</v>
      </c>
      <c r="P101" s="12">
        <f t="shared" si="6"/>
        <v>0.60820000000000007</v>
      </c>
      <c r="Q101" s="12">
        <f t="shared" si="7"/>
        <v>-0.60820000000000007</v>
      </c>
      <c r="R101" s="7" t="s">
        <v>270</v>
      </c>
      <c r="S101" s="8">
        <v>2</v>
      </c>
      <c r="T101" s="8">
        <v>3</v>
      </c>
      <c r="U101" s="8">
        <v>4</v>
      </c>
      <c r="V101" s="8">
        <v>4</v>
      </c>
      <c r="W101" s="8">
        <v>4</v>
      </c>
      <c r="X101" s="8">
        <v>3</v>
      </c>
      <c r="Y101" s="8">
        <v>5</v>
      </c>
      <c r="Z101" s="8">
        <v>4</v>
      </c>
      <c r="AA101" s="8">
        <v>2</v>
      </c>
      <c r="AB101" s="8">
        <v>14000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5</v>
      </c>
      <c r="E102" s="1">
        <v>4</v>
      </c>
      <c r="F102" s="1">
        <v>5</v>
      </c>
      <c r="G102" s="1">
        <v>5</v>
      </c>
      <c r="H102" s="1">
        <v>5</v>
      </c>
      <c r="I102" s="1">
        <v>1</v>
      </c>
      <c r="J102" s="1">
        <v>2</v>
      </c>
      <c r="K102" s="1">
        <v>4</v>
      </c>
      <c r="L102" s="1">
        <f>konzisztencia_teszt_nyers_i!F102*1000+10000</f>
        <v>15000</v>
      </c>
      <c r="M102" s="1">
        <f t="shared" si="4"/>
        <v>15291.4</v>
      </c>
      <c r="N102" s="1">
        <f>konzisztencia_teszt_nyers_i!L102</f>
        <v>4</v>
      </c>
      <c r="O102">
        <f t="shared" si="5"/>
        <v>5.2913999999999994</v>
      </c>
      <c r="P102" s="12">
        <f t="shared" si="6"/>
        <v>0.32284999999999986</v>
      </c>
      <c r="Q102" s="12">
        <f t="shared" si="7"/>
        <v>-0.32284999999999986</v>
      </c>
      <c r="R102" s="7" t="s">
        <v>271</v>
      </c>
      <c r="S102" s="8">
        <v>4</v>
      </c>
      <c r="T102" s="8">
        <v>4</v>
      </c>
      <c r="U102" s="8">
        <v>3</v>
      </c>
      <c r="V102" s="8">
        <v>4</v>
      </c>
      <c r="W102" s="8">
        <v>2</v>
      </c>
      <c r="X102" s="8">
        <v>4</v>
      </c>
      <c r="Y102" s="8">
        <v>5</v>
      </c>
      <c r="Z102" s="8">
        <v>4</v>
      </c>
      <c r="AA102" s="8">
        <v>4</v>
      </c>
      <c r="AB102" s="8">
        <v>14000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4</v>
      </c>
      <c r="E103" s="1">
        <v>5</v>
      </c>
      <c r="F103" s="1">
        <v>5</v>
      </c>
      <c r="G103" s="1">
        <v>5</v>
      </c>
      <c r="H103" s="1">
        <v>2</v>
      </c>
      <c r="I103" s="1">
        <v>2</v>
      </c>
      <c r="J103" s="1">
        <v>2</v>
      </c>
      <c r="K103" s="1">
        <v>3</v>
      </c>
      <c r="L103" s="1">
        <f>konzisztencia_teszt_nyers_i!F103*1000+10000</f>
        <v>13000</v>
      </c>
      <c r="M103" s="1">
        <f t="shared" si="4"/>
        <v>13128.5</v>
      </c>
      <c r="N103" s="1">
        <f>konzisztencia_teszt_nyers_i!L103</f>
        <v>3</v>
      </c>
      <c r="O103">
        <f t="shared" si="5"/>
        <v>3.1284999999999998</v>
      </c>
      <c r="P103" s="12">
        <f t="shared" si="6"/>
        <v>4.2833333333333279E-2</v>
      </c>
      <c r="Q103" s="12">
        <f t="shared" si="7"/>
        <v>-4.2833333333333279E-2</v>
      </c>
      <c r="R103" s="7" t="s">
        <v>272</v>
      </c>
      <c r="S103" s="8">
        <v>4</v>
      </c>
      <c r="T103" s="8">
        <v>4</v>
      </c>
      <c r="U103" s="8">
        <v>2</v>
      </c>
      <c r="V103" s="8">
        <v>3</v>
      </c>
      <c r="W103" s="8">
        <v>3</v>
      </c>
      <c r="X103" s="8">
        <v>3</v>
      </c>
      <c r="Y103" s="8">
        <v>5</v>
      </c>
      <c r="Z103" s="8">
        <v>3</v>
      </c>
      <c r="AA103" s="8">
        <v>4</v>
      </c>
      <c r="AB103" s="8">
        <v>13000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3</v>
      </c>
      <c r="G104" s="1">
        <v>2</v>
      </c>
      <c r="H104" s="1">
        <v>4</v>
      </c>
      <c r="I104" s="1">
        <v>2</v>
      </c>
      <c r="J104" s="1">
        <v>2</v>
      </c>
      <c r="K104" s="1">
        <v>4</v>
      </c>
      <c r="L104" s="1">
        <f>konzisztencia_teszt_nyers_i!F104*1000+10000</f>
        <v>14000</v>
      </c>
      <c r="M104" s="1">
        <f t="shared" si="4"/>
        <v>14088.7</v>
      </c>
      <c r="N104" s="1">
        <f>konzisztencia_teszt_nyers_i!L104</f>
        <v>4</v>
      </c>
      <c r="O104">
        <f t="shared" si="5"/>
        <v>4.0887000000000011</v>
      </c>
      <c r="P104" s="12">
        <f t="shared" si="6"/>
        <v>2.2175000000000278E-2</v>
      </c>
      <c r="Q104" s="12">
        <f t="shared" si="7"/>
        <v>-2.2175000000000278E-2</v>
      </c>
      <c r="R104" s="7" t="s">
        <v>273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5</v>
      </c>
      <c r="Z104" s="8">
        <v>3</v>
      </c>
      <c r="AA104" s="8">
        <v>4</v>
      </c>
      <c r="AB104" s="8">
        <v>13000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4</v>
      </c>
      <c r="F105" s="1">
        <v>3</v>
      </c>
      <c r="G105" s="1">
        <v>3</v>
      </c>
      <c r="H105" s="1">
        <v>5</v>
      </c>
      <c r="I105" s="1">
        <v>2</v>
      </c>
      <c r="J105" s="1">
        <v>2</v>
      </c>
      <c r="K105" s="1">
        <v>4</v>
      </c>
      <c r="L105" s="1">
        <f>konzisztencia_teszt_nyers_i!F105*1000+10000</f>
        <v>15000</v>
      </c>
      <c r="M105" s="1">
        <f t="shared" si="4"/>
        <v>14862.7</v>
      </c>
      <c r="N105" s="1">
        <f>konzisztencia_teszt_nyers_i!L105</f>
        <v>4</v>
      </c>
      <c r="O105">
        <f t="shared" si="5"/>
        <v>4.8627000000000011</v>
      </c>
      <c r="P105" s="12">
        <f t="shared" si="6"/>
        <v>0.21567500000000028</v>
      </c>
      <c r="Q105" s="12">
        <f t="shared" si="7"/>
        <v>-0.21567500000000028</v>
      </c>
      <c r="R105" s="7" t="s">
        <v>274</v>
      </c>
      <c r="S105" s="8">
        <v>2</v>
      </c>
      <c r="T105" s="8">
        <v>3</v>
      </c>
      <c r="U105" s="8">
        <v>4</v>
      </c>
      <c r="V105" s="8">
        <v>3</v>
      </c>
      <c r="W105" s="8">
        <v>4</v>
      </c>
      <c r="X105" s="8">
        <v>2</v>
      </c>
      <c r="Y105" s="8">
        <v>5</v>
      </c>
      <c r="Z105" s="8">
        <v>2</v>
      </c>
      <c r="AA105" s="8">
        <v>2</v>
      </c>
      <c r="AB105" s="8">
        <v>13000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1</v>
      </c>
      <c r="F106" s="1">
        <v>2</v>
      </c>
      <c r="G106" s="1">
        <v>1</v>
      </c>
      <c r="H106" s="1">
        <v>2</v>
      </c>
      <c r="I106" s="1">
        <v>4</v>
      </c>
      <c r="J106" s="1">
        <v>4</v>
      </c>
      <c r="K106" s="1">
        <v>5</v>
      </c>
      <c r="L106" s="1">
        <f>konzisztencia_teszt_nyers_i!F106*1000+10000</f>
        <v>12000</v>
      </c>
      <c r="M106" s="1">
        <f t="shared" si="4"/>
        <v>11636.1</v>
      </c>
      <c r="N106" s="1">
        <f>konzisztencia_teszt_nyers_i!L106</f>
        <v>5</v>
      </c>
      <c r="O106">
        <f t="shared" si="5"/>
        <v>1.6361000000000003</v>
      </c>
      <c r="P106" s="12">
        <f t="shared" si="6"/>
        <v>0.67277999999999993</v>
      </c>
      <c r="Q106" s="12">
        <f t="shared" si="7"/>
        <v>0.67277999999999993</v>
      </c>
      <c r="R106" s="7" t="s">
        <v>275</v>
      </c>
      <c r="S106" s="8">
        <v>5</v>
      </c>
      <c r="T106" s="8">
        <v>5</v>
      </c>
      <c r="U106" s="8">
        <v>2</v>
      </c>
      <c r="V106" s="8">
        <v>5</v>
      </c>
      <c r="W106" s="8">
        <v>5</v>
      </c>
      <c r="X106" s="8">
        <v>5</v>
      </c>
      <c r="Y106" s="8">
        <v>1</v>
      </c>
      <c r="Z106" s="8">
        <v>2</v>
      </c>
      <c r="AA106" s="8">
        <v>3</v>
      </c>
      <c r="AB106" s="8">
        <v>15000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2</v>
      </c>
      <c r="G107" s="1">
        <v>1</v>
      </c>
      <c r="H107" s="1">
        <v>1</v>
      </c>
      <c r="I107" s="1">
        <v>4</v>
      </c>
      <c r="J107" s="1">
        <v>4</v>
      </c>
      <c r="K107" s="1">
        <v>5</v>
      </c>
      <c r="L107" s="1">
        <f>konzisztencia_teszt_nyers_i!F107*1000+10000</f>
        <v>11000</v>
      </c>
      <c r="M107" s="1">
        <f t="shared" si="4"/>
        <v>11220.8</v>
      </c>
      <c r="N107" s="1">
        <f>konzisztencia_teszt_nyers_i!L107</f>
        <v>5</v>
      </c>
      <c r="O107">
        <f t="shared" si="5"/>
        <v>1.2207999999999992</v>
      </c>
      <c r="P107" s="12">
        <f t="shared" si="6"/>
        <v>0.75584000000000018</v>
      </c>
      <c r="Q107" s="12">
        <f t="shared" si="7"/>
        <v>0.75584000000000018</v>
      </c>
      <c r="R107" s="7" t="s">
        <v>276</v>
      </c>
      <c r="S107" s="8">
        <v>5</v>
      </c>
      <c r="T107" s="8">
        <v>5</v>
      </c>
      <c r="U107" s="8">
        <v>4</v>
      </c>
      <c r="V107" s="8">
        <v>5</v>
      </c>
      <c r="W107" s="8">
        <v>5</v>
      </c>
      <c r="X107" s="8">
        <v>5</v>
      </c>
      <c r="Y107" s="8">
        <v>1</v>
      </c>
      <c r="Z107" s="8">
        <v>2</v>
      </c>
      <c r="AA107" s="8">
        <v>4</v>
      </c>
      <c r="AB107" s="8">
        <v>15000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2</v>
      </c>
      <c r="E108" s="1">
        <v>5</v>
      </c>
      <c r="F108" s="1">
        <v>4</v>
      </c>
      <c r="G108" s="1">
        <v>5</v>
      </c>
      <c r="H108" s="1">
        <v>4</v>
      </c>
      <c r="I108" s="1">
        <v>2</v>
      </c>
      <c r="J108" s="1">
        <v>3</v>
      </c>
      <c r="K108" s="1">
        <v>1</v>
      </c>
      <c r="L108" s="1">
        <f>konzisztencia_teszt_nyers_i!F108*1000+10000</f>
        <v>14000</v>
      </c>
      <c r="M108" s="1">
        <f t="shared" si="4"/>
        <v>13851</v>
      </c>
      <c r="N108" s="1">
        <f>konzisztencia_teszt_nyers_i!L108</f>
        <v>1</v>
      </c>
      <c r="O108">
        <f t="shared" si="5"/>
        <v>3.851</v>
      </c>
      <c r="P108" s="12">
        <f t="shared" si="6"/>
        <v>2.851</v>
      </c>
      <c r="Q108" s="12">
        <f t="shared" si="7"/>
        <v>-2.851</v>
      </c>
      <c r="R108" s="7" t="s">
        <v>277</v>
      </c>
      <c r="S108" s="8">
        <v>2</v>
      </c>
      <c r="T108" s="8">
        <v>4</v>
      </c>
      <c r="U108" s="8">
        <v>5</v>
      </c>
      <c r="V108" s="8">
        <v>5</v>
      </c>
      <c r="W108" s="8">
        <v>5</v>
      </c>
      <c r="X108" s="8">
        <v>2</v>
      </c>
      <c r="Y108" s="8">
        <v>2</v>
      </c>
      <c r="Z108" s="8">
        <v>2</v>
      </c>
      <c r="AA108" s="8">
        <v>3</v>
      </c>
      <c r="AB108" s="8">
        <v>13000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3</v>
      </c>
      <c r="E109" s="1">
        <v>2</v>
      </c>
      <c r="F109" s="1">
        <v>3</v>
      </c>
      <c r="G109" s="1">
        <v>2</v>
      </c>
      <c r="H109" s="1">
        <v>3</v>
      </c>
      <c r="I109" s="1">
        <v>4</v>
      </c>
      <c r="J109" s="1">
        <v>3</v>
      </c>
      <c r="K109" s="1">
        <v>4</v>
      </c>
      <c r="L109" s="1">
        <f>konzisztencia_teszt_nyers_i!F109*1000+10000</f>
        <v>13000</v>
      </c>
      <c r="M109" s="1">
        <f t="shared" si="4"/>
        <v>13356.2</v>
      </c>
      <c r="N109" s="1">
        <f>konzisztencia_teszt_nyers_i!L109</f>
        <v>4</v>
      </c>
      <c r="O109">
        <f t="shared" si="5"/>
        <v>3.3562000000000007</v>
      </c>
      <c r="P109" s="12">
        <f t="shared" si="6"/>
        <v>0.16094999999999982</v>
      </c>
      <c r="Q109" s="12">
        <f t="shared" si="7"/>
        <v>0.16094999999999982</v>
      </c>
      <c r="R109" s="7" t="s">
        <v>278</v>
      </c>
      <c r="S109" s="8">
        <v>4</v>
      </c>
      <c r="T109" s="8">
        <v>3</v>
      </c>
      <c r="U109" s="8">
        <v>4</v>
      </c>
      <c r="V109" s="8">
        <v>3</v>
      </c>
      <c r="W109" s="8">
        <v>2</v>
      </c>
      <c r="X109" s="8">
        <v>4</v>
      </c>
      <c r="Y109" s="8">
        <v>2</v>
      </c>
      <c r="Z109" s="8">
        <v>2</v>
      </c>
      <c r="AA109" s="8">
        <v>4</v>
      </c>
      <c r="AB109" s="8">
        <v>14000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2</v>
      </c>
      <c r="E110" s="1">
        <v>1</v>
      </c>
      <c r="F110" s="1">
        <v>4</v>
      </c>
      <c r="G110" s="1">
        <v>2</v>
      </c>
      <c r="H110" s="1">
        <v>1</v>
      </c>
      <c r="I110" s="1">
        <v>5</v>
      </c>
      <c r="J110" s="1">
        <v>5</v>
      </c>
      <c r="K110" s="1">
        <v>4</v>
      </c>
      <c r="L110" s="1">
        <f>konzisztencia_teszt_nyers_i!F110*1000+10000</f>
        <v>12000</v>
      </c>
      <c r="M110" s="1">
        <f t="shared" si="4"/>
        <v>12085.9</v>
      </c>
      <c r="N110" s="1">
        <f>konzisztencia_teszt_nyers_i!L110</f>
        <v>4</v>
      </c>
      <c r="O110">
        <f t="shared" si="5"/>
        <v>2.0858999999999996</v>
      </c>
      <c r="P110" s="12">
        <f t="shared" si="6"/>
        <v>0.47852500000000009</v>
      </c>
      <c r="Q110" s="12">
        <f t="shared" si="7"/>
        <v>0.47852500000000009</v>
      </c>
      <c r="R110" s="7" t="s">
        <v>279</v>
      </c>
      <c r="S110" s="8">
        <v>5</v>
      </c>
      <c r="T110" s="8">
        <v>4</v>
      </c>
      <c r="U110" s="8">
        <v>4</v>
      </c>
      <c r="V110" s="8">
        <v>3</v>
      </c>
      <c r="W110" s="8">
        <v>3</v>
      </c>
      <c r="X110" s="8">
        <v>5</v>
      </c>
      <c r="Y110" s="8">
        <v>2</v>
      </c>
      <c r="Z110" s="8">
        <v>2</v>
      </c>
      <c r="AA110" s="8">
        <v>4</v>
      </c>
      <c r="AB110" s="8">
        <v>15000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4</v>
      </c>
      <c r="G111" s="1">
        <v>2</v>
      </c>
      <c r="H111" s="1">
        <v>2</v>
      </c>
      <c r="I111" s="1">
        <v>5</v>
      </c>
      <c r="J111" s="1">
        <v>5</v>
      </c>
      <c r="K111" s="1">
        <v>2</v>
      </c>
      <c r="L111" s="1">
        <f>konzisztencia_teszt_nyers_i!F111*1000+10000</f>
        <v>12000</v>
      </c>
      <c r="M111" s="1">
        <f t="shared" si="4"/>
        <v>11810.2</v>
      </c>
      <c r="N111" s="1">
        <f>konzisztencia_teszt_nyers_i!L111</f>
        <v>2</v>
      </c>
      <c r="O111">
        <f t="shared" si="5"/>
        <v>1.8102000000000007</v>
      </c>
      <c r="P111" s="12">
        <f t="shared" si="6"/>
        <v>9.4899999999999651E-2</v>
      </c>
      <c r="Q111" s="12">
        <f t="shared" si="7"/>
        <v>9.4899999999999651E-2</v>
      </c>
      <c r="R111" s="7" t="s">
        <v>280</v>
      </c>
      <c r="S111" s="8">
        <v>3</v>
      </c>
      <c r="T111" s="8">
        <v>2</v>
      </c>
      <c r="U111" s="8">
        <v>1</v>
      </c>
      <c r="V111" s="8">
        <v>2</v>
      </c>
      <c r="W111" s="8">
        <v>1</v>
      </c>
      <c r="X111" s="8">
        <v>2</v>
      </c>
      <c r="Y111" s="8">
        <v>4</v>
      </c>
      <c r="Z111" s="8">
        <v>4</v>
      </c>
      <c r="AA111" s="8">
        <v>5</v>
      </c>
      <c r="AB111" s="8">
        <v>12000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4</v>
      </c>
      <c r="G112" s="1">
        <v>2</v>
      </c>
      <c r="H112" s="1">
        <v>1</v>
      </c>
      <c r="I112" s="1">
        <v>5</v>
      </c>
      <c r="J112" s="1">
        <v>5</v>
      </c>
      <c r="K112" s="1">
        <v>4</v>
      </c>
      <c r="L112" s="1">
        <f>konzisztencia_teszt_nyers_i!F112*1000+10000</f>
        <v>12000</v>
      </c>
      <c r="M112" s="1">
        <f t="shared" si="4"/>
        <v>12123.4</v>
      </c>
      <c r="N112" s="1">
        <f>konzisztencia_teszt_nyers_i!L112</f>
        <v>4</v>
      </c>
      <c r="O112">
        <f t="shared" si="5"/>
        <v>2.1233999999999997</v>
      </c>
      <c r="P112" s="12">
        <f t="shared" si="6"/>
        <v>0.46915000000000007</v>
      </c>
      <c r="Q112" s="12">
        <f t="shared" si="7"/>
        <v>0.46915000000000007</v>
      </c>
      <c r="R112" s="7" t="s">
        <v>281</v>
      </c>
      <c r="S112" s="8">
        <v>1</v>
      </c>
      <c r="T112" s="8">
        <v>2</v>
      </c>
      <c r="U112" s="8">
        <v>1</v>
      </c>
      <c r="V112" s="8">
        <v>2</v>
      </c>
      <c r="W112" s="8">
        <v>1</v>
      </c>
      <c r="X112" s="8">
        <v>1</v>
      </c>
      <c r="Y112" s="8">
        <v>4</v>
      </c>
      <c r="Z112" s="8">
        <v>4</v>
      </c>
      <c r="AA112" s="8">
        <v>5</v>
      </c>
      <c r="AB112" s="8">
        <v>11000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2</v>
      </c>
      <c r="G113" s="1">
        <v>1</v>
      </c>
      <c r="H113" s="1">
        <v>1</v>
      </c>
      <c r="I113" s="1">
        <v>5</v>
      </c>
      <c r="J113" s="1">
        <v>5</v>
      </c>
      <c r="K113" s="1">
        <v>5</v>
      </c>
      <c r="L113" s="1">
        <f>konzisztencia_teszt_nyers_i!F113*1000+10000</f>
        <v>11000</v>
      </c>
      <c r="M113" s="1">
        <f t="shared" si="4"/>
        <v>11164.8</v>
      </c>
      <c r="N113" s="1">
        <f>konzisztencia_teszt_nyers_i!L113</f>
        <v>5</v>
      </c>
      <c r="O113">
        <f t="shared" si="5"/>
        <v>1.1647999999999992</v>
      </c>
      <c r="P113" s="12">
        <f t="shared" si="6"/>
        <v>0.76704000000000017</v>
      </c>
      <c r="Q113" s="12">
        <f t="shared" si="7"/>
        <v>0.76704000000000017</v>
      </c>
      <c r="R113" s="7" t="s">
        <v>282</v>
      </c>
      <c r="S113" s="8">
        <v>1</v>
      </c>
      <c r="T113" s="8">
        <v>2</v>
      </c>
      <c r="U113" s="8">
        <v>5</v>
      </c>
      <c r="V113" s="8">
        <v>4</v>
      </c>
      <c r="W113" s="8">
        <v>5</v>
      </c>
      <c r="X113" s="8">
        <v>4</v>
      </c>
      <c r="Y113" s="8">
        <v>2</v>
      </c>
      <c r="Z113" s="8">
        <v>3</v>
      </c>
      <c r="AA113" s="8">
        <v>1</v>
      </c>
      <c r="AB113" s="8">
        <v>14000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2</v>
      </c>
      <c r="E114" s="1">
        <v>3</v>
      </c>
      <c r="F114" s="1">
        <v>4</v>
      </c>
      <c r="G114" s="1">
        <v>2</v>
      </c>
      <c r="H114" s="1">
        <v>2</v>
      </c>
      <c r="I114" s="1">
        <v>5</v>
      </c>
      <c r="J114" s="1">
        <v>5</v>
      </c>
      <c r="K114" s="1">
        <v>4</v>
      </c>
      <c r="L114" s="1">
        <f>konzisztencia_teszt_nyers_i!F114*1000+10000</f>
        <v>12000</v>
      </c>
      <c r="M114" s="1">
        <f t="shared" si="4"/>
        <v>12662.2</v>
      </c>
      <c r="N114" s="1">
        <f>konzisztencia_teszt_nyers_i!L114</f>
        <v>4</v>
      </c>
      <c r="O114">
        <f t="shared" si="5"/>
        <v>2.6622000000000008</v>
      </c>
      <c r="P114" s="12">
        <f t="shared" si="6"/>
        <v>0.3344499999999998</v>
      </c>
      <c r="Q114" s="12">
        <f t="shared" si="7"/>
        <v>0.3344499999999998</v>
      </c>
      <c r="R114" s="7" t="s">
        <v>283</v>
      </c>
      <c r="S114" s="8">
        <v>4</v>
      </c>
      <c r="T114" s="8">
        <v>3</v>
      </c>
      <c r="U114" s="8">
        <v>2</v>
      </c>
      <c r="V114" s="8">
        <v>3</v>
      </c>
      <c r="W114" s="8">
        <v>2</v>
      </c>
      <c r="X114" s="8">
        <v>3</v>
      </c>
      <c r="Y114" s="8">
        <v>4</v>
      </c>
      <c r="Z114" s="8">
        <v>3</v>
      </c>
      <c r="AA114" s="8">
        <v>4</v>
      </c>
      <c r="AB114" s="8">
        <v>13000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1</v>
      </c>
      <c r="E115" s="1">
        <v>2</v>
      </c>
      <c r="F115" s="1">
        <v>3</v>
      </c>
      <c r="G115" s="1">
        <v>3</v>
      </c>
      <c r="H115" s="1">
        <v>2</v>
      </c>
      <c r="I115" s="1">
        <v>4</v>
      </c>
      <c r="J115" s="1">
        <v>4</v>
      </c>
      <c r="K115" s="1">
        <v>3</v>
      </c>
      <c r="L115" s="1">
        <f>konzisztencia_teszt_nyers_i!F115*1000+10000</f>
        <v>13000</v>
      </c>
      <c r="M115" s="1">
        <f t="shared" si="4"/>
        <v>12794.8</v>
      </c>
      <c r="N115" s="1">
        <f>konzisztencia_teszt_nyers_i!L115</f>
        <v>3</v>
      </c>
      <c r="O115">
        <f t="shared" si="5"/>
        <v>2.7947999999999991</v>
      </c>
      <c r="P115" s="12">
        <f t="shared" si="6"/>
        <v>6.8400000000000308E-2</v>
      </c>
      <c r="Q115" s="12">
        <f t="shared" si="7"/>
        <v>6.8400000000000308E-2</v>
      </c>
      <c r="R115" s="7" t="s">
        <v>284</v>
      </c>
      <c r="S115" s="8">
        <v>2</v>
      </c>
      <c r="T115" s="8">
        <v>2</v>
      </c>
      <c r="U115" s="8">
        <v>1</v>
      </c>
      <c r="V115" s="8">
        <v>4</v>
      </c>
      <c r="W115" s="8">
        <v>2</v>
      </c>
      <c r="X115" s="8">
        <v>1</v>
      </c>
      <c r="Y115" s="8">
        <v>5</v>
      </c>
      <c r="Z115" s="8">
        <v>5</v>
      </c>
      <c r="AA115" s="8">
        <v>4</v>
      </c>
      <c r="AB115" s="8">
        <v>12000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1</v>
      </c>
      <c r="F116" s="1">
        <v>2</v>
      </c>
      <c r="G116" s="1">
        <v>1</v>
      </c>
      <c r="H116" s="1">
        <v>1</v>
      </c>
      <c r="I116" s="1">
        <v>5</v>
      </c>
      <c r="J116" s="1">
        <v>3</v>
      </c>
      <c r="K116" s="1">
        <v>5</v>
      </c>
      <c r="L116" s="1">
        <f>konzisztencia_teszt_nyers_i!F116*1000+10000</f>
        <v>12000</v>
      </c>
      <c r="M116" s="1">
        <f t="shared" si="4"/>
        <v>11736.6</v>
      </c>
      <c r="N116" s="1">
        <f>konzisztencia_teszt_nyers_i!L116</f>
        <v>5</v>
      </c>
      <c r="O116">
        <f t="shared" si="5"/>
        <v>1.7366000000000004</v>
      </c>
      <c r="P116" s="12">
        <f t="shared" si="6"/>
        <v>0.65267999999999993</v>
      </c>
      <c r="Q116" s="12">
        <f t="shared" si="7"/>
        <v>0.65267999999999993</v>
      </c>
      <c r="R116" s="7" t="s">
        <v>285</v>
      </c>
      <c r="S116" s="8">
        <v>1</v>
      </c>
      <c r="T116" s="8">
        <v>2</v>
      </c>
      <c r="U116" s="8">
        <v>2</v>
      </c>
      <c r="V116" s="8">
        <v>4</v>
      </c>
      <c r="W116" s="8">
        <v>2</v>
      </c>
      <c r="X116" s="8">
        <v>2</v>
      </c>
      <c r="Y116" s="8">
        <v>5</v>
      </c>
      <c r="Z116" s="8">
        <v>5</v>
      </c>
      <c r="AA116" s="8">
        <v>2</v>
      </c>
      <c r="AB116" s="8">
        <v>12000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1</v>
      </c>
      <c r="H117" s="1">
        <v>1</v>
      </c>
      <c r="I117" s="1">
        <v>5</v>
      </c>
      <c r="J117" s="1">
        <v>3</v>
      </c>
      <c r="K117" s="1">
        <v>2</v>
      </c>
      <c r="L117" s="1">
        <f>konzisztencia_teszt_nyers_i!F117*1000+10000</f>
        <v>12000</v>
      </c>
      <c r="M117" s="1">
        <f t="shared" si="4"/>
        <v>11483</v>
      </c>
      <c r="N117" s="1">
        <f>konzisztencia_teszt_nyers_i!L117</f>
        <v>2</v>
      </c>
      <c r="O117">
        <f t="shared" si="5"/>
        <v>1.4830000000000001</v>
      </c>
      <c r="P117" s="12">
        <f t="shared" si="6"/>
        <v>0.25849999999999995</v>
      </c>
      <c r="Q117" s="12">
        <f t="shared" si="7"/>
        <v>0.25849999999999995</v>
      </c>
      <c r="R117" s="7" t="s">
        <v>286</v>
      </c>
      <c r="S117" s="8">
        <v>2</v>
      </c>
      <c r="T117" s="8">
        <v>2</v>
      </c>
      <c r="U117" s="8">
        <v>2</v>
      </c>
      <c r="V117" s="8">
        <v>4</v>
      </c>
      <c r="W117" s="8">
        <v>2</v>
      </c>
      <c r="X117" s="8">
        <v>1</v>
      </c>
      <c r="Y117" s="8">
        <v>5</v>
      </c>
      <c r="Z117" s="8">
        <v>5</v>
      </c>
      <c r="AA117" s="8">
        <v>4</v>
      </c>
      <c r="AB117" s="8">
        <v>12000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2</v>
      </c>
      <c r="G118" s="1">
        <v>1</v>
      </c>
      <c r="H118" s="1">
        <v>1</v>
      </c>
      <c r="I118" s="1">
        <v>3</v>
      </c>
      <c r="J118" s="1">
        <v>2</v>
      </c>
      <c r="K118" s="1">
        <v>5</v>
      </c>
      <c r="L118" s="1">
        <f>konzisztencia_teszt_nyers_i!F118*1000+10000</f>
        <v>11000</v>
      </c>
      <c r="M118" s="1">
        <f t="shared" si="4"/>
        <v>11129.7</v>
      </c>
      <c r="N118" s="1">
        <f>konzisztencia_teszt_nyers_i!L118</f>
        <v>5</v>
      </c>
      <c r="O118">
        <f t="shared" si="5"/>
        <v>1.1297000000000008</v>
      </c>
      <c r="P118" s="12">
        <f t="shared" si="6"/>
        <v>0.77405999999999986</v>
      </c>
      <c r="Q118" s="12">
        <f t="shared" si="7"/>
        <v>0.77405999999999986</v>
      </c>
      <c r="R118" s="7" t="s">
        <v>287</v>
      </c>
      <c r="S118" s="8">
        <v>3</v>
      </c>
      <c r="T118" s="8">
        <v>2</v>
      </c>
      <c r="U118" s="8">
        <v>1</v>
      </c>
      <c r="V118" s="8">
        <v>2</v>
      </c>
      <c r="W118" s="8">
        <v>1</v>
      </c>
      <c r="X118" s="8">
        <v>1</v>
      </c>
      <c r="Y118" s="8">
        <v>5</v>
      </c>
      <c r="Z118" s="8">
        <v>5</v>
      </c>
      <c r="AA118" s="8">
        <v>5</v>
      </c>
      <c r="AB118" s="8">
        <v>11000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2</v>
      </c>
      <c r="G119" s="1">
        <v>1</v>
      </c>
      <c r="H119" s="1">
        <v>1</v>
      </c>
      <c r="I119" s="1">
        <v>3</v>
      </c>
      <c r="J119" s="1">
        <v>2</v>
      </c>
      <c r="K119" s="1">
        <v>5</v>
      </c>
      <c r="L119" s="1">
        <f>konzisztencia_teszt_nyers_i!F119*1000+10000</f>
        <v>11000</v>
      </c>
      <c r="M119" s="1">
        <f t="shared" si="4"/>
        <v>11129.7</v>
      </c>
      <c r="N119" s="1">
        <f>konzisztencia_teszt_nyers_i!L119</f>
        <v>5</v>
      </c>
      <c r="O119">
        <f t="shared" si="5"/>
        <v>1.1297000000000008</v>
      </c>
      <c r="P119" s="12">
        <f t="shared" si="6"/>
        <v>0.77405999999999986</v>
      </c>
      <c r="Q119" s="12">
        <f t="shared" si="7"/>
        <v>0.77405999999999986</v>
      </c>
      <c r="R119" s="7" t="s">
        <v>288</v>
      </c>
      <c r="S119" s="8">
        <v>3</v>
      </c>
      <c r="T119" s="8">
        <v>2</v>
      </c>
      <c r="U119" s="8">
        <v>3</v>
      </c>
      <c r="V119" s="8">
        <v>4</v>
      </c>
      <c r="W119" s="8">
        <v>2</v>
      </c>
      <c r="X119" s="8">
        <v>2</v>
      </c>
      <c r="Y119" s="8">
        <v>5</v>
      </c>
      <c r="Z119" s="8">
        <v>5</v>
      </c>
      <c r="AA119" s="8">
        <v>4</v>
      </c>
      <c r="AB119" s="8">
        <v>12000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3</v>
      </c>
      <c r="G120" s="1">
        <v>1</v>
      </c>
      <c r="H120" s="1">
        <v>2</v>
      </c>
      <c r="I120" s="1">
        <v>2</v>
      </c>
      <c r="J120" s="1">
        <v>3</v>
      </c>
      <c r="K120" s="1">
        <v>4</v>
      </c>
      <c r="L120" s="1">
        <f>konzisztencia_teszt_nyers_i!F120*1000+10000</f>
        <v>12000</v>
      </c>
      <c r="M120" s="1">
        <f t="shared" si="4"/>
        <v>12590.2</v>
      </c>
      <c r="N120" s="1">
        <f>konzisztencia_teszt_nyers_i!L120</f>
        <v>4</v>
      </c>
      <c r="O120">
        <f t="shared" si="5"/>
        <v>2.5902000000000007</v>
      </c>
      <c r="P120" s="12">
        <f t="shared" si="6"/>
        <v>0.35244999999999982</v>
      </c>
      <c r="Q120" s="12">
        <f t="shared" si="7"/>
        <v>0.35244999999999982</v>
      </c>
      <c r="R120" s="7" t="s">
        <v>289</v>
      </c>
      <c r="S120" s="8">
        <v>3</v>
      </c>
      <c r="T120" s="8">
        <v>1</v>
      </c>
      <c r="U120" s="8">
        <v>2</v>
      </c>
      <c r="V120" s="8">
        <v>3</v>
      </c>
      <c r="W120" s="8">
        <v>3</v>
      </c>
      <c r="X120" s="8">
        <v>2</v>
      </c>
      <c r="Y120" s="8">
        <v>4</v>
      </c>
      <c r="Z120" s="8">
        <v>4</v>
      </c>
      <c r="AA120" s="8">
        <v>3</v>
      </c>
      <c r="AB120" s="8">
        <v>13000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3</v>
      </c>
      <c r="E121" s="1">
        <v>4</v>
      </c>
      <c r="F121" s="1">
        <v>3</v>
      </c>
      <c r="G121" s="1">
        <v>3</v>
      </c>
      <c r="H121" s="1">
        <v>3</v>
      </c>
      <c r="I121" s="1">
        <v>2</v>
      </c>
      <c r="J121" s="1">
        <v>3</v>
      </c>
      <c r="K121" s="1">
        <v>2</v>
      </c>
      <c r="L121" s="1">
        <f>konzisztencia_teszt_nyers_i!F121*1000+10000</f>
        <v>13000</v>
      </c>
      <c r="M121" s="1">
        <f t="shared" si="4"/>
        <v>13525.3</v>
      </c>
      <c r="N121" s="1">
        <f>konzisztencia_teszt_nyers_i!L121</f>
        <v>2</v>
      </c>
      <c r="O121">
        <f t="shared" si="5"/>
        <v>3.5252999999999992</v>
      </c>
      <c r="P121" s="12">
        <f t="shared" si="6"/>
        <v>0.76264999999999961</v>
      </c>
      <c r="Q121" s="12">
        <f t="shared" si="7"/>
        <v>-0.76264999999999961</v>
      </c>
      <c r="R121" s="7" t="s">
        <v>290</v>
      </c>
      <c r="S121" s="8">
        <v>2</v>
      </c>
      <c r="T121" s="8">
        <v>1</v>
      </c>
      <c r="U121" s="8">
        <v>1</v>
      </c>
      <c r="V121" s="8">
        <v>2</v>
      </c>
      <c r="W121" s="8">
        <v>1</v>
      </c>
      <c r="X121" s="8">
        <v>1</v>
      </c>
      <c r="Y121" s="8">
        <v>5</v>
      </c>
      <c r="Z121" s="8">
        <v>3</v>
      </c>
      <c r="AA121" s="8">
        <v>5</v>
      </c>
      <c r="AB121" s="8">
        <v>12000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4</v>
      </c>
      <c r="E122" s="1">
        <v>2</v>
      </c>
      <c r="F122" s="1">
        <v>4</v>
      </c>
      <c r="G122" s="1">
        <v>4</v>
      </c>
      <c r="H122" s="1">
        <v>3</v>
      </c>
      <c r="I122" s="1">
        <v>2</v>
      </c>
      <c r="J122" s="1">
        <v>4</v>
      </c>
      <c r="K122" s="1">
        <v>4</v>
      </c>
      <c r="L122" s="1">
        <f>konzisztencia_teszt_nyers_i!F122*1000+10000</f>
        <v>14000</v>
      </c>
      <c r="M122" s="1">
        <f t="shared" si="4"/>
        <v>13803.5</v>
      </c>
      <c r="N122" s="1">
        <f>konzisztencia_teszt_nyers_i!L122</f>
        <v>4</v>
      </c>
      <c r="O122">
        <f t="shared" si="5"/>
        <v>3.8035000000000001</v>
      </c>
      <c r="P122" s="12">
        <f t="shared" si="6"/>
        <v>4.9124999999999974E-2</v>
      </c>
      <c r="Q122" s="12">
        <f t="shared" si="7"/>
        <v>4.9124999999999974E-2</v>
      </c>
      <c r="R122" s="7" t="s">
        <v>291</v>
      </c>
      <c r="S122" s="8">
        <v>1</v>
      </c>
      <c r="T122" s="8">
        <v>1</v>
      </c>
      <c r="U122" s="8">
        <v>2</v>
      </c>
      <c r="V122" s="8">
        <v>2</v>
      </c>
      <c r="W122" s="8">
        <v>1</v>
      </c>
      <c r="X122" s="8">
        <v>1</v>
      </c>
      <c r="Y122" s="8">
        <v>5</v>
      </c>
      <c r="Z122" s="8">
        <v>3</v>
      </c>
      <c r="AA122" s="8">
        <v>2</v>
      </c>
      <c r="AB122" s="8">
        <v>12000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3</v>
      </c>
      <c r="I123" s="1">
        <v>2</v>
      </c>
      <c r="J123" s="1">
        <v>4</v>
      </c>
      <c r="K123" s="1">
        <v>4</v>
      </c>
      <c r="L123" s="1">
        <f>konzisztencia_teszt_nyers_i!F123*1000+10000</f>
        <v>14000</v>
      </c>
      <c r="M123" s="1">
        <f t="shared" si="4"/>
        <v>13788.5</v>
      </c>
      <c r="N123" s="1">
        <f>konzisztencia_teszt_nyers_i!L123</f>
        <v>4</v>
      </c>
      <c r="O123">
        <f t="shared" si="5"/>
        <v>3.7885</v>
      </c>
      <c r="P123" s="12">
        <f t="shared" si="6"/>
        <v>5.2875000000000005E-2</v>
      </c>
      <c r="Q123" s="12">
        <f t="shared" si="7"/>
        <v>5.2875000000000005E-2</v>
      </c>
      <c r="R123" s="7" t="s">
        <v>292</v>
      </c>
      <c r="S123" s="8">
        <v>1</v>
      </c>
      <c r="T123" s="8">
        <v>2</v>
      </c>
      <c r="U123" s="8">
        <v>1</v>
      </c>
      <c r="V123" s="8">
        <v>2</v>
      </c>
      <c r="W123" s="8">
        <v>1</v>
      </c>
      <c r="X123" s="8">
        <v>1</v>
      </c>
      <c r="Y123" s="8">
        <v>3</v>
      </c>
      <c r="Z123" s="8">
        <v>2</v>
      </c>
      <c r="AA123" s="8">
        <v>5</v>
      </c>
      <c r="AB123" s="8">
        <v>11000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4</v>
      </c>
      <c r="E124" s="1">
        <v>3</v>
      </c>
      <c r="F124" s="1">
        <v>2</v>
      </c>
      <c r="G124" s="1">
        <v>2</v>
      </c>
      <c r="H124" s="1">
        <v>2</v>
      </c>
      <c r="I124" s="1">
        <v>4</v>
      </c>
      <c r="J124" s="1">
        <v>4</v>
      </c>
      <c r="K124" s="1">
        <v>4</v>
      </c>
      <c r="L124" s="1">
        <f>konzisztencia_teszt_nyers_i!F124*1000+10000</f>
        <v>14000</v>
      </c>
      <c r="M124" s="1">
        <f t="shared" si="4"/>
        <v>13657.9</v>
      </c>
      <c r="N124" s="1">
        <f>konzisztencia_teszt_nyers_i!L124</f>
        <v>4</v>
      </c>
      <c r="O124">
        <f t="shared" si="5"/>
        <v>3.6578999999999997</v>
      </c>
      <c r="P124" s="12">
        <f t="shared" si="6"/>
        <v>8.5525000000000073E-2</v>
      </c>
      <c r="Q124" s="12">
        <f t="shared" si="7"/>
        <v>8.5525000000000073E-2</v>
      </c>
      <c r="R124" s="7" t="s">
        <v>293</v>
      </c>
      <c r="S124" s="8">
        <v>1</v>
      </c>
      <c r="T124" s="8">
        <v>2</v>
      </c>
      <c r="U124" s="8">
        <v>1</v>
      </c>
      <c r="V124" s="8">
        <v>2</v>
      </c>
      <c r="W124" s="8">
        <v>1</v>
      </c>
      <c r="X124" s="8">
        <v>1</v>
      </c>
      <c r="Y124" s="8">
        <v>3</v>
      </c>
      <c r="Z124" s="8">
        <v>2</v>
      </c>
      <c r="AA124" s="8">
        <v>5</v>
      </c>
      <c r="AB124" s="8">
        <v>11000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2</v>
      </c>
      <c r="F125" s="1">
        <v>1</v>
      </c>
      <c r="G125" s="1">
        <v>2</v>
      </c>
      <c r="H125" s="1">
        <v>1</v>
      </c>
      <c r="I125" s="1">
        <v>4</v>
      </c>
      <c r="J125" s="1">
        <v>5</v>
      </c>
      <c r="K125" s="1">
        <v>2</v>
      </c>
      <c r="L125" s="1">
        <f>konzisztencia_teszt_nyers_i!F125*1000+10000</f>
        <v>13000</v>
      </c>
      <c r="M125" s="1">
        <f t="shared" si="4"/>
        <v>12799.3</v>
      </c>
      <c r="N125" s="1">
        <f>konzisztencia_teszt_nyers_i!L125</f>
        <v>2</v>
      </c>
      <c r="O125">
        <f t="shared" si="5"/>
        <v>2.7992999999999992</v>
      </c>
      <c r="P125" s="12">
        <f t="shared" si="6"/>
        <v>0.39964999999999962</v>
      </c>
      <c r="Q125" s="12">
        <f t="shared" si="7"/>
        <v>-0.39964999999999962</v>
      </c>
      <c r="R125" s="7" t="s">
        <v>294</v>
      </c>
      <c r="S125" s="8">
        <v>4</v>
      </c>
      <c r="T125" s="8">
        <v>3</v>
      </c>
      <c r="U125" s="8">
        <v>2</v>
      </c>
      <c r="V125" s="8">
        <v>3</v>
      </c>
      <c r="W125" s="8">
        <v>1</v>
      </c>
      <c r="X125" s="8">
        <v>2</v>
      </c>
      <c r="Y125" s="8">
        <v>2</v>
      </c>
      <c r="Z125" s="8">
        <v>3</v>
      </c>
      <c r="AA125" s="8">
        <v>4</v>
      </c>
      <c r="AB125" s="8">
        <v>12000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2</v>
      </c>
      <c r="F126" s="1">
        <v>1</v>
      </c>
      <c r="G126" s="1">
        <v>2</v>
      </c>
      <c r="H126" s="1">
        <v>2</v>
      </c>
      <c r="I126" s="1">
        <v>4</v>
      </c>
      <c r="J126" s="1">
        <v>5</v>
      </c>
      <c r="K126" s="1">
        <v>2</v>
      </c>
      <c r="L126" s="1">
        <f>konzisztencia_teszt_nyers_i!F126*1000+10000</f>
        <v>13000</v>
      </c>
      <c r="M126" s="1">
        <f t="shared" si="4"/>
        <v>12824.8</v>
      </c>
      <c r="N126" s="1">
        <f>konzisztencia_teszt_nyers_i!L126</f>
        <v>2</v>
      </c>
      <c r="O126">
        <f t="shared" si="5"/>
        <v>2.8247999999999993</v>
      </c>
      <c r="P126" s="12">
        <f t="shared" si="6"/>
        <v>0.41239999999999966</v>
      </c>
      <c r="Q126" s="12">
        <f t="shared" si="7"/>
        <v>-0.41239999999999966</v>
      </c>
      <c r="R126" s="7" t="s">
        <v>295</v>
      </c>
      <c r="S126" s="8">
        <v>2</v>
      </c>
      <c r="T126" s="8">
        <v>3</v>
      </c>
      <c r="U126" s="8">
        <v>4</v>
      </c>
      <c r="V126" s="8">
        <v>3</v>
      </c>
      <c r="W126" s="8">
        <v>3</v>
      </c>
      <c r="X126" s="8">
        <v>3</v>
      </c>
      <c r="Y126" s="8">
        <v>2</v>
      </c>
      <c r="Z126" s="8">
        <v>3</v>
      </c>
      <c r="AA126" s="8">
        <v>2</v>
      </c>
      <c r="AB126" s="8">
        <v>13000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2</v>
      </c>
      <c r="E127" s="1">
        <v>1</v>
      </c>
      <c r="F127" s="1">
        <v>2</v>
      </c>
      <c r="G127" s="1">
        <v>3</v>
      </c>
      <c r="H127" s="1">
        <v>2</v>
      </c>
      <c r="I127" s="1">
        <v>2</v>
      </c>
      <c r="J127" s="1">
        <v>3</v>
      </c>
      <c r="K127" s="1">
        <v>4</v>
      </c>
      <c r="L127" s="1">
        <f>konzisztencia_teszt_nyers_i!F127*1000+10000</f>
        <v>13000</v>
      </c>
      <c r="M127" s="1">
        <f t="shared" si="4"/>
        <v>12400.6</v>
      </c>
      <c r="N127" s="1">
        <f>konzisztencia_teszt_nyers_i!L127</f>
        <v>4</v>
      </c>
      <c r="O127">
        <f t="shared" si="5"/>
        <v>2.4006000000000003</v>
      </c>
      <c r="P127" s="12">
        <f t="shared" si="6"/>
        <v>0.39984999999999993</v>
      </c>
      <c r="Q127" s="12">
        <f t="shared" si="7"/>
        <v>0.39984999999999993</v>
      </c>
      <c r="R127" s="7" t="s">
        <v>296</v>
      </c>
      <c r="S127" s="8">
        <v>4</v>
      </c>
      <c r="T127" s="8">
        <v>4</v>
      </c>
      <c r="U127" s="8">
        <v>2</v>
      </c>
      <c r="V127" s="8">
        <v>4</v>
      </c>
      <c r="W127" s="8">
        <v>4</v>
      </c>
      <c r="X127" s="8">
        <v>3</v>
      </c>
      <c r="Y127" s="8">
        <v>2</v>
      </c>
      <c r="Z127" s="8">
        <v>4</v>
      </c>
      <c r="AA127" s="8">
        <v>4</v>
      </c>
      <c r="AB127" s="8">
        <v>14000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2</v>
      </c>
      <c r="G128" s="1">
        <v>3</v>
      </c>
      <c r="H128" s="1">
        <v>2</v>
      </c>
      <c r="I128" s="1">
        <v>2</v>
      </c>
      <c r="J128" s="1">
        <v>3</v>
      </c>
      <c r="K128" s="1">
        <v>4</v>
      </c>
      <c r="L128" s="1">
        <f>konzisztencia_teszt_nyers_i!F128*1000+10000</f>
        <v>13000</v>
      </c>
      <c r="M128" s="1">
        <f t="shared" si="4"/>
        <v>12908.4</v>
      </c>
      <c r="N128" s="1">
        <f>konzisztencia_teszt_nyers_i!L128</f>
        <v>4</v>
      </c>
      <c r="O128">
        <f t="shared" si="5"/>
        <v>2.9083999999999994</v>
      </c>
      <c r="P128" s="12">
        <f t="shared" si="6"/>
        <v>0.27290000000000014</v>
      </c>
      <c r="Q128" s="12">
        <f t="shared" si="7"/>
        <v>0.27290000000000014</v>
      </c>
      <c r="R128" s="7" t="s">
        <v>297</v>
      </c>
      <c r="S128" s="8">
        <v>2</v>
      </c>
      <c r="T128" s="8">
        <v>3</v>
      </c>
      <c r="U128" s="8">
        <v>4</v>
      </c>
      <c r="V128" s="8">
        <v>4</v>
      </c>
      <c r="W128" s="8">
        <v>4</v>
      </c>
      <c r="X128" s="8">
        <v>3</v>
      </c>
      <c r="Y128" s="8">
        <v>2</v>
      </c>
      <c r="Z128" s="8">
        <v>4</v>
      </c>
      <c r="AA128" s="8">
        <v>4</v>
      </c>
      <c r="AB128" s="8">
        <v>14000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3</v>
      </c>
      <c r="E129" s="1">
        <v>1</v>
      </c>
      <c r="F129" s="1">
        <v>1</v>
      </c>
      <c r="G129" s="1">
        <v>2</v>
      </c>
      <c r="H129" s="1">
        <v>1</v>
      </c>
      <c r="I129" s="1">
        <v>3</v>
      </c>
      <c r="J129" s="1">
        <v>4</v>
      </c>
      <c r="K129" s="1">
        <v>4</v>
      </c>
      <c r="L129" s="1">
        <f>konzisztencia_teszt_nyers_i!F129*1000+10000</f>
        <v>13000</v>
      </c>
      <c r="M129" s="1">
        <f t="shared" si="4"/>
        <v>12885.9</v>
      </c>
      <c r="N129" s="1">
        <f>konzisztencia_teszt_nyers_i!L129</f>
        <v>4</v>
      </c>
      <c r="O129">
        <f t="shared" si="5"/>
        <v>2.8858999999999995</v>
      </c>
      <c r="P129" s="12">
        <f t="shared" si="6"/>
        <v>0.27852500000000013</v>
      </c>
      <c r="Q129" s="12">
        <f t="shared" si="7"/>
        <v>0.27852500000000013</v>
      </c>
      <c r="R129" s="7" t="s">
        <v>298</v>
      </c>
      <c r="S129" s="8">
        <v>4</v>
      </c>
      <c r="T129" s="8">
        <v>4</v>
      </c>
      <c r="U129" s="8">
        <v>3</v>
      </c>
      <c r="V129" s="8">
        <v>2</v>
      </c>
      <c r="W129" s="8">
        <v>2</v>
      </c>
      <c r="X129" s="8">
        <v>2</v>
      </c>
      <c r="Y129" s="8">
        <v>4</v>
      </c>
      <c r="Z129" s="8">
        <v>4</v>
      </c>
      <c r="AA129" s="8">
        <v>4</v>
      </c>
      <c r="AB129" s="8">
        <v>14000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2</v>
      </c>
      <c r="E130" s="1">
        <v>1</v>
      </c>
      <c r="F130" s="1">
        <v>3</v>
      </c>
      <c r="G130" s="1">
        <v>2</v>
      </c>
      <c r="H130" s="1">
        <v>4</v>
      </c>
      <c r="I130" s="1">
        <v>3</v>
      </c>
      <c r="J130" s="1">
        <v>3</v>
      </c>
      <c r="K130" s="1">
        <v>4</v>
      </c>
      <c r="L130" s="1">
        <f>konzisztencia_teszt_nyers_i!F130*1000+10000</f>
        <v>14000</v>
      </c>
      <c r="M130" s="1">
        <f t="shared" si="4"/>
        <v>13542.3</v>
      </c>
      <c r="N130" s="1">
        <f>konzisztencia_teszt_nyers_i!L130</f>
        <v>4</v>
      </c>
      <c r="O130">
        <f t="shared" si="5"/>
        <v>3.5422999999999991</v>
      </c>
      <c r="P130" s="12">
        <f t="shared" si="6"/>
        <v>0.11442500000000022</v>
      </c>
      <c r="Q130" s="12">
        <f t="shared" si="7"/>
        <v>0.11442500000000022</v>
      </c>
      <c r="R130" s="7" t="s">
        <v>299</v>
      </c>
      <c r="S130" s="8">
        <v>4</v>
      </c>
      <c r="T130" s="8">
        <v>2</v>
      </c>
      <c r="U130" s="8">
        <v>2</v>
      </c>
      <c r="V130" s="8">
        <v>1</v>
      </c>
      <c r="W130" s="8">
        <v>2</v>
      </c>
      <c r="X130" s="8">
        <v>1</v>
      </c>
      <c r="Y130" s="8">
        <v>4</v>
      </c>
      <c r="Z130" s="8">
        <v>5</v>
      </c>
      <c r="AA130" s="8">
        <v>2</v>
      </c>
      <c r="AB130" s="8">
        <v>13000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2</v>
      </c>
      <c r="E131" s="1">
        <v>3</v>
      </c>
      <c r="F131" s="1">
        <v>3</v>
      </c>
      <c r="G131" s="1">
        <v>2</v>
      </c>
      <c r="H131" s="1">
        <v>3</v>
      </c>
      <c r="I131" s="1">
        <v>3</v>
      </c>
      <c r="J131" s="1">
        <v>3</v>
      </c>
      <c r="K131" s="1">
        <v>4</v>
      </c>
      <c r="L131" s="1">
        <f>konzisztencia_teszt_nyers_i!F131*1000+10000</f>
        <v>14000</v>
      </c>
      <c r="M131" s="1">
        <f t="shared" ref="M131:M140" si="8">AB290</f>
        <v>13176.6</v>
      </c>
      <c r="N131" s="1">
        <f>konzisztencia_teszt_nyers_i!L131</f>
        <v>4</v>
      </c>
      <c r="O131">
        <f t="shared" si="5"/>
        <v>3.1766000000000005</v>
      </c>
      <c r="P131" s="12">
        <f t="shared" si="6"/>
        <v>0.20584999999999987</v>
      </c>
      <c r="Q131" s="12">
        <f t="shared" si="7"/>
        <v>0.20584999999999987</v>
      </c>
      <c r="R131" s="7" t="s">
        <v>300</v>
      </c>
      <c r="S131" s="8">
        <v>4</v>
      </c>
      <c r="T131" s="8">
        <v>2</v>
      </c>
      <c r="U131" s="8">
        <v>2</v>
      </c>
      <c r="V131" s="8">
        <v>1</v>
      </c>
      <c r="W131" s="8">
        <v>2</v>
      </c>
      <c r="X131" s="8">
        <v>2</v>
      </c>
      <c r="Y131" s="8">
        <v>4</v>
      </c>
      <c r="Z131" s="8">
        <v>5</v>
      </c>
      <c r="AA131" s="8">
        <v>2</v>
      </c>
      <c r="AB131" s="8">
        <v>13000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2</v>
      </c>
      <c r="F132" s="1">
        <v>3</v>
      </c>
      <c r="G132" s="1">
        <v>2</v>
      </c>
      <c r="H132" s="1">
        <v>4</v>
      </c>
      <c r="I132" s="1">
        <v>3</v>
      </c>
      <c r="J132" s="1">
        <v>3</v>
      </c>
      <c r="K132" s="1">
        <v>4</v>
      </c>
      <c r="L132" s="1">
        <f>konzisztencia_teszt_nyers_i!F132*1000+10000</f>
        <v>14000</v>
      </c>
      <c r="M132" s="1">
        <f t="shared" si="8"/>
        <v>13579.8</v>
      </c>
      <c r="N132" s="1">
        <f>konzisztencia_teszt_nyers_i!L132</f>
        <v>4</v>
      </c>
      <c r="O132">
        <f t="shared" ref="O132:O140" si="9">(M132-10000)/1000</f>
        <v>3.5797999999999992</v>
      </c>
      <c r="P132" s="12">
        <f t="shared" ref="P132:P140" si="10">ABS(N132-O132)/N132</f>
        <v>0.1050500000000002</v>
      </c>
      <c r="Q132" s="12">
        <f t="shared" ref="Q132:Q140" si="11">(N132-O132)/N132</f>
        <v>0.1050500000000002</v>
      </c>
      <c r="R132" s="7" t="s">
        <v>301</v>
      </c>
      <c r="S132" s="8">
        <v>3</v>
      </c>
      <c r="T132" s="8">
        <v>2</v>
      </c>
      <c r="U132" s="8">
        <v>1</v>
      </c>
      <c r="V132" s="8">
        <v>2</v>
      </c>
      <c r="W132" s="8">
        <v>3</v>
      </c>
      <c r="X132" s="8">
        <v>2</v>
      </c>
      <c r="Y132" s="8">
        <v>2</v>
      </c>
      <c r="Z132" s="8">
        <v>3</v>
      </c>
      <c r="AA132" s="8">
        <v>4</v>
      </c>
      <c r="AB132" s="8">
        <v>13000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3</v>
      </c>
      <c r="E133" s="1">
        <v>1</v>
      </c>
      <c r="F133" s="1">
        <v>4</v>
      </c>
      <c r="G133" s="1">
        <v>2</v>
      </c>
      <c r="H133" s="1">
        <v>3</v>
      </c>
      <c r="I133" s="1">
        <v>4</v>
      </c>
      <c r="J133" s="1">
        <v>3</v>
      </c>
      <c r="K133" s="1">
        <v>5</v>
      </c>
      <c r="L133" s="1">
        <f>konzisztencia_teszt_nyers_i!F133*1000+10000</f>
        <v>13000</v>
      </c>
      <c r="M133" s="1">
        <f t="shared" si="8"/>
        <v>13008.5</v>
      </c>
      <c r="N133" s="1">
        <f>konzisztencia_teszt_nyers_i!L133</f>
        <v>5</v>
      </c>
      <c r="O133">
        <f t="shared" si="9"/>
        <v>3.0085000000000002</v>
      </c>
      <c r="P133" s="12">
        <f t="shared" si="10"/>
        <v>0.39829999999999999</v>
      </c>
      <c r="Q133" s="12">
        <f t="shared" si="11"/>
        <v>0.39829999999999999</v>
      </c>
      <c r="R133" s="7" t="s">
        <v>302</v>
      </c>
      <c r="S133" s="8">
        <v>2</v>
      </c>
      <c r="T133" s="8">
        <v>2</v>
      </c>
      <c r="U133" s="8">
        <v>3</v>
      </c>
      <c r="V133" s="8">
        <v>2</v>
      </c>
      <c r="W133" s="8">
        <v>3</v>
      </c>
      <c r="X133" s="8">
        <v>2</v>
      </c>
      <c r="Y133" s="8">
        <v>2</v>
      </c>
      <c r="Z133" s="8">
        <v>3</v>
      </c>
      <c r="AA133" s="8">
        <v>4</v>
      </c>
      <c r="AB133" s="8">
        <v>13000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4</v>
      </c>
      <c r="G134" s="1">
        <v>2</v>
      </c>
      <c r="H134" s="1">
        <v>3</v>
      </c>
      <c r="I134" s="1">
        <v>4</v>
      </c>
      <c r="J134" s="1">
        <v>3</v>
      </c>
      <c r="K134" s="1">
        <v>5</v>
      </c>
      <c r="L134" s="1">
        <f>konzisztencia_teszt_nyers_i!F134*1000+10000</f>
        <v>13000</v>
      </c>
      <c r="M134" s="1">
        <f t="shared" si="8"/>
        <v>13268.6</v>
      </c>
      <c r="N134" s="1">
        <f>konzisztencia_teszt_nyers_i!L134</f>
        <v>5</v>
      </c>
      <c r="O134">
        <f t="shared" si="9"/>
        <v>3.2686000000000002</v>
      </c>
      <c r="P134" s="12">
        <f t="shared" si="10"/>
        <v>0.34627999999999998</v>
      </c>
      <c r="Q134" s="12">
        <f t="shared" si="11"/>
        <v>0.34627999999999998</v>
      </c>
      <c r="R134" s="7" t="s">
        <v>303</v>
      </c>
      <c r="S134" s="8">
        <v>3</v>
      </c>
      <c r="T134" s="8">
        <v>3</v>
      </c>
      <c r="U134" s="8">
        <v>1</v>
      </c>
      <c r="V134" s="8">
        <v>1</v>
      </c>
      <c r="W134" s="8">
        <v>2</v>
      </c>
      <c r="X134" s="8">
        <v>1</v>
      </c>
      <c r="Y134" s="8">
        <v>3</v>
      </c>
      <c r="Z134" s="8">
        <v>4</v>
      </c>
      <c r="AA134" s="8">
        <v>4</v>
      </c>
      <c r="AB134" s="8">
        <v>13000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3</v>
      </c>
      <c r="E135" s="1">
        <v>1</v>
      </c>
      <c r="F135" s="1">
        <v>1</v>
      </c>
      <c r="G135" s="1">
        <v>3</v>
      </c>
      <c r="H135" s="1">
        <v>2</v>
      </c>
      <c r="I135" s="1">
        <v>4</v>
      </c>
      <c r="J135" s="1">
        <v>4</v>
      </c>
      <c r="K135" s="1">
        <v>4</v>
      </c>
      <c r="L135" s="1">
        <f>konzisztencia_teszt_nyers_i!F135*1000+10000</f>
        <v>13000</v>
      </c>
      <c r="M135" s="1">
        <f t="shared" si="8"/>
        <v>12787.3</v>
      </c>
      <c r="N135" s="1">
        <f>konzisztencia_teszt_nyers_i!L135</f>
        <v>4</v>
      </c>
      <c r="O135">
        <f t="shared" si="9"/>
        <v>2.7872999999999992</v>
      </c>
      <c r="P135" s="12">
        <f t="shared" si="10"/>
        <v>0.30317500000000019</v>
      </c>
      <c r="Q135" s="12">
        <f t="shared" si="11"/>
        <v>0.30317500000000019</v>
      </c>
      <c r="R135" s="7" t="s">
        <v>304</v>
      </c>
      <c r="S135" s="8">
        <v>4</v>
      </c>
      <c r="T135" s="8">
        <v>2</v>
      </c>
      <c r="U135" s="8">
        <v>1</v>
      </c>
      <c r="V135" s="8">
        <v>3</v>
      </c>
      <c r="W135" s="8">
        <v>2</v>
      </c>
      <c r="X135" s="8">
        <v>4</v>
      </c>
      <c r="Y135" s="8">
        <v>3</v>
      </c>
      <c r="Z135" s="8">
        <v>3</v>
      </c>
      <c r="AA135" s="8">
        <v>4</v>
      </c>
      <c r="AB135" s="8">
        <v>14000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1</v>
      </c>
      <c r="G136" s="1">
        <v>2</v>
      </c>
      <c r="H136" s="1">
        <v>1</v>
      </c>
      <c r="I136" s="1">
        <v>4</v>
      </c>
      <c r="J136" s="1">
        <v>4</v>
      </c>
      <c r="K136" s="1">
        <v>3</v>
      </c>
      <c r="L136" s="1">
        <f>konzisztencia_teszt_nyers_i!F136*1000+10000</f>
        <v>13000</v>
      </c>
      <c r="M136" s="1">
        <f t="shared" si="8"/>
        <v>12758.8</v>
      </c>
      <c r="N136" s="1">
        <f>konzisztencia_teszt_nyers_i!L136</f>
        <v>3</v>
      </c>
      <c r="O136">
        <f t="shared" si="9"/>
        <v>2.7587999999999995</v>
      </c>
      <c r="P136" s="12">
        <f t="shared" si="10"/>
        <v>8.040000000000018E-2</v>
      </c>
      <c r="Q136" s="12">
        <f t="shared" si="11"/>
        <v>8.040000000000018E-2</v>
      </c>
      <c r="R136" s="7" t="s">
        <v>305</v>
      </c>
      <c r="S136" s="8">
        <v>2</v>
      </c>
      <c r="T136" s="8">
        <v>2</v>
      </c>
      <c r="U136" s="8">
        <v>3</v>
      </c>
      <c r="V136" s="8">
        <v>3</v>
      </c>
      <c r="W136" s="8">
        <v>2</v>
      </c>
      <c r="X136" s="8">
        <v>3</v>
      </c>
      <c r="Y136" s="8">
        <v>3</v>
      </c>
      <c r="Z136" s="8">
        <v>3</v>
      </c>
      <c r="AA136" s="8">
        <v>4</v>
      </c>
      <c r="AB136" s="8">
        <v>14000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3</v>
      </c>
      <c r="E137" s="1">
        <v>2</v>
      </c>
      <c r="F137" s="1">
        <v>1</v>
      </c>
      <c r="G137" s="1">
        <v>3</v>
      </c>
      <c r="H137" s="1">
        <v>2</v>
      </c>
      <c r="I137" s="1">
        <v>4</v>
      </c>
      <c r="J137" s="1">
        <v>4</v>
      </c>
      <c r="K137" s="1">
        <v>4</v>
      </c>
      <c r="L137" s="1">
        <f>konzisztencia_teszt_nyers_i!F137*1000+10000</f>
        <v>13000</v>
      </c>
      <c r="M137" s="1">
        <f t="shared" si="8"/>
        <v>12824.8</v>
      </c>
      <c r="N137" s="1">
        <f>konzisztencia_teszt_nyers_i!L137</f>
        <v>4</v>
      </c>
      <c r="O137">
        <f t="shared" si="9"/>
        <v>2.8247999999999993</v>
      </c>
      <c r="P137" s="12">
        <f t="shared" si="10"/>
        <v>0.29380000000000017</v>
      </c>
      <c r="Q137" s="12">
        <f t="shared" si="11"/>
        <v>0.29380000000000017</v>
      </c>
      <c r="R137" s="7" t="s">
        <v>306</v>
      </c>
      <c r="S137" s="8">
        <v>4</v>
      </c>
      <c r="T137" s="8">
        <v>2</v>
      </c>
      <c r="U137" s="8">
        <v>2</v>
      </c>
      <c r="V137" s="8">
        <v>3</v>
      </c>
      <c r="W137" s="8">
        <v>2</v>
      </c>
      <c r="X137" s="8">
        <v>4</v>
      </c>
      <c r="Y137" s="8">
        <v>3</v>
      </c>
      <c r="Z137" s="8">
        <v>3</v>
      </c>
      <c r="AA137" s="8">
        <v>4</v>
      </c>
      <c r="AB137" s="8">
        <v>14000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2</v>
      </c>
      <c r="E138" s="1">
        <v>1</v>
      </c>
      <c r="F138" s="1">
        <v>1</v>
      </c>
      <c r="G138" s="1">
        <v>1</v>
      </c>
      <c r="H138" s="1">
        <v>2</v>
      </c>
      <c r="I138" s="1">
        <v>3</v>
      </c>
      <c r="J138" s="1">
        <v>4</v>
      </c>
      <c r="K138" s="1">
        <v>4</v>
      </c>
      <c r="L138" s="1">
        <f>konzisztencia_teszt_nyers_i!F138*1000+10000</f>
        <v>13000</v>
      </c>
      <c r="M138" s="1">
        <f t="shared" si="8"/>
        <v>12063.8</v>
      </c>
      <c r="N138" s="1">
        <f>konzisztencia_teszt_nyers_i!L138</f>
        <v>4</v>
      </c>
      <c r="O138">
        <f t="shared" si="9"/>
        <v>2.0637999999999992</v>
      </c>
      <c r="P138" s="12">
        <f t="shared" si="10"/>
        <v>0.4840500000000002</v>
      </c>
      <c r="Q138" s="12">
        <f t="shared" si="11"/>
        <v>0.4840500000000002</v>
      </c>
      <c r="R138" s="7" t="s">
        <v>307</v>
      </c>
      <c r="S138" s="8">
        <v>3</v>
      </c>
      <c r="T138" s="8">
        <v>3</v>
      </c>
      <c r="U138" s="8">
        <v>1</v>
      </c>
      <c r="V138" s="8">
        <v>4</v>
      </c>
      <c r="W138" s="8">
        <v>2</v>
      </c>
      <c r="X138" s="8">
        <v>3</v>
      </c>
      <c r="Y138" s="8">
        <v>4</v>
      </c>
      <c r="Z138" s="8">
        <v>3</v>
      </c>
      <c r="AA138" s="8">
        <v>5</v>
      </c>
      <c r="AB138" s="8">
        <v>13000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1</v>
      </c>
      <c r="E139" s="1">
        <v>4</v>
      </c>
      <c r="F139" s="1">
        <v>1</v>
      </c>
      <c r="G139" s="1">
        <v>1</v>
      </c>
      <c r="H139" s="1">
        <v>1</v>
      </c>
      <c r="I139" s="1">
        <v>3</v>
      </c>
      <c r="J139" s="1">
        <v>3</v>
      </c>
      <c r="K139" s="1">
        <v>4</v>
      </c>
      <c r="L139" s="1">
        <f>konzisztencia_teszt_nyers_i!F139*1000+10000</f>
        <v>13000</v>
      </c>
      <c r="M139" s="1">
        <f t="shared" si="8"/>
        <v>12575.2</v>
      </c>
      <c r="N139" s="1">
        <f>konzisztencia_teszt_nyers_i!L139</f>
        <v>4</v>
      </c>
      <c r="O139">
        <f t="shared" si="9"/>
        <v>2.5752000000000006</v>
      </c>
      <c r="P139" s="12">
        <f t="shared" si="10"/>
        <v>0.35619999999999985</v>
      </c>
      <c r="Q139" s="12">
        <f t="shared" si="11"/>
        <v>0.35619999999999985</v>
      </c>
      <c r="R139" s="7" t="s">
        <v>308</v>
      </c>
      <c r="S139" s="8">
        <v>2</v>
      </c>
      <c r="T139" s="8">
        <v>2</v>
      </c>
      <c r="U139" s="8">
        <v>3</v>
      </c>
      <c r="V139" s="8">
        <v>4</v>
      </c>
      <c r="W139" s="8">
        <v>2</v>
      </c>
      <c r="X139" s="8">
        <v>3</v>
      </c>
      <c r="Y139" s="8">
        <v>4</v>
      </c>
      <c r="Z139" s="8">
        <v>3</v>
      </c>
      <c r="AA139" s="8">
        <v>5</v>
      </c>
      <c r="AB139" s="8">
        <v>13000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2</v>
      </c>
      <c r="E140" s="1">
        <v>5</v>
      </c>
      <c r="F140" s="1">
        <v>1</v>
      </c>
      <c r="G140" s="1">
        <v>5</v>
      </c>
      <c r="H140" s="1">
        <v>4</v>
      </c>
      <c r="I140" s="1">
        <v>2</v>
      </c>
      <c r="J140" s="1">
        <v>1</v>
      </c>
      <c r="K140" s="1">
        <v>1</v>
      </c>
      <c r="L140" s="1">
        <f>konzisztencia_teszt_nyers_i!F140*1000+10000</f>
        <v>14000</v>
      </c>
      <c r="M140" s="1">
        <f t="shared" si="8"/>
        <v>13564.8</v>
      </c>
      <c r="N140" s="1">
        <f>konzisztencia_teszt_nyers_i!L140</f>
        <v>1</v>
      </c>
      <c r="O140">
        <f t="shared" si="9"/>
        <v>3.5647999999999991</v>
      </c>
      <c r="P140" s="12">
        <f t="shared" si="10"/>
        <v>2.5647999999999991</v>
      </c>
      <c r="Q140" s="12">
        <f t="shared" si="11"/>
        <v>-2.5647999999999991</v>
      </c>
      <c r="R140" s="7" t="s">
        <v>309</v>
      </c>
      <c r="S140" s="8">
        <v>2</v>
      </c>
      <c r="T140" s="8">
        <v>3</v>
      </c>
      <c r="U140" s="8">
        <v>1</v>
      </c>
      <c r="V140" s="8">
        <v>1</v>
      </c>
      <c r="W140" s="8">
        <v>3</v>
      </c>
      <c r="X140" s="8">
        <v>2</v>
      </c>
      <c r="Y140" s="8">
        <v>4</v>
      </c>
      <c r="Z140" s="8">
        <v>4</v>
      </c>
      <c r="AA140" s="8">
        <v>4</v>
      </c>
      <c r="AB140" s="8">
        <v>13000</v>
      </c>
    </row>
    <row r="141" spans="1:28" ht="15" thickBot="1" x14ac:dyDescent="0.35">
      <c r="R141" s="7" t="s">
        <v>310</v>
      </c>
      <c r="S141" s="8">
        <v>1</v>
      </c>
      <c r="T141" s="8">
        <v>2</v>
      </c>
      <c r="U141" s="8">
        <v>3</v>
      </c>
      <c r="V141" s="8">
        <v>1</v>
      </c>
      <c r="W141" s="8">
        <v>2</v>
      </c>
      <c r="X141" s="8">
        <v>1</v>
      </c>
      <c r="Y141" s="8">
        <v>4</v>
      </c>
      <c r="Z141" s="8">
        <v>4</v>
      </c>
      <c r="AA141" s="8">
        <v>3</v>
      </c>
      <c r="AB141" s="8">
        <v>13000</v>
      </c>
    </row>
    <row r="142" spans="1:28" ht="15" thickBot="1" x14ac:dyDescent="0.35">
      <c r="R142" s="7" t="s">
        <v>311</v>
      </c>
      <c r="S142" s="8">
        <v>2</v>
      </c>
      <c r="T142" s="8">
        <v>3</v>
      </c>
      <c r="U142" s="8">
        <v>2</v>
      </c>
      <c r="V142" s="8">
        <v>1</v>
      </c>
      <c r="W142" s="8">
        <v>3</v>
      </c>
      <c r="X142" s="8">
        <v>2</v>
      </c>
      <c r="Y142" s="8">
        <v>4</v>
      </c>
      <c r="Z142" s="8">
        <v>4</v>
      </c>
      <c r="AA142" s="8">
        <v>4</v>
      </c>
      <c r="AB142" s="8">
        <v>13000</v>
      </c>
    </row>
    <row r="143" spans="1:28" ht="15" thickBot="1" x14ac:dyDescent="0.35">
      <c r="R143" s="7" t="s">
        <v>312</v>
      </c>
      <c r="S143" s="8">
        <v>3</v>
      </c>
      <c r="T143" s="8">
        <v>2</v>
      </c>
      <c r="U143" s="8">
        <v>1</v>
      </c>
      <c r="V143" s="8">
        <v>1</v>
      </c>
      <c r="W143" s="8">
        <v>1</v>
      </c>
      <c r="X143" s="8">
        <v>2</v>
      </c>
      <c r="Y143" s="8">
        <v>3</v>
      </c>
      <c r="Z143" s="8">
        <v>4</v>
      </c>
      <c r="AA143" s="8">
        <v>4</v>
      </c>
      <c r="AB143" s="8">
        <v>13000</v>
      </c>
    </row>
    <row r="144" spans="1:28" ht="15" thickBot="1" x14ac:dyDescent="0.35">
      <c r="R144" s="7" t="s">
        <v>313</v>
      </c>
      <c r="S144" s="8">
        <v>1</v>
      </c>
      <c r="T144" s="8">
        <v>1</v>
      </c>
      <c r="U144" s="8">
        <v>4</v>
      </c>
      <c r="V144" s="8">
        <v>1</v>
      </c>
      <c r="W144" s="8">
        <v>1</v>
      </c>
      <c r="X144" s="8">
        <v>1</v>
      </c>
      <c r="Y144" s="8">
        <v>3</v>
      </c>
      <c r="Z144" s="8">
        <v>3</v>
      </c>
      <c r="AA144" s="8">
        <v>4</v>
      </c>
      <c r="AB144" s="8">
        <v>13000</v>
      </c>
    </row>
    <row r="145" spans="18:28" ht="15" thickBot="1" x14ac:dyDescent="0.35">
      <c r="R145" s="7" t="s">
        <v>314</v>
      </c>
      <c r="S145" s="8">
        <v>1</v>
      </c>
      <c r="T145" s="8">
        <v>2</v>
      </c>
      <c r="U145" s="8">
        <v>5</v>
      </c>
      <c r="V145" s="8">
        <v>1</v>
      </c>
      <c r="W145" s="8">
        <v>5</v>
      </c>
      <c r="X145" s="8">
        <v>4</v>
      </c>
      <c r="Y145" s="8">
        <v>2</v>
      </c>
      <c r="Z145" s="8">
        <v>1</v>
      </c>
      <c r="AA145" s="8">
        <v>1</v>
      </c>
      <c r="AB145" s="8">
        <v>14000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317</v>
      </c>
      <c r="T148" s="8" t="s">
        <v>707</v>
      </c>
      <c r="U148" s="8" t="s">
        <v>317</v>
      </c>
      <c r="V148" s="8" t="s">
        <v>708</v>
      </c>
      <c r="W148" s="8" t="s">
        <v>317</v>
      </c>
      <c r="X148" s="8" t="s">
        <v>709</v>
      </c>
      <c r="Y148" s="8" t="s">
        <v>710</v>
      </c>
      <c r="Z148" s="8" t="s">
        <v>711</v>
      </c>
      <c r="AA148" s="8" t="s">
        <v>712</v>
      </c>
    </row>
    <row r="149" spans="18:28" ht="15" thickBot="1" x14ac:dyDescent="0.35">
      <c r="R149" s="7" t="s">
        <v>318</v>
      </c>
      <c r="S149" s="8" t="s">
        <v>713</v>
      </c>
      <c r="T149" s="8" t="s">
        <v>714</v>
      </c>
      <c r="U149" s="8" t="s">
        <v>715</v>
      </c>
      <c r="V149" s="8" t="s">
        <v>716</v>
      </c>
      <c r="W149" s="8" t="s">
        <v>717</v>
      </c>
      <c r="X149" s="8" t="s">
        <v>718</v>
      </c>
      <c r="Y149" s="8" t="s">
        <v>719</v>
      </c>
      <c r="Z149" s="8" t="s">
        <v>720</v>
      </c>
      <c r="AA149" s="8" t="s">
        <v>721</v>
      </c>
    </row>
    <row r="150" spans="18:28" ht="15" thickBot="1" x14ac:dyDescent="0.35">
      <c r="R150" s="7" t="s">
        <v>319</v>
      </c>
      <c r="S150" s="8" t="s">
        <v>722</v>
      </c>
      <c r="T150" s="8" t="s">
        <v>723</v>
      </c>
      <c r="U150" s="8" t="s">
        <v>724</v>
      </c>
      <c r="V150" s="8" t="s">
        <v>725</v>
      </c>
      <c r="W150" s="8" t="s">
        <v>726</v>
      </c>
      <c r="X150" s="8" t="s">
        <v>727</v>
      </c>
      <c r="Y150" s="8" t="s">
        <v>728</v>
      </c>
      <c r="Z150" s="8" t="s">
        <v>729</v>
      </c>
      <c r="AA150" s="8" t="s">
        <v>730</v>
      </c>
    </row>
    <row r="151" spans="18:28" ht="15" thickBot="1" x14ac:dyDescent="0.35">
      <c r="R151" s="7" t="s">
        <v>320</v>
      </c>
      <c r="S151" s="8" t="s">
        <v>731</v>
      </c>
      <c r="T151" s="8" t="s">
        <v>732</v>
      </c>
      <c r="U151" s="8" t="s">
        <v>733</v>
      </c>
      <c r="V151" s="8" t="s">
        <v>734</v>
      </c>
      <c r="W151" s="8" t="s">
        <v>735</v>
      </c>
      <c r="X151" s="8" t="s">
        <v>736</v>
      </c>
      <c r="Y151" s="8" t="s">
        <v>737</v>
      </c>
      <c r="Z151" s="8" t="s">
        <v>738</v>
      </c>
      <c r="AA151" s="8" t="s">
        <v>739</v>
      </c>
    </row>
    <row r="152" spans="18:28" ht="15" thickBot="1" x14ac:dyDescent="0.35">
      <c r="R152" s="7" t="s">
        <v>321</v>
      </c>
      <c r="S152" s="8" t="s">
        <v>740</v>
      </c>
      <c r="T152" s="8" t="s">
        <v>741</v>
      </c>
      <c r="U152" s="8" t="s">
        <v>742</v>
      </c>
      <c r="V152" s="8" t="s">
        <v>743</v>
      </c>
      <c r="W152" s="8" t="s">
        <v>744</v>
      </c>
      <c r="X152" s="8" t="s">
        <v>745</v>
      </c>
      <c r="Y152" s="8" t="s">
        <v>317</v>
      </c>
      <c r="Z152" s="8" t="s">
        <v>746</v>
      </c>
      <c r="AA152" s="8" t="s">
        <v>747</v>
      </c>
    </row>
    <row r="153" spans="18:28" ht="18.600000000000001" thickBot="1" x14ac:dyDescent="0.35">
      <c r="R153" s="3"/>
    </row>
    <row r="154" spans="18:28" ht="15" thickBot="1" x14ac:dyDescent="0.35">
      <c r="R154" s="7" t="s">
        <v>323</v>
      </c>
      <c r="S154" s="7" t="s">
        <v>167</v>
      </c>
      <c r="T154" s="7" t="s">
        <v>168</v>
      </c>
      <c r="U154" s="7" t="s">
        <v>169</v>
      </c>
      <c r="V154" s="7" t="s">
        <v>170</v>
      </c>
      <c r="W154" s="7" t="s">
        <v>171</v>
      </c>
      <c r="X154" s="7" t="s">
        <v>172</v>
      </c>
      <c r="Y154" s="7" t="s">
        <v>173</v>
      </c>
      <c r="Z154" s="7" t="s">
        <v>174</v>
      </c>
      <c r="AA154" s="7" t="s">
        <v>175</v>
      </c>
    </row>
    <row r="155" spans="18:28" ht="15" thickBot="1" x14ac:dyDescent="0.35">
      <c r="R155" s="7" t="s">
        <v>316</v>
      </c>
      <c r="S155" s="8">
        <v>0</v>
      </c>
      <c r="T155" s="8">
        <v>10675.9</v>
      </c>
      <c r="U155" s="8">
        <v>0</v>
      </c>
      <c r="V155" s="8">
        <v>349.2</v>
      </c>
      <c r="W155" s="8">
        <v>0</v>
      </c>
      <c r="X155" s="8">
        <v>104.1</v>
      </c>
      <c r="Y155" s="8">
        <v>472.3</v>
      </c>
      <c r="Z155" s="8">
        <v>145.6</v>
      </c>
      <c r="AA155" s="8">
        <v>668.4</v>
      </c>
    </row>
    <row r="156" spans="18:28" ht="15" thickBot="1" x14ac:dyDescent="0.35">
      <c r="R156" s="7" t="s">
        <v>318</v>
      </c>
      <c r="S156" s="8">
        <v>368.2</v>
      </c>
      <c r="T156" s="8">
        <v>10392.299999999999</v>
      </c>
      <c r="U156" s="8">
        <v>37.5</v>
      </c>
      <c r="V156" s="8">
        <v>125.1</v>
      </c>
      <c r="W156" s="8">
        <v>599.9</v>
      </c>
      <c r="X156" s="8">
        <v>129.6</v>
      </c>
      <c r="Y156" s="8">
        <v>199.6</v>
      </c>
      <c r="Z156" s="8">
        <v>112.1</v>
      </c>
      <c r="AA156" s="8">
        <v>179.6</v>
      </c>
    </row>
    <row r="157" spans="18:28" ht="15" thickBot="1" x14ac:dyDescent="0.35">
      <c r="R157" s="7" t="s">
        <v>319</v>
      </c>
      <c r="S157" s="8">
        <v>389.8</v>
      </c>
      <c r="T157" s="8">
        <v>10639.9</v>
      </c>
      <c r="U157" s="8">
        <v>529.29999999999995</v>
      </c>
      <c r="V157" s="8">
        <v>124.6</v>
      </c>
      <c r="W157" s="8">
        <v>653.4</v>
      </c>
      <c r="X157" s="8">
        <v>357.7</v>
      </c>
      <c r="Y157" s="8">
        <v>293.7</v>
      </c>
      <c r="Z157" s="8">
        <v>360.7</v>
      </c>
      <c r="AA157" s="8">
        <v>287.2</v>
      </c>
    </row>
    <row r="158" spans="18:28" ht="15" thickBot="1" x14ac:dyDescent="0.35">
      <c r="R158" s="7" t="s">
        <v>320</v>
      </c>
      <c r="S158" s="8">
        <v>948.1</v>
      </c>
      <c r="T158" s="8">
        <v>10678.9</v>
      </c>
      <c r="U158" s="8">
        <v>641.4</v>
      </c>
      <c r="V158" s="8">
        <v>420.3</v>
      </c>
      <c r="W158" s="8">
        <v>651.9</v>
      </c>
      <c r="X158" s="8">
        <v>672.9</v>
      </c>
      <c r="Y158" s="8">
        <v>137.6</v>
      </c>
      <c r="Z158" s="8">
        <v>359.2</v>
      </c>
      <c r="AA158" s="8">
        <v>150.1</v>
      </c>
    </row>
    <row r="159" spans="18:28" ht="15" thickBot="1" x14ac:dyDescent="0.35">
      <c r="R159" s="7" t="s">
        <v>321</v>
      </c>
      <c r="S159" s="8">
        <v>987.6</v>
      </c>
      <c r="T159" s="8">
        <v>11077.2</v>
      </c>
      <c r="U159" s="8">
        <v>817</v>
      </c>
      <c r="V159" s="8">
        <v>216.1</v>
      </c>
      <c r="W159" s="8">
        <v>319.7</v>
      </c>
      <c r="X159" s="8">
        <v>1314.9</v>
      </c>
      <c r="Y159" s="8">
        <v>0</v>
      </c>
      <c r="Z159" s="8">
        <v>51</v>
      </c>
      <c r="AA159" s="8">
        <v>102.6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389.8</v>
      </c>
      <c r="T162" s="8">
        <v>10392.299999999999</v>
      </c>
      <c r="U162" s="8">
        <v>0</v>
      </c>
      <c r="V162" s="8">
        <v>125.1</v>
      </c>
      <c r="W162" s="8">
        <v>599.9</v>
      </c>
      <c r="X162" s="8">
        <v>357.7</v>
      </c>
      <c r="Y162" s="8">
        <v>137.6</v>
      </c>
      <c r="Z162" s="8">
        <v>51</v>
      </c>
      <c r="AA162" s="8">
        <v>287.2</v>
      </c>
      <c r="AB162" s="8">
        <v>12340.5</v>
      </c>
      <c r="AC162" s="8">
        <v>12000</v>
      </c>
      <c r="AD162" s="8">
        <v>-340.5</v>
      </c>
      <c r="AE162" s="8">
        <v>-2.84</v>
      </c>
    </row>
    <row r="163" spans="18:31" ht="15" thickBot="1" x14ac:dyDescent="0.35">
      <c r="R163" s="7" t="s">
        <v>178</v>
      </c>
      <c r="S163" s="8">
        <v>368.2</v>
      </c>
      <c r="T163" s="8">
        <v>10392.299999999999</v>
      </c>
      <c r="U163" s="8">
        <v>0</v>
      </c>
      <c r="V163" s="8">
        <v>125.1</v>
      </c>
      <c r="W163" s="8">
        <v>599.9</v>
      </c>
      <c r="X163" s="8">
        <v>357.7</v>
      </c>
      <c r="Y163" s="8">
        <v>293.7</v>
      </c>
      <c r="Z163" s="8">
        <v>51</v>
      </c>
      <c r="AA163" s="8">
        <v>287.2</v>
      </c>
      <c r="AB163" s="8">
        <v>12475.1</v>
      </c>
      <c r="AC163" s="8">
        <v>12000</v>
      </c>
      <c r="AD163" s="8">
        <v>-475.1</v>
      </c>
      <c r="AE163" s="8">
        <v>-3.96</v>
      </c>
    </row>
    <row r="164" spans="18:31" ht="15" thickBot="1" x14ac:dyDescent="0.35">
      <c r="R164" s="7" t="s">
        <v>179</v>
      </c>
      <c r="S164" s="8">
        <v>0</v>
      </c>
      <c r="T164" s="8">
        <v>10392.299999999999</v>
      </c>
      <c r="U164" s="8">
        <v>529.29999999999995</v>
      </c>
      <c r="V164" s="8">
        <v>125.1</v>
      </c>
      <c r="W164" s="8">
        <v>653.4</v>
      </c>
      <c r="X164" s="8">
        <v>129.6</v>
      </c>
      <c r="Y164" s="8">
        <v>293.7</v>
      </c>
      <c r="Z164" s="8">
        <v>359.2</v>
      </c>
      <c r="AA164" s="8">
        <v>668.4</v>
      </c>
      <c r="AB164" s="8">
        <v>13151.1</v>
      </c>
      <c r="AC164" s="8">
        <v>12000</v>
      </c>
      <c r="AD164" s="8">
        <v>-1151.0999999999999</v>
      </c>
      <c r="AE164" s="8">
        <v>-9.59</v>
      </c>
    </row>
    <row r="165" spans="18:31" ht="15" thickBot="1" x14ac:dyDescent="0.35">
      <c r="R165" s="7" t="s">
        <v>180</v>
      </c>
      <c r="S165" s="8">
        <v>368.2</v>
      </c>
      <c r="T165" s="8">
        <v>10675.9</v>
      </c>
      <c r="U165" s="8">
        <v>0</v>
      </c>
      <c r="V165" s="8">
        <v>349.2</v>
      </c>
      <c r="W165" s="8">
        <v>0</v>
      </c>
      <c r="X165" s="8">
        <v>104.1</v>
      </c>
      <c r="Y165" s="8">
        <v>199.6</v>
      </c>
      <c r="Z165" s="8">
        <v>145.6</v>
      </c>
      <c r="AA165" s="8">
        <v>150.1</v>
      </c>
      <c r="AB165" s="8">
        <v>11992.8</v>
      </c>
      <c r="AC165" s="8">
        <v>12000</v>
      </c>
      <c r="AD165" s="8">
        <v>7.2</v>
      </c>
      <c r="AE165" s="8">
        <v>0.06</v>
      </c>
    </row>
    <row r="166" spans="18:31" ht="15" thickBot="1" x14ac:dyDescent="0.35">
      <c r="R166" s="7" t="s">
        <v>181</v>
      </c>
      <c r="S166" s="8">
        <v>0</v>
      </c>
      <c r="T166" s="8">
        <v>10675.9</v>
      </c>
      <c r="U166" s="8">
        <v>0</v>
      </c>
      <c r="V166" s="8">
        <v>349.2</v>
      </c>
      <c r="W166" s="8">
        <v>0</v>
      </c>
      <c r="X166" s="8">
        <v>104.1</v>
      </c>
      <c r="Y166" s="8">
        <v>199.6</v>
      </c>
      <c r="Z166" s="8">
        <v>145.6</v>
      </c>
      <c r="AA166" s="8">
        <v>150.1</v>
      </c>
      <c r="AB166" s="8">
        <v>11624.6</v>
      </c>
      <c r="AC166" s="8">
        <v>11000</v>
      </c>
      <c r="AD166" s="8">
        <v>-624.6</v>
      </c>
      <c r="AE166" s="8">
        <v>-5.68</v>
      </c>
    </row>
    <row r="167" spans="18:31" ht="15" thickBot="1" x14ac:dyDescent="0.35">
      <c r="R167" s="7" t="s">
        <v>182</v>
      </c>
      <c r="S167" s="8">
        <v>389.8</v>
      </c>
      <c r="T167" s="8">
        <v>10392.299999999999</v>
      </c>
      <c r="U167" s="8">
        <v>0</v>
      </c>
      <c r="V167" s="8">
        <v>124.6</v>
      </c>
      <c r="W167" s="8">
        <v>653.4</v>
      </c>
      <c r="X167" s="8">
        <v>357.7</v>
      </c>
      <c r="Y167" s="8">
        <v>0</v>
      </c>
      <c r="Z167" s="8">
        <v>51</v>
      </c>
      <c r="AA167" s="8">
        <v>287.2</v>
      </c>
      <c r="AB167" s="8">
        <v>12256</v>
      </c>
      <c r="AC167" s="8">
        <v>13000</v>
      </c>
      <c r="AD167" s="8">
        <v>744</v>
      </c>
      <c r="AE167" s="8">
        <v>5.72</v>
      </c>
    </row>
    <row r="168" spans="18:31" ht="15" thickBot="1" x14ac:dyDescent="0.35">
      <c r="R168" s="7" t="s">
        <v>183</v>
      </c>
      <c r="S168" s="8">
        <v>389.8</v>
      </c>
      <c r="T168" s="8">
        <v>10639.9</v>
      </c>
      <c r="U168" s="8">
        <v>37.5</v>
      </c>
      <c r="V168" s="8">
        <v>124.6</v>
      </c>
      <c r="W168" s="8">
        <v>653.4</v>
      </c>
      <c r="X168" s="8">
        <v>357.7</v>
      </c>
      <c r="Y168" s="8">
        <v>137.6</v>
      </c>
      <c r="Z168" s="8">
        <v>359.2</v>
      </c>
      <c r="AA168" s="8">
        <v>287.2</v>
      </c>
      <c r="AB168" s="8">
        <v>12986.9</v>
      </c>
      <c r="AC168" s="8">
        <v>13000</v>
      </c>
      <c r="AD168" s="8">
        <v>13.1</v>
      </c>
      <c r="AE168" s="8">
        <v>0.1</v>
      </c>
    </row>
    <row r="169" spans="18:31" ht="15" thickBot="1" x14ac:dyDescent="0.35">
      <c r="R169" s="7" t="s">
        <v>184</v>
      </c>
      <c r="S169" s="8">
        <v>0</v>
      </c>
      <c r="T169" s="8">
        <v>10675.9</v>
      </c>
      <c r="U169" s="8">
        <v>529.29999999999995</v>
      </c>
      <c r="V169" s="8">
        <v>125.1</v>
      </c>
      <c r="W169" s="8">
        <v>0</v>
      </c>
      <c r="X169" s="8">
        <v>104.1</v>
      </c>
      <c r="Y169" s="8">
        <v>137.6</v>
      </c>
      <c r="Z169" s="8">
        <v>359.2</v>
      </c>
      <c r="AA169" s="8">
        <v>150.1</v>
      </c>
      <c r="AB169" s="8">
        <v>12081.4</v>
      </c>
      <c r="AC169" s="8">
        <v>13000</v>
      </c>
      <c r="AD169" s="8">
        <v>918.6</v>
      </c>
      <c r="AE169" s="8">
        <v>7.07</v>
      </c>
    </row>
    <row r="170" spans="18:31" ht="15" thickBot="1" x14ac:dyDescent="0.35">
      <c r="R170" s="7" t="s">
        <v>185</v>
      </c>
      <c r="S170" s="8">
        <v>0</v>
      </c>
      <c r="T170" s="8">
        <v>10675.9</v>
      </c>
      <c r="U170" s="8">
        <v>37.5</v>
      </c>
      <c r="V170" s="8">
        <v>125.1</v>
      </c>
      <c r="W170" s="8">
        <v>0</v>
      </c>
      <c r="X170" s="8">
        <v>104.1</v>
      </c>
      <c r="Y170" s="8">
        <v>137.6</v>
      </c>
      <c r="Z170" s="8">
        <v>359.2</v>
      </c>
      <c r="AA170" s="8">
        <v>102.6</v>
      </c>
      <c r="AB170" s="8">
        <v>11542</v>
      </c>
      <c r="AC170" s="8">
        <v>12000</v>
      </c>
      <c r="AD170" s="8">
        <v>458</v>
      </c>
      <c r="AE170" s="8">
        <v>3.82</v>
      </c>
    </row>
    <row r="171" spans="18:31" ht="15" thickBot="1" x14ac:dyDescent="0.35">
      <c r="R171" s="7" t="s">
        <v>186</v>
      </c>
      <c r="S171" s="8">
        <v>368.2</v>
      </c>
      <c r="T171" s="8">
        <v>10392.299999999999</v>
      </c>
      <c r="U171" s="8">
        <v>817</v>
      </c>
      <c r="V171" s="8">
        <v>420.3</v>
      </c>
      <c r="W171" s="8">
        <v>319.7</v>
      </c>
      <c r="X171" s="8">
        <v>1314.9</v>
      </c>
      <c r="Y171" s="8">
        <v>472.3</v>
      </c>
      <c r="Z171" s="8">
        <v>360.7</v>
      </c>
      <c r="AA171" s="8">
        <v>668.4</v>
      </c>
      <c r="AB171" s="8">
        <v>15133.8</v>
      </c>
      <c r="AC171" s="8">
        <v>15000</v>
      </c>
      <c r="AD171" s="8">
        <v>-133.80000000000001</v>
      </c>
      <c r="AE171" s="8">
        <v>-0.89</v>
      </c>
    </row>
    <row r="172" spans="18:31" ht="15" thickBot="1" x14ac:dyDescent="0.35">
      <c r="R172" s="7" t="s">
        <v>187</v>
      </c>
      <c r="S172" s="8">
        <v>389.8</v>
      </c>
      <c r="T172" s="8">
        <v>10639.9</v>
      </c>
      <c r="U172" s="8">
        <v>37.5</v>
      </c>
      <c r="V172" s="8">
        <v>124.6</v>
      </c>
      <c r="W172" s="8">
        <v>653.4</v>
      </c>
      <c r="X172" s="8">
        <v>672.9</v>
      </c>
      <c r="Y172" s="8">
        <v>293.7</v>
      </c>
      <c r="Z172" s="8">
        <v>360.7</v>
      </c>
      <c r="AA172" s="8">
        <v>287.2</v>
      </c>
      <c r="AB172" s="8">
        <v>13459.8</v>
      </c>
      <c r="AC172" s="8">
        <v>14000</v>
      </c>
      <c r="AD172" s="8">
        <v>540.20000000000005</v>
      </c>
      <c r="AE172" s="8">
        <v>3.86</v>
      </c>
    </row>
    <row r="173" spans="18:31" ht="15" thickBot="1" x14ac:dyDescent="0.35">
      <c r="R173" s="7" t="s">
        <v>188</v>
      </c>
      <c r="S173" s="8">
        <v>389.8</v>
      </c>
      <c r="T173" s="8">
        <v>10639.9</v>
      </c>
      <c r="U173" s="8">
        <v>37.5</v>
      </c>
      <c r="V173" s="8">
        <v>124.6</v>
      </c>
      <c r="W173" s="8">
        <v>653.4</v>
      </c>
      <c r="X173" s="8">
        <v>672.9</v>
      </c>
      <c r="Y173" s="8">
        <v>293.7</v>
      </c>
      <c r="Z173" s="8">
        <v>112.1</v>
      </c>
      <c r="AA173" s="8">
        <v>287.2</v>
      </c>
      <c r="AB173" s="8">
        <v>13211.1</v>
      </c>
      <c r="AC173" s="8">
        <v>13000</v>
      </c>
      <c r="AD173" s="8">
        <v>-211.1</v>
      </c>
      <c r="AE173" s="8">
        <v>-1.62</v>
      </c>
    </row>
    <row r="174" spans="18:31" ht="15" thickBot="1" x14ac:dyDescent="0.35">
      <c r="R174" s="7" t="s">
        <v>189</v>
      </c>
      <c r="S174" s="8">
        <v>389.8</v>
      </c>
      <c r="T174" s="8">
        <v>10639.9</v>
      </c>
      <c r="U174" s="8">
        <v>37.5</v>
      </c>
      <c r="V174" s="8">
        <v>124.6</v>
      </c>
      <c r="W174" s="8">
        <v>653.4</v>
      </c>
      <c r="X174" s="8">
        <v>672.9</v>
      </c>
      <c r="Y174" s="8">
        <v>199.6</v>
      </c>
      <c r="Z174" s="8">
        <v>360.7</v>
      </c>
      <c r="AA174" s="8">
        <v>287.2</v>
      </c>
      <c r="AB174" s="8">
        <v>13365.7</v>
      </c>
      <c r="AC174" s="8">
        <v>13000</v>
      </c>
      <c r="AD174" s="8">
        <v>-365.7</v>
      </c>
      <c r="AE174" s="8">
        <v>-2.81</v>
      </c>
    </row>
    <row r="175" spans="18:31" ht="15" thickBot="1" x14ac:dyDescent="0.35">
      <c r="R175" s="7" t="s">
        <v>190</v>
      </c>
      <c r="S175" s="8">
        <v>389.8</v>
      </c>
      <c r="T175" s="8">
        <v>10392.299999999999</v>
      </c>
      <c r="U175" s="8">
        <v>529.29999999999995</v>
      </c>
      <c r="V175" s="8">
        <v>124.6</v>
      </c>
      <c r="W175" s="8">
        <v>599.9</v>
      </c>
      <c r="X175" s="8">
        <v>357.7</v>
      </c>
      <c r="Y175" s="8">
        <v>137.6</v>
      </c>
      <c r="Z175" s="8">
        <v>360.7</v>
      </c>
      <c r="AA175" s="8">
        <v>287.2</v>
      </c>
      <c r="AB175" s="8">
        <v>13179.1</v>
      </c>
      <c r="AC175" s="8">
        <v>13000</v>
      </c>
      <c r="AD175" s="8">
        <v>-179.1</v>
      </c>
      <c r="AE175" s="8">
        <v>-1.38</v>
      </c>
    </row>
    <row r="176" spans="18:31" ht="15" thickBot="1" x14ac:dyDescent="0.35">
      <c r="R176" s="7" t="s">
        <v>191</v>
      </c>
      <c r="S176" s="8">
        <v>368.2</v>
      </c>
      <c r="T176" s="8">
        <v>10392.299999999999</v>
      </c>
      <c r="U176" s="8">
        <v>529.29999999999995</v>
      </c>
      <c r="V176" s="8">
        <v>124.6</v>
      </c>
      <c r="W176" s="8">
        <v>599.9</v>
      </c>
      <c r="X176" s="8">
        <v>357.7</v>
      </c>
      <c r="Y176" s="8">
        <v>293.7</v>
      </c>
      <c r="Z176" s="8">
        <v>360.7</v>
      </c>
      <c r="AA176" s="8">
        <v>179.6</v>
      </c>
      <c r="AB176" s="8">
        <v>13206.1</v>
      </c>
      <c r="AC176" s="8">
        <v>14000</v>
      </c>
      <c r="AD176" s="8">
        <v>793.9</v>
      </c>
      <c r="AE176" s="8">
        <v>5.67</v>
      </c>
    </row>
    <row r="177" spans="18:31" ht="15" thickBot="1" x14ac:dyDescent="0.35">
      <c r="R177" s="7" t="s">
        <v>192</v>
      </c>
      <c r="S177" s="8">
        <v>389.8</v>
      </c>
      <c r="T177" s="8">
        <v>10392.299999999999</v>
      </c>
      <c r="U177" s="8">
        <v>529.29999999999995</v>
      </c>
      <c r="V177" s="8">
        <v>124.6</v>
      </c>
      <c r="W177" s="8">
        <v>599.9</v>
      </c>
      <c r="X177" s="8">
        <v>357.7</v>
      </c>
      <c r="Y177" s="8">
        <v>293.7</v>
      </c>
      <c r="Z177" s="8">
        <v>360.7</v>
      </c>
      <c r="AA177" s="8">
        <v>287.2</v>
      </c>
      <c r="AB177" s="8">
        <v>13335.2</v>
      </c>
      <c r="AC177" s="8">
        <v>13000</v>
      </c>
      <c r="AD177" s="8">
        <v>-335.2</v>
      </c>
      <c r="AE177" s="8">
        <v>-2.58</v>
      </c>
    </row>
    <row r="178" spans="18:31" ht="15" thickBot="1" x14ac:dyDescent="0.35">
      <c r="R178" s="7" t="s">
        <v>193</v>
      </c>
      <c r="S178" s="8">
        <v>368.2</v>
      </c>
      <c r="T178" s="8">
        <v>10639.9</v>
      </c>
      <c r="U178" s="8">
        <v>37.5</v>
      </c>
      <c r="V178" s="8">
        <v>349.2</v>
      </c>
      <c r="W178" s="8">
        <v>0</v>
      </c>
      <c r="X178" s="8">
        <v>104.1</v>
      </c>
      <c r="Y178" s="8">
        <v>293.7</v>
      </c>
      <c r="Z178" s="8">
        <v>112.1</v>
      </c>
      <c r="AA178" s="8">
        <v>287.2</v>
      </c>
      <c r="AB178" s="8">
        <v>12191.9</v>
      </c>
      <c r="AC178" s="8">
        <v>12000</v>
      </c>
      <c r="AD178" s="8">
        <v>-191.9</v>
      </c>
      <c r="AE178" s="8">
        <v>-1.6</v>
      </c>
    </row>
    <row r="179" spans="18:31" ht="15" thickBot="1" x14ac:dyDescent="0.35">
      <c r="R179" s="7" t="s">
        <v>194</v>
      </c>
      <c r="S179" s="8">
        <v>0</v>
      </c>
      <c r="T179" s="8">
        <v>10392.299999999999</v>
      </c>
      <c r="U179" s="8">
        <v>641.4</v>
      </c>
      <c r="V179" s="8">
        <v>349.2</v>
      </c>
      <c r="W179" s="8">
        <v>599.9</v>
      </c>
      <c r="X179" s="8">
        <v>104.1</v>
      </c>
      <c r="Y179" s="8">
        <v>293.7</v>
      </c>
      <c r="Z179" s="8">
        <v>112.1</v>
      </c>
      <c r="AA179" s="8">
        <v>179.6</v>
      </c>
      <c r="AB179" s="8">
        <v>12672.2</v>
      </c>
      <c r="AC179" s="8">
        <v>13000</v>
      </c>
      <c r="AD179" s="8">
        <v>327.8</v>
      </c>
      <c r="AE179" s="8">
        <v>2.52</v>
      </c>
    </row>
    <row r="180" spans="18:31" ht="15" thickBot="1" x14ac:dyDescent="0.35">
      <c r="R180" s="7" t="s">
        <v>195</v>
      </c>
      <c r="S180" s="8">
        <v>368.2</v>
      </c>
      <c r="T180" s="8">
        <v>10639.9</v>
      </c>
      <c r="U180" s="8">
        <v>529.29999999999995</v>
      </c>
      <c r="V180" s="8">
        <v>349.2</v>
      </c>
      <c r="W180" s="8">
        <v>0</v>
      </c>
      <c r="X180" s="8">
        <v>104.1</v>
      </c>
      <c r="Y180" s="8">
        <v>293.7</v>
      </c>
      <c r="Z180" s="8">
        <v>112.1</v>
      </c>
      <c r="AA180" s="8">
        <v>150.1</v>
      </c>
      <c r="AB180" s="8">
        <v>12546.7</v>
      </c>
      <c r="AC180" s="8">
        <v>13000</v>
      </c>
      <c r="AD180" s="8">
        <v>453.3</v>
      </c>
      <c r="AE180" s="8">
        <v>3.49</v>
      </c>
    </row>
    <row r="181" spans="18:31" ht="15" thickBot="1" x14ac:dyDescent="0.35">
      <c r="R181" s="7" t="s">
        <v>196</v>
      </c>
      <c r="S181" s="8">
        <v>0</v>
      </c>
      <c r="T181" s="8">
        <v>10639.9</v>
      </c>
      <c r="U181" s="8">
        <v>817</v>
      </c>
      <c r="V181" s="8">
        <v>125.1</v>
      </c>
      <c r="W181" s="8">
        <v>651.9</v>
      </c>
      <c r="X181" s="8">
        <v>129.6</v>
      </c>
      <c r="Y181" s="8">
        <v>199.6</v>
      </c>
      <c r="Z181" s="8">
        <v>360.7</v>
      </c>
      <c r="AA181" s="8">
        <v>668.4</v>
      </c>
      <c r="AB181" s="8">
        <v>13592.3</v>
      </c>
      <c r="AC181" s="8">
        <v>14000</v>
      </c>
      <c r="AD181" s="8">
        <v>407.7</v>
      </c>
      <c r="AE181" s="8">
        <v>2.91</v>
      </c>
    </row>
    <row r="182" spans="18:31" ht="15" thickBot="1" x14ac:dyDescent="0.35">
      <c r="R182" s="7" t="s">
        <v>197</v>
      </c>
      <c r="S182" s="8">
        <v>368.2</v>
      </c>
      <c r="T182" s="8">
        <v>10392.299999999999</v>
      </c>
      <c r="U182" s="8">
        <v>529.29999999999995</v>
      </c>
      <c r="V182" s="8">
        <v>125.1</v>
      </c>
      <c r="W182" s="8">
        <v>599.9</v>
      </c>
      <c r="X182" s="8">
        <v>104.1</v>
      </c>
      <c r="Y182" s="8">
        <v>137.6</v>
      </c>
      <c r="Z182" s="8">
        <v>360.7</v>
      </c>
      <c r="AA182" s="8">
        <v>287.2</v>
      </c>
      <c r="AB182" s="8">
        <v>12904.4</v>
      </c>
      <c r="AC182" s="8">
        <v>13000</v>
      </c>
      <c r="AD182" s="8">
        <v>95.6</v>
      </c>
      <c r="AE182" s="8">
        <v>0.74</v>
      </c>
    </row>
    <row r="183" spans="18:31" ht="15" thickBot="1" x14ac:dyDescent="0.35">
      <c r="R183" s="7" t="s">
        <v>198</v>
      </c>
      <c r="S183" s="8">
        <v>368.2</v>
      </c>
      <c r="T183" s="8">
        <v>10639.9</v>
      </c>
      <c r="U183" s="8">
        <v>529.29999999999995</v>
      </c>
      <c r="V183" s="8">
        <v>125.1</v>
      </c>
      <c r="W183" s="8">
        <v>0</v>
      </c>
      <c r="X183" s="8">
        <v>104.1</v>
      </c>
      <c r="Y183" s="8">
        <v>293.7</v>
      </c>
      <c r="Z183" s="8">
        <v>359.2</v>
      </c>
      <c r="AA183" s="8">
        <v>150.1</v>
      </c>
      <c r="AB183" s="8">
        <v>12569.7</v>
      </c>
      <c r="AC183" s="8">
        <v>12000</v>
      </c>
      <c r="AD183" s="8">
        <v>-569.70000000000005</v>
      </c>
      <c r="AE183" s="8">
        <v>-4.75</v>
      </c>
    </row>
    <row r="184" spans="18:31" ht="15" thickBot="1" x14ac:dyDescent="0.35">
      <c r="R184" s="7" t="s">
        <v>199</v>
      </c>
      <c r="S184" s="8">
        <v>0</v>
      </c>
      <c r="T184" s="8">
        <v>10392.299999999999</v>
      </c>
      <c r="U184" s="8">
        <v>641.4</v>
      </c>
      <c r="V184" s="8">
        <v>125.1</v>
      </c>
      <c r="W184" s="8">
        <v>599.9</v>
      </c>
      <c r="X184" s="8">
        <v>104.1</v>
      </c>
      <c r="Y184" s="8">
        <v>293.7</v>
      </c>
      <c r="Z184" s="8">
        <v>360.7</v>
      </c>
      <c r="AA184" s="8">
        <v>179.6</v>
      </c>
      <c r="AB184" s="8">
        <v>12696.8</v>
      </c>
      <c r="AC184" s="8">
        <v>13000</v>
      </c>
      <c r="AD184" s="8">
        <v>303.2</v>
      </c>
      <c r="AE184" s="8">
        <v>2.33</v>
      </c>
    </row>
    <row r="185" spans="18:31" ht="15" thickBot="1" x14ac:dyDescent="0.35">
      <c r="R185" s="7" t="s">
        <v>200</v>
      </c>
      <c r="S185" s="8">
        <v>0</v>
      </c>
      <c r="T185" s="8">
        <v>10675.9</v>
      </c>
      <c r="U185" s="8">
        <v>529.29999999999995</v>
      </c>
      <c r="V185" s="8">
        <v>124.6</v>
      </c>
      <c r="W185" s="8">
        <v>599.9</v>
      </c>
      <c r="X185" s="8">
        <v>129.6</v>
      </c>
      <c r="Y185" s="8">
        <v>293.7</v>
      </c>
      <c r="Z185" s="8">
        <v>359.2</v>
      </c>
      <c r="AA185" s="8">
        <v>179.6</v>
      </c>
      <c r="AB185" s="8">
        <v>12891.9</v>
      </c>
      <c r="AC185" s="8">
        <v>13000</v>
      </c>
      <c r="AD185" s="8">
        <v>108.1</v>
      </c>
      <c r="AE185" s="8">
        <v>0.83</v>
      </c>
    </row>
    <row r="186" spans="18:31" ht="15" thickBot="1" x14ac:dyDescent="0.35">
      <c r="R186" s="7" t="s">
        <v>201</v>
      </c>
      <c r="S186" s="8">
        <v>389.8</v>
      </c>
      <c r="T186" s="8">
        <v>10639.9</v>
      </c>
      <c r="U186" s="8">
        <v>37.5</v>
      </c>
      <c r="V186" s="8">
        <v>124.6</v>
      </c>
      <c r="W186" s="8">
        <v>599.9</v>
      </c>
      <c r="X186" s="8">
        <v>129.6</v>
      </c>
      <c r="Y186" s="8">
        <v>137.6</v>
      </c>
      <c r="Z186" s="8">
        <v>51</v>
      </c>
      <c r="AA186" s="8">
        <v>150.1</v>
      </c>
      <c r="AB186" s="8">
        <v>12260</v>
      </c>
      <c r="AC186" s="8">
        <v>12000</v>
      </c>
      <c r="AD186" s="8">
        <v>-260</v>
      </c>
      <c r="AE186" s="8">
        <v>-2.17</v>
      </c>
    </row>
    <row r="187" spans="18:31" ht="15" thickBot="1" x14ac:dyDescent="0.35">
      <c r="R187" s="7" t="s">
        <v>202</v>
      </c>
      <c r="S187" s="8">
        <v>948.1</v>
      </c>
      <c r="T187" s="8">
        <v>10392.299999999999</v>
      </c>
      <c r="U187" s="8">
        <v>0</v>
      </c>
      <c r="V187" s="8">
        <v>124.6</v>
      </c>
      <c r="W187" s="8">
        <v>651.9</v>
      </c>
      <c r="X187" s="8">
        <v>672.9</v>
      </c>
      <c r="Y187" s="8">
        <v>199.6</v>
      </c>
      <c r="Z187" s="8">
        <v>360.7</v>
      </c>
      <c r="AA187" s="8">
        <v>287.2</v>
      </c>
      <c r="AB187" s="8">
        <v>13637.4</v>
      </c>
      <c r="AC187" s="8">
        <v>14000</v>
      </c>
      <c r="AD187" s="8">
        <v>362.6</v>
      </c>
      <c r="AE187" s="8">
        <v>2.59</v>
      </c>
    </row>
    <row r="188" spans="18:31" ht="15" thickBot="1" x14ac:dyDescent="0.35">
      <c r="R188" s="7" t="s">
        <v>203</v>
      </c>
      <c r="S188" s="8">
        <v>948.1</v>
      </c>
      <c r="T188" s="8">
        <v>10678.9</v>
      </c>
      <c r="U188" s="8">
        <v>37.5</v>
      </c>
      <c r="V188" s="8">
        <v>420.3</v>
      </c>
      <c r="W188" s="8">
        <v>651.9</v>
      </c>
      <c r="X188" s="8">
        <v>672.9</v>
      </c>
      <c r="Y188" s="8">
        <v>199.6</v>
      </c>
      <c r="Z188" s="8">
        <v>112.1</v>
      </c>
      <c r="AA188" s="8">
        <v>287.2</v>
      </c>
      <c r="AB188" s="8">
        <v>14008.6</v>
      </c>
      <c r="AC188" s="8">
        <v>14000</v>
      </c>
      <c r="AD188" s="8">
        <v>-8.6</v>
      </c>
      <c r="AE188" s="8">
        <v>-0.06</v>
      </c>
    </row>
    <row r="189" spans="18:31" ht="15" thickBot="1" x14ac:dyDescent="0.35">
      <c r="R189" s="7" t="s">
        <v>204</v>
      </c>
      <c r="S189" s="8">
        <v>389.8</v>
      </c>
      <c r="T189" s="8">
        <v>10639.9</v>
      </c>
      <c r="U189" s="8">
        <v>529.29999999999995</v>
      </c>
      <c r="V189" s="8">
        <v>420.3</v>
      </c>
      <c r="W189" s="8">
        <v>599.9</v>
      </c>
      <c r="X189" s="8">
        <v>129.6</v>
      </c>
      <c r="Y189" s="8">
        <v>137.6</v>
      </c>
      <c r="Z189" s="8">
        <v>51</v>
      </c>
      <c r="AA189" s="8">
        <v>150.1</v>
      </c>
      <c r="AB189" s="8">
        <v>13047.5</v>
      </c>
      <c r="AC189" s="8">
        <v>13000</v>
      </c>
      <c r="AD189" s="8">
        <v>-47.5</v>
      </c>
      <c r="AE189" s="8">
        <v>-0.37</v>
      </c>
    </row>
    <row r="190" spans="18:31" ht="15" thickBot="1" x14ac:dyDescent="0.35">
      <c r="R190" s="7" t="s">
        <v>205</v>
      </c>
      <c r="S190" s="8">
        <v>389.8</v>
      </c>
      <c r="T190" s="8">
        <v>10392.299999999999</v>
      </c>
      <c r="U190" s="8">
        <v>37.5</v>
      </c>
      <c r="V190" s="8">
        <v>349.2</v>
      </c>
      <c r="W190" s="8">
        <v>0</v>
      </c>
      <c r="X190" s="8">
        <v>104.1</v>
      </c>
      <c r="Y190" s="8">
        <v>137.6</v>
      </c>
      <c r="Z190" s="8">
        <v>360.7</v>
      </c>
      <c r="AA190" s="8">
        <v>287.2</v>
      </c>
      <c r="AB190" s="8">
        <v>12058.3</v>
      </c>
      <c r="AC190" s="8">
        <v>12000</v>
      </c>
      <c r="AD190" s="8">
        <v>-58.3</v>
      </c>
      <c r="AE190" s="8">
        <v>-0.49</v>
      </c>
    </row>
    <row r="191" spans="18:31" ht="15" thickBot="1" x14ac:dyDescent="0.35">
      <c r="R191" s="7" t="s">
        <v>206</v>
      </c>
      <c r="S191" s="8">
        <v>389.8</v>
      </c>
      <c r="T191" s="8">
        <v>10392.299999999999</v>
      </c>
      <c r="U191" s="8">
        <v>529.29999999999995</v>
      </c>
      <c r="V191" s="8">
        <v>349.2</v>
      </c>
      <c r="W191" s="8">
        <v>0</v>
      </c>
      <c r="X191" s="8">
        <v>129.6</v>
      </c>
      <c r="Y191" s="8">
        <v>137.6</v>
      </c>
      <c r="Z191" s="8">
        <v>360.7</v>
      </c>
      <c r="AA191" s="8">
        <v>150.1</v>
      </c>
      <c r="AB191" s="8">
        <v>12438.6</v>
      </c>
      <c r="AC191" s="8">
        <v>12000</v>
      </c>
      <c r="AD191" s="8">
        <v>-438.6</v>
      </c>
      <c r="AE191" s="8">
        <v>-3.66</v>
      </c>
    </row>
    <row r="192" spans="18:31" ht="15" thickBot="1" x14ac:dyDescent="0.35">
      <c r="R192" s="7" t="s">
        <v>207</v>
      </c>
      <c r="S192" s="8">
        <v>0</v>
      </c>
      <c r="T192" s="8">
        <v>10639.9</v>
      </c>
      <c r="U192" s="8">
        <v>641.4</v>
      </c>
      <c r="V192" s="8">
        <v>349.2</v>
      </c>
      <c r="W192" s="8">
        <v>0</v>
      </c>
      <c r="X192" s="8">
        <v>104.1</v>
      </c>
      <c r="Y192" s="8">
        <v>293.7</v>
      </c>
      <c r="Z192" s="8">
        <v>360.7</v>
      </c>
      <c r="AA192" s="8">
        <v>179.6</v>
      </c>
      <c r="AB192" s="8">
        <v>12568.7</v>
      </c>
      <c r="AC192" s="8">
        <v>12000</v>
      </c>
      <c r="AD192" s="8">
        <v>-568.70000000000005</v>
      </c>
      <c r="AE192" s="8">
        <v>-4.74</v>
      </c>
    </row>
    <row r="193" spans="18:31" ht="15" thickBot="1" x14ac:dyDescent="0.35">
      <c r="R193" s="7" t="s">
        <v>208</v>
      </c>
      <c r="S193" s="8">
        <v>389.8</v>
      </c>
      <c r="T193" s="8">
        <v>10639.9</v>
      </c>
      <c r="U193" s="8">
        <v>529.29999999999995</v>
      </c>
      <c r="V193" s="8">
        <v>124.6</v>
      </c>
      <c r="W193" s="8">
        <v>599.9</v>
      </c>
      <c r="X193" s="8">
        <v>129.6</v>
      </c>
      <c r="Y193" s="8">
        <v>137.6</v>
      </c>
      <c r="Z193" s="8">
        <v>359.2</v>
      </c>
      <c r="AA193" s="8">
        <v>150.1</v>
      </c>
      <c r="AB193" s="8">
        <v>13060</v>
      </c>
      <c r="AC193" s="8">
        <v>13000</v>
      </c>
      <c r="AD193" s="8">
        <v>-60</v>
      </c>
      <c r="AE193" s="8">
        <v>-0.46</v>
      </c>
    </row>
    <row r="194" spans="18:31" ht="15" thickBot="1" x14ac:dyDescent="0.35">
      <c r="R194" s="7" t="s">
        <v>209</v>
      </c>
      <c r="S194" s="8">
        <v>389.8</v>
      </c>
      <c r="T194" s="8">
        <v>10392.299999999999</v>
      </c>
      <c r="U194" s="8">
        <v>37.5</v>
      </c>
      <c r="V194" s="8">
        <v>125.1</v>
      </c>
      <c r="W194" s="8">
        <v>0</v>
      </c>
      <c r="X194" s="8">
        <v>104.1</v>
      </c>
      <c r="Y194" s="8">
        <v>0</v>
      </c>
      <c r="Z194" s="8">
        <v>359.2</v>
      </c>
      <c r="AA194" s="8">
        <v>150.1</v>
      </c>
      <c r="AB194" s="8">
        <v>11558</v>
      </c>
      <c r="AC194" s="8">
        <v>12000</v>
      </c>
      <c r="AD194" s="8">
        <v>442</v>
      </c>
      <c r="AE194" s="8">
        <v>3.68</v>
      </c>
    </row>
    <row r="195" spans="18:31" ht="15" thickBot="1" x14ac:dyDescent="0.35">
      <c r="R195" s="7" t="s">
        <v>210</v>
      </c>
      <c r="S195" s="8">
        <v>389.8</v>
      </c>
      <c r="T195" s="8">
        <v>10392.299999999999</v>
      </c>
      <c r="U195" s="8">
        <v>37.5</v>
      </c>
      <c r="V195" s="8">
        <v>125.1</v>
      </c>
      <c r="W195" s="8">
        <v>0</v>
      </c>
      <c r="X195" s="8">
        <v>129.6</v>
      </c>
      <c r="Y195" s="8">
        <v>137.6</v>
      </c>
      <c r="Z195" s="8">
        <v>360.7</v>
      </c>
      <c r="AA195" s="8">
        <v>102.6</v>
      </c>
      <c r="AB195" s="8">
        <v>11675.1</v>
      </c>
      <c r="AC195" s="8">
        <v>12000</v>
      </c>
      <c r="AD195" s="8">
        <v>324.89999999999998</v>
      </c>
      <c r="AE195" s="8">
        <v>2.71</v>
      </c>
    </row>
    <row r="196" spans="18:31" ht="15" thickBot="1" x14ac:dyDescent="0.35">
      <c r="R196" s="7" t="s">
        <v>211</v>
      </c>
      <c r="S196" s="8">
        <v>0</v>
      </c>
      <c r="T196" s="8">
        <v>10675.9</v>
      </c>
      <c r="U196" s="8">
        <v>529.29999999999995</v>
      </c>
      <c r="V196" s="8">
        <v>125.1</v>
      </c>
      <c r="W196" s="8">
        <v>0</v>
      </c>
      <c r="X196" s="8">
        <v>104.1</v>
      </c>
      <c r="Y196" s="8">
        <v>293.7</v>
      </c>
      <c r="Z196" s="8">
        <v>360.7</v>
      </c>
      <c r="AA196" s="8">
        <v>179.6</v>
      </c>
      <c r="AB196" s="8">
        <v>12268.5</v>
      </c>
      <c r="AC196" s="8">
        <v>12000</v>
      </c>
      <c r="AD196" s="8">
        <v>-268.5</v>
      </c>
      <c r="AE196" s="8">
        <v>-2.2400000000000002</v>
      </c>
    </row>
    <row r="197" spans="18:31" ht="15" thickBot="1" x14ac:dyDescent="0.35">
      <c r="R197" s="7" t="s">
        <v>212</v>
      </c>
      <c r="S197" s="8">
        <v>368.2</v>
      </c>
      <c r="T197" s="8">
        <v>10675.9</v>
      </c>
      <c r="U197" s="8">
        <v>0</v>
      </c>
      <c r="V197" s="8">
        <v>349.2</v>
      </c>
      <c r="W197" s="8">
        <v>0</v>
      </c>
      <c r="X197" s="8">
        <v>129.6</v>
      </c>
      <c r="Y197" s="8">
        <v>137.6</v>
      </c>
      <c r="Z197" s="8">
        <v>112.1</v>
      </c>
      <c r="AA197" s="8">
        <v>150.1</v>
      </c>
      <c r="AB197" s="8">
        <v>11922.8</v>
      </c>
      <c r="AC197" s="8">
        <v>12000</v>
      </c>
      <c r="AD197" s="8">
        <v>77.2</v>
      </c>
      <c r="AE197" s="8">
        <v>0.64</v>
      </c>
    </row>
    <row r="198" spans="18:31" ht="15" thickBot="1" x14ac:dyDescent="0.35">
      <c r="R198" s="7" t="s">
        <v>213</v>
      </c>
      <c r="S198" s="8">
        <v>0</v>
      </c>
      <c r="T198" s="8">
        <v>10675.9</v>
      </c>
      <c r="U198" s="8">
        <v>37.5</v>
      </c>
      <c r="V198" s="8">
        <v>349.2</v>
      </c>
      <c r="W198" s="8">
        <v>0</v>
      </c>
      <c r="X198" s="8">
        <v>104.1</v>
      </c>
      <c r="Y198" s="8">
        <v>137.6</v>
      </c>
      <c r="Z198" s="8">
        <v>112.1</v>
      </c>
      <c r="AA198" s="8">
        <v>179.6</v>
      </c>
      <c r="AB198" s="8">
        <v>11596</v>
      </c>
      <c r="AC198" s="8">
        <v>11000</v>
      </c>
      <c r="AD198" s="8">
        <v>-596</v>
      </c>
      <c r="AE198" s="8">
        <v>-5.42</v>
      </c>
    </row>
    <row r="199" spans="18:31" ht="15" thickBot="1" x14ac:dyDescent="0.35">
      <c r="R199" s="7" t="s">
        <v>214</v>
      </c>
      <c r="S199" s="8">
        <v>389.8</v>
      </c>
      <c r="T199" s="8">
        <v>10392.299999999999</v>
      </c>
      <c r="U199" s="8">
        <v>37.5</v>
      </c>
      <c r="V199" s="8">
        <v>349.2</v>
      </c>
      <c r="W199" s="8">
        <v>0</v>
      </c>
      <c r="X199" s="8">
        <v>129.6</v>
      </c>
      <c r="Y199" s="8">
        <v>0</v>
      </c>
      <c r="Z199" s="8">
        <v>51</v>
      </c>
      <c r="AA199" s="8">
        <v>102.6</v>
      </c>
      <c r="AB199" s="8">
        <v>11452</v>
      </c>
      <c r="AC199" s="8">
        <v>11000</v>
      </c>
      <c r="AD199" s="8">
        <v>-452</v>
      </c>
      <c r="AE199" s="8">
        <v>-4.1100000000000003</v>
      </c>
    </row>
    <row r="200" spans="18:31" ht="15" thickBot="1" x14ac:dyDescent="0.35">
      <c r="R200" s="7" t="s">
        <v>215</v>
      </c>
      <c r="S200" s="8">
        <v>0</v>
      </c>
      <c r="T200" s="8">
        <v>10392.299999999999</v>
      </c>
      <c r="U200" s="8">
        <v>529.29999999999995</v>
      </c>
      <c r="V200" s="8">
        <v>349.2</v>
      </c>
      <c r="W200" s="8">
        <v>653.4</v>
      </c>
      <c r="X200" s="8">
        <v>129.6</v>
      </c>
      <c r="Y200" s="8">
        <v>137.6</v>
      </c>
      <c r="Z200" s="8">
        <v>359.2</v>
      </c>
      <c r="AA200" s="8">
        <v>668.4</v>
      </c>
      <c r="AB200" s="8">
        <v>13219.1</v>
      </c>
      <c r="AC200" s="8">
        <v>12000</v>
      </c>
      <c r="AD200" s="8">
        <v>-1219.0999999999999</v>
      </c>
      <c r="AE200" s="8">
        <v>-10.16</v>
      </c>
    </row>
    <row r="201" spans="18:31" ht="15" thickBot="1" x14ac:dyDescent="0.35">
      <c r="R201" s="7" t="s">
        <v>216</v>
      </c>
      <c r="S201" s="8">
        <v>389.8</v>
      </c>
      <c r="T201" s="8">
        <v>10392.299999999999</v>
      </c>
      <c r="U201" s="8">
        <v>37.5</v>
      </c>
      <c r="V201" s="8">
        <v>349.2</v>
      </c>
      <c r="W201" s="8">
        <v>0</v>
      </c>
      <c r="X201" s="8">
        <v>129.6</v>
      </c>
      <c r="Y201" s="8">
        <v>137.6</v>
      </c>
      <c r="Z201" s="8">
        <v>51</v>
      </c>
      <c r="AA201" s="8">
        <v>150.1</v>
      </c>
      <c r="AB201" s="8">
        <v>11637.1</v>
      </c>
      <c r="AC201" s="8">
        <v>12000</v>
      </c>
      <c r="AD201" s="8">
        <v>362.9</v>
      </c>
      <c r="AE201" s="8">
        <v>3.02</v>
      </c>
    </row>
    <row r="202" spans="18:31" ht="15" thickBot="1" x14ac:dyDescent="0.35">
      <c r="R202" s="7" t="s">
        <v>217</v>
      </c>
      <c r="S202" s="8">
        <v>948.1</v>
      </c>
      <c r="T202" s="8">
        <v>10392.299999999999</v>
      </c>
      <c r="U202" s="8">
        <v>37.5</v>
      </c>
      <c r="V202" s="8">
        <v>124.6</v>
      </c>
      <c r="W202" s="8">
        <v>319.7</v>
      </c>
      <c r="X202" s="8">
        <v>1314.9</v>
      </c>
      <c r="Y202" s="8">
        <v>0</v>
      </c>
      <c r="Z202" s="8">
        <v>51</v>
      </c>
      <c r="AA202" s="8">
        <v>179.6</v>
      </c>
      <c r="AB202" s="8">
        <v>13367.7</v>
      </c>
      <c r="AC202" s="8">
        <v>13000</v>
      </c>
      <c r="AD202" s="8">
        <v>-367.7</v>
      </c>
      <c r="AE202" s="8">
        <v>-2.83</v>
      </c>
    </row>
    <row r="203" spans="18:31" ht="15" thickBot="1" x14ac:dyDescent="0.35">
      <c r="R203" s="7" t="s">
        <v>218</v>
      </c>
      <c r="S203" s="8">
        <v>368.2</v>
      </c>
      <c r="T203" s="8">
        <v>10392.299999999999</v>
      </c>
      <c r="U203" s="8">
        <v>0</v>
      </c>
      <c r="V203" s="8">
        <v>125.1</v>
      </c>
      <c r="W203" s="8">
        <v>0</v>
      </c>
      <c r="X203" s="8">
        <v>129.6</v>
      </c>
      <c r="Y203" s="8">
        <v>137.6</v>
      </c>
      <c r="Z203" s="8">
        <v>360.7</v>
      </c>
      <c r="AA203" s="8">
        <v>150.1</v>
      </c>
      <c r="AB203" s="8">
        <v>11663.6</v>
      </c>
      <c r="AC203" s="8">
        <v>12000</v>
      </c>
      <c r="AD203" s="8">
        <v>336.4</v>
      </c>
      <c r="AE203" s="8">
        <v>2.8</v>
      </c>
    </row>
    <row r="204" spans="18:31" ht="15" thickBot="1" x14ac:dyDescent="0.35">
      <c r="R204" s="7" t="s">
        <v>219</v>
      </c>
      <c r="S204" s="8">
        <v>368.2</v>
      </c>
      <c r="T204" s="8">
        <v>10392.299999999999</v>
      </c>
      <c r="U204" s="8">
        <v>0</v>
      </c>
      <c r="V204" s="8">
        <v>125.1</v>
      </c>
      <c r="W204" s="8">
        <v>0</v>
      </c>
      <c r="X204" s="8">
        <v>129.6</v>
      </c>
      <c r="Y204" s="8">
        <v>137.6</v>
      </c>
      <c r="Z204" s="8">
        <v>360.7</v>
      </c>
      <c r="AA204" s="8">
        <v>287.2</v>
      </c>
      <c r="AB204" s="8">
        <v>11800.7</v>
      </c>
      <c r="AC204" s="8">
        <v>12000</v>
      </c>
      <c r="AD204" s="8">
        <v>199.3</v>
      </c>
      <c r="AE204" s="8">
        <v>1.66</v>
      </c>
    </row>
    <row r="205" spans="18:31" ht="15" thickBot="1" x14ac:dyDescent="0.35">
      <c r="R205" s="7" t="s">
        <v>220</v>
      </c>
      <c r="S205" s="8">
        <v>0</v>
      </c>
      <c r="T205" s="8">
        <v>10675.9</v>
      </c>
      <c r="U205" s="8">
        <v>37.5</v>
      </c>
      <c r="V205" s="8">
        <v>125.1</v>
      </c>
      <c r="W205" s="8">
        <v>599.9</v>
      </c>
      <c r="X205" s="8">
        <v>104.1</v>
      </c>
      <c r="Y205" s="8">
        <v>137.6</v>
      </c>
      <c r="Z205" s="8">
        <v>360.7</v>
      </c>
      <c r="AA205" s="8">
        <v>287.2</v>
      </c>
      <c r="AB205" s="8">
        <v>12328</v>
      </c>
      <c r="AC205" s="8">
        <v>12000</v>
      </c>
      <c r="AD205" s="8">
        <v>-328</v>
      </c>
      <c r="AE205" s="8">
        <v>-2.73</v>
      </c>
    </row>
    <row r="206" spans="18:31" ht="15" thickBot="1" x14ac:dyDescent="0.35">
      <c r="R206" s="7" t="s">
        <v>221</v>
      </c>
      <c r="S206" s="8">
        <v>0</v>
      </c>
      <c r="T206" s="8">
        <v>10639.9</v>
      </c>
      <c r="U206" s="8">
        <v>817</v>
      </c>
      <c r="V206" s="8">
        <v>420.3</v>
      </c>
      <c r="W206" s="8">
        <v>319.7</v>
      </c>
      <c r="X206" s="8">
        <v>1314.9</v>
      </c>
      <c r="Y206" s="8">
        <v>199.6</v>
      </c>
      <c r="Z206" s="8">
        <v>359.2</v>
      </c>
      <c r="AA206" s="8">
        <v>668.4</v>
      </c>
      <c r="AB206" s="8">
        <v>14739.1</v>
      </c>
      <c r="AC206" s="8">
        <v>15000</v>
      </c>
      <c r="AD206" s="8">
        <v>260.89999999999998</v>
      </c>
      <c r="AE206" s="8">
        <v>1.74</v>
      </c>
    </row>
    <row r="207" spans="18:31" ht="15" thickBot="1" x14ac:dyDescent="0.35">
      <c r="R207" s="7" t="s">
        <v>222</v>
      </c>
      <c r="S207" s="8">
        <v>389.8</v>
      </c>
      <c r="T207" s="8">
        <v>10392.299999999999</v>
      </c>
      <c r="U207" s="8">
        <v>0</v>
      </c>
      <c r="V207" s="8">
        <v>125.1</v>
      </c>
      <c r="W207" s="8">
        <v>599.9</v>
      </c>
      <c r="X207" s="8">
        <v>129.6</v>
      </c>
      <c r="Y207" s="8">
        <v>0</v>
      </c>
      <c r="Z207" s="8">
        <v>359.2</v>
      </c>
      <c r="AA207" s="8">
        <v>150.1</v>
      </c>
      <c r="AB207" s="8">
        <v>12145.9</v>
      </c>
      <c r="AC207" s="8">
        <v>12000</v>
      </c>
      <c r="AD207" s="8">
        <v>-145.9</v>
      </c>
      <c r="AE207" s="8">
        <v>-1.22</v>
      </c>
    </row>
    <row r="208" spans="18:31" ht="15" thickBot="1" x14ac:dyDescent="0.35">
      <c r="R208" s="7" t="s">
        <v>223</v>
      </c>
      <c r="S208" s="8">
        <v>987.6</v>
      </c>
      <c r="T208" s="8">
        <v>10678.9</v>
      </c>
      <c r="U208" s="8">
        <v>37.5</v>
      </c>
      <c r="V208" s="8">
        <v>125.1</v>
      </c>
      <c r="W208" s="8">
        <v>651.9</v>
      </c>
      <c r="X208" s="8">
        <v>672.9</v>
      </c>
      <c r="Y208" s="8">
        <v>472.3</v>
      </c>
      <c r="Z208" s="8">
        <v>359.2</v>
      </c>
      <c r="AA208" s="8">
        <v>150.1</v>
      </c>
      <c r="AB208" s="8">
        <v>14135.7</v>
      </c>
      <c r="AC208" s="8">
        <v>14000</v>
      </c>
      <c r="AD208" s="8">
        <v>-135.69999999999999</v>
      </c>
      <c r="AE208" s="8">
        <v>-0.97</v>
      </c>
    </row>
    <row r="209" spans="18:31" ht="15" thickBot="1" x14ac:dyDescent="0.35">
      <c r="R209" s="7" t="s">
        <v>224</v>
      </c>
      <c r="S209" s="8">
        <v>0</v>
      </c>
      <c r="T209" s="8">
        <v>10392.299999999999</v>
      </c>
      <c r="U209" s="8">
        <v>37.5</v>
      </c>
      <c r="V209" s="8">
        <v>349.2</v>
      </c>
      <c r="W209" s="8">
        <v>0</v>
      </c>
      <c r="X209" s="8">
        <v>104.1</v>
      </c>
      <c r="Y209" s="8">
        <v>0</v>
      </c>
      <c r="Z209" s="8">
        <v>359.2</v>
      </c>
      <c r="AA209" s="8">
        <v>150.1</v>
      </c>
      <c r="AB209" s="8">
        <v>11392.4</v>
      </c>
      <c r="AC209" s="8">
        <v>12000</v>
      </c>
      <c r="AD209" s="8">
        <v>607.6</v>
      </c>
      <c r="AE209" s="8">
        <v>5.0599999999999996</v>
      </c>
    </row>
    <row r="210" spans="18:31" ht="15" thickBot="1" x14ac:dyDescent="0.35">
      <c r="R210" s="7" t="s">
        <v>225</v>
      </c>
      <c r="S210" s="8">
        <v>0</v>
      </c>
      <c r="T210" s="8">
        <v>10675.9</v>
      </c>
      <c r="U210" s="8">
        <v>0</v>
      </c>
      <c r="V210" s="8">
        <v>349.2</v>
      </c>
      <c r="W210" s="8">
        <v>0</v>
      </c>
      <c r="X210" s="8">
        <v>104.1</v>
      </c>
      <c r="Y210" s="8">
        <v>0</v>
      </c>
      <c r="Z210" s="8">
        <v>112.1</v>
      </c>
      <c r="AA210" s="8">
        <v>102.6</v>
      </c>
      <c r="AB210" s="8">
        <v>11343.9</v>
      </c>
      <c r="AC210" s="8">
        <v>11000</v>
      </c>
      <c r="AD210" s="8">
        <v>-343.9</v>
      </c>
      <c r="AE210" s="8">
        <v>-3.13</v>
      </c>
    </row>
    <row r="211" spans="18:31" ht="15" thickBot="1" x14ac:dyDescent="0.35">
      <c r="R211" s="7" t="s">
        <v>226</v>
      </c>
      <c r="S211" s="8">
        <v>389.8</v>
      </c>
      <c r="T211" s="8">
        <v>10639.9</v>
      </c>
      <c r="U211" s="8">
        <v>37.5</v>
      </c>
      <c r="V211" s="8">
        <v>124.6</v>
      </c>
      <c r="W211" s="8">
        <v>599.9</v>
      </c>
      <c r="X211" s="8">
        <v>357.7</v>
      </c>
      <c r="Y211" s="8">
        <v>293.7</v>
      </c>
      <c r="Z211" s="8">
        <v>112.1</v>
      </c>
      <c r="AA211" s="8">
        <v>287.2</v>
      </c>
      <c r="AB211" s="8">
        <v>12842.4</v>
      </c>
      <c r="AC211" s="8">
        <v>13000</v>
      </c>
      <c r="AD211" s="8">
        <v>157.6</v>
      </c>
      <c r="AE211" s="8">
        <v>1.21</v>
      </c>
    </row>
    <row r="212" spans="18:31" ht="15" thickBot="1" x14ac:dyDescent="0.35">
      <c r="R212" s="7" t="s">
        <v>227</v>
      </c>
      <c r="S212" s="8">
        <v>389.8</v>
      </c>
      <c r="T212" s="8">
        <v>10639.9</v>
      </c>
      <c r="U212" s="8">
        <v>37.5</v>
      </c>
      <c r="V212" s="8">
        <v>124.6</v>
      </c>
      <c r="W212" s="8">
        <v>599.9</v>
      </c>
      <c r="X212" s="8">
        <v>357.7</v>
      </c>
      <c r="Y212" s="8">
        <v>293.7</v>
      </c>
      <c r="Z212" s="8">
        <v>112.1</v>
      </c>
      <c r="AA212" s="8">
        <v>150.1</v>
      </c>
      <c r="AB212" s="8">
        <v>12705.3</v>
      </c>
      <c r="AC212" s="8">
        <v>13000</v>
      </c>
      <c r="AD212" s="8">
        <v>294.7</v>
      </c>
      <c r="AE212" s="8">
        <v>2.27</v>
      </c>
    </row>
    <row r="213" spans="18:31" ht="15" thickBot="1" x14ac:dyDescent="0.35">
      <c r="R213" s="7" t="s">
        <v>228</v>
      </c>
      <c r="S213" s="8">
        <v>0</v>
      </c>
      <c r="T213" s="8">
        <v>10392.299999999999</v>
      </c>
      <c r="U213" s="8">
        <v>529.29999999999995</v>
      </c>
      <c r="V213" s="8">
        <v>124.6</v>
      </c>
      <c r="W213" s="8">
        <v>599.9</v>
      </c>
      <c r="X213" s="8">
        <v>104.1</v>
      </c>
      <c r="Y213" s="8">
        <v>199.6</v>
      </c>
      <c r="Z213" s="8">
        <v>112.1</v>
      </c>
      <c r="AA213" s="8">
        <v>179.6</v>
      </c>
      <c r="AB213" s="8">
        <v>12241.5</v>
      </c>
      <c r="AC213" s="8">
        <v>12000</v>
      </c>
      <c r="AD213" s="8">
        <v>-241.5</v>
      </c>
      <c r="AE213" s="8">
        <v>-2.0099999999999998</v>
      </c>
    </row>
    <row r="214" spans="18:31" ht="15" thickBot="1" x14ac:dyDescent="0.35">
      <c r="R214" s="7" t="s">
        <v>229</v>
      </c>
      <c r="S214" s="8">
        <v>0</v>
      </c>
      <c r="T214" s="8">
        <v>10392.299999999999</v>
      </c>
      <c r="U214" s="8">
        <v>0</v>
      </c>
      <c r="V214" s="8">
        <v>349.2</v>
      </c>
      <c r="W214" s="8">
        <v>0</v>
      </c>
      <c r="X214" s="8">
        <v>104.1</v>
      </c>
      <c r="Y214" s="8">
        <v>0</v>
      </c>
      <c r="Z214" s="8">
        <v>112.1</v>
      </c>
      <c r="AA214" s="8">
        <v>102.6</v>
      </c>
      <c r="AB214" s="8">
        <v>11060.2</v>
      </c>
      <c r="AC214" s="8">
        <v>11000</v>
      </c>
      <c r="AD214" s="8">
        <v>-60.2</v>
      </c>
      <c r="AE214" s="8">
        <v>-0.55000000000000004</v>
      </c>
    </row>
    <row r="215" spans="18:31" ht="15" thickBot="1" x14ac:dyDescent="0.35">
      <c r="R215" s="7" t="s">
        <v>230</v>
      </c>
      <c r="S215" s="8">
        <v>0</v>
      </c>
      <c r="T215" s="8">
        <v>10392.299999999999</v>
      </c>
      <c r="U215" s="8">
        <v>529.29999999999995</v>
      </c>
      <c r="V215" s="8">
        <v>125.1</v>
      </c>
      <c r="W215" s="8">
        <v>0</v>
      </c>
      <c r="X215" s="8">
        <v>104.1</v>
      </c>
      <c r="Y215" s="8">
        <v>137.6</v>
      </c>
      <c r="Z215" s="8">
        <v>360.7</v>
      </c>
      <c r="AA215" s="8">
        <v>102.6</v>
      </c>
      <c r="AB215" s="8">
        <v>11751.6</v>
      </c>
      <c r="AC215" s="8">
        <v>12000</v>
      </c>
      <c r="AD215" s="8">
        <v>248.4</v>
      </c>
      <c r="AE215" s="8">
        <v>2.0699999999999998</v>
      </c>
    </row>
    <row r="216" spans="18:31" ht="15" thickBot="1" x14ac:dyDescent="0.35">
      <c r="R216" s="7" t="s">
        <v>231</v>
      </c>
      <c r="S216" s="8">
        <v>368.2</v>
      </c>
      <c r="T216" s="8">
        <v>10639.9</v>
      </c>
      <c r="U216" s="8">
        <v>529.29999999999995</v>
      </c>
      <c r="V216" s="8">
        <v>125.1</v>
      </c>
      <c r="W216" s="8">
        <v>599.9</v>
      </c>
      <c r="X216" s="8">
        <v>129.6</v>
      </c>
      <c r="Y216" s="8">
        <v>293.7</v>
      </c>
      <c r="Z216" s="8">
        <v>112.1</v>
      </c>
      <c r="AA216" s="8">
        <v>150.1</v>
      </c>
      <c r="AB216" s="8">
        <v>12947.9</v>
      </c>
      <c r="AC216" s="8">
        <v>13000</v>
      </c>
      <c r="AD216" s="8">
        <v>52.1</v>
      </c>
      <c r="AE216" s="8">
        <v>0.4</v>
      </c>
    </row>
    <row r="217" spans="18:31" ht="15" thickBot="1" x14ac:dyDescent="0.35">
      <c r="R217" s="7" t="s">
        <v>232</v>
      </c>
      <c r="S217" s="8">
        <v>389.8</v>
      </c>
      <c r="T217" s="8">
        <v>10392.299999999999</v>
      </c>
      <c r="U217" s="8">
        <v>529.29999999999995</v>
      </c>
      <c r="V217" s="8">
        <v>124.6</v>
      </c>
      <c r="W217" s="8">
        <v>599.9</v>
      </c>
      <c r="X217" s="8">
        <v>129.6</v>
      </c>
      <c r="Y217" s="8">
        <v>293.7</v>
      </c>
      <c r="Z217" s="8">
        <v>112.1</v>
      </c>
      <c r="AA217" s="8">
        <v>150.1</v>
      </c>
      <c r="AB217" s="8">
        <v>12721.3</v>
      </c>
      <c r="AC217" s="8">
        <v>12000</v>
      </c>
      <c r="AD217" s="8">
        <v>-721.3</v>
      </c>
      <c r="AE217" s="8">
        <v>-6.01</v>
      </c>
    </row>
    <row r="218" spans="18:31" ht="15" thickBot="1" x14ac:dyDescent="0.35">
      <c r="R218" s="7" t="s">
        <v>233</v>
      </c>
      <c r="S218" s="8">
        <v>0</v>
      </c>
      <c r="T218" s="8">
        <v>10392.299999999999</v>
      </c>
      <c r="U218" s="8">
        <v>37.5</v>
      </c>
      <c r="V218" s="8">
        <v>124.6</v>
      </c>
      <c r="W218" s="8">
        <v>599.9</v>
      </c>
      <c r="X218" s="8">
        <v>129.6</v>
      </c>
      <c r="Y218" s="8">
        <v>293.7</v>
      </c>
      <c r="Z218" s="8">
        <v>112.1</v>
      </c>
      <c r="AA218" s="8">
        <v>179.6</v>
      </c>
      <c r="AB218" s="8">
        <v>11869.2</v>
      </c>
      <c r="AC218" s="8">
        <v>12000</v>
      </c>
      <c r="AD218" s="8">
        <v>130.80000000000001</v>
      </c>
      <c r="AE218" s="8">
        <v>1.0900000000000001</v>
      </c>
    </row>
    <row r="219" spans="18:31" ht="15" thickBot="1" x14ac:dyDescent="0.35">
      <c r="R219" s="7" t="s">
        <v>234</v>
      </c>
      <c r="S219" s="8">
        <v>0</v>
      </c>
      <c r="T219" s="8">
        <v>10675.9</v>
      </c>
      <c r="U219" s="8">
        <v>0</v>
      </c>
      <c r="V219" s="8">
        <v>349.2</v>
      </c>
      <c r="W219" s="8">
        <v>0</v>
      </c>
      <c r="X219" s="8">
        <v>104.1</v>
      </c>
      <c r="Y219" s="8">
        <v>0</v>
      </c>
      <c r="Z219" s="8">
        <v>359.2</v>
      </c>
      <c r="AA219" s="8">
        <v>150.1</v>
      </c>
      <c r="AB219" s="8">
        <v>11638.6</v>
      </c>
      <c r="AC219" s="8">
        <v>11000</v>
      </c>
      <c r="AD219" s="8">
        <v>-638.6</v>
      </c>
      <c r="AE219" s="8">
        <v>-5.81</v>
      </c>
    </row>
    <row r="220" spans="18:31" ht="15" thickBot="1" x14ac:dyDescent="0.35">
      <c r="R220" s="7" t="s">
        <v>235</v>
      </c>
      <c r="S220" s="8">
        <v>0</v>
      </c>
      <c r="T220" s="8">
        <v>10675.9</v>
      </c>
      <c r="U220" s="8">
        <v>0</v>
      </c>
      <c r="V220" s="8">
        <v>349.2</v>
      </c>
      <c r="W220" s="8">
        <v>0</v>
      </c>
      <c r="X220" s="8">
        <v>104.1</v>
      </c>
      <c r="Y220" s="8">
        <v>0</v>
      </c>
      <c r="Z220" s="8">
        <v>359.2</v>
      </c>
      <c r="AA220" s="8">
        <v>287.2</v>
      </c>
      <c r="AB220" s="8">
        <v>11775.7</v>
      </c>
      <c r="AC220" s="8">
        <v>11000</v>
      </c>
      <c r="AD220" s="8">
        <v>-775.7</v>
      </c>
      <c r="AE220" s="8">
        <v>-7.05</v>
      </c>
    </row>
    <row r="221" spans="18:31" ht="15" thickBot="1" x14ac:dyDescent="0.35">
      <c r="R221" s="7" t="s">
        <v>236</v>
      </c>
      <c r="S221" s="8">
        <v>389.8</v>
      </c>
      <c r="T221" s="8">
        <v>10392.299999999999</v>
      </c>
      <c r="U221" s="8">
        <v>37.5</v>
      </c>
      <c r="V221" s="8">
        <v>124.6</v>
      </c>
      <c r="W221" s="8">
        <v>599.9</v>
      </c>
      <c r="X221" s="8">
        <v>129.6</v>
      </c>
      <c r="Y221" s="8">
        <v>137.6</v>
      </c>
      <c r="Z221" s="8">
        <v>51</v>
      </c>
      <c r="AA221" s="8">
        <v>287.2</v>
      </c>
      <c r="AB221" s="8">
        <v>12149.4</v>
      </c>
      <c r="AC221" s="8">
        <v>12000</v>
      </c>
      <c r="AD221" s="8">
        <v>-149.4</v>
      </c>
      <c r="AE221" s="8">
        <v>-1.25</v>
      </c>
    </row>
    <row r="222" spans="18:31" ht="15" thickBot="1" x14ac:dyDescent="0.35">
      <c r="R222" s="7" t="s">
        <v>237</v>
      </c>
      <c r="S222" s="8">
        <v>0</v>
      </c>
      <c r="T222" s="8">
        <v>10392.299999999999</v>
      </c>
      <c r="U222" s="8">
        <v>37.5</v>
      </c>
      <c r="V222" s="8">
        <v>124.6</v>
      </c>
      <c r="W222" s="8">
        <v>0</v>
      </c>
      <c r="X222" s="8">
        <v>104.1</v>
      </c>
      <c r="Y222" s="8">
        <v>293.7</v>
      </c>
      <c r="Z222" s="8">
        <v>51</v>
      </c>
      <c r="AA222" s="8">
        <v>287.2</v>
      </c>
      <c r="AB222" s="8">
        <v>11290.3</v>
      </c>
      <c r="AC222" s="8">
        <v>12000</v>
      </c>
      <c r="AD222" s="8">
        <v>709.7</v>
      </c>
      <c r="AE222" s="8">
        <v>5.91</v>
      </c>
    </row>
    <row r="223" spans="18:31" ht="15" thickBot="1" x14ac:dyDescent="0.35">
      <c r="R223" s="7" t="s">
        <v>238</v>
      </c>
      <c r="S223" s="8">
        <v>389.8</v>
      </c>
      <c r="T223" s="8">
        <v>10392.299999999999</v>
      </c>
      <c r="U223" s="8">
        <v>37.5</v>
      </c>
      <c r="V223" s="8">
        <v>124.6</v>
      </c>
      <c r="W223" s="8">
        <v>599.9</v>
      </c>
      <c r="X223" s="8">
        <v>129.6</v>
      </c>
      <c r="Y223" s="8">
        <v>137.6</v>
      </c>
      <c r="Z223" s="8">
        <v>51</v>
      </c>
      <c r="AA223" s="8">
        <v>150.1</v>
      </c>
      <c r="AB223" s="8">
        <v>12012.3</v>
      </c>
      <c r="AC223" s="8">
        <v>12000</v>
      </c>
      <c r="AD223" s="8">
        <v>-12.3</v>
      </c>
      <c r="AE223" s="8">
        <v>-0.1</v>
      </c>
    </row>
    <row r="224" spans="18:31" ht="15" thickBot="1" x14ac:dyDescent="0.35">
      <c r="R224" s="7" t="s">
        <v>239</v>
      </c>
      <c r="S224" s="8">
        <v>0</v>
      </c>
      <c r="T224" s="8">
        <v>10675.9</v>
      </c>
      <c r="U224" s="8">
        <v>0</v>
      </c>
      <c r="V224" s="8">
        <v>124.6</v>
      </c>
      <c r="W224" s="8">
        <v>0</v>
      </c>
      <c r="X224" s="8">
        <v>104.1</v>
      </c>
      <c r="Y224" s="8">
        <v>137.6</v>
      </c>
      <c r="Z224" s="8">
        <v>360.7</v>
      </c>
      <c r="AA224" s="8">
        <v>102.6</v>
      </c>
      <c r="AB224" s="8">
        <v>11505.5</v>
      </c>
      <c r="AC224" s="8">
        <v>11000</v>
      </c>
      <c r="AD224" s="8">
        <v>-505.5</v>
      </c>
      <c r="AE224" s="8">
        <v>-4.5999999999999996</v>
      </c>
    </row>
    <row r="225" spans="18:31" ht="15" thickBot="1" x14ac:dyDescent="0.35">
      <c r="R225" s="7" t="s">
        <v>240</v>
      </c>
      <c r="S225" s="8">
        <v>0</v>
      </c>
      <c r="T225" s="8">
        <v>10639.9</v>
      </c>
      <c r="U225" s="8">
        <v>529.29999999999995</v>
      </c>
      <c r="V225" s="8">
        <v>125.1</v>
      </c>
      <c r="W225" s="8">
        <v>651.9</v>
      </c>
      <c r="X225" s="8">
        <v>357.7</v>
      </c>
      <c r="Y225" s="8">
        <v>199.6</v>
      </c>
      <c r="Z225" s="8">
        <v>145.6</v>
      </c>
      <c r="AA225" s="8">
        <v>668.4</v>
      </c>
      <c r="AB225" s="8">
        <v>13317.7</v>
      </c>
      <c r="AC225" s="8">
        <v>14000</v>
      </c>
      <c r="AD225" s="8">
        <v>682.3</v>
      </c>
      <c r="AE225" s="8">
        <v>4.87</v>
      </c>
    </row>
    <row r="226" spans="18:31" ht="15" thickBot="1" x14ac:dyDescent="0.35">
      <c r="R226" s="7" t="s">
        <v>241</v>
      </c>
      <c r="S226" s="8">
        <v>0</v>
      </c>
      <c r="T226" s="8">
        <v>10392.299999999999</v>
      </c>
      <c r="U226" s="8">
        <v>0</v>
      </c>
      <c r="V226" s="8">
        <v>125.1</v>
      </c>
      <c r="W226" s="8">
        <v>0</v>
      </c>
      <c r="X226" s="8">
        <v>104.1</v>
      </c>
      <c r="Y226" s="8">
        <v>137.6</v>
      </c>
      <c r="Z226" s="8">
        <v>145.6</v>
      </c>
      <c r="AA226" s="8">
        <v>150.1</v>
      </c>
      <c r="AB226" s="8">
        <v>11054.7</v>
      </c>
      <c r="AC226" s="8">
        <v>11000</v>
      </c>
      <c r="AD226" s="8">
        <v>-54.7</v>
      </c>
      <c r="AE226" s="8">
        <v>-0.5</v>
      </c>
    </row>
    <row r="227" spans="18:31" ht="15" thickBot="1" x14ac:dyDescent="0.35">
      <c r="R227" s="7" t="s">
        <v>242</v>
      </c>
      <c r="S227" s="8">
        <v>0</v>
      </c>
      <c r="T227" s="8">
        <v>10392.299999999999</v>
      </c>
      <c r="U227" s="8">
        <v>0</v>
      </c>
      <c r="V227" s="8">
        <v>125.1</v>
      </c>
      <c r="W227" s="8">
        <v>0</v>
      </c>
      <c r="X227" s="8">
        <v>104.1</v>
      </c>
      <c r="Y227" s="8">
        <v>137.6</v>
      </c>
      <c r="Z227" s="8">
        <v>145.6</v>
      </c>
      <c r="AA227" s="8">
        <v>102.6</v>
      </c>
      <c r="AB227" s="8">
        <v>11007.2</v>
      </c>
      <c r="AC227" s="8">
        <v>11000</v>
      </c>
      <c r="AD227" s="8">
        <v>-7.2</v>
      </c>
      <c r="AE227" s="8">
        <v>-7.0000000000000007E-2</v>
      </c>
    </row>
    <row r="228" spans="18:31" ht="15" thickBot="1" x14ac:dyDescent="0.35">
      <c r="R228" s="7" t="s">
        <v>243</v>
      </c>
      <c r="S228" s="8">
        <v>948.1</v>
      </c>
      <c r="T228" s="8">
        <v>10639.9</v>
      </c>
      <c r="U228" s="8">
        <v>37.5</v>
      </c>
      <c r="V228" s="8">
        <v>420.3</v>
      </c>
      <c r="W228" s="8">
        <v>653.4</v>
      </c>
      <c r="X228" s="8">
        <v>129.6</v>
      </c>
      <c r="Y228" s="8">
        <v>0</v>
      </c>
      <c r="Z228" s="8">
        <v>359.2</v>
      </c>
      <c r="AA228" s="8">
        <v>287.2</v>
      </c>
      <c r="AB228" s="8">
        <v>13475.3</v>
      </c>
      <c r="AC228" s="8">
        <v>14000</v>
      </c>
      <c r="AD228" s="8">
        <v>524.70000000000005</v>
      </c>
      <c r="AE228" s="8">
        <v>3.75</v>
      </c>
    </row>
    <row r="229" spans="18:31" ht="15" thickBot="1" x14ac:dyDescent="0.35">
      <c r="R229" s="7" t="s">
        <v>244</v>
      </c>
      <c r="S229" s="8">
        <v>368.2</v>
      </c>
      <c r="T229" s="8">
        <v>10639.9</v>
      </c>
      <c r="U229" s="8">
        <v>817</v>
      </c>
      <c r="V229" s="8">
        <v>420.3</v>
      </c>
      <c r="W229" s="8">
        <v>319.7</v>
      </c>
      <c r="X229" s="8">
        <v>1314.9</v>
      </c>
      <c r="Y229" s="8">
        <v>199.6</v>
      </c>
      <c r="Z229" s="8">
        <v>359.2</v>
      </c>
      <c r="AA229" s="8">
        <v>668.4</v>
      </c>
      <c r="AB229" s="8">
        <v>15107.3</v>
      </c>
      <c r="AC229" s="8">
        <v>15000</v>
      </c>
      <c r="AD229" s="8">
        <v>-107.3</v>
      </c>
      <c r="AE229" s="8">
        <v>-0.72</v>
      </c>
    </row>
    <row r="230" spans="18:31" ht="15" thickBot="1" x14ac:dyDescent="0.35">
      <c r="R230" s="7" t="s">
        <v>245</v>
      </c>
      <c r="S230" s="8">
        <v>948.1</v>
      </c>
      <c r="T230" s="8">
        <v>10639.9</v>
      </c>
      <c r="U230" s="8">
        <v>529.29999999999995</v>
      </c>
      <c r="V230" s="8">
        <v>420.3</v>
      </c>
      <c r="W230" s="8">
        <v>653.4</v>
      </c>
      <c r="X230" s="8">
        <v>357.7</v>
      </c>
      <c r="Y230" s="8">
        <v>137.6</v>
      </c>
      <c r="Z230" s="8">
        <v>359.2</v>
      </c>
      <c r="AA230" s="8">
        <v>287.2</v>
      </c>
      <c r="AB230" s="8">
        <v>14332.8</v>
      </c>
      <c r="AC230" s="8">
        <v>14000</v>
      </c>
      <c r="AD230" s="8">
        <v>-332.8</v>
      </c>
      <c r="AE230" s="8">
        <v>-2.38</v>
      </c>
    </row>
    <row r="231" spans="18:31" ht="15" thickBot="1" x14ac:dyDescent="0.35">
      <c r="R231" s="7" t="s">
        <v>246</v>
      </c>
      <c r="S231" s="8">
        <v>948.1</v>
      </c>
      <c r="T231" s="8">
        <v>10678.9</v>
      </c>
      <c r="U231" s="8">
        <v>529.29999999999995</v>
      </c>
      <c r="V231" s="8">
        <v>216.1</v>
      </c>
      <c r="W231" s="8">
        <v>653.4</v>
      </c>
      <c r="X231" s="8">
        <v>672.9</v>
      </c>
      <c r="Y231" s="8">
        <v>137.6</v>
      </c>
      <c r="Z231" s="8">
        <v>360.7</v>
      </c>
      <c r="AA231" s="8">
        <v>287.2</v>
      </c>
      <c r="AB231" s="8">
        <v>14484.4</v>
      </c>
      <c r="AC231" s="8">
        <v>14000</v>
      </c>
      <c r="AD231" s="8">
        <v>-484.4</v>
      </c>
      <c r="AE231" s="8">
        <v>-3.46</v>
      </c>
    </row>
    <row r="232" spans="18:31" ht="15" thickBot="1" x14ac:dyDescent="0.35">
      <c r="R232" s="7" t="s">
        <v>247</v>
      </c>
      <c r="S232" s="8">
        <v>368.2</v>
      </c>
      <c r="T232" s="8">
        <v>10639.9</v>
      </c>
      <c r="U232" s="8">
        <v>817</v>
      </c>
      <c r="V232" s="8">
        <v>216.1</v>
      </c>
      <c r="W232" s="8">
        <v>651.9</v>
      </c>
      <c r="X232" s="8">
        <v>672.9</v>
      </c>
      <c r="Y232" s="8">
        <v>199.6</v>
      </c>
      <c r="Z232" s="8">
        <v>360.7</v>
      </c>
      <c r="AA232" s="8">
        <v>287.2</v>
      </c>
      <c r="AB232" s="8">
        <v>14213.7</v>
      </c>
      <c r="AC232" s="8">
        <v>14000</v>
      </c>
      <c r="AD232" s="8">
        <v>-213.7</v>
      </c>
      <c r="AE232" s="8">
        <v>-1.53</v>
      </c>
    </row>
    <row r="233" spans="18:31" ht="15" thickBot="1" x14ac:dyDescent="0.35">
      <c r="R233" s="7" t="s">
        <v>248</v>
      </c>
      <c r="S233" s="8">
        <v>948.1</v>
      </c>
      <c r="T233" s="8">
        <v>10678.9</v>
      </c>
      <c r="U233" s="8">
        <v>37.5</v>
      </c>
      <c r="V233" s="8">
        <v>125.1</v>
      </c>
      <c r="W233" s="8">
        <v>653.4</v>
      </c>
      <c r="X233" s="8">
        <v>357.7</v>
      </c>
      <c r="Y233" s="8">
        <v>0</v>
      </c>
      <c r="Z233" s="8">
        <v>360.7</v>
      </c>
      <c r="AA233" s="8">
        <v>150.1</v>
      </c>
      <c r="AB233" s="8">
        <v>13311.7</v>
      </c>
      <c r="AC233" s="8">
        <v>13000</v>
      </c>
      <c r="AD233" s="8">
        <v>-311.7</v>
      </c>
      <c r="AE233" s="8">
        <v>-2.4</v>
      </c>
    </row>
    <row r="234" spans="18:31" ht="15" thickBot="1" x14ac:dyDescent="0.35">
      <c r="R234" s="7" t="s">
        <v>249</v>
      </c>
      <c r="S234" s="8">
        <v>948.1</v>
      </c>
      <c r="T234" s="8">
        <v>10678.9</v>
      </c>
      <c r="U234" s="8">
        <v>37.5</v>
      </c>
      <c r="V234" s="8">
        <v>125.1</v>
      </c>
      <c r="W234" s="8">
        <v>653.4</v>
      </c>
      <c r="X234" s="8">
        <v>357.7</v>
      </c>
      <c r="Y234" s="8">
        <v>137.6</v>
      </c>
      <c r="Z234" s="8">
        <v>360.7</v>
      </c>
      <c r="AA234" s="8">
        <v>150.1</v>
      </c>
      <c r="AB234" s="8">
        <v>13449.2</v>
      </c>
      <c r="AC234" s="8">
        <v>13000</v>
      </c>
      <c r="AD234" s="8">
        <v>-449.2</v>
      </c>
      <c r="AE234" s="8">
        <v>-3.46</v>
      </c>
    </row>
    <row r="235" spans="18:31" ht="15" thickBot="1" x14ac:dyDescent="0.35">
      <c r="R235" s="7" t="s">
        <v>250</v>
      </c>
      <c r="S235" s="8">
        <v>368.2</v>
      </c>
      <c r="T235" s="8">
        <v>10639.9</v>
      </c>
      <c r="U235" s="8">
        <v>641.4</v>
      </c>
      <c r="V235" s="8">
        <v>125.1</v>
      </c>
      <c r="W235" s="8">
        <v>651.9</v>
      </c>
      <c r="X235" s="8">
        <v>129.6</v>
      </c>
      <c r="Y235" s="8">
        <v>293.7</v>
      </c>
      <c r="Z235" s="8">
        <v>360.7</v>
      </c>
      <c r="AA235" s="8">
        <v>179.6</v>
      </c>
      <c r="AB235" s="8">
        <v>13390.2</v>
      </c>
      <c r="AC235" s="8">
        <v>13000</v>
      </c>
      <c r="AD235" s="8">
        <v>-390.2</v>
      </c>
      <c r="AE235" s="8">
        <v>-3</v>
      </c>
    </row>
    <row r="236" spans="18:31" ht="15" thickBot="1" x14ac:dyDescent="0.35">
      <c r="R236" s="7" t="s">
        <v>251</v>
      </c>
      <c r="S236" s="8">
        <v>389.8</v>
      </c>
      <c r="T236" s="8">
        <v>10392.299999999999</v>
      </c>
      <c r="U236" s="8">
        <v>37.5</v>
      </c>
      <c r="V236" s="8">
        <v>420.3</v>
      </c>
      <c r="W236" s="8">
        <v>599.9</v>
      </c>
      <c r="X236" s="8">
        <v>129.6</v>
      </c>
      <c r="Y236" s="8">
        <v>0</v>
      </c>
      <c r="Z236" s="8">
        <v>359.2</v>
      </c>
      <c r="AA236" s="8">
        <v>150.1</v>
      </c>
      <c r="AB236" s="8">
        <v>12478.6</v>
      </c>
      <c r="AC236" s="8">
        <v>12000</v>
      </c>
      <c r="AD236" s="8">
        <v>-478.6</v>
      </c>
      <c r="AE236" s="8">
        <v>-3.99</v>
      </c>
    </row>
    <row r="237" spans="18:31" ht="15" thickBot="1" x14ac:dyDescent="0.35">
      <c r="R237" s="7" t="s">
        <v>252</v>
      </c>
      <c r="S237" s="8">
        <v>389.8</v>
      </c>
      <c r="T237" s="8">
        <v>10392.299999999999</v>
      </c>
      <c r="U237" s="8">
        <v>37.5</v>
      </c>
      <c r="V237" s="8">
        <v>420.3</v>
      </c>
      <c r="W237" s="8">
        <v>599.9</v>
      </c>
      <c r="X237" s="8">
        <v>129.6</v>
      </c>
      <c r="Y237" s="8">
        <v>0</v>
      </c>
      <c r="Z237" s="8">
        <v>359.2</v>
      </c>
      <c r="AA237" s="8">
        <v>150.1</v>
      </c>
      <c r="AB237" s="8">
        <v>12478.6</v>
      </c>
      <c r="AC237" s="8">
        <v>12000</v>
      </c>
      <c r="AD237" s="8">
        <v>-478.6</v>
      </c>
      <c r="AE237" s="8">
        <v>-3.99</v>
      </c>
    </row>
    <row r="238" spans="18:31" ht="15" thickBot="1" x14ac:dyDescent="0.35">
      <c r="R238" s="7" t="s">
        <v>253</v>
      </c>
      <c r="S238" s="8">
        <v>0</v>
      </c>
      <c r="T238" s="8">
        <v>10675.9</v>
      </c>
      <c r="U238" s="8">
        <v>817</v>
      </c>
      <c r="V238" s="8">
        <v>420.3</v>
      </c>
      <c r="W238" s="8">
        <v>653.4</v>
      </c>
      <c r="X238" s="8">
        <v>357.7</v>
      </c>
      <c r="Y238" s="8">
        <v>293.7</v>
      </c>
      <c r="Z238" s="8">
        <v>359.2</v>
      </c>
      <c r="AA238" s="8">
        <v>668.4</v>
      </c>
      <c r="AB238" s="8">
        <v>14245.8</v>
      </c>
      <c r="AC238" s="8">
        <v>14000</v>
      </c>
      <c r="AD238" s="8">
        <v>-245.8</v>
      </c>
      <c r="AE238" s="8">
        <v>-1.76</v>
      </c>
    </row>
    <row r="239" spans="18:31" ht="15" thickBot="1" x14ac:dyDescent="0.35">
      <c r="R239" s="7" t="s">
        <v>254</v>
      </c>
      <c r="S239" s="8">
        <v>389.8</v>
      </c>
      <c r="T239" s="8">
        <v>10639.9</v>
      </c>
      <c r="U239" s="8">
        <v>0</v>
      </c>
      <c r="V239" s="8">
        <v>216.1</v>
      </c>
      <c r="W239" s="8">
        <v>599.9</v>
      </c>
      <c r="X239" s="8">
        <v>357.7</v>
      </c>
      <c r="Y239" s="8">
        <v>0</v>
      </c>
      <c r="Z239" s="8">
        <v>51</v>
      </c>
      <c r="AA239" s="8">
        <v>150.1</v>
      </c>
      <c r="AB239" s="8">
        <v>12404.6</v>
      </c>
      <c r="AC239" s="8">
        <v>13000</v>
      </c>
      <c r="AD239" s="8">
        <v>595.4</v>
      </c>
      <c r="AE239" s="8">
        <v>4.58</v>
      </c>
    </row>
    <row r="240" spans="18:31" ht="15" thickBot="1" x14ac:dyDescent="0.35">
      <c r="R240" s="7" t="s">
        <v>255</v>
      </c>
      <c r="S240" s="8">
        <v>0</v>
      </c>
      <c r="T240" s="8">
        <v>10392.299999999999</v>
      </c>
      <c r="U240" s="8">
        <v>529.29999999999995</v>
      </c>
      <c r="V240" s="8">
        <v>216.1</v>
      </c>
      <c r="W240" s="8">
        <v>599.9</v>
      </c>
      <c r="X240" s="8">
        <v>129.6</v>
      </c>
      <c r="Y240" s="8">
        <v>137.6</v>
      </c>
      <c r="Z240" s="8">
        <v>51</v>
      </c>
      <c r="AA240" s="8">
        <v>287.2</v>
      </c>
      <c r="AB240" s="8">
        <v>12343</v>
      </c>
      <c r="AC240" s="8">
        <v>12000</v>
      </c>
      <c r="AD240" s="8">
        <v>-343</v>
      </c>
      <c r="AE240" s="8">
        <v>-2.86</v>
      </c>
    </row>
    <row r="241" spans="18:31" ht="15" thickBot="1" x14ac:dyDescent="0.35">
      <c r="R241" s="7" t="s">
        <v>256</v>
      </c>
      <c r="S241" s="8">
        <v>389.8</v>
      </c>
      <c r="T241" s="8">
        <v>10639.9</v>
      </c>
      <c r="U241" s="8">
        <v>37.5</v>
      </c>
      <c r="V241" s="8">
        <v>216.1</v>
      </c>
      <c r="W241" s="8">
        <v>599.9</v>
      </c>
      <c r="X241" s="8">
        <v>357.7</v>
      </c>
      <c r="Y241" s="8">
        <v>137.6</v>
      </c>
      <c r="Z241" s="8">
        <v>51</v>
      </c>
      <c r="AA241" s="8">
        <v>150.1</v>
      </c>
      <c r="AB241" s="8">
        <v>12579.7</v>
      </c>
      <c r="AC241" s="8">
        <v>12000</v>
      </c>
      <c r="AD241" s="8">
        <v>-579.70000000000005</v>
      </c>
      <c r="AE241" s="8">
        <v>-4.83</v>
      </c>
    </row>
    <row r="242" spans="18:31" ht="15" thickBot="1" x14ac:dyDescent="0.35">
      <c r="R242" s="7" t="s">
        <v>257</v>
      </c>
      <c r="S242" s="8">
        <v>0</v>
      </c>
      <c r="T242" s="8">
        <v>10675.9</v>
      </c>
      <c r="U242" s="8">
        <v>37.5</v>
      </c>
      <c r="V242" s="8">
        <v>124.6</v>
      </c>
      <c r="W242" s="8">
        <v>0</v>
      </c>
      <c r="X242" s="8">
        <v>104.1</v>
      </c>
      <c r="Y242" s="8">
        <v>0</v>
      </c>
      <c r="Z242" s="8">
        <v>360.7</v>
      </c>
      <c r="AA242" s="8">
        <v>102.6</v>
      </c>
      <c r="AB242" s="8">
        <v>11405.4</v>
      </c>
      <c r="AC242" s="8">
        <v>11000</v>
      </c>
      <c r="AD242" s="8">
        <v>-405.4</v>
      </c>
      <c r="AE242" s="8">
        <v>-3.69</v>
      </c>
    </row>
    <row r="243" spans="18:31" ht="15" thickBot="1" x14ac:dyDescent="0.35">
      <c r="R243" s="7" t="s">
        <v>258</v>
      </c>
      <c r="S243" s="8">
        <v>0</v>
      </c>
      <c r="T243" s="8">
        <v>10392.299999999999</v>
      </c>
      <c r="U243" s="8">
        <v>0</v>
      </c>
      <c r="V243" s="8">
        <v>124.6</v>
      </c>
      <c r="W243" s="8">
        <v>0</v>
      </c>
      <c r="X243" s="8">
        <v>104.1</v>
      </c>
      <c r="Y243" s="8">
        <v>0</v>
      </c>
      <c r="Z243" s="8">
        <v>360.7</v>
      </c>
      <c r="AA243" s="8">
        <v>102.6</v>
      </c>
      <c r="AB243" s="8">
        <v>11084.2</v>
      </c>
      <c r="AC243" s="8">
        <v>11000</v>
      </c>
      <c r="AD243" s="8">
        <v>-84.2</v>
      </c>
      <c r="AE243" s="8">
        <v>-0.77</v>
      </c>
    </row>
    <row r="244" spans="18:31" ht="15" thickBot="1" x14ac:dyDescent="0.35">
      <c r="R244" s="7" t="s">
        <v>259</v>
      </c>
      <c r="S244" s="8">
        <v>948.1</v>
      </c>
      <c r="T244" s="8">
        <v>10678.9</v>
      </c>
      <c r="U244" s="8">
        <v>37.5</v>
      </c>
      <c r="V244" s="8">
        <v>420.3</v>
      </c>
      <c r="W244" s="8">
        <v>651.9</v>
      </c>
      <c r="X244" s="8">
        <v>672.9</v>
      </c>
      <c r="Y244" s="8">
        <v>293.7</v>
      </c>
      <c r="Z244" s="8">
        <v>112.1</v>
      </c>
      <c r="AA244" s="8">
        <v>287.2</v>
      </c>
      <c r="AB244" s="8">
        <v>14102.7</v>
      </c>
      <c r="AC244" s="8">
        <v>14000</v>
      </c>
      <c r="AD244" s="8">
        <v>-102.7</v>
      </c>
      <c r="AE244" s="8">
        <v>-0.73</v>
      </c>
    </row>
    <row r="245" spans="18:31" ht="15" thickBot="1" x14ac:dyDescent="0.35">
      <c r="R245" s="7" t="s">
        <v>260</v>
      </c>
      <c r="S245" s="8">
        <v>987.6</v>
      </c>
      <c r="T245" s="8">
        <v>10678.9</v>
      </c>
      <c r="U245" s="8">
        <v>37.5</v>
      </c>
      <c r="V245" s="8">
        <v>216.1</v>
      </c>
      <c r="W245" s="8">
        <v>651.9</v>
      </c>
      <c r="X245" s="8">
        <v>1314.9</v>
      </c>
      <c r="Y245" s="8">
        <v>199.6</v>
      </c>
      <c r="Z245" s="8">
        <v>360.7</v>
      </c>
      <c r="AA245" s="8">
        <v>287.2</v>
      </c>
      <c r="AB245" s="8">
        <v>14734.6</v>
      </c>
      <c r="AC245" s="8">
        <v>15000</v>
      </c>
      <c r="AD245" s="8">
        <v>265.39999999999998</v>
      </c>
      <c r="AE245" s="8">
        <v>1.77</v>
      </c>
    </row>
    <row r="246" spans="18:31" ht="15" thickBot="1" x14ac:dyDescent="0.35">
      <c r="R246" s="7" t="s">
        <v>261</v>
      </c>
      <c r="S246" s="8">
        <v>389.8</v>
      </c>
      <c r="T246" s="8">
        <v>10678.9</v>
      </c>
      <c r="U246" s="8">
        <v>37.5</v>
      </c>
      <c r="V246" s="8">
        <v>420.3</v>
      </c>
      <c r="W246" s="8">
        <v>651.9</v>
      </c>
      <c r="X246" s="8">
        <v>357.7</v>
      </c>
      <c r="Y246" s="8">
        <v>137.6</v>
      </c>
      <c r="Z246" s="8">
        <v>359.2</v>
      </c>
      <c r="AA246" s="8">
        <v>150.1</v>
      </c>
      <c r="AB246" s="8">
        <v>13183.1</v>
      </c>
      <c r="AC246" s="8">
        <v>13000</v>
      </c>
      <c r="AD246" s="8">
        <v>-183.1</v>
      </c>
      <c r="AE246" s="8">
        <v>-1.41</v>
      </c>
    </row>
    <row r="247" spans="18:31" ht="15" thickBot="1" x14ac:dyDescent="0.35">
      <c r="R247" s="7" t="s">
        <v>262</v>
      </c>
      <c r="S247" s="8">
        <v>368.2</v>
      </c>
      <c r="T247" s="8">
        <v>10639.9</v>
      </c>
      <c r="U247" s="8">
        <v>817</v>
      </c>
      <c r="V247" s="8">
        <v>216.1</v>
      </c>
      <c r="W247" s="8">
        <v>319.7</v>
      </c>
      <c r="X247" s="8">
        <v>1314.9</v>
      </c>
      <c r="Y247" s="8">
        <v>472.3</v>
      </c>
      <c r="Z247" s="8">
        <v>112.1</v>
      </c>
      <c r="AA247" s="8">
        <v>668.4</v>
      </c>
      <c r="AB247" s="8">
        <v>14928.7</v>
      </c>
      <c r="AC247" s="8">
        <v>15000</v>
      </c>
      <c r="AD247" s="8">
        <v>71.3</v>
      </c>
      <c r="AE247" s="8">
        <v>0.48</v>
      </c>
    </row>
    <row r="248" spans="18:31" ht="15" thickBot="1" x14ac:dyDescent="0.35">
      <c r="R248" s="7" t="s">
        <v>263</v>
      </c>
      <c r="S248" s="8">
        <v>389.8</v>
      </c>
      <c r="T248" s="8">
        <v>10392.299999999999</v>
      </c>
      <c r="U248" s="8">
        <v>0</v>
      </c>
      <c r="V248" s="8">
        <v>124.6</v>
      </c>
      <c r="W248" s="8">
        <v>653.4</v>
      </c>
      <c r="X248" s="8">
        <v>129.6</v>
      </c>
      <c r="Y248" s="8">
        <v>0</v>
      </c>
      <c r="Z248" s="8">
        <v>51</v>
      </c>
      <c r="AA248" s="8">
        <v>150.1</v>
      </c>
      <c r="AB248" s="8">
        <v>11890.7</v>
      </c>
      <c r="AC248" s="8">
        <v>12000</v>
      </c>
      <c r="AD248" s="8">
        <v>109.3</v>
      </c>
      <c r="AE248" s="8">
        <v>0.91</v>
      </c>
    </row>
    <row r="249" spans="18:31" ht="15" thickBot="1" x14ac:dyDescent="0.35">
      <c r="R249" s="7" t="s">
        <v>264</v>
      </c>
      <c r="S249" s="8">
        <v>389.8</v>
      </c>
      <c r="T249" s="8">
        <v>10392.299999999999</v>
      </c>
      <c r="U249" s="8">
        <v>0</v>
      </c>
      <c r="V249" s="8">
        <v>124.6</v>
      </c>
      <c r="W249" s="8">
        <v>599.9</v>
      </c>
      <c r="X249" s="8">
        <v>129.6</v>
      </c>
      <c r="Y249" s="8">
        <v>0</v>
      </c>
      <c r="Z249" s="8">
        <v>51</v>
      </c>
      <c r="AA249" s="8">
        <v>102.6</v>
      </c>
      <c r="AB249" s="8">
        <v>11789.7</v>
      </c>
      <c r="AC249" s="8">
        <v>12000</v>
      </c>
      <c r="AD249" s="8">
        <v>210.3</v>
      </c>
      <c r="AE249" s="8">
        <v>1.75</v>
      </c>
    </row>
    <row r="250" spans="18:31" ht="15" thickBot="1" x14ac:dyDescent="0.35">
      <c r="R250" s="7" t="s">
        <v>265</v>
      </c>
      <c r="S250" s="8">
        <v>0</v>
      </c>
      <c r="T250" s="8">
        <v>10675.9</v>
      </c>
      <c r="U250" s="8">
        <v>37.5</v>
      </c>
      <c r="V250" s="8">
        <v>124.6</v>
      </c>
      <c r="W250" s="8">
        <v>599.9</v>
      </c>
      <c r="X250" s="8">
        <v>104.1</v>
      </c>
      <c r="Y250" s="8">
        <v>293.7</v>
      </c>
      <c r="Z250" s="8">
        <v>360.7</v>
      </c>
      <c r="AA250" s="8">
        <v>179.6</v>
      </c>
      <c r="AB250" s="8">
        <v>12376.1</v>
      </c>
      <c r="AC250" s="8">
        <v>13000</v>
      </c>
      <c r="AD250" s="8">
        <v>623.9</v>
      </c>
      <c r="AE250" s="8">
        <v>4.8</v>
      </c>
    </row>
    <row r="251" spans="18:31" ht="15" thickBot="1" x14ac:dyDescent="0.35">
      <c r="R251" s="7" t="s">
        <v>266</v>
      </c>
      <c r="S251" s="8">
        <v>389.8</v>
      </c>
      <c r="T251" s="8">
        <v>10392.299999999999</v>
      </c>
      <c r="U251" s="8">
        <v>0</v>
      </c>
      <c r="V251" s="8">
        <v>124.6</v>
      </c>
      <c r="W251" s="8">
        <v>653.4</v>
      </c>
      <c r="X251" s="8">
        <v>129.6</v>
      </c>
      <c r="Y251" s="8">
        <v>137.6</v>
      </c>
      <c r="Z251" s="8">
        <v>360.7</v>
      </c>
      <c r="AA251" s="8">
        <v>150.1</v>
      </c>
      <c r="AB251" s="8">
        <v>12338</v>
      </c>
      <c r="AC251" s="8">
        <v>13000</v>
      </c>
      <c r="AD251" s="8">
        <v>662</v>
      </c>
      <c r="AE251" s="8">
        <v>5.09</v>
      </c>
    </row>
    <row r="252" spans="18:31" ht="15" thickBot="1" x14ac:dyDescent="0.35">
      <c r="R252" s="7" t="s">
        <v>267</v>
      </c>
      <c r="S252" s="8">
        <v>0</v>
      </c>
      <c r="T252" s="8">
        <v>10675.9</v>
      </c>
      <c r="U252" s="8">
        <v>37.5</v>
      </c>
      <c r="V252" s="8">
        <v>124.6</v>
      </c>
      <c r="W252" s="8">
        <v>599.9</v>
      </c>
      <c r="X252" s="8">
        <v>129.6</v>
      </c>
      <c r="Y252" s="8">
        <v>137.6</v>
      </c>
      <c r="Z252" s="8">
        <v>360.7</v>
      </c>
      <c r="AA252" s="8">
        <v>287.2</v>
      </c>
      <c r="AB252" s="8">
        <v>12353</v>
      </c>
      <c r="AC252" s="8">
        <v>13000</v>
      </c>
      <c r="AD252" s="8">
        <v>647</v>
      </c>
      <c r="AE252" s="8">
        <v>4.9800000000000004</v>
      </c>
    </row>
    <row r="253" spans="18:31" ht="15" thickBot="1" x14ac:dyDescent="0.35">
      <c r="R253" s="7" t="s">
        <v>268</v>
      </c>
      <c r="S253" s="8">
        <v>389.8</v>
      </c>
      <c r="T253" s="8">
        <v>10392.299999999999</v>
      </c>
      <c r="U253" s="8">
        <v>37.5</v>
      </c>
      <c r="V253" s="8">
        <v>124.6</v>
      </c>
      <c r="W253" s="8">
        <v>653.4</v>
      </c>
      <c r="X253" s="8">
        <v>129.6</v>
      </c>
      <c r="Y253" s="8">
        <v>137.6</v>
      </c>
      <c r="Z253" s="8">
        <v>360.7</v>
      </c>
      <c r="AA253" s="8">
        <v>150.1</v>
      </c>
      <c r="AB253" s="8">
        <v>12375.6</v>
      </c>
      <c r="AC253" s="8">
        <v>13000</v>
      </c>
      <c r="AD253" s="8">
        <v>624.4</v>
      </c>
      <c r="AE253" s="8">
        <v>4.8</v>
      </c>
    </row>
    <row r="254" spans="18:31" ht="15" thickBot="1" x14ac:dyDescent="0.35">
      <c r="R254" s="7" t="s">
        <v>269</v>
      </c>
      <c r="S254" s="8">
        <v>948.1</v>
      </c>
      <c r="T254" s="8">
        <v>10678.9</v>
      </c>
      <c r="U254" s="8">
        <v>37.5</v>
      </c>
      <c r="V254" s="8">
        <v>420.3</v>
      </c>
      <c r="W254" s="8">
        <v>599.9</v>
      </c>
      <c r="X254" s="8">
        <v>672.9</v>
      </c>
      <c r="Y254" s="8">
        <v>0</v>
      </c>
      <c r="Z254" s="8">
        <v>359.2</v>
      </c>
      <c r="AA254" s="8">
        <v>150.1</v>
      </c>
      <c r="AB254" s="8">
        <v>13867</v>
      </c>
      <c r="AC254" s="8">
        <v>14000</v>
      </c>
      <c r="AD254" s="8">
        <v>133</v>
      </c>
      <c r="AE254" s="8">
        <v>0.95</v>
      </c>
    </row>
    <row r="255" spans="18:31" ht="15" thickBot="1" x14ac:dyDescent="0.35">
      <c r="R255" s="7" t="s">
        <v>270</v>
      </c>
      <c r="S255" s="8">
        <v>368.2</v>
      </c>
      <c r="T255" s="8">
        <v>10639.9</v>
      </c>
      <c r="U255" s="8">
        <v>641.4</v>
      </c>
      <c r="V255" s="8">
        <v>420.3</v>
      </c>
      <c r="W255" s="8">
        <v>651.9</v>
      </c>
      <c r="X255" s="8">
        <v>357.7</v>
      </c>
      <c r="Y255" s="8">
        <v>0</v>
      </c>
      <c r="Z255" s="8">
        <v>359.2</v>
      </c>
      <c r="AA255" s="8">
        <v>179.6</v>
      </c>
      <c r="AB255" s="8">
        <v>13618.4</v>
      </c>
      <c r="AC255" s="8">
        <v>14000</v>
      </c>
      <c r="AD255" s="8">
        <v>381.6</v>
      </c>
      <c r="AE255" s="8">
        <v>2.73</v>
      </c>
    </row>
    <row r="256" spans="18:31" ht="15" thickBot="1" x14ac:dyDescent="0.35">
      <c r="R256" s="7" t="s">
        <v>271</v>
      </c>
      <c r="S256" s="8">
        <v>948.1</v>
      </c>
      <c r="T256" s="8">
        <v>10678.9</v>
      </c>
      <c r="U256" s="8">
        <v>529.29999999999995</v>
      </c>
      <c r="V256" s="8">
        <v>420.3</v>
      </c>
      <c r="W256" s="8">
        <v>599.9</v>
      </c>
      <c r="X256" s="8">
        <v>672.9</v>
      </c>
      <c r="Y256" s="8">
        <v>0</v>
      </c>
      <c r="Z256" s="8">
        <v>359.2</v>
      </c>
      <c r="AA256" s="8">
        <v>150.1</v>
      </c>
      <c r="AB256" s="8">
        <v>14358.8</v>
      </c>
      <c r="AC256" s="8">
        <v>14000</v>
      </c>
      <c r="AD256" s="8">
        <v>-358.8</v>
      </c>
      <c r="AE256" s="8">
        <v>-2.56</v>
      </c>
    </row>
    <row r="257" spans="18:31" ht="15" thickBot="1" x14ac:dyDescent="0.35">
      <c r="R257" s="7" t="s">
        <v>272</v>
      </c>
      <c r="S257" s="8">
        <v>948.1</v>
      </c>
      <c r="T257" s="8">
        <v>10678.9</v>
      </c>
      <c r="U257" s="8">
        <v>37.5</v>
      </c>
      <c r="V257" s="8">
        <v>124.6</v>
      </c>
      <c r="W257" s="8">
        <v>653.4</v>
      </c>
      <c r="X257" s="8">
        <v>357.7</v>
      </c>
      <c r="Y257" s="8">
        <v>0</v>
      </c>
      <c r="Z257" s="8">
        <v>360.7</v>
      </c>
      <c r="AA257" s="8">
        <v>150.1</v>
      </c>
      <c r="AB257" s="8">
        <v>13311.2</v>
      </c>
      <c r="AC257" s="8">
        <v>13000</v>
      </c>
      <c r="AD257" s="8">
        <v>-311.2</v>
      </c>
      <c r="AE257" s="8">
        <v>-2.39</v>
      </c>
    </row>
    <row r="258" spans="18:31" ht="15" thickBot="1" x14ac:dyDescent="0.35">
      <c r="R258" s="7" t="s">
        <v>273</v>
      </c>
      <c r="S258" s="8">
        <v>948.1</v>
      </c>
      <c r="T258" s="8">
        <v>10678.9</v>
      </c>
      <c r="U258" s="8">
        <v>529.29999999999995</v>
      </c>
      <c r="V258" s="8">
        <v>124.6</v>
      </c>
      <c r="W258" s="8">
        <v>653.4</v>
      </c>
      <c r="X258" s="8">
        <v>357.7</v>
      </c>
      <c r="Y258" s="8">
        <v>0</v>
      </c>
      <c r="Z258" s="8">
        <v>360.7</v>
      </c>
      <c r="AA258" s="8">
        <v>150.1</v>
      </c>
      <c r="AB258" s="8">
        <v>13803</v>
      </c>
      <c r="AC258" s="8">
        <v>13000</v>
      </c>
      <c r="AD258" s="8">
        <v>-803</v>
      </c>
      <c r="AE258" s="8">
        <v>-6.18</v>
      </c>
    </row>
    <row r="259" spans="18:31" ht="15" thickBot="1" x14ac:dyDescent="0.35">
      <c r="R259" s="7" t="s">
        <v>274</v>
      </c>
      <c r="S259" s="8">
        <v>368.2</v>
      </c>
      <c r="T259" s="8">
        <v>10639.9</v>
      </c>
      <c r="U259" s="8">
        <v>641.4</v>
      </c>
      <c r="V259" s="8">
        <v>124.6</v>
      </c>
      <c r="W259" s="8">
        <v>651.9</v>
      </c>
      <c r="X259" s="8">
        <v>129.6</v>
      </c>
      <c r="Y259" s="8">
        <v>0</v>
      </c>
      <c r="Z259" s="8">
        <v>112.1</v>
      </c>
      <c r="AA259" s="8">
        <v>179.6</v>
      </c>
      <c r="AB259" s="8">
        <v>12847.4</v>
      </c>
      <c r="AC259" s="8">
        <v>13000</v>
      </c>
      <c r="AD259" s="8">
        <v>152.6</v>
      </c>
      <c r="AE259" s="8">
        <v>1.17</v>
      </c>
    </row>
    <row r="260" spans="18:31" ht="15" thickBot="1" x14ac:dyDescent="0.35">
      <c r="R260" s="7" t="s">
        <v>275</v>
      </c>
      <c r="S260" s="8">
        <v>987.6</v>
      </c>
      <c r="T260" s="8">
        <v>11077.2</v>
      </c>
      <c r="U260" s="8">
        <v>37.5</v>
      </c>
      <c r="V260" s="8">
        <v>216.1</v>
      </c>
      <c r="W260" s="8">
        <v>319.7</v>
      </c>
      <c r="X260" s="8">
        <v>1314.9</v>
      </c>
      <c r="Y260" s="8">
        <v>472.3</v>
      </c>
      <c r="Z260" s="8">
        <v>112.1</v>
      </c>
      <c r="AA260" s="8">
        <v>287.2</v>
      </c>
      <c r="AB260" s="8">
        <v>14824.6</v>
      </c>
      <c r="AC260" s="8">
        <v>15000</v>
      </c>
      <c r="AD260" s="8">
        <v>175.4</v>
      </c>
      <c r="AE260" s="8">
        <v>1.17</v>
      </c>
    </row>
    <row r="261" spans="18:31" ht="15" thickBot="1" x14ac:dyDescent="0.35">
      <c r="R261" s="7" t="s">
        <v>276</v>
      </c>
      <c r="S261" s="8">
        <v>987.6</v>
      </c>
      <c r="T261" s="8">
        <v>11077.2</v>
      </c>
      <c r="U261" s="8">
        <v>641.4</v>
      </c>
      <c r="V261" s="8">
        <v>216.1</v>
      </c>
      <c r="W261" s="8">
        <v>319.7</v>
      </c>
      <c r="X261" s="8">
        <v>1314.9</v>
      </c>
      <c r="Y261" s="8">
        <v>472.3</v>
      </c>
      <c r="Z261" s="8">
        <v>112.1</v>
      </c>
      <c r="AA261" s="8">
        <v>150.1</v>
      </c>
      <c r="AB261" s="8">
        <v>15291.4</v>
      </c>
      <c r="AC261" s="8">
        <v>15000</v>
      </c>
      <c r="AD261" s="8">
        <v>-291.39999999999998</v>
      </c>
      <c r="AE261" s="8">
        <v>-1.94</v>
      </c>
    </row>
    <row r="262" spans="18:31" ht="15" thickBot="1" x14ac:dyDescent="0.35">
      <c r="R262" s="7" t="s">
        <v>277</v>
      </c>
      <c r="S262" s="8">
        <v>368.2</v>
      </c>
      <c r="T262" s="8">
        <v>10678.9</v>
      </c>
      <c r="U262" s="8">
        <v>817</v>
      </c>
      <c r="V262" s="8">
        <v>216.1</v>
      </c>
      <c r="W262" s="8">
        <v>319.7</v>
      </c>
      <c r="X262" s="8">
        <v>129.6</v>
      </c>
      <c r="Y262" s="8">
        <v>199.6</v>
      </c>
      <c r="Z262" s="8">
        <v>112.1</v>
      </c>
      <c r="AA262" s="8">
        <v>287.2</v>
      </c>
      <c r="AB262" s="8">
        <v>13128.5</v>
      </c>
      <c r="AC262" s="8">
        <v>13000</v>
      </c>
      <c r="AD262" s="8">
        <v>-128.5</v>
      </c>
      <c r="AE262" s="8">
        <v>-0.99</v>
      </c>
    </row>
    <row r="263" spans="18:31" ht="15" thickBot="1" x14ac:dyDescent="0.35">
      <c r="R263" s="7" t="s">
        <v>278</v>
      </c>
      <c r="S263" s="8">
        <v>948.1</v>
      </c>
      <c r="T263" s="8">
        <v>10639.9</v>
      </c>
      <c r="U263" s="8">
        <v>641.4</v>
      </c>
      <c r="V263" s="8">
        <v>124.6</v>
      </c>
      <c r="W263" s="8">
        <v>599.9</v>
      </c>
      <c r="X263" s="8">
        <v>672.9</v>
      </c>
      <c r="Y263" s="8">
        <v>199.6</v>
      </c>
      <c r="Z263" s="8">
        <v>112.1</v>
      </c>
      <c r="AA263" s="8">
        <v>150.1</v>
      </c>
      <c r="AB263" s="8">
        <v>14088.7</v>
      </c>
      <c r="AC263" s="8">
        <v>14000</v>
      </c>
      <c r="AD263" s="8">
        <v>-88.7</v>
      </c>
      <c r="AE263" s="8">
        <v>-0.63</v>
      </c>
    </row>
    <row r="264" spans="18:31" ht="15" thickBot="1" x14ac:dyDescent="0.35">
      <c r="R264" s="7" t="s">
        <v>279</v>
      </c>
      <c r="S264" s="8">
        <v>987.6</v>
      </c>
      <c r="T264" s="8">
        <v>10678.9</v>
      </c>
      <c r="U264" s="8">
        <v>641.4</v>
      </c>
      <c r="V264" s="8">
        <v>124.6</v>
      </c>
      <c r="W264" s="8">
        <v>653.4</v>
      </c>
      <c r="X264" s="8">
        <v>1314.9</v>
      </c>
      <c r="Y264" s="8">
        <v>199.6</v>
      </c>
      <c r="Z264" s="8">
        <v>112.1</v>
      </c>
      <c r="AA264" s="8">
        <v>150.1</v>
      </c>
      <c r="AB264" s="8">
        <v>14862.7</v>
      </c>
      <c r="AC264" s="8">
        <v>15000</v>
      </c>
      <c r="AD264" s="8">
        <v>137.30000000000001</v>
      </c>
      <c r="AE264" s="8">
        <v>0.92</v>
      </c>
    </row>
    <row r="265" spans="18:31" ht="15" thickBot="1" x14ac:dyDescent="0.35">
      <c r="R265" s="7" t="s">
        <v>280</v>
      </c>
      <c r="S265" s="8">
        <v>389.8</v>
      </c>
      <c r="T265" s="8">
        <v>10392.299999999999</v>
      </c>
      <c r="U265" s="8">
        <v>0</v>
      </c>
      <c r="V265" s="8">
        <v>125.1</v>
      </c>
      <c r="W265" s="8">
        <v>0</v>
      </c>
      <c r="X265" s="8">
        <v>129.6</v>
      </c>
      <c r="Y265" s="8">
        <v>137.6</v>
      </c>
      <c r="Z265" s="8">
        <v>359.2</v>
      </c>
      <c r="AA265" s="8">
        <v>102.6</v>
      </c>
      <c r="AB265" s="8">
        <v>11636.1</v>
      </c>
      <c r="AC265" s="8">
        <v>12000</v>
      </c>
      <c r="AD265" s="8">
        <v>363.9</v>
      </c>
      <c r="AE265" s="8">
        <v>3.03</v>
      </c>
    </row>
    <row r="266" spans="18:31" ht="15" thickBot="1" x14ac:dyDescent="0.35">
      <c r="R266" s="7" t="s">
        <v>281</v>
      </c>
      <c r="S266" s="8">
        <v>0</v>
      </c>
      <c r="T266" s="8">
        <v>10392.299999999999</v>
      </c>
      <c r="U266" s="8">
        <v>0</v>
      </c>
      <c r="V266" s="8">
        <v>125.1</v>
      </c>
      <c r="W266" s="8">
        <v>0</v>
      </c>
      <c r="X266" s="8">
        <v>104.1</v>
      </c>
      <c r="Y266" s="8">
        <v>137.6</v>
      </c>
      <c r="Z266" s="8">
        <v>359.2</v>
      </c>
      <c r="AA266" s="8">
        <v>102.6</v>
      </c>
      <c r="AB266" s="8">
        <v>11220.8</v>
      </c>
      <c r="AC266" s="8">
        <v>11000</v>
      </c>
      <c r="AD266" s="8">
        <v>-220.8</v>
      </c>
      <c r="AE266" s="8">
        <v>-2.0099999999999998</v>
      </c>
    </row>
    <row r="267" spans="18:31" ht="15" thickBot="1" x14ac:dyDescent="0.35">
      <c r="R267" s="7" t="s">
        <v>282</v>
      </c>
      <c r="S267" s="8">
        <v>0</v>
      </c>
      <c r="T267" s="8">
        <v>10392.299999999999</v>
      </c>
      <c r="U267" s="8">
        <v>817</v>
      </c>
      <c r="V267" s="8">
        <v>420.3</v>
      </c>
      <c r="W267" s="8">
        <v>319.7</v>
      </c>
      <c r="X267" s="8">
        <v>672.9</v>
      </c>
      <c r="Y267" s="8">
        <v>199.6</v>
      </c>
      <c r="Z267" s="8">
        <v>360.7</v>
      </c>
      <c r="AA267" s="8">
        <v>668.4</v>
      </c>
      <c r="AB267" s="8">
        <v>13851</v>
      </c>
      <c r="AC267" s="8">
        <v>14000</v>
      </c>
      <c r="AD267" s="8">
        <v>149</v>
      </c>
      <c r="AE267" s="8">
        <v>1.06</v>
      </c>
    </row>
    <row r="268" spans="18:31" ht="15" thickBot="1" x14ac:dyDescent="0.35">
      <c r="R268" s="7" t="s">
        <v>283</v>
      </c>
      <c r="S268" s="8">
        <v>948.1</v>
      </c>
      <c r="T268" s="8">
        <v>10639.9</v>
      </c>
      <c r="U268" s="8">
        <v>37.5</v>
      </c>
      <c r="V268" s="8">
        <v>124.6</v>
      </c>
      <c r="W268" s="8">
        <v>599.9</v>
      </c>
      <c r="X268" s="8">
        <v>357.7</v>
      </c>
      <c r="Y268" s="8">
        <v>137.6</v>
      </c>
      <c r="Z268" s="8">
        <v>360.7</v>
      </c>
      <c r="AA268" s="8">
        <v>150.1</v>
      </c>
      <c r="AB268" s="8">
        <v>13356.2</v>
      </c>
      <c r="AC268" s="8">
        <v>13000</v>
      </c>
      <c r="AD268" s="8">
        <v>-356.2</v>
      </c>
      <c r="AE268" s="8">
        <v>-2.74</v>
      </c>
    </row>
    <row r="269" spans="18:31" ht="15" thickBot="1" x14ac:dyDescent="0.35">
      <c r="R269" s="7" t="s">
        <v>284</v>
      </c>
      <c r="S269" s="8">
        <v>368.2</v>
      </c>
      <c r="T269" s="8">
        <v>10392.299999999999</v>
      </c>
      <c r="U269" s="8">
        <v>0</v>
      </c>
      <c r="V269" s="8">
        <v>420.3</v>
      </c>
      <c r="W269" s="8">
        <v>599.9</v>
      </c>
      <c r="X269" s="8">
        <v>104.1</v>
      </c>
      <c r="Y269" s="8">
        <v>0</v>
      </c>
      <c r="Z269" s="8">
        <v>51</v>
      </c>
      <c r="AA269" s="8">
        <v>150.1</v>
      </c>
      <c r="AB269" s="8">
        <v>12085.9</v>
      </c>
      <c r="AC269" s="8">
        <v>12000</v>
      </c>
      <c r="AD269" s="8">
        <v>-85.9</v>
      </c>
      <c r="AE269" s="8">
        <v>-0.72</v>
      </c>
    </row>
    <row r="270" spans="18:31" ht="15" thickBot="1" x14ac:dyDescent="0.35">
      <c r="R270" s="7" t="s">
        <v>285</v>
      </c>
      <c r="S270" s="8">
        <v>0</v>
      </c>
      <c r="T270" s="8">
        <v>10392.299999999999</v>
      </c>
      <c r="U270" s="8">
        <v>37.5</v>
      </c>
      <c r="V270" s="8">
        <v>420.3</v>
      </c>
      <c r="W270" s="8">
        <v>599.9</v>
      </c>
      <c r="X270" s="8">
        <v>129.6</v>
      </c>
      <c r="Y270" s="8">
        <v>0</v>
      </c>
      <c r="Z270" s="8">
        <v>51</v>
      </c>
      <c r="AA270" s="8">
        <v>179.6</v>
      </c>
      <c r="AB270" s="8">
        <v>11810.2</v>
      </c>
      <c r="AC270" s="8">
        <v>12000</v>
      </c>
      <c r="AD270" s="8">
        <v>189.8</v>
      </c>
      <c r="AE270" s="8">
        <v>1.58</v>
      </c>
    </row>
    <row r="271" spans="18:31" ht="15" thickBot="1" x14ac:dyDescent="0.35">
      <c r="R271" s="7" t="s">
        <v>286</v>
      </c>
      <c r="S271" s="8">
        <v>368.2</v>
      </c>
      <c r="T271" s="8">
        <v>10392.299999999999</v>
      </c>
      <c r="U271" s="8">
        <v>37.5</v>
      </c>
      <c r="V271" s="8">
        <v>420.3</v>
      </c>
      <c r="W271" s="8">
        <v>599.9</v>
      </c>
      <c r="X271" s="8">
        <v>104.1</v>
      </c>
      <c r="Y271" s="8">
        <v>0</v>
      </c>
      <c r="Z271" s="8">
        <v>51</v>
      </c>
      <c r="AA271" s="8">
        <v>150.1</v>
      </c>
      <c r="AB271" s="8">
        <v>12123.4</v>
      </c>
      <c r="AC271" s="8">
        <v>12000</v>
      </c>
      <c r="AD271" s="8">
        <v>-123.4</v>
      </c>
      <c r="AE271" s="8">
        <v>-1.03</v>
      </c>
    </row>
    <row r="272" spans="18:31" ht="15" thickBot="1" x14ac:dyDescent="0.35">
      <c r="R272" s="7" t="s">
        <v>287</v>
      </c>
      <c r="S272" s="8">
        <v>389.8</v>
      </c>
      <c r="T272" s="8">
        <v>10392.299999999999</v>
      </c>
      <c r="U272" s="8">
        <v>0</v>
      </c>
      <c r="V272" s="8">
        <v>125.1</v>
      </c>
      <c r="W272" s="8">
        <v>0</v>
      </c>
      <c r="X272" s="8">
        <v>104.1</v>
      </c>
      <c r="Y272" s="8">
        <v>0</v>
      </c>
      <c r="Z272" s="8">
        <v>51</v>
      </c>
      <c r="AA272" s="8">
        <v>102.6</v>
      </c>
      <c r="AB272" s="8">
        <v>11164.8</v>
      </c>
      <c r="AC272" s="8">
        <v>11000</v>
      </c>
      <c r="AD272" s="8">
        <v>-164.8</v>
      </c>
      <c r="AE272" s="8">
        <v>-1.5</v>
      </c>
    </row>
    <row r="273" spans="18:31" ht="15" thickBot="1" x14ac:dyDescent="0.35">
      <c r="R273" s="7" t="s">
        <v>288</v>
      </c>
      <c r="S273" s="8">
        <v>389.8</v>
      </c>
      <c r="T273" s="8">
        <v>10392.299999999999</v>
      </c>
      <c r="U273" s="8">
        <v>529.29999999999995</v>
      </c>
      <c r="V273" s="8">
        <v>420.3</v>
      </c>
      <c r="W273" s="8">
        <v>599.9</v>
      </c>
      <c r="X273" s="8">
        <v>129.6</v>
      </c>
      <c r="Y273" s="8">
        <v>0</v>
      </c>
      <c r="Z273" s="8">
        <v>51</v>
      </c>
      <c r="AA273" s="8">
        <v>150.1</v>
      </c>
      <c r="AB273" s="8">
        <v>12662.2</v>
      </c>
      <c r="AC273" s="8">
        <v>12000</v>
      </c>
      <c r="AD273" s="8">
        <v>-662.2</v>
      </c>
      <c r="AE273" s="8">
        <v>-5.52</v>
      </c>
    </row>
    <row r="274" spans="18:31" ht="15" thickBot="1" x14ac:dyDescent="0.35">
      <c r="R274" s="7" t="s">
        <v>289</v>
      </c>
      <c r="S274" s="8">
        <v>389.8</v>
      </c>
      <c r="T274" s="8">
        <v>10675.9</v>
      </c>
      <c r="U274" s="8">
        <v>37.5</v>
      </c>
      <c r="V274" s="8">
        <v>124.6</v>
      </c>
      <c r="W274" s="8">
        <v>653.4</v>
      </c>
      <c r="X274" s="8">
        <v>129.6</v>
      </c>
      <c r="Y274" s="8">
        <v>137.6</v>
      </c>
      <c r="Z274" s="8">
        <v>359.2</v>
      </c>
      <c r="AA274" s="8">
        <v>287.2</v>
      </c>
      <c r="AB274" s="8">
        <v>12794.8</v>
      </c>
      <c r="AC274" s="8">
        <v>13000</v>
      </c>
      <c r="AD274" s="8">
        <v>205.2</v>
      </c>
      <c r="AE274" s="8">
        <v>1.58</v>
      </c>
    </row>
    <row r="275" spans="18:31" ht="15" thickBot="1" x14ac:dyDescent="0.35">
      <c r="R275" s="7" t="s">
        <v>290</v>
      </c>
      <c r="S275" s="8">
        <v>368.2</v>
      </c>
      <c r="T275" s="8">
        <v>10675.9</v>
      </c>
      <c r="U275" s="8">
        <v>0</v>
      </c>
      <c r="V275" s="8">
        <v>125.1</v>
      </c>
      <c r="W275" s="8">
        <v>0</v>
      </c>
      <c r="X275" s="8">
        <v>104.1</v>
      </c>
      <c r="Y275" s="8">
        <v>0</v>
      </c>
      <c r="Z275" s="8">
        <v>360.7</v>
      </c>
      <c r="AA275" s="8">
        <v>102.6</v>
      </c>
      <c r="AB275" s="8">
        <v>11736.6</v>
      </c>
      <c r="AC275" s="8">
        <v>12000</v>
      </c>
      <c r="AD275" s="8">
        <v>263.39999999999998</v>
      </c>
      <c r="AE275" s="8">
        <v>2.2000000000000002</v>
      </c>
    </row>
    <row r="276" spans="18:31" ht="15" thickBot="1" x14ac:dyDescent="0.35">
      <c r="R276" s="7" t="s">
        <v>291</v>
      </c>
      <c r="S276" s="8">
        <v>0</v>
      </c>
      <c r="T276" s="8">
        <v>10675.9</v>
      </c>
      <c r="U276" s="8">
        <v>37.5</v>
      </c>
      <c r="V276" s="8">
        <v>125.1</v>
      </c>
      <c r="W276" s="8">
        <v>0</v>
      </c>
      <c r="X276" s="8">
        <v>104.1</v>
      </c>
      <c r="Y276" s="8">
        <v>0</v>
      </c>
      <c r="Z276" s="8">
        <v>360.7</v>
      </c>
      <c r="AA276" s="8">
        <v>179.6</v>
      </c>
      <c r="AB276" s="8">
        <v>11483</v>
      </c>
      <c r="AC276" s="8">
        <v>12000</v>
      </c>
      <c r="AD276" s="8">
        <v>517</v>
      </c>
      <c r="AE276" s="8">
        <v>4.3099999999999996</v>
      </c>
    </row>
    <row r="277" spans="18:31" ht="15" thickBot="1" x14ac:dyDescent="0.35">
      <c r="R277" s="7" t="s">
        <v>292</v>
      </c>
      <c r="S277" s="8">
        <v>0</v>
      </c>
      <c r="T277" s="8">
        <v>10392.299999999999</v>
      </c>
      <c r="U277" s="8">
        <v>0</v>
      </c>
      <c r="V277" s="8">
        <v>125.1</v>
      </c>
      <c r="W277" s="8">
        <v>0</v>
      </c>
      <c r="X277" s="8">
        <v>104.1</v>
      </c>
      <c r="Y277" s="8">
        <v>293.7</v>
      </c>
      <c r="Z277" s="8">
        <v>112.1</v>
      </c>
      <c r="AA277" s="8">
        <v>102.6</v>
      </c>
      <c r="AB277" s="8">
        <v>11129.7</v>
      </c>
      <c r="AC277" s="8">
        <v>11000</v>
      </c>
      <c r="AD277" s="8">
        <v>-129.69999999999999</v>
      </c>
      <c r="AE277" s="8">
        <v>-1.18</v>
      </c>
    </row>
    <row r="278" spans="18:31" ht="15" thickBot="1" x14ac:dyDescent="0.35">
      <c r="R278" s="7" t="s">
        <v>293</v>
      </c>
      <c r="S278" s="8">
        <v>0</v>
      </c>
      <c r="T278" s="8">
        <v>10392.299999999999</v>
      </c>
      <c r="U278" s="8">
        <v>0</v>
      </c>
      <c r="V278" s="8">
        <v>125.1</v>
      </c>
      <c r="W278" s="8">
        <v>0</v>
      </c>
      <c r="X278" s="8">
        <v>104.1</v>
      </c>
      <c r="Y278" s="8">
        <v>293.7</v>
      </c>
      <c r="Z278" s="8">
        <v>112.1</v>
      </c>
      <c r="AA278" s="8">
        <v>102.6</v>
      </c>
      <c r="AB278" s="8">
        <v>11129.7</v>
      </c>
      <c r="AC278" s="8">
        <v>11000</v>
      </c>
      <c r="AD278" s="8">
        <v>-129.69999999999999</v>
      </c>
      <c r="AE278" s="8">
        <v>-1.18</v>
      </c>
    </row>
    <row r="279" spans="18:31" ht="15" thickBot="1" x14ac:dyDescent="0.35">
      <c r="R279" s="7" t="s">
        <v>294</v>
      </c>
      <c r="S279" s="8">
        <v>948.1</v>
      </c>
      <c r="T279" s="8">
        <v>10639.9</v>
      </c>
      <c r="U279" s="8">
        <v>37.5</v>
      </c>
      <c r="V279" s="8">
        <v>124.6</v>
      </c>
      <c r="W279" s="8">
        <v>0</v>
      </c>
      <c r="X279" s="8">
        <v>129.6</v>
      </c>
      <c r="Y279" s="8">
        <v>199.6</v>
      </c>
      <c r="Z279" s="8">
        <v>360.7</v>
      </c>
      <c r="AA279" s="8">
        <v>150.1</v>
      </c>
      <c r="AB279" s="8">
        <v>12590.2</v>
      </c>
      <c r="AC279" s="8">
        <v>12000</v>
      </c>
      <c r="AD279" s="8">
        <v>-590.20000000000005</v>
      </c>
      <c r="AE279" s="8">
        <v>-4.92</v>
      </c>
    </row>
    <row r="280" spans="18:31" ht="15" thickBot="1" x14ac:dyDescent="0.35">
      <c r="R280" s="7" t="s">
        <v>295</v>
      </c>
      <c r="S280" s="8">
        <v>368.2</v>
      </c>
      <c r="T280" s="8">
        <v>10639.9</v>
      </c>
      <c r="U280" s="8">
        <v>641.4</v>
      </c>
      <c r="V280" s="8">
        <v>124.6</v>
      </c>
      <c r="W280" s="8">
        <v>653.4</v>
      </c>
      <c r="X280" s="8">
        <v>357.7</v>
      </c>
      <c r="Y280" s="8">
        <v>199.6</v>
      </c>
      <c r="Z280" s="8">
        <v>360.7</v>
      </c>
      <c r="AA280" s="8">
        <v>179.6</v>
      </c>
      <c r="AB280" s="8">
        <v>13525.3</v>
      </c>
      <c r="AC280" s="8">
        <v>13000</v>
      </c>
      <c r="AD280" s="8">
        <v>-525.29999999999995</v>
      </c>
      <c r="AE280" s="8">
        <v>-4.04</v>
      </c>
    </row>
    <row r="281" spans="18:31" ht="15" thickBot="1" x14ac:dyDescent="0.35">
      <c r="R281" s="7" t="s">
        <v>296</v>
      </c>
      <c r="S281" s="8">
        <v>948.1</v>
      </c>
      <c r="T281" s="8">
        <v>10678.9</v>
      </c>
      <c r="U281" s="8">
        <v>37.5</v>
      </c>
      <c r="V281" s="8">
        <v>420.3</v>
      </c>
      <c r="W281" s="8">
        <v>651.9</v>
      </c>
      <c r="X281" s="8">
        <v>357.7</v>
      </c>
      <c r="Y281" s="8">
        <v>199.6</v>
      </c>
      <c r="Z281" s="8">
        <v>359.2</v>
      </c>
      <c r="AA281" s="8">
        <v>150.1</v>
      </c>
      <c r="AB281" s="8">
        <v>13803.5</v>
      </c>
      <c r="AC281" s="8">
        <v>14000</v>
      </c>
      <c r="AD281" s="8">
        <v>196.5</v>
      </c>
      <c r="AE281" s="8">
        <v>1.4</v>
      </c>
    </row>
    <row r="282" spans="18:31" ht="15" thickBot="1" x14ac:dyDescent="0.35">
      <c r="R282" s="7" t="s">
        <v>297</v>
      </c>
      <c r="S282" s="8">
        <v>368.2</v>
      </c>
      <c r="T282" s="8">
        <v>10639.9</v>
      </c>
      <c r="U282" s="8">
        <v>641.4</v>
      </c>
      <c r="V282" s="8">
        <v>420.3</v>
      </c>
      <c r="W282" s="8">
        <v>651.9</v>
      </c>
      <c r="X282" s="8">
        <v>357.7</v>
      </c>
      <c r="Y282" s="8">
        <v>199.6</v>
      </c>
      <c r="Z282" s="8">
        <v>359.2</v>
      </c>
      <c r="AA282" s="8">
        <v>150.1</v>
      </c>
      <c r="AB282" s="8">
        <v>13788.5</v>
      </c>
      <c r="AC282" s="8">
        <v>14000</v>
      </c>
      <c r="AD282" s="8">
        <v>211.5</v>
      </c>
      <c r="AE282" s="8">
        <v>1.51</v>
      </c>
    </row>
    <row r="283" spans="18:31" ht="15" thickBot="1" x14ac:dyDescent="0.35">
      <c r="R283" s="7" t="s">
        <v>298</v>
      </c>
      <c r="S283" s="8">
        <v>948.1</v>
      </c>
      <c r="T283" s="8">
        <v>10678.9</v>
      </c>
      <c r="U283" s="8">
        <v>529.29999999999995</v>
      </c>
      <c r="V283" s="8">
        <v>125.1</v>
      </c>
      <c r="W283" s="8">
        <v>599.9</v>
      </c>
      <c r="X283" s="8">
        <v>129.6</v>
      </c>
      <c r="Y283" s="8">
        <v>137.6</v>
      </c>
      <c r="Z283" s="8">
        <v>359.2</v>
      </c>
      <c r="AA283" s="8">
        <v>150.1</v>
      </c>
      <c r="AB283" s="8">
        <v>13657.9</v>
      </c>
      <c r="AC283" s="8">
        <v>14000</v>
      </c>
      <c r="AD283" s="8">
        <v>342.1</v>
      </c>
      <c r="AE283" s="8">
        <v>2.44</v>
      </c>
    </row>
    <row r="284" spans="18:31" ht="15" thickBot="1" x14ac:dyDescent="0.35">
      <c r="R284" s="7" t="s">
        <v>299</v>
      </c>
      <c r="S284" s="8">
        <v>948.1</v>
      </c>
      <c r="T284" s="8">
        <v>10392.299999999999</v>
      </c>
      <c r="U284" s="8">
        <v>37.5</v>
      </c>
      <c r="V284" s="8">
        <v>349.2</v>
      </c>
      <c r="W284" s="8">
        <v>599.9</v>
      </c>
      <c r="X284" s="8">
        <v>104.1</v>
      </c>
      <c r="Y284" s="8">
        <v>137.6</v>
      </c>
      <c r="Z284" s="8">
        <v>51</v>
      </c>
      <c r="AA284" s="8">
        <v>179.6</v>
      </c>
      <c r="AB284" s="8">
        <v>12799.3</v>
      </c>
      <c r="AC284" s="8">
        <v>13000</v>
      </c>
      <c r="AD284" s="8">
        <v>200.7</v>
      </c>
      <c r="AE284" s="8">
        <v>1.54</v>
      </c>
    </row>
    <row r="285" spans="18:31" ht="15" thickBot="1" x14ac:dyDescent="0.35">
      <c r="R285" s="7" t="s">
        <v>300</v>
      </c>
      <c r="S285" s="8">
        <v>948.1</v>
      </c>
      <c r="T285" s="8">
        <v>10392.299999999999</v>
      </c>
      <c r="U285" s="8">
        <v>37.5</v>
      </c>
      <c r="V285" s="8">
        <v>349.2</v>
      </c>
      <c r="W285" s="8">
        <v>599.9</v>
      </c>
      <c r="X285" s="8">
        <v>129.6</v>
      </c>
      <c r="Y285" s="8">
        <v>137.6</v>
      </c>
      <c r="Z285" s="8">
        <v>51</v>
      </c>
      <c r="AA285" s="8">
        <v>179.6</v>
      </c>
      <c r="AB285" s="8">
        <v>12824.8</v>
      </c>
      <c r="AC285" s="8">
        <v>13000</v>
      </c>
      <c r="AD285" s="8">
        <v>175.2</v>
      </c>
      <c r="AE285" s="8">
        <v>1.35</v>
      </c>
    </row>
    <row r="286" spans="18:31" ht="15" thickBot="1" x14ac:dyDescent="0.35">
      <c r="R286" s="7" t="s">
        <v>301</v>
      </c>
      <c r="S286" s="8">
        <v>389.8</v>
      </c>
      <c r="T286" s="8">
        <v>10392.299999999999</v>
      </c>
      <c r="U286" s="8">
        <v>0</v>
      </c>
      <c r="V286" s="8">
        <v>125.1</v>
      </c>
      <c r="W286" s="8">
        <v>653.4</v>
      </c>
      <c r="X286" s="8">
        <v>129.6</v>
      </c>
      <c r="Y286" s="8">
        <v>199.6</v>
      </c>
      <c r="Z286" s="8">
        <v>360.7</v>
      </c>
      <c r="AA286" s="8">
        <v>150.1</v>
      </c>
      <c r="AB286" s="8">
        <v>12400.6</v>
      </c>
      <c r="AC286" s="8">
        <v>13000</v>
      </c>
      <c r="AD286" s="8">
        <v>599.4</v>
      </c>
      <c r="AE286" s="8">
        <v>4.6100000000000003</v>
      </c>
    </row>
    <row r="287" spans="18:31" ht="15" thickBot="1" x14ac:dyDescent="0.35">
      <c r="R287" s="7" t="s">
        <v>302</v>
      </c>
      <c r="S287" s="8">
        <v>368.2</v>
      </c>
      <c r="T287" s="8">
        <v>10392.299999999999</v>
      </c>
      <c r="U287" s="8">
        <v>529.29999999999995</v>
      </c>
      <c r="V287" s="8">
        <v>125.1</v>
      </c>
      <c r="W287" s="8">
        <v>653.4</v>
      </c>
      <c r="X287" s="8">
        <v>129.6</v>
      </c>
      <c r="Y287" s="8">
        <v>199.6</v>
      </c>
      <c r="Z287" s="8">
        <v>360.7</v>
      </c>
      <c r="AA287" s="8">
        <v>150.1</v>
      </c>
      <c r="AB287" s="8">
        <v>12908.4</v>
      </c>
      <c r="AC287" s="8">
        <v>13000</v>
      </c>
      <c r="AD287" s="8">
        <v>91.6</v>
      </c>
      <c r="AE287" s="8">
        <v>0.7</v>
      </c>
    </row>
    <row r="288" spans="18:31" ht="15" thickBot="1" x14ac:dyDescent="0.35">
      <c r="R288" s="7" t="s">
        <v>303</v>
      </c>
      <c r="S288" s="8">
        <v>389.8</v>
      </c>
      <c r="T288" s="8">
        <v>10639.9</v>
      </c>
      <c r="U288" s="8">
        <v>0</v>
      </c>
      <c r="V288" s="8">
        <v>349.2</v>
      </c>
      <c r="W288" s="8">
        <v>599.9</v>
      </c>
      <c r="X288" s="8">
        <v>104.1</v>
      </c>
      <c r="Y288" s="8">
        <v>293.7</v>
      </c>
      <c r="Z288" s="8">
        <v>359.2</v>
      </c>
      <c r="AA288" s="8">
        <v>150.1</v>
      </c>
      <c r="AB288" s="8">
        <v>12885.9</v>
      </c>
      <c r="AC288" s="8">
        <v>13000</v>
      </c>
      <c r="AD288" s="8">
        <v>114.1</v>
      </c>
      <c r="AE288" s="8">
        <v>0.88</v>
      </c>
    </row>
    <row r="289" spans="18:31" ht="15" thickBot="1" x14ac:dyDescent="0.35">
      <c r="R289" s="7" t="s">
        <v>304</v>
      </c>
      <c r="S289" s="8">
        <v>948.1</v>
      </c>
      <c r="T289" s="8">
        <v>10392.299999999999</v>
      </c>
      <c r="U289" s="8">
        <v>0</v>
      </c>
      <c r="V289" s="8">
        <v>124.6</v>
      </c>
      <c r="W289" s="8">
        <v>599.9</v>
      </c>
      <c r="X289" s="8">
        <v>672.9</v>
      </c>
      <c r="Y289" s="8">
        <v>293.7</v>
      </c>
      <c r="Z289" s="8">
        <v>360.7</v>
      </c>
      <c r="AA289" s="8">
        <v>150.1</v>
      </c>
      <c r="AB289" s="8">
        <v>13542.3</v>
      </c>
      <c r="AC289" s="8">
        <v>14000</v>
      </c>
      <c r="AD289" s="8">
        <v>457.7</v>
      </c>
      <c r="AE289" s="8">
        <v>3.27</v>
      </c>
    </row>
    <row r="290" spans="18:31" ht="15" thickBot="1" x14ac:dyDescent="0.35">
      <c r="R290" s="7" t="s">
        <v>305</v>
      </c>
      <c r="S290" s="8">
        <v>368.2</v>
      </c>
      <c r="T290" s="8">
        <v>10392.299999999999</v>
      </c>
      <c r="U290" s="8">
        <v>529.29999999999995</v>
      </c>
      <c r="V290" s="8">
        <v>124.6</v>
      </c>
      <c r="W290" s="8">
        <v>599.9</v>
      </c>
      <c r="X290" s="8">
        <v>357.7</v>
      </c>
      <c r="Y290" s="8">
        <v>293.7</v>
      </c>
      <c r="Z290" s="8">
        <v>360.7</v>
      </c>
      <c r="AA290" s="8">
        <v>150.1</v>
      </c>
      <c r="AB290" s="8">
        <v>13176.6</v>
      </c>
      <c r="AC290" s="8">
        <v>14000</v>
      </c>
      <c r="AD290" s="8">
        <v>823.4</v>
      </c>
      <c r="AE290" s="8">
        <v>5.88</v>
      </c>
    </row>
    <row r="291" spans="18:31" ht="15" thickBot="1" x14ac:dyDescent="0.35">
      <c r="R291" s="7" t="s">
        <v>306</v>
      </c>
      <c r="S291" s="8">
        <v>948.1</v>
      </c>
      <c r="T291" s="8">
        <v>10392.299999999999</v>
      </c>
      <c r="U291" s="8">
        <v>37.5</v>
      </c>
      <c r="V291" s="8">
        <v>124.6</v>
      </c>
      <c r="W291" s="8">
        <v>599.9</v>
      </c>
      <c r="X291" s="8">
        <v>672.9</v>
      </c>
      <c r="Y291" s="8">
        <v>293.7</v>
      </c>
      <c r="Z291" s="8">
        <v>360.7</v>
      </c>
      <c r="AA291" s="8">
        <v>150.1</v>
      </c>
      <c r="AB291" s="8">
        <v>13579.8</v>
      </c>
      <c r="AC291" s="8">
        <v>14000</v>
      </c>
      <c r="AD291" s="8">
        <v>420.2</v>
      </c>
      <c r="AE291" s="8">
        <v>3</v>
      </c>
    </row>
    <row r="292" spans="18:31" ht="15" thickBot="1" x14ac:dyDescent="0.35">
      <c r="R292" s="7" t="s">
        <v>307</v>
      </c>
      <c r="S292" s="8">
        <v>389.8</v>
      </c>
      <c r="T292" s="8">
        <v>10639.9</v>
      </c>
      <c r="U292" s="8">
        <v>0</v>
      </c>
      <c r="V292" s="8">
        <v>420.3</v>
      </c>
      <c r="W292" s="8">
        <v>599.9</v>
      </c>
      <c r="X292" s="8">
        <v>357.7</v>
      </c>
      <c r="Y292" s="8">
        <v>137.6</v>
      </c>
      <c r="Z292" s="8">
        <v>360.7</v>
      </c>
      <c r="AA292" s="8">
        <v>102.6</v>
      </c>
      <c r="AB292" s="8">
        <v>13008.5</v>
      </c>
      <c r="AC292" s="8">
        <v>13000</v>
      </c>
      <c r="AD292" s="8">
        <v>-8.5</v>
      </c>
      <c r="AE292" s="8">
        <v>-7.0000000000000007E-2</v>
      </c>
    </row>
    <row r="293" spans="18:31" ht="15" thickBot="1" x14ac:dyDescent="0.35">
      <c r="R293" s="7" t="s">
        <v>308</v>
      </c>
      <c r="S293" s="8">
        <v>368.2</v>
      </c>
      <c r="T293" s="8">
        <v>10392.299999999999</v>
      </c>
      <c r="U293" s="8">
        <v>529.29999999999995</v>
      </c>
      <c r="V293" s="8">
        <v>420.3</v>
      </c>
      <c r="W293" s="8">
        <v>599.9</v>
      </c>
      <c r="X293" s="8">
        <v>357.7</v>
      </c>
      <c r="Y293" s="8">
        <v>137.6</v>
      </c>
      <c r="Z293" s="8">
        <v>360.7</v>
      </c>
      <c r="AA293" s="8">
        <v>102.6</v>
      </c>
      <c r="AB293" s="8">
        <v>13268.6</v>
      </c>
      <c r="AC293" s="8">
        <v>13000</v>
      </c>
      <c r="AD293" s="8">
        <v>-268.60000000000002</v>
      </c>
      <c r="AE293" s="8">
        <v>-2.0699999999999998</v>
      </c>
    </row>
    <row r="294" spans="18:31" ht="15" thickBot="1" x14ac:dyDescent="0.35">
      <c r="R294" s="7" t="s">
        <v>309</v>
      </c>
      <c r="S294" s="8">
        <v>368.2</v>
      </c>
      <c r="T294" s="8">
        <v>10639.9</v>
      </c>
      <c r="U294" s="8">
        <v>0</v>
      </c>
      <c r="V294" s="8">
        <v>349.2</v>
      </c>
      <c r="W294" s="8">
        <v>653.4</v>
      </c>
      <c r="X294" s="8">
        <v>129.6</v>
      </c>
      <c r="Y294" s="8">
        <v>137.6</v>
      </c>
      <c r="Z294" s="8">
        <v>359.2</v>
      </c>
      <c r="AA294" s="8">
        <v>150.1</v>
      </c>
      <c r="AB294" s="8">
        <v>12787.3</v>
      </c>
      <c r="AC294" s="8">
        <v>13000</v>
      </c>
      <c r="AD294" s="8">
        <v>212.7</v>
      </c>
      <c r="AE294" s="8">
        <v>1.64</v>
      </c>
    </row>
    <row r="295" spans="18:31" ht="15" thickBot="1" x14ac:dyDescent="0.35">
      <c r="R295" s="7" t="s">
        <v>310</v>
      </c>
      <c r="S295" s="8">
        <v>0</v>
      </c>
      <c r="T295" s="8">
        <v>10392.299999999999</v>
      </c>
      <c r="U295" s="8">
        <v>529.29999999999995</v>
      </c>
      <c r="V295" s="8">
        <v>349.2</v>
      </c>
      <c r="W295" s="8">
        <v>599.9</v>
      </c>
      <c r="X295" s="8">
        <v>104.1</v>
      </c>
      <c r="Y295" s="8">
        <v>137.6</v>
      </c>
      <c r="Z295" s="8">
        <v>359.2</v>
      </c>
      <c r="AA295" s="8">
        <v>287.2</v>
      </c>
      <c r="AB295" s="8">
        <v>12758.8</v>
      </c>
      <c r="AC295" s="8">
        <v>13000</v>
      </c>
      <c r="AD295" s="8">
        <v>241.2</v>
      </c>
      <c r="AE295" s="8">
        <v>1.86</v>
      </c>
    </row>
    <row r="296" spans="18:31" ht="15" thickBot="1" x14ac:dyDescent="0.35">
      <c r="R296" s="7" t="s">
        <v>311</v>
      </c>
      <c r="S296" s="8">
        <v>368.2</v>
      </c>
      <c r="T296" s="8">
        <v>10639.9</v>
      </c>
      <c r="U296" s="8">
        <v>37.5</v>
      </c>
      <c r="V296" s="8">
        <v>349.2</v>
      </c>
      <c r="W296" s="8">
        <v>653.4</v>
      </c>
      <c r="X296" s="8">
        <v>129.6</v>
      </c>
      <c r="Y296" s="8">
        <v>137.6</v>
      </c>
      <c r="Z296" s="8">
        <v>359.2</v>
      </c>
      <c r="AA296" s="8">
        <v>150.1</v>
      </c>
      <c r="AB296" s="8">
        <v>12824.8</v>
      </c>
      <c r="AC296" s="8">
        <v>13000</v>
      </c>
      <c r="AD296" s="8">
        <v>175.2</v>
      </c>
      <c r="AE296" s="8">
        <v>1.35</v>
      </c>
    </row>
    <row r="297" spans="18:31" ht="15" thickBot="1" x14ac:dyDescent="0.35">
      <c r="R297" s="7" t="s">
        <v>312</v>
      </c>
      <c r="S297" s="8">
        <v>389.8</v>
      </c>
      <c r="T297" s="8">
        <v>10392.299999999999</v>
      </c>
      <c r="U297" s="8">
        <v>0</v>
      </c>
      <c r="V297" s="8">
        <v>349.2</v>
      </c>
      <c r="W297" s="8">
        <v>0</v>
      </c>
      <c r="X297" s="8">
        <v>129.6</v>
      </c>
      <c r="Y297" s="8">
        <v>293.7</v>
      </c>
      <c r="Z297" s="8">
        <v>359.2</v>
      </c>
      <c r="AA297" s="8">
        <v>150.1</v>
      </c>
      <c r="AB297" s="8">
        <v>12063.8</v>
      </c>
      <c r="AC297" s="8">
        <v>13000</v>
      </c>
      <c r="AD297" s="8">
        <v>936.2</v>
      </c>
      <c r="AE297" s="8">
        <v>7.2</v>
      </c>
    </row>
    <row r="298" spans="18:31" ht="15" thickBot="1" x14ac:dyDescent="0.35">
      <c r="R298" s="7" t="s">
        <v>313</v>
      </c>
      <c r="S298" s="8">
        <v>0</v>
      </c>
      <c r="T298" s="8">
        <v>10675.9</v>
      </c>
      <c r="U298" s="8">
        <v>641.4</v>
      </c>
      <c r="V298" s="8">
        <v>349.2</v>
      </c>
      <c r="W298" s="8">
        <v>0</v>
      </c>
      <c r="X298" s="8">
        <v>104.1</v>
      </c>
      <c r="Y298" s="8">
        <v>293.7</v>
      </c>
      <c r="Z298" s="8">
        <v>360.7</v>
      </c>
      <c r="AA298" s="8">
        <v>150.1</v>
      </c>
      <c r="AB298" s="8">
        <v>12575.2</v>
      </c>
      <c r="AC298" s="8">
        <v>13000</v>
      </c>
      <c r="AD298" s="8">
        <v>424.8</v>
      </c>
      <c r="AE298" s="8">
        <v>3.27</v>
      </c>
    </row>
    <row r="299" spans="18:31" ht="15" thickBot="1" x14ac:dyDescent="0.35">
      <c r="R299" s="7" t="s">
        <v>314</v>
      </c>
      <c r="S299" s="8">
        <v>0</v>
      </c>
      <c r="T299" s="8">
        <v>10392.299999999999</v>
      </c>
      <c r="U299" s="8">
        <v>817</v>
      </c>
      <c r="V299" s="8">
        <v>349.2</v>
      </c>
      <c r="W299" s="8">
        <v>319.7</v>
      </c>
      <c r="X299" s="8">
        <v>672.9</v>
      </c>
      <c r="Y299" s="8">
        <v>199.6</v>
      </c>
      <c r="Z299" s="8">
        <v>145.6</v>
      </c>
      <c r="AA299" s="8">
        <v>668.4</v>
      </c>
      <c r="AB299" s="8">
        <v>13564.8</v>
      </c>
      <c r="AC299" s="8">
        <v>14000</v>
      </c>
      <c r="AD299" s="8">
        <v>435.2</v>
      </c>
      <c r="AE299" s="8">
        <v>3.11</v>
      </c>
    </row>
    <row r="300" spans="18:31" ht="15" thickBot="1" x14ac:dyDescent="0.35"/>
    <row r="301" spans="18:31" ht="15" thickBot="1" x14ac:dyDescent="0.35">
      <c r="R301" s="9" t="s">
        <v>329</v>
      </c>
      <c r="S301" s="10">
        <v>12415.5</v>
      </c>
    </row>
    <row r="302" spans="18:31" ht="15" thickBot="1" x14ac:dyDescent="0.35">
      <c r="R302" s="9" t="s">
        <v>338</v>
      </c>
      <c r="S302" s="10">
        <v>14886.1</v>
      </c>
    </row>
    <row r="303" spans="18:31" ht="15" thickBot="1" x14ac:dyDescent="0.35">
      <c r="R303" s="9" t="s">
        <v>331</v>
      </c>
      <c r="S303" s="10">
        <v>1760000.3</v>
      </c>
    </row>
    <row r="304" spans="18:31" ht="15" thickBot="1" x14ac:dyDescent="0.35">
      <c r="R304" s="9" t="s">
        <v>332</v>
      </c>
      <c r="S304" s="10">
        <v>1760000</v>
      </c>
    </row>
    <row r="305" spans="18:19" ht="15" thickBot="1" x14ac:dyDescent="0.35">
      <c r="R305" s="9" t="s">
        <v>333</v>
      </c>
      <c r="S305" s="10">
        <v>0.3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623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E169-AF2B-4ED1-808B-00F18CB3FF6C}">
  <dimension ref="A1:AE312"/>
  <sheetViews>
    <sheetView zoomScale="81" workbookViewId="0"/>
  </sheetViews>
  <sheetFormatPr defaultRowHeight="14.4" x14ac:dyDescent="0.3"/>
  <sheetData>
    <row r="1" spans="1:31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3">
        <f>CORREL(L3:L140,M3:M140)</f>
        <v>0.78030361938430703</v>
      </c>
      <c r="R1" s="3"/>
    </row>
    <row r="2" spans="1:31" s="18" customFormat="1" ht="86.4" x14ac:dyDescent="0.3">
      <c r="A2" s="19" t="s">
        <v>1</v>
      </c>
      <c r="B2" s="19" t="s">
        <v>2</v>
      </c>
      <c r="C2" s="19" t="s">
        <v>3</v>
      </c>
      <c r="D2" s="19" t="s">
        <v>4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5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3">
      <c r="A3" s="1" t="s">
        <v>156</v>
      </c>
      <c r="B3" s="1" t="s">
        <v>14</v>
      </c>
      <c r="C3" s="1">
        <v>3</v>
      </c>
      <c r="D3" s="1">
        <v>2</v>
      </c>
      <c r="E3" s="1">
        <v>2</v>
      </c>
      <c r="F3" s="1">
        <v>2</v>
      </c>
      <c r="G3" s="1">
        <v>2</v>
      </c>
      <c r="H3" s="1">
        <v>3</v>
      </c>
      <c r="I3" s="1">
        <v>4</v>
      </c>
      <c r="J3" s="1">
        <v>5</v>
      </c>
      <c r="K3" s="1">
        <v>3</v>
      </c>
      <c r="L3" s="1">
        <f>konzisztencia_teszt_nyers_i!E3*1000+10000</f>
        <v>11000</v>
      </c>
      <c r="M3" s="1">
        <f t="shared" ref="M3:M66" si="0">AB162</f>
        <v>11368</v>
      </c>
      <c r="N3" s="1">
        <f>konzisztencia_teszt_nyers_i!L3</f>
        <v>3</v>
      </c>
      <c r="O3">
        <f>(M3-10000)/1000</f>
        <v>1.3680000000000001</v>
      </c>
      <c r="P3" s="12">
        <f>ABS(N3-O3)/N3</f>
        <v>0.54399999999999993</v>
      </c>
      <c r="Q3" s="12">
        <f>(N3-O3)/N3</f>
        <v>0.54399999999999993</v>
      </c>
    </row>
    <row r="4" spans="1:31" x14ac:dyDescent="0.3">
      <c r="A4" s="1" t="s">
        <v>153</v>
      </c>
      <c r="B4" s="1" t="s">
        <v>15</v>
      </c>
      <c r="C4" s="1">
        <v>2</v>
      </c>
      <c r="D4" s="1">
        <v>2</v>
      </c>
      <c r="E4" s="1">
        <v>2</v>
      </c>
      <c r="F4" s="1">
        <v>2</v>
      </c>
      <c r="G4" s="1">
        <v>2</v>
      </c>
      <c r="H4" s="1">
        <v>3</v>
      </c>
      <c r="I4" s="1">
        <v>3</v>
      </c>
      <c r="J4" s="1">
        <v>5</v>
      </c>
      <c r="K4" s="1">
        <v>3</v>
      </c>
      <c r="L4" s="1">
        <f>konzisztencia_teszt_nyers_i!E4*1000+10000</f>
        <v>11000</v>
      </c>
      <c r="M4" s="1">
        <f t="shared" si="0"/>
        <v>11553.4</v>
      </c>
      <c r="N4" s="1">
        <f>konzisztencia_teszt_nyers_i!L4</f>
        <v>3</v>
      </c>
      <c r="O4">
        <f t="shared" ref="O4:O67" si="1">(M4-10000)/1000</f>
        <v>1.5533999999999997</v>
      </c>
      <c r="P4" s="12">
        <f t="shared" ref="P4:P67" si="2">ABS(N4-O4)/N4</f>
        <v>0.48220000000000013</v>
      </c>
      <c r="Q4" s="12">
        <f t="shared" ref="Q4:Q67" si="3">(N4-O4)/N4</f>
        <v>0.48220000000000013</v>
      </c>
    </row>
    <row r="5" spans="1:31" ht="18" x14ac:dyDescent="0.3">
      <c r="A5" s="1" t="s">
        <v>152</v>
      </c>
      <c r="B5" s="1" t="s">
        <v>16</v>
      </c>
      <c r="C5" s="1">
        <v>1</v>
      </c>
      <c r="D5" s="1">
        <v>2</v>
      </c>
      <c r="E5" s="1">
        <v>2</v>
      </c>
      <c r="F5" s="1">
        <v>2</v>
      </c>
      <c r="G5" s="1">
        <v>3</v>
      </c>
      <c r="H5" s="1">
        <v>2</v>
      </c>
      <c r="I5" s="1">
        <v>3</v>
      </c>
      <c r="J5" s="1">
        <v>4</v>
      </c>
      <c r="K5" s="1">
        <v>1</v>
      </c>
      <c r="L5" s="1">
        <f>konzisztencia_teszt_nyers_i!E5*1000+10000</f>
        <v>13000</v>
      </c>
      <c r="M5" s="1">
        <f t="shared" si="0"/>
        <v>12921.1</v>
      </c>
      <c r="N5" s="1">
        <f>konzisztencia_teszt_nyers_i!L5</f>
        <v>1</v>
      </c>
      <c r="O5">
        <f t="shared" si="1"/>
        <v>2.9211000000000005</v>
      </c>
      <c r="P5" s="12">
        <f t="shared" si="2"/>
        <v>1.9211000000000005</v>
      </c>
      <c r="Q5" s="12">
        <f t="shared" si="3"/>
        <v>-1.9211000000000005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31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2</v>
      </c>
      <c r="F6" s="1">
        <v>1</v>
      </c>
      <c r="G6" s="1">
        <v>1</v>
      </c>
      <c r="H6" s="1">
        <v>1</v>
      </c>
      <c r="I6" s="1">
        <v>2</v>
      </c>
      <c r="J6" s="1">
        <v>1</v>
      </c>
      <c r="K6" s="1">
        <v>4</v>
      </c>
      <c r="L6" s="1">
        <f>konzisztencia_teszt_nyers_i!E6*1000+10000</f>
        <v>11000</v>
      </c>
      <c r="M6" s="1">
        <f t="shared" si="0"/>
        <v>11698</v>
      </c>
      <c r="N6" s="1">
        <f>konzisztencia_teszt_nyers_i!L6</f>
        <v>4</v>
      </c>
      <c r="O6">
        <f t="shared" si="1"/>
        <v>1.698</v>
      </c>
      <c r="P6" s="12">
        <f t="shared" si="2"/>
        <v>0.57550000000000001</v>
      </c>
      <c r="Q6" s="12">
        <f t="shared" si="3"/>
        <v>0.57550000000000001</v>
      </c>
      <c r="R6" s="3"/>
    </row>
    <row r="7" spans="1:31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1</v>
      </c>
      <c r="K7" s="1">
        <v>4</v>
      </c>
      <c r="L7" s="1">
        <f>konzisztencia_teszt_nyers_i!E7*1000+10000</f>
        <v>11000</v>
      </c>
      <c r="M7" s="1">
        <f t="shared" si="0"/>
        <v>11074.4</v>
      </c>
      <c r="N7" s="1">
        <f>konzisztencia_teszt_nyers_i!L7</f>
        <v>4</v>
      </c>
      <c r="O7">
        <f t="shared" si="1"/>
        <v>1.0743999999999996</v>
      </c>
      <c r="P7" s="12">
        <f t="shared" si="2"/>
        <v>0.73140000000000005</v>
      </c>
      <c r="Q7" s="12">
        <f t="shared" si="3"/>
        <v>0.73140000000000005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31" ht="15" thickBot="1" x14ac:dyDescent="0.35">
      <c r="A8" s="1" t="s">
        <v>155</v>
      </c>
      <c r="B8" s="1" t="s">
        <v>19</v>
      </c>
      <c r="C8" s="1">
        <v>3</v>
      </c>
      <c r="D8" s="1">
        <v>2</v>
      </c>
      <c r="E8" s="1">
        <v>3</v>
      </c>
      <c r="F8" s="1">
        <v>3</v>
      </c>
      <c r="G8" s="1">
        <v>3</v>
      </c>
      <c r="H8" s="1">
        <v>3</v>
      </c>
      <c r="I8" s="1">
        <v>5</v>
      </c>
      <c r="J8" s="1">
        <v>5</v>
      </c>
      <c r="K8" s="1">
        <v>3</v>
      </c>
      <c r="L8" s="1">
        <f>konzisztencia_teszt_nyers_i!E8*1000+10000</f>
        <v>11000</v>
      </c>
      <c r="M8" s="1">
        <f t="shared" si="0"/>
        <v>11953.6</v>
      </c>
      <c r="N8" s="1">
        <f>konzisztencia_teszt_nyers_i!L8</f>
        <v>3</v>
      </c>
      <c r="O8">
        <f t="shared" si="1"/>
        <v>1.9536000000000004</v>
      </c>
      <c r="P8" s="12">
        <f t="shared" si="2"/>
        <v>0.34879999999999983</v>
      </c>
      <c r="Q8" s="12">
        <f t="shared" si="3"/>
        <v>0.34879999999999983</v>
      </c>
      <c r="R8" s="7" t="s">
        <v>177</v>
      </c>
      <c r="S8" s="8">
        <v>3</v>
      </c>
      <c r="T8" s="8">
        <v>2</v>
      </c>
      <c r="U8" s="8">
        <v>2</v>
      </c>
      <c r="V8" s="8">
        <v>2</v>
      </c>
      <c r="W8" s="8">
        <v>2</v>
      </c>
      <c r="X8" s="8">
        <v>3</v>
      </c>
      <c r="Y8" s="8">
        <v>4</v>
      </c>
      <c r="Z8" s="8">
        <v>5</v>
      </c>
      <c r="AA8" s="8">
        <v>3</v>
      </c>
      <c r="AB8" s="8">
        <v>11000</v>
      </c>
    </row>
    <row r="9" spans="1:31" ht="15" thickBot="1" x14ac:dyDescent="0.35">
      <c r="A9" s="1" t="s">
        <v>153</v>
      </c>
      <c r="B9" s="1" t="s">
        <v>20</v>
      </c>
      <c r="C9" s="1">
        <v>3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4</v>
      </c>
      <c r="J9" s="1">
        <v>4</v>
      </c>
      <c r="K9" s="1">
        <v>3</v>
      </c>
      <c r="L9" s="1">
        <f>konzisztencia_teszt_nyers_i!E9*1000+10000</f>
        <v>12000</v>
      </c>
      <c r="M9" s="1">
        <f t="shared" si="0"/>
        <v>11893.8</v>
      </c>
      <c r="N9" s="1">
        <f>konzisztencia_teszt_nyers_i!L9</f>
        <v>3</v>
      </c>
      <c r="O9">
        <f t="shared" si="1"/>
        <v>1.8937999999999993</v>
      </c>
      <c r="P9" s="12">
        <f t="shared" si="2"/>
        <v>0.36873333333333358</v>
      </c>
      <c r="Q9" s="12">
        <f t="shared" si="3"/>
        <v>0.36873333333333358</v>
      </c>
      <c r="R9" s="7" t="s">
        <v>178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3</v>
      </c>
      <c r="Y9" s="8">
        <v>3</v>
      </c>
      <c r="Z9" s="8">
        <v>5</v>
      </c>
      <c r="AA9" s="8">
        <v>3</v>
      </c>
      <c r="AB9" s="8">
        <v>11000</v>
      </c>
    </row>
    <row r="10" spans="1:31" ht="15" thickBot="1" x14ac:dyDescent="0.35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2</v>
      </c>
      <c r="G10" s="1">
        <v>1</v>
      </c>
      <c r="H10" s="1">
        <v>1</v>
      </c>
      <c r="I10" s="1">
        <v>4</v>
      </c>
      <c r="J10" s="1">
        <v>4</v>
      </c>
      <c r="K10" s="1">
        <v>4</v>
      </c>
      <c r="L10" s="1">
        <f>konzisztencia_teszt_nyers_i!E10*1000+10000</f>
        <v>13000</v>
      </c>
      <c r="M10" s="1">
        <f t="shared" si="0"/>
        <v>12089.2</v>
      </c>
      <c r="N10" s="1">
        <f>konzisztencia_teszt_nyers_i!L10</f>
        <v>4</v>
      </c>
      <c r="O10">
        <f t="shared" si="1"/>
        <v>2.0892000000000008</v>
      </c>
      <c r="P10" s="12">
        <f t="shared" si="2"/>
        <v>0.47769999999999979</v>
      </c>
      <c r="Q10" s="12">
        <f t="shared" si="3"/>
        <v>0.47769999999999979</v>
      </c>
      <c r="R10" s="7" t="s">
        <v>179</v>
      </c>
      <c r="S10" s="8">
        <v>1</v>
      </c>
      <c r="T10" s="8">
        <v>2</v>
      </c>
      <c r="U10" s="8">
        <v>2</v>
      </c>
      <c r="V10" s="8">
        <v>2</v>
      </c>
      <c r="W10" s="8">
        <v>3</v>
      </c>
      <c r="X10" s="8">
        <v>2</v>
      </c>
      <c r="Y10" s="8">
        <v>3</v>
      </c>
      <c r="Z10" s="8">
        <v>4</v>
      </c>
      <c r="AA10" s="8">
        <v>1</v>
      </c>
      <c r="AB10" s="8">
        <v>13000</v>
      </c>
    </row>
    <row r="11" spans="1:31" ht="15" thickBot="1" x14ac:dyDescent="0.35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1</v>
      </c>
      <c r="H11" s="1">
        <v>1</v>
      </c>
      <c r="I11" s="1">
        <v>4</v>
      </c>
      <c r="J11" s="1">
        <v>4</v>
      </c>
      <c r="K11" s="1">
        <v>5</v>
      </c>
      <c r="L11" s="1">
        <f>konzisztencia_teszt_nyers_i!E11*1000+10000</f>
        <v>12000</v>
      </c>
      <c r="M11" s="1">
        <f t="shared" si="0"/>
        <v>11634.7</v>
      </c>
      <c r="N11" s="1">
        <f>konzisztencia_teszt_nyers_i!L11</f>
        <v>5</v>
      </c>
      <c r="O11">
        <f t="shared" si="1"/>
        <v>1.6347000000000007</v>
      </c>
      <c r="P11" s="12">
        <f t="shared" si="2"/>
        <v>0.67305999999999988</v>
      </c>
      <c r="Q11" s="12">
        <f t="shared" si="3"/>
        <v>0.67305999999999988</v>
      </c>
      <c r="R11" s="7" t="s">
        <v>180</v>
      </c>
      <c r="S11" s="8">
        <v>2</v>
      </c>
      <c r="T11" s="8">
        <v>1</v>
      </c>
      <c r="U11" s="8">
        <v>2</v>
      </c>
      <c r="V11" s="8">
        <v>1</v>
      </c>
      <c r="W11" s="8">
        <v>1</v>
      </c>
      <c r="X11" s="8">
        <v>1</v>
      </c>
      <c r="Y11" s="8">
        <v>2</v>
      </c>
      <c r="Z11" s="8">
        <v>1</v>
      </c>
      <c r="AA11" s="8">
        <v>4</v>
      </c>
      <c r="AB11" s="8">
        <v>11000</v>
      </c>
    </row>
    <row r="12" spans="1:31" ht="15" thickBot="1" x14ac:dyDescent="0.35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4</v>
      </c>
      <c r="G12" s="1">
        <v>5</v>
      </c>
      <c r="H12" s="1">
        <v>5</v>
      </c>
      <c r="I12" s="1">
        <v>1</v>
      </c>
      <c r="J12" s="1">
        <v>3</v>
      </c>
      <c r="K12" s="1">
        <v>1</v>
      </c>
      <c r="L12" s="1">
        <f>konzisztencia_teszt_nyers_i!E12*1000+10000</f>
        <v>15000</v>
      </c>
      <c r="M12" s="1">
        <f t="shared" si="0"/>
        <v>14671</v>
      </c>
      <c r="N12" s="1">
        <f>konzisztencia_teszt_nyers_i!L12</f>
        <v>1</v>
      </c>
      <c r="O12">
        <f t="shared" si="1"/>
        <v>4.6710000000000003</v>
      </c>
      <c r="P12" s="12">
        <f t="shared" si="2"/>
        <v>3.6710000000000003</v>
      </c>
      <c r="Q12" s="12">
        <f t="shared" si="3"/>
        <v>-3.6710000000000003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1</v>
      </c>
      <c r="AA12" s="8">
        <v>4</v>
      </c>
      <c r="AB12" s="8">
        <v>11000</v>
      </c>
    </row>
    <row r="13" spans="1:31" ht="15" thickBot="1" x14ac:dyDescent="0.35">
      <c r="A13" s="1" t="s">
        <v>155</v>
      </c>
      <c r="B13" s="1" t="s">
        <v>24</v>
      </c>
      <c r="C13" s="1">
        <v>3</v>
      </c>
      <c r="D13" s="1">
        <v>3</v>
      </c>
      <c r="E13" s="1">
        <v>4</v>
      </c>
      <c r="F13" s="1">
        <v>3</v>
      </c>
      <c r="G13" s="1">
        <v>3</v>
      </c>
      <c r="H13" s="1">
        <v>4</v>
      </c>
      <c r="I13" s="1">
        <v>3</v>
      </c>
      <c r="J13" s="1">
        <v>3</v>
      </c>
      <c r="K13" s="1">
        <v>3</v>
      </c>
      <c r="L13" s="1">
        <f>konzisztencia_teszt_nyers_i!E13*1000+10000</f>
        <v>12000</v>
      </c>
      <c r="M13" s="1">
        <f t="shared" si="0"/>
        <v>12693.8</v>
      </c>
      <c r="N13" s="1">
        <f>konzisztencia_teszt_nyers_i!L13</f>
        <v>3</v>
      </c>
      <c r="O13">
        <f t="shared" si="1"/>
        <v>2.6937999999999991</v>
      </c>
      <c r="P13" s="12">
        <f t="shared" si="2"/>
        <v>0.10206666666666697</v>
      </c>
      <c r="Q13" s="12">
        <f t="shared" si="3"/>
        <v>0.10206666666666697</v>
      </c>
      <c r="R13" s="7" t="s">
        <v>182</v>
      </c>
      <c r="S13" s="8">
        <v>3</v>
      </c>
      <c r="T13" s="8">
        <v>2</v>
      </c>
      <c r="U13" s="8">
        <v>3</v>
      </c>
      <c r="V13" s="8">
        <v>3</v>
      </c>
      <c r="W13" s="8">
        <v>3</v>
      </c>
      <c r="X13" s="8">
        <v>3</v>
      </c>
      <c r="Y13" s="8">
        <v>5</v>
      </c>
      <c r="Z13" s="8">
        <v>5</v>
      </c>
      <c r="AA13" s="8">
        <v>3</v>
      </c>
      <c r="AB13" s="8">
        <v>11000</v>
      </c>
    </row>
    <row r="14" spans="1:31" ht="15" thickBot="1" x14ac:dyDescent="0.35">
      <c r="A14" s="1" t="s">
        <v>152</v>
      </c>
      <c r="B14" s="1" t="s">
        <v>25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1">
        <v>4</v>
      </c>
      <c r="I14" s="1">
        <v>3</v>
      </c>
      <c r="J14" s="1">
        <v>2</v>
      </c>
      <c r="K14" s="1">
        <v>3</v>
      </c>
      <c r="L14" s="1">
        <f>konzisztencia_teszt_nyers_i!E14*1000+10000</f>
        <v>12000</v>
      </c>
      <c r="M14" s="1">
        <f t="shared" si="0"/>
        <v>12229.3</v>
      </c>
      <c r="N14" s="1">
        <f>konzisztencia_teszt_nyers_i!L14</f>
        <v>3</v>
      </c>
      <c r="O14">
        <f t="shared" si="1"/>
        <v>2.2292999999999994</v>
      </c>
      <c r="P14" s="12">
        <f t="shared" si="2"/>
        <v>0.25690000000000018</v>
      </c>
      <c r="Q14" s="12">
        <f t="shared" si="3"/>
        <v>0.25690000000000018</v>
      </c>
      <c r="R14" s="7" t="s">
        <v>183</v>
      </c>
      <c r="S14" s="8">
        <v>3</v>
      </c>
      <c r="T14" s="8">
        <v>3</v>
      </c>
      <c r="U14" s="8">
        <v>3</v>
      </c>
      <c r="V14" s="8">
        <v>3</v>
      </c>
      <c r="W14" s="8">
        <v>3</v>
      </c>
      <c r="X14" s="8">
        <v>3</v>
      </c>
      <c r="Y14" s="8">
        <v>4</v>
      </c>
      <c r="Z14" s="8">
        <v>4</v>
      </c>
      <c r="AA14" s="8">
        <v>3</v>
      </c>
      <c r="AB14" s="8">
        <v>12000</v>
      </c>
    </row>
    <row r="15" spans="1:31" ht="15" thickBot="1" x14ac:dyDescent="0.35">
      <c r="A15" s="1" t="s">
        <v>154</v>
      </c>
      <c r="B15" s="1" t="s">
        <v>26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1">
        <v>4</v>
      </c>
      <c r="I15" s="1">
        <v>2</v>
      </c>
      <c r="J15" s="1">
        <v>3</v>
      </c>
      <c r="K15" s="1">
        <v>3</v>
      </c>
      <c r="L15" s="1">
        <f>konzisztencia_teszt_nyers_i!E15*1000+10000</f>
        <v>12000</v>
      </c>
      <c r="M15" s="1">
        <f t="shared" si="0"/>
        <v>12085.2</v>
      </c>
      <c r="N15" s="1">
        <f>konzisztencia_teszt_nyers_i!L15</f>
        <v>3</v>
      </c>
      <c r="O15">
        <f t="shared" si="1"/>
        <v>2.0852000000000008</v>
      </c>
      <c r="P15" s="12">
        <f t="shared" si="2"/>
        <v>0.30493333333333306</v>
      </c>
      <c r="Q15" s="12">
        <f t="shared" si="3"/>
        <v>0.30493333333333306</v>
      </c>
      <c r="R15" s="7" t="s">
        <v>184</v>
      </c>
      <c r="S15" s="8">
        <v>1</v>
      </c>
      <c r="T15" s="8">
        <v>1</v>
      </c>
      <c r="U15" s="8">
        <v>3</v>
      </c>
      <c r="V15" s="8">
        <v>2</v>
      </c>
      <c r="W15" s="8">
        <v>1</v>
      </c>
      <c r="X15" s="8">
        <v>1</v>
      </c>
      <c r="Y15" s="8">
        <v>4</v>
      </c>
      <c r="Z15" s="8">
        <v>4</v>
      </c>
      <c r="AA15" s="8">
        <v>4</v>
      </c>
      <c r="AB15" s="8">
        <v>13000</v>
      </c>
    </row>
    <row r="16" spans="1:31" ht="15" thickBot="1" x14ac:dyDescent="0.35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2</v>
      </c>
      <c r="H16" s="1">
        <v>3</v>
      </c>
      <c r="I16" s="1">
        <v>4</v>
      </c>
      <c r="J16" s="1">
        <v>3</v>
      </c>
      <c r="K16" s="1">
        <v>3</v>
      </c>
      <c r="L16" s="1">
        <f>konzisztencia_teszt_nyers_i!E16*1000+10000</f>
        <v>13000</v>
      </c>
      <c r="M16" s="1">
        <f t="shared" si="0"/>
        <v>11961.6</v>
      </c>
      <c r="N16" s="1">
        <f>konzisztencia_teszt_nyers_i!L16</f>
        <v>3</v>
      </c>
      <c r="O16">
        <f t="shared" si="1"/>
        <v>1.9616000000000005</v>
      </c>
      <c r="P16" s="12">
        <f t="shared" si="2"/>
        <v>0.34613333333333318</v>
      </c>
      <c r="Q16" s="12">
        <f t="shared" si="3"/>
        <v>0.34613333333333318</v>
      </c>
      <c r="R16" s="7" t="s">
        <v>185</v>
      </c>
      <c r="S16" s="8">
        <v>1</v>
      </c>
      <c r="T16" s="8">
        <v>1</v>
      </c>
      <c r="U16" s="8">
        <v>2</v>
      </c>
      <c r="V16" s="8">
        <v>2</v>
      </c>
      <c r="W16" s="8">
        <v>1</v>
      </c>
      <c r="X16" s="8">
        <v>1</v>
      </c>
      <c r="Y16" s="8">
        <v>4</v>
      </c>
      <c r="Z16" s="8">
        <v>4</v>
      </c>
      <c r="AA16" s="8">
        <v>5</v>
      </c>
      <c r="AB16" s="8">
        <v>12000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2</v>
      </c>
      <c r="E17" s="1">
        <v>4</v>
      </c>
      <c r="F17" s="1">
        <v>3</v>
      </c>
      <c r="G17" s="1">
        <v>2</v>
      </c>
      <c r="H17" s="1">
        <v>3</v>
      </c>
      <c r="I17" s="1">
        <v>3</v>
      </c>
      <c r="J17" s="1">
        <v>3</v>
      </c>
      <c r="K17" s="1">
        <v>2</v>
      </c>
      <c r="L17" s="1">
        <f>konzisztencia_teszt_nyers_i!E17*1000+10000</f>
        <v>13000</v>
      </c>
      <c r="M17" s="1">
        <f t="shared" si="0"/>
        <v>13241.1</v>
      </c>
      <c r="N17" s="1">
        <f>konzisztencia_teszt_nyers_i!L17</f>
        <v>2</v>
      </c>
      <c r="O17">
        <f t="shared" si="1"/>
        <v>3.2411000000000003</v>
      </c>
      <c r="P17" s="12">
        <f t="shared" si="2"/>
        <v>0.62055000000000016</v>
      </c>
      <c r="Q17" s="12">
        <f t="shared" si="3"/>
        <v>-0.62055000000000016</v>
      </c>
      <c r="R17" s="7" t="s">
        <v>186</v>
      </c>
      <c r="S17" s="8">
        <v>2</v>
      </c>
      <c r="T17" s="8">
        <v>2</v>
      </c>
      <c r="U17" s="8">
        <v>5</v>
      </c>
      <c r="V17" s="8">
        <v>4</v>
      </c>
      <c r="W17" s="8">
        <v>5</v>
      </c>
      <c r="X17" s="8">
        <v>5</v>
      </c>
      <c r="Y17" s="8">
        <v>1</v>
      </c>
      <c r="Z17" s="8">
        <v>3</v>
      </c>
      <c r="AA17" s="8">
        <v>1</v>
      </c>
      <c r="AB17" s="8">
        <v>15000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2</v>
      </c>
      <c r="H18" s="1">
        <v>3</v>
      </c>
      <c r="I18" s="1">
        <v>3</v>
      </c>
      <c r="J18" s="1">
        <v>3</v>
      </c>
      <c r="K18" s="1">
        <v>3</v>
      </c>
      <c r="L18" s="1">
        <f>konzisztencia_teszt_nyers_i!E18*1000+10000</f>
        <v>13000</v>
      </c>
      <c r="M18" s="1">
        <f t="shared" si="0"/>
        <v>12046.3</v>
      </c>
      <c r="N18" s="1">
        <f>konzisztencia_teszt_nyers_i!L18</f>
        <v>3</v>
      </c>
      <c r="O18">
        <f t="shared" si="1"/>
        <v>2.0462999999999991</v>
      </c>
      <c r="P18" s="12">
        <f t="shared" si="2"/>
        <v>0.31790000000000029</v>
      </c>
      <c r="Q18" s="12">
        <f t="shared" si="3"/>
        <v>0.31790000000000029</v>
      </c>
      <c r="R18" s="7" t="s">
        <v>187</v>
      </c>
      <c r="S18" s="8">
        <v>3</v>
      </c>
      <c r="T18" s="8">
        <v>3</v>
      </c>
      <c r="U18" s="8">
        <v>4</v>
      </c>
      <c r="V18" s="8">
        <v>3</v>
      </c>
      <c r="W18" s="8">
        <v>3</v>
      </c>
      <c r="X18" s="8">
        <v>4</v>
      </c>
      <c r="Y18" s="8">
        <v>3</v>
      </c>
      <c r="Z18" s="8">
        <v>3</v>
      </c>
      <c r="AA18" s="8">
        <v>3</v>
      </c>
      <c r="AB18" s="8">
        <v>12000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1</v>
      </c>
      <c r="G19" s="1">
        <v>1</v>
      </c>
      <c r="H19" s="1">
        <v>1</v>
      </c>
      <c r="I19" s="1">
        <v>3</v>
      </c>
      <c r="J19" s="1">
        <v>2</v>
      </c>
      <c r="K19" s="1">
        <v>3</v>
      </c>
      <c r="L19" s="1">
        <f>konzisztencia_teszt_nyers_i!E19*1000+10000</f>
        <v>12000</v>
      </c>
      <c r="M19" s="1">
        <f t="shared" si="0"/>
        <v>12567.7</v>
      </c>
      <c r="N19" s="1">
        <f>konzisztencia_teszt_nyers_i!L19</f>
        <v>3</v>
      </c>
      <c r="O19">
        <f t="shared" si="1"/>
        <v>2.5677000000000008</v>
      </c>
      <c r="P19" s="12">
        <f t="shared" si="2"/>
        <v>0.14409999999999976</v>
      </c>
      <c r="Q19" s="12">
        <f t="shared" si="3"/>
        <v>0.14409999999999976</v>
      </c>
      <c r="R19" s="7" t="s">
        <v>188</v>
      </c>
      <c r="S19" s="8">
        <v>3</v>
      </c>
      <c r="T19" s="8">
        <v>3</v>
      </c>
      <c r="U19" s="8">
        <v>3</v>
      </c>
      <c r="V19" s="8">
        <v>3</v>
      </c>
      <c r="W19" s="8">
        <v>3</v>
      </c>
      <c r="X19" s="8">
        <v>4</v>
      </c>
      <c r="Y19" s="8">
        <v>3</v>
      </c>
      <c r="Z19" s="8">
        <v>2</v>
      </c>
      <c r="AA19" s="8">
        <v>3</v>
      </c>
      <c r="AB19" s="8">
        <v>12000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2</v>
      </c>
      <c r="E20" s="1">
        <v>3</v>
      </c>
      <c r="F20" s="1">
        <v>1</v>
      </c>
      <c r="G20" s="1">
        <v>2</v>
      </c>
      <c r="H20" s="1">
        <v>1</v>
      </c>
      <c r="I20" s="1">
        <v>3</v>
      </c>
      <c r="J20" s="1">
        <v>2</v>
      </c>
      <c r="K20" s="1">
        <v>2</v>
      </c>
      <c r="L20" s="1">
        <f>konzisztencia_teszt_nyers_i!E20*1000+10000</f>
        <v>14000</v>
      </c>
      <c r="M20" s="1">
        <f t="shared" si="0"/>
        <v>13179.8</v>
      </c>
      <c r="N20" s="1">
        <f>konzisztencia_teszt_nyers_i!L20</f>
        <v>2</v>
      </c>
      <c r="O20">
        <f t="shared" si="1"/>
        <v>3.1797999999999993</v>
      </c>
      <c r="P20" s="12">
        <f t="shared" si="2"/>
        <v>0.58989999999999965</v>
      </c>
      <c r="Q20" s="12">
        <f t="shared" si="3"/>
        <v>-0.58989999999999965</v>
      </c>
      <c r="R20" s="7" t="s">
        <v>189</v>
      </c>
      <c r="S20" s="8">
        <v>3</v>
      </c>
      <c r="T20" s="8">
        <v>3</v>
      </c>
      <c r="U20" s="8">
        <v>3</v>
      </c>
      <c r="V20" s="8">
        <v>3</v>
      </c>
      <c r="W20" s="8">
        <v>3</v>
      </c>
      <c r="X20" s="8">
        <v>4</v>
      </c>
      <c r="Y20" s="8">
        <v>2</v>
      </c>
      <c r="Z20" s="8">
        <v>3</v>
      </c>
      <c r="AA20" s="8">
        <v>3</v>
      </c>
      <c r="AB20" s="8">
        <v>12000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1</v>
      </c>
      <c r="G21" s="1">
        <v>1</v>
      </c>
      <c r="H21" s="1">
        <v>1</v>
      </c>
      <c r="I21" s="1">
        <v>3</v>
      </c>
      <c r="J21" s="1">
        <v>2</v>
      </c>
      <c r="K21" s="1">
        <v>4</v>
      </c>
      <c r="L21" s="1">
        <f>konzisztencia_teszt_nyers_i!E21*1000+10000</f>
        <v>13000</v>
      </c>
      <c r="M21" s="1">
        <f t="shared" si="0"/>
        <v>13161.8</v>
      </c>
      <c r="N21" s="1">
        <f>konzisztencia_teszt_nyers_i!L21</f>
        <v>4</v>
      </c>
      <c r="O21">
        <f t="shared" si="1"/>
        <v>3.1617999999999991</v>
      </c>
      <c r="P21" s="12">
        <f t="shared" si="2"/>
        <v>0.20955000000000024</v>
      </c>
      <c r="Q21" s="12">
        <f t="shared" si="3"/>
        <v>0.20955000000000024</v>
      </c>
      <c r="R21" s="7" t="s">
        <v>190</v>
      </c>
      <c r="S21" s="8">
        <v>3</v>
      </c>
      <c r="T21" s="8">
        <v>2</v>
      </c>
      <c r="U21" s="8">
        <v>3</v>
      </c>
      <c r="V21" s="8">
        <v>3</v>
      </c>
      <c r="W21" s="8">
        <v>2</v>
      </c>
      <c r="X21" s="8">
        <v>3</v>
      </c>
      <c r="Y21" s="8">
        <v>4</v>
      </c>
      <c r="Z21" s="8">
        <v>3</v>
      </c>
      <c r="AA21" s="8">
        <v>3</v>
      </c>
      <c r="AB21" s="8">
        <v>13000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3</v>
      </c>
      <c r="E22" s="1">
        <v>4</v>
      </c>
      <c r="F22" s="1">
        <v>2</v>
      </c>
      <c r="G22" s="1">
        <v>4</v>
      </c>
      <c r="H22" s="1">
        <v>2</v>
      </c>
      <c r="I22" s="1">
        <v>2</v>
      </c>
      <c r="J22" s="1">
        <v>3</v>
      </c>
      <c r="K22" s="1">
        <v>1</v>
      </c>
      <c r="L22" s="1">
        <f>konzisztencia_teszt_nyers_i!E22*1000+10000</f>
        <v>15000</v>
      </c>
      <c r="M22" s="1">
        <f t="shared" si="0"/>
        <v>14317.2</v>
      </c>
      <c r="N22" s="1">
        <f>konzisztencia_teszt_nyers_i!L22</f>
        <v>1</v>
      </c>
      <c r="O22">
        <f t="shared" si="1"/>
        <v>4.3172000000000006</v>
      </c>
      <c r="P22" s="12">
        <f t="shared" si="2"/>
        <v>3.3172000000000006</v>
      </c>
      <c r="Q22" s="12">
        <f t="shared" si="3"/>
        <v>-3.3172000000000006</v>
      </c>
      <c r="R22" s="7" t="s">
        <v>191</v>
      </c>
      <c r="S22" s="8">
        <v>2</v>
      </c>
      <c r="T22" s="8">
        <v>2</v>
      </c>
      <c r="U22" s="8">
        <v>4</v>
      </c>
      <c r="V22" s="8">
        <v>3</v>
      </c>
      <c r="W22" s="8">
        <v>2</v>
      </c>
      <c r="X22" s="8">
        <v>3</v>
      </c>
      <c r="Y22" s="8">
        <v>3</v>
      </c>
      <c r="Z22" s="8">
        <v>3</v>
      </c>
      <c r="AA22" s="8">
        <v>2</v>
      </c>
      <c r="AB22" s="8">
        <v>13000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2</v>
      </c>
      <c r="G23" s="1">
        <v>2</v>
      </c>
      <c r="H23" s="1">
        <v>1</v>
      </c>
      <c r="I23" s="1">
        <v>4</v>
      </c>
      <c r="J23" s="1">
        <v>3</v>
      </c>
      <c r="K23" s="1">
        <v>3</v>
      </c>
      <c r="L23" s="1">
        <f>konzisztencia_teszt_nyers_i!E23*1000+10000</f>
        <v>13000</v>
      </c>
      <c r="M23" s="1">
        <f t="shared" si="0"/>
        <v>12242.7</v>
      </c>
      <c r="N23" s="1">
        <f>konzisztencia_teszt_nyers_i!L23</f>
        <v>3</v>
      </c>
      <c r="O23">
        <f t="shared" si="1"/>
        <v>2.2427000000000006</v>
      </c>
      <c r="P23" s="12">
        <f t="shared" si="2"/>
        <v>0.25243333333333312</v>
      </c>
      <c r="Q23" s="12">
        <f t="shared" si="3"/>
        <v>0.25243333333333312</v>
      </c>
      <c r="R23" s="7" t="s">
        <v>192</v>
      </c>
      <c r="S23" s="8">
        <v>3</v>
      </c>
      <c r="T23" s="8">
        <v>2</v>
      </c>
      <c r="U23" s="8">
        <v>3</v>
      </c>
      <c r="V23" s="8">
        <v>3</v>
      </c>
      <c r="W23" s="8">
        <v>2</v>
      </c>
      <c r="X23" s="8">
        <v>3</v>
      </c>
      <c r="Y23" s="8">
        <v>3</v>
      </c>
      <c r="Z23" s="8">
        <v>3</v>
      </c>
      <c r="AA23" s="8">
        <v>3</v>
      </c>
      <c r="AB23" s="8">
        <v>13000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2</v>
      </c>
      <c r="F24" s="1">
        <v>2</v>
      </c>
      <c r="G24" s="1">
        <v>1</v>
      </c>
      <c r="H24" s="1">
        <v>1</v>
      </c>
      <c r="I24" s="1">
        <v>3</v>
      </c>
      <c r="J24" s="1">
        <v>4</v>
      </c>
      <c r="K24" s="1">
        <v>4</v>
      </c>
      <c r="L24" s="1">
        <f>konzisztencia_teszt_nyers_i!E24*1000+10000</f>
        <v>13000</v>
      </c>
      <c r="M24" s="1">
        <f t="shared" si="0"/>
        <v>12032.4</v>
      </c>
      <c r="N24" s="1">
        <f>konzisztencia_teszt_nyers_i!L24</f>
        <v>4</v>
      </c>
      <c r="O24">
        <f t="shared" si="1"/>
        <v>2.0323999999999995</v>
      </c>
      <c r="P24" s="12">
        <f t="shared" si="2"/>
        <v>0.49190000000000011</v>
      </c>
      <c r="Q24" s="12">
        <f t="shared" si="3"/>
        <v>0.49190000000000011</v>
      </c>
      <c r="R24" s="7" t="s">
        <v>193</v>
      </c>
      <c r="S24" s="8">
        <v>2</v>
      </c>
      <c r="T24" s="8">
        <v>3</v>
      </c>
      <c r="U24" s="8">
        <v>2</v>
      </c>
      <c r="V24" s="8">
        <v>1</v>
      </c>
      <c r="W24" s="8">
        <v>1</v>
      </c>
      <c r="X24" s="8">
        <v>1</v>
      </c>
      <c r="Y24" s="8">
        <v>3</v>
      </c>
      <c r="Z24" s="8">
        <v>2</v>
      </c>
      <c r="AA24" s="8">
        <v>3</v>
      </c>
      <c r="AB24" s="8">
        <v>12000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2</v>
      </c>
      <c r="E25" s="1">
        <v>3</v>
      </c>
      <c r="F25" s="1">
        <v>2</v>
      </c>
      <c r="G25" s="1">
        <v>2</v>
      </c>
      <c r="H25" s="1">
        <v>1</v>
      </c>
      <c r="I25" s="1">
        <v>3</v>
      </c>
      <c r="J25" s="1">
        <v>3</v>
      </c>
      <c r="K25" s="1">
        <v>2</v>
      </c>
      <c r="L25" s="1">
        <f>konzisztencia_teszt_nyers_i!E25*1000+10000</f>
        <v>14000</v>
      </c>
      <c r="M25" s="1">
        <f t="shared" si="0"/>
        <v>12871.7</v>
      </c>
      <c r="N25" s="1">
        <f>konzisztencia_teszt_nyers_i!L25</f>
        <v>2</v>
      </c>
      <c r="O25">
        <f t="shared" si="1"/>
        <v>2.8717000000000006</v>
      </c>
      <c r="P25" s="12">
        <f t="shared" si="2"/>
        <v>0.43585000000000029</v>
      </c>
      <c r="Q25" s="12">
        <f t="shared" si="3"/>
        <v>-0.43585000000000029</v>
      </c>
      <c r="R25" s="7" t="s">
        <v>194</v>
      </c>
      <c r="S25" s="8">
        <v>1</v>
      </c>
      <c r="T25" s="8">
        <v>2</v>
      </c>
      <c r="U25" s="8">
        <v>3</v>
      </c>
      <c r="V25" s="8">
        <v>1</v>
      </c>
      <c r="W25" s="8">
        <v>2</v>
      </c>
      <c r="X25" s="8">
        <v>1</v>
      </c>
      <c r="Y25" s="8">
        <v>3</v>
      </c>
      <c r="Z25" s="8">
        <v>2</v>
      </c>
      <c r="AA25" s="8">
        <v>2</v>
      </c>
      <c r="AB25" s="8">
        <v>14000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2</v>
      </c>
      <c r="H26" s="1">
        <v>2</v>
      </c>
      <c r="I26" s="1">
        <v>3</v>
      </c>
      <c r="J26" s="1">
        <v>4</v>
      </c>
      <c r="K26" s="1">
        <v>2</v>
      </c>
      <c r="L26" s="1">
        <f>konzisztencia_teszt_nyers_i!E26*1000+10000</f>
        <v>13000</v>
      </c>
      <c r="M26" s="1">
        <f t="shared" si="0"/>
        <v>12315</v>
      </c>
      <c r="N26" s="1">
        <f>konzisztencia_teszt_nyers_i!L26</f>
        <v>2</v>
      </c>
      <c r="O26">
        <f t="shared" si="1"/>
        <v>2.3149999999999999</v>
      </c>
      <c r="P26" s="12">
        <f t="shared" si="2"/>
        <v>0.15749999999999997</v>
      </c>
      <c r="Q26" s="12">
        <f t="shared" si="3"/>
        <v>-0.15749999999999997</v>
      </c>
      <c r="R26" s="7" t="s">
        <v>195</v>
      </c>
      <c r="S26" s="8">
        <v>2</v>
      </c>
      <c r="T26" s="8">
        <v>3</v>
      </c>
      <c r="U26" s="8">
        <v>3</v>
      </c>
      <c r="V26" s="8">
        <v>1</v>
      </c>
      <c r="W26" s="8">
        <v>1</v>
      </c>
      <c r="X26" s="8">
        <v>1</v>
      </c>
      <c r="Y26" s="8">
        <v>3</v>
      </c>
      <c r="Z26" s="8">
        <v>2</v>
      </c>
      <c r="AA26" s="8">
        <v>4</v>
      </c>
      <c r="AB26" s="8">
        <v>13000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3</v>
      </c>
      <c r="G27" s="1">
        <v>2</v>
      </c>
      <c r="H27" s="1">
        <v>2</v>
      </c>
      <c r="I27" s="1">
        <v>4</v>
      </c>
      <c r="J27" s="1">
        <v>5</v>
      </c>
      <c r="K27" s="1">
        <v>4</v>
      </c>
      <c r="L27" s="1">
        <f>konzisztencia_teszt_nyers_i!E27*1000+10000</f>
        <v>12000</v>
      </c>
      <c r="M27" s="1">
        <f t="shared" si="0"/>
        <v>11980.1</v>
      </c>
      <c r="N27" s="1">
        <f>konzisztencia_teszt_nyers_i!L27</f>
        <v>4</v>
      </c>
      <c r="O27">
        <f t="shared" si="1"/>
        <v>1.9801000000000004</v>
      </c>
      <c r="P27" s="12">
        <f t="shared" si="2"/>
        <v>0.50497499999999995</v>
      </c>
      <c r="Q27" s="12">
        <f t="shared" si="3"/>
        <v>0.50497499999999995</v>
      </c>
      <c r="R27" s="7" t="s">
        <v>196</v>
      </c>
      <c r="S27" s="8">
        <v>1</v>
      </c>
      <c r="T27" s="8">
        <v>3</v>
      </c>
      <c r="U27" s="8">
        <v>4</v>
      </c>
      <c r="V27" s="8">
        <v>2</v>
      </c>
      <c r="W27" s="8">
        <v>4</v>
      </c>
      <c r="X27" s="8">
        <v>2</v>
      </c>
      <c r="Y27" s="8">
        <v>2</v>
      </c>
      <c r="Z27" s="8">
        <v>3</v>
      </c>
      <c r="AA27" s="8">
        <v>1</v>
      </c>
      <c r="AB27" s="8">
        <v>15000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2</v>
      </c>
      <c r="E28" s="1">
        <v>4</v>
      </c>
      <c r="F28" s="1">
        <v>3</v>
      </c>
      <c r="G28" s="1">
        <v>4</v>
      </c>
      <c r="H28" s="1">
        <v>4</v>
      </c>
      <c r="I28" s="1">
        <v>2</v>
      </c>
      <c r="J28" s="1">
        <v>3</v>
      </c>
      <c r="K28" s="1">
        <v>3</v>
      </c>
      <c r="L28" s="1">
        <f>konzisztencia_teszt_nyers_i!E28*1000+10000</f>
        <v>11000</v>
      </c>
      <c r="M28" s="1">
        <f t="shared" si="0"/>
        <v>11780.7</v>
      </c>
      <c r="N28" s="1">
        <f>konzisztencia_teszt_nyers_i!L28</f>
        <v>3</v>
      </c>
      <c r="O28">
        <f t="shared" si="1"/>
        <v>1.7807000000000008</v>
      </c>
      <c r="P28" s="12">
        <f t="shared" si="2"/>
        <v>0.40643333333333304</v>
      </c>
      <c r="Q28" s="12">
        <f t="shared" si="3"/>
        <v>0.40643333333333304</v>
      </c>
      <c r="R28" s="7" t="s">
        <v>197</v>
      </c>
      <c r="S28" s="8">
        <v>2</v>
      </c>
      <c r="T28" s="8">
        <v>2</v>
      </c>
      <c r="U28" s="8">
        <v>3</v>
      </c>
      <c r="V28" s="8">
        <v>2</v>
      </c>
      <c r="W28" s="8">
        <v>2</v>
      </c>
      <c r="X28" s="8">
        <v>1</v>
      </c>
      <c r="Y28" s="8">
        <v>4</v>
      </c>
      <c r="Z28" s="8">
        <v>3</v>
      </c>
      <c r="AA28" s="8">
        <v>3</v>
      </c>
      <c r="AB28" s="8">
        <v>13000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4</v>
      </c>
      <c r="E29" s="1">
        <v>4</v>
      </c>
      <c r="F29" s="1">
        <v>4</v>
      </c>
      <c r="G29" s="1">
        <v>4</v>
      </c>
      <c r="H29" s="1">
        <v>4</v>
      </c>
      <c r="I29" s="1">
        <v>2</v>
      </c>
      <c r="J29" s="1">
        <v>2</v>
      </c>
      <c r="K29" s="1">
        <v>3</v>
      </c>
      <c r="L29" s="1">
        <f>konzisztencia_teszt_nyers_i!E29*1000+10000</f>
        <v>12000</v>
      </c>
      <c r="M29" s="1">
        <f t="shared" si="0"/>
        <v>12641</v>
      </c>
      <c r="N29" s="1">
        <f>konzisztencia_teszt_nyers_i!L29</f>
        <v>3</v>
      </c>
      <c r="O29">
        <f t="shared" si="1"/>
        <v>2.641</v>
      </c>
      <c r="P29" s="12">
        <f t="shared" si="2"/>
        <v>0.11966666666666666</v>
      </c>
      <c r="Q29" s="12">
        <f t="shared" si="3"/>
        <v>0.11966666666666666</v>
      </c>
      <c r="R29" s="7" t="s">
        <v>198</v>
      </c>
      <c r="S29" s="8">
        <v>2</v>
      </c>
      <c r="T29" s="8">
        <v>3</v>
      </c>
      <c r="U29" s="8">
        <v>2</v>
      </c>
      <c r="V29" s="8">
        <v>2</v>
      </c>
      <c r="W29" s="8">
        <v>1</v>
      </c>
      <c r="X29" s="8">
        <v>1</v>
      </c>
      <c r="Y29" s="8">
        <v>3</v>
      </c>
      <c r="Z29" s="8">
        <v>4</v>
      </c>
      <c r="AA29" s="8">
        <v>4</v>
      </c>
      <c r="AB29" s="8">
        <v>13000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4</v>
      </c>
      <c r="G30" s="1">
        <v>2</v>
      </c>
      <c r="H30" s="1">
        <v>2</v>
      </c>
      <c r="I30" s="1">
        <v>4</v>
      </c>
      <c r="J30" s="1">
        <v>5</v>
      </c>
      <c r="K30" s="1">
        <v>4</v>
      </c>
      <c r="L30" s="1">
        <f>konzisztencia_teszt_nyers_i!E30*1000+10000</f>
        <v>13000</v>
      </c>
      <c r="M30" s="1">
        <f t="shared" si="0"/>
        <v>12589.1</v>
      </c>
      <c r="N30" s="1">
        <f>konzisztencia_teszt_nyers_i!L30</f>
        <v>4</v>
      </c>
      <c r="O30">
        <f t="shared" si="1"/>
        <v>2.5891000000000002</v>
      </c>
      <c r="P30" s="12">
        <f t="shared" si="2"/>
        <v>0.35272499999999996</v>
      </c>
      <c r="Q30" s="12">
        <f t="shared" si="3"/>
        <v>0.35272499999999996</v>
      </c>
      <c r="R30" s="7" t="s">
        <v>199</v>
      </c>
      <c r="S30" s="8">
        <v>1</v>
      </c>
      <c r="T30" s="8">
        <v>2</v>
      </c>
      <c r="U30" s="8">
        <v>3</v>
      </c>
      <c r="V30" s="8">
        <v>2</v>
      </c>
      <c r="W30" s="8">
        <v>2</v>
      </c>
      <c r="X30" s="8">
        <v>1</v>
      </c>
      <c r="Y30" s="8">
        <v>3</v>
      </c>
      <c r="Z30" s="8">
        <v>3</v>
      </c>
      <c r="AA30" s="8">
        <v>2</v>
      </c>
      <c r="AB30" s="8">
        <v>14000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1</v>
      </c>
      <c r="G31" s="1">
        <v>1</v>
      </c>
      <c r="H31" s="1">
        <v>1</v>
      </c>
      <c r="I31" s="1">
        <v>4</v>
      </c>
      <c r="J31" s="1">
        <v>3</v>
      </c>
      <c r="K31" s="1">
        <v>3</v>
      </c>
      <c r="L31" s="1">
        <f>konzisztencia_teszt_nyers_i!E31*1000+10000</f>
        <v>12000</v>
      </c>
      <c r="M31" s="1">
        <f t="shared" si="0"/>
        <v>11892.8</v>
      </c>
      <c r="N31" s="1">
        <f>konzisztencia_teszt_nyers_i!L31</f>
        <v>3</v>
      </c>
      <c r="O31">
        <f t="shared" si="1"/>
        <v>1.8927999999999994</v>
      </c>
      <c r="P31" s="12">
        <f t="shared" si="2"/>
        <v>0.36906666666666688</v>
      </c>
      <c r="Q31" s="12">
        <f t="shared" si="3"/>
        <v>0.36906666666666688</v>
      </c>
      <c r="R31" s="7" t="s">
        <v>200</v>
      </c>
      <c r="S31" s="8">
        <v>1</v>
      </c>
      <c r="T31" s="8">
        <v>1</v>
      </c>
      <c r="U31" s="8">
        <v>3</v>
      </c>
      <c r="V31" s="8">
        <v>3</v>
      </c>
      <c r="W31" s="8">
        <v>2</v>
      </c>
      <c r="X31" s="8">
        <v>2</v>
      </c>
      <c r="Y31" s="8">
        <v>3</v>
      </c>
      <c r="Z31" s="8">
        <v>4</v>
      </c>
      <c r="AA31" s="8">
        <v>2</v>
      </c>
      <c r="AB31" s="8">
        <v>13000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2</v>
      </c>
      <c r="E32" s="1">
        <v>2</v>
      </c>
      <c r="F32" s="1">
        <v>1</v>
      </c>
      <c r="G32" s="1">
        <v>1</v>
      </c>
      <c r="H32" s="1">
        <v>2</v>
      </c>
      <c r="I32" s="1">
        <v>4</v>
      </c>
      <c r="J32" s="1">
        <v>3</v>
      </c>
      <c r="K32" s="1">
        <v>4</v>
      </c>
      <c r="L32" s="1">
        <f>konzisztencia_teszt_nyers_i!E32*1000+10000</f>
        <v>13000</v>
      </c>
      <c r="M32" s="1">
        <f t="shared" si="0"/>
        <v>11863.4</v>
      </c>
      <c r="N32" s="1">
        <f>konzisztencia_teszt_nyers_i!L32</f>
        <v>4</v>
      </c>
      <c r="O32">
        <f t="shared" si="1"/>
        <v>1.8633999999999997</v>
      </c>
      <c r="P32" s="12">
        <f t="shared" si="2"/>
        <v>0.53415000000000012</v>
      </c>
      <c r="Q32" s="12">
        <f t="shared" si="3"/>
        <v>0.53415000000000012</v>
      </c>
      <c r="R32" s="7" t="s">
        <v>201</v>
      </c>
      <c r="S32" s="8">
        <v>3</v>
      </c>
      <c r="T32" s="8">
        <v>3</v>
      </c>
      <c r="U32" s="8">
        <v>2</v>
      </c>
      <c r="V32" s="8">
        <v>3</v>
      </c>
      <c r="W32" s="8">
        <v>2</v>
      </c>
      <c r="X32" s="8">
        <v>2</v>
      </c>
      <c r="Y32" s="8">
        <v>4</v>
      </c>
      <c r="Z32" s="8">
        <v>5</v>
      </c>
      <c r="AA32" s="8">
        <v>4</v>
      </c>
      <c r="AB32" s="8">
        <v>12000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3</v>
      </c>
      <c r="E33" s="1">
        <v>2</v>
      </c>
      <c r="F33" s="1">
        <v>1</v>
      </c>
      <c r="G33" s="1">
        <v>1</v>
      </c>
      <c r="H33" s="1">
        <v>1</v>
      </c>
      <c r="I33" s="1">
        <v>3</v>
      </c>
      <c r="J33" s="1">
        <v>3</v>
      </c>
      <c r="K33" s="1">
        <v>2</v>
      </c>
      <c r="L33" s="1">
        <f>konzisztencia_teszt_nyers_i!E33*1000+10000</f>
        <v>14000</v>
      </c>
      <c r="M33" s="1">
        <f t="shared" si="0"/>
        <v>12933</v>
      </c>
      <c r="N33" s="1">
        <f>konzisztencia_teszt_nyers_i!L33</f>
        <v>2</v>
      </c>
      <c r="O33">
        <f t="shared" si="1"/>
        <v>2.9329999999999998</v>
      </c>
      <c r="P33" s="12">
        <f t="shared" si="2"/>
        <v>0.46649999999999991</v>
      </c>
      <c r="Q33" s="12">
        <f t="shared" si="3"/>
        <v>-0.46649999999999991</v>
      </c>
      <c r="R33" s="7" t="s">
        <v>202</v>
      </c>
      <c r="S33" s="8">
        <v>4</v>
      </c>
      <c r="T33" s="8">
        <v>2</v>
      </c>
      <c r="U33" s="8">
        <v>4</v>
      </c>
      <c r="V33" s="8">
        <v>3</v>
      </c>
      <c r="W33" s="8">
        <v>4</v>
      </c>
      <c r="X33" s="8">
        <v>4</v>
      </c>
      <c r="Y33" s="8">
        <v>2</v>
      </c>
      <c r="Z33" s="8">
        <v>3</v>
      </c>
      <c r="AA33" s="8">
        <v>3</v>
      </c>
      <c r="AB33" s="8">
        <v>11000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2</v>
      </c>
      <c r="H34" s="1">
        <v>2</v>
      </c>
      <c r="I34" s="1">
        <v>4</v>
      </c>
      <c r="J34" s="1">
        <v>4</v>
      </c>
      <c r="K34" s="1">
        <v>4</v>
      </c>
      <c r="L34" s="1">
        <f>konzisztencia_teszt_nyers_i!E34*1000+10000</f>
        <v>13000</v>
      </c>
      <c r="M34" s="1">
        <f t="shared" si="0"/>
        <v>12131.6</v>
      </c>
      <c r="N34" s="1">
        <f>konzisztencia_teszt_nyers_i!L34</f>
        <v>4</v>
      </c>
      <c r="O34">
        <f t="shared" si="1"/>
        <v>2.1316000000000002</v>
      </c>
      <c r="P34" s="12">
        <f t="shared" si="2"/>
        <v>0.46709999999999996</v>
      </c>
      <c r="Q34" s="12">
        <f t="shared" si="3"/>
        <v>0.46709999999999996</v>
      </c>
      <c r="R34" s="7" t="s">
        <v>203</v>
      </c>
      <c r="S34" s="8">
        <v>4</v>
      </c>
      <c r="T34" s="8">
        <v>4</v>
      </c>
      <c r="U34" s="8">
        <v>4</v>
      </c>
      <c r="V34" s="8">
        <v>4</v>
      </c>
      <c r="W34" s="8">
        <v>4</v>
      </c>
      <c r="X34" s="8">
        <v>4</v>
      </c>
      <c r="Y34" s="8">
        <v>2</v>
      </c>
      <c r="Z34" s="8">
        <v>2</v>
      </c>
      <c r="AA34" s="8">
        <v>3</v>
      </c>
      <c r="AB34" s="8">
        <v>12000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1</v>
      </c>
      <c r="H35" s="1">
        <v>1</v>
      </c>
      <c r="I35" s="1">
        <v>5</v>
      </c>
      <c r="J35" s="1">
        <v>4</v>
      </c>
      <c r="K35" s="1">
        <v>4</v>
      </c>
      <c r="L35" s="1">
        <f>konzisztencia_teszt_nyers_i!E35*1000+10000</f>
        <v>12000</v>
      </c>
      <c r="M35" s="1">
        <f t="shared" si="0"/>
        <v>11603.8</v>
      </c>
      <c r="N35" s="1">
        <f>konzisztencia_teszt_nyers_i!L35</f>
        <v>4</v>
      </c>
      <c r="O35">
        <f t="shared" si="1"/>
        <v>1.6037999999999992</v>
      </c>
      <c r="P35" s="12">
        <f t="shared" si="2"/>
        <v>0.59905000000000019</v>
      </c>
      <c r="Q35" s="12">
        <f t="shared" si="3"/>
        <v>0.59905000000000019</v>
      </c>
      <c r="R35" s="7" t="s">
        <v>204</v>
      </c>
      <c r="S35" s="8">
        <v>3</v>
      </c>
      <c r="T35" s="8">
        <v>3</v>
      </c>
      <c r="U35" s="8">
        <v>3</v>
      </c>
      <c r="V35" s="8">
        <v>4</v>
      </c>
      <c r="W35" s="8">
        <v>2</v>
      </c>
      <c r="X35" s="8">
        <v>2</v>
      </c>
      <c r="Y35" s="8">
        <v>4</v>
      </c>
      <c r="Z35" s="8">
        <v>5</v>
      </c>
      <c r="AA35" s="8">
        <v>4</v>
      </c>
      <c r="AB35" s="8">
        <v>13000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1</v>
      </c>
      <c r="H36" s="1">
        <v>2</v>
      </c>
      <c r="I36" s="1">
        <v>4</v>
      </c>
      <c r="J36" s="1">
        <v>3</v>
      </c>
      <c r="K36" s="1">
        <v>5</v>
      </c>
      <c r="L36" s="1">
        <f>konzisztencia_teszt_nyers_i!E36*1000+10000</f>
        <v>12000</v>
      </c>
      <c r="M36" s="1">
        <f t="shared" si="0"/>
        <v>11734.3</v>
      </c>
      <c r="N36" s="1">
        <f>konzisztencia_teszt_nyers_i!L36</f>
        <v>5</v>
      </c>
      <c r="O36">
        <f t="shared" si="1"/>
        <v>1.7342999999999993</v>
      </c>
      <c r="P36" s="12">
        <f t="shared" si="2"/>
        <v>0.65314000000000016</v>
      </c>
      <c r="Q36" s="12">
        <f t="shared" si="3"/>
        <v>0.65314000000000016</v>
      </c>
      <c r="R36" s="7" t="s">
        <v>205</v>
      </c>
      <c r="S36" s="8">
        <v>3</v>
      </c>
      <c r="T36" s="8">
        <v>2</v>
      </c>
      <c r="U36" s="8">
        <v>2</v>
      </c>
      <c r="V36" s="8">
        <v>1</v>
      </c>
      <c r="W36" s="8">
        <v>1</v>
      </c>
      <c r="X36" s="8">
        <v>1</v>
      </c>
      <c r="Y36" s="8">
        <v>4</v>
      </c>
      <c r="Z36" s="8">
        <v>3</v>
      </c>
      <c r="AA36" s="8">
        <v>3</v>
      </c>
      <c r="AB36" s="8">
        <v>12000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1</v>
      </c>
      <c r="E37" s="1">
        <v>2</v>
      </c>
      <c r="F37" s="1">
        <v>2</v>
      </c>
      <c r="G37" s="1">
        <v>1</v>
      </c>
      <c r="H37" s="1">
        <v>1</v>
      </c>
      <c r="I37" s="1">
        <v>3</v>
      </c>
      <c r="J37" s="1">
        <v>3</v>
      </c>
      <c r="K37" s="1">
        <v>2</v>
      </c>
      <c r="L37" s="1">
        <f>konzisztencia_teszt_nyers_i!E37*1000+10000</f>
        <v>13000</v>
      </c>
      <c r="M37" s="1">
        <f t="shared" si="0"/>
        <v>12397.2</v>
      </c>
      <c r="N37" s="1">
        <f>konzisztencia_teszt_nyers_i!L37</f>
        <v>2</v>
      </c>
      <c r="O37">
        <f t="shared" si="1"/>
        <v>2.3972000000000007</v>
      </c>
      <c r="P37" s="12">
        <f t="shared" si="2"/>
        <v>0.19860000000000033</v>
      </c>
      <c r="Q37" s="12">
        <f t="shared" si="3"/>
        <v>-0.19860000000000033</v>
      </c>
      <c r="R37" s="7" t="s">
        <v>206</v>
      </c>
      <c r="S37" s="8">
        <v>3</v>
      </c>
      <c r="T37" s="8">
        <v>2</v>
      </c>
      <c r="U37" s="8">
        <v>2</v>
      </c>
      <c r="V37" s="8">
        <v>1</v>
      </c>
      <c r="W37" s="8">
        <v>1</v>
      </c>
      <c r="X37" s="8">
        <v>2</v>
      </c>
      <c r="Y37" s="8">
        <v>4</v>
      </c>
      <c r="Z37" s="8">
        <v>3</v>
      </c>
      <c r="AA37" s="8">
        <v>4</v>
      </c>
      <c r="AB37" s="8">
        <v>13000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2</v>
      </c>
      <c r="F38" s="1">
        <v>1</v>
      </c>
      <c r="G38" s="1">
        <v>1</v>
      </c>
      <c r="H38" s="1">
        <v>2</v>
      </c>
      <c r="I38" s="1">
        <v>4</v>
      </c>
      <c r="J38" s="1">
        <v>2</v>
      </c>
      <c r="K38" s="1">
        <v>4</v>
      </c>
      <c r="L38" s="1">
        <f>konzisztencia_teszt_nyers_i!E38*1000+10000</f>
        <v>11000</v>
      </c>
      <c r="M38" s="1">
        <f t="shared" si="0"/>
        <v>12046.8</v>
      </c>
      <c r="N38" s="1">
        <f>konzisztencia_teszt_nyers_i!L38</f>
        <v>4</v>
      </c>
      <c r="O38">
        <f t="shared" si="1"/>
        <v>2.0467999999999993</v>
      </c>
      <c r="P38" s="12">
        <f t="shared" si="2"/>
        <v>0.48830000000000018</v>
      </c>
      <c r="Q38" s="12">
        <f t="shared" si="3"/>
        <v>0.48830000000000018</v>
      </c>
      <c r="R38" s="7" t="s">
        <v>207</v>
      </c>
      <c r="S38" s="8">
        <v>1</v>
      </c>
      <c r="T38" s="8">
        <v>3</v>
      </c>
      <c r="U38" s="8">
        <v>2</v>
      </c>
      <c r="V38" s="8">
        <v>1</v>
      </c>
      <c r="W38" s="8">
        <v>1</v>
      </c>
      <c r="X38" s="8">
        <v>1</v>
      </c>
      <c r="Y38" s="8">
        <v>3</v>
      </c>
      <c r="Z38" s="8">
        <v>3</v>
      </c>
      <c r="AA38" s="8">
        <v>2</v>
      </c>
      <c r="AB38" s="8">
        <v>14000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4</v>
      </c>
      <c r="J39" s="1">
        <v>2</v>
      </c>
      <c r="K39" s="1">
        <v>2</v>
      </c>
      <c r="L39" s="1">
        <f>konzisztencia_teszt_nyers_i!E39*1000+10000</f>
        <v>12000</v>
      </c>
      <c r="M39" s="1">
        <f t="shared" si="0"/>
        <v>11903.3</v>
      </c>
      <c r="N39" s="1">
        <f>konzisztencia_teszt_nyers_i!L39</f>
        <v>2</v>
      </c>
      <c r="O39">
        <f t="shared" si="1"/>
        <v>1.9032999999999993</v>
      </c>
      <c r="P39" s="12">
        <f t="shared" si="2"/>
        <v>4.8350000000000337E-2</v>
      </c>
      <c r="Q39" s="12">
        <f t="shared" si="3"/>
        <v>4.8350000000000337E-2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2</v>
      </c>
      <c r="X39" s="8">
        <v>2</v>
      </c>
      <c r="Y39" s="8">
        <v>4</v>
      </c>
      <c r="Z39" s="8">
        <v>4</v>
      </c>
      <c r="AA39" s="8">
        <v>4</v>
      </c>
      <c r="AB39" s="8">
        <v>13000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1</v>
      </c>
      <c r="F40" s="1">
        <v>1</v>
      </c>
      <c r="G40" s="1">
        <v>1</v>
      </c>
      <c r="H40" s="1">
        <v>2</v>
      </c>
      <c r="I40" s="1">
        <v>5</v>
      </c>
      <c r="J40" s="1">
        <v>5</v>
      </c>
      <c r="K40" s="1">
        <v>5</v>
      </c>
      <c r="L40" s="1">
        <f>konzisztencia_teszt_nyers_i!E40*1000+10000</f>
        <v>12000</v>
      </c>
      <c r="M40" s="1">
        <f t="shared" si="0"/>
        <v>11149.7</v>
      </c>
      <c r="N40" s="1">
        <f>konzisztencia_teszt_nyers_i!L40</f>
        <v>5</v>
      </c>
      <c r="O40">
        <f t="shared" si="1"/>
        <v>1.1497000000000008</v>
      </c>
      <c r="P40" s="12">
        <f t="shared" si="2"/>
        <v>0.77005999999999974</v>
      </c>
      <c r="Q40" s="12">
        <f t="shared" si="3"/>
        <v>0.77005999999999974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1</v>
      </c>
      <c r="X40" s="8">
        <v>1</v>
      </c>
      <c r="Y40" s="8">
        <v>5</v>
      </c>
      <c r="Z40" s="8">
        <v>4</v>
      </c>
      <c r="AA40" s="8">
        <v>4</v>
      </c>
      <c r="AB40" s="8">
        <v>12000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2</v>
      </c>
      <c r="E41" s="1">
        <v>2</v>
      </c>
      <c r="F41" s="1">
        <v>1</v>
      </c>
      <c r="G41" s="1">
        <v>3</v>
      </c>
      <c r="H41" s="1">
        <v>2</v>
      </c>
      <c r="I41" s="1">
        <v>4</v>
      </c>
      <c r="J41" s="1">
        <v>4</v>
      </c>
      <c r="K41" s="1">
        <v>1</v>
      </c>
      <c r="L41" s="1">
        <f>konzisztencia_teszt_nyers_i!E41*1000+10000</f>
        <v>13000</v>
      </c>
      <c r="M41" s="1">
        <f t="shared" si="0"/>
        <v>12965.4</v>
      </c>
      <c r="N41" s="1">
        <f>konzisztencia_teszt_nyers_i!L41</f>
        <v>1</v>
      </c>
      <c r="O41">
        <f t="shared" si="1"/>
        <v>2.9653999999999998</v>
      </c>
      <c r="P41" s="12">
        <f t="shared" si="2"/>
        <v>1.9653999999999998</v>
      </c>
      <c r="Q41" s="12">
        <f t="shared" si="3"/>
        <v>-1.9653999999999998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1</v>
      </c>
      <c r="X41" s="8">
        <v>2</v>
      </c>
      <c r="Y41" s="8">
        <v>4</v>
      </c>
      <c r="Z41" s="8">
        <v>3</v>
      </c>
      <c r="AA41" s="8">
        <v>5</v>
      </c>
      <c r="AB41" s="8">
        <v>12000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1</v>
      </c>
      <c r="G42" s="1">
        <v>1</v>
      </c>
      <c r="H42" s="1">
        <v>2</v>
      </c>
      <c r="I42" s="1">
        <v>4</v>
      </c>
      <c r="J42" s="1">
        <v>5</v>
      </c>
      <c r="K42" s="1">
        <v>4</v>
      </c>
      <c r="L42" s="1">
        <f>konzisztencia_teszt_nyers_i!E42*1000+10000</f>
        <v>12000</v>
      </c>
      <c r="M42" s="1">
        <f t="shared" si="0"/>
        <v>11799.6</v>
      </c>
      <c r="N42" s="1">
        <f>konzisztencia_teszt_nyers_i!L42</f>
        <v>4</v>
      </c>
      <c r="O42">
        <f t="shared" si="1"/>
        <v>1.7996000000000003</v>
      </c>
      <c r="P42" s="12">
        <f t="shared" si="2"/>
        <v>0.55009999999999992</v>
      </c>
      <c r="Q42" s="12">
        <f t="shared" si="3"/>
        <v>0.55009999999999992</v>
      </c>
      <c r="R42" s="7" t="s">
        <v>211</v>
      </c>
      <c r="S42" s="8">
        <v>1</v>
      </c>
      <c r="T42" s="8">
        <v>1</v>
      </c>
      <c r="U42" s="8">
        <v>2</v>
      </c>
      <c r="V42" s="8">
        <v>2</v>
      </c>
      <c r="W42" s="8">
        <v>1</v>
      </c>
      <c r="X42" s="8">
        <v>1</v>
      </c>
      <c r="Y42" s="8">
        <v>3</v>
      </c>
      <c r="Z42" s="8">
        <v>3</v>
      </c>
      <c r="AA42" s="8">
        <v>2</v>
      </c>
      <c r="AB42" s="8">
        <v>13000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3</v>
      </c>
      <c r="F43" s="1">
        <v>3</v>
      </c>
      <c r="G43" s="1">
        <v>5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konzisztencia_teszt_nyers_i!E43*1000+10000</f>
        <v>12000</v>
      </c>
      <c r="M43" s="1">
        <f t="shared" si="0"/>
        <v>11962.6</v>
      </c>
      <c r="N43" s="1">
        <f>konzisztencia_teszt_nyers_i!L43</f>
        <v>2</v>
      </c>
      <c r="O43">
        <f t="shared" si="1"/>
        <v>1.9626000000000003</v>
      </c>
      <c r="P43" s="12">
        <f t="shared" si="2"/>
        <v>1.8699999999999828E-2</v>
      </c>
      <c r="Q43" s="12">
        <f t="shared" si="3"/>
        <v>1.8699999999999828E-2</v>
      </c>
      <c r="R43" s="7" t="s">
        <v>212</v>
      </c>
      <c r="S43" s="8">
        <v>2</v>
      </c>
      <c r="T43" s="8">
        <v>1</v>
      </c>
      <c r="U43" s="8">
        <v>2</v>
      </c>
      <c r="V43" s="8">
        <v>1</v>
      </c>
      <c r="W43" s="8">
        <v>1</v>
      </c>
      <c r="X43" s="8">
        <v>2</v>
      </c>
      <c r="Y43" s="8">
        <v>4</v>
      </c>
      <c r="Z43" s="8">
        <v>2</v>
      </c>
      <c r="AA43" s="8">
        <v>4</v>
      </c>
      <c r="AB43" s="8">
        <v>11000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2</v>
      </c>
      <c r="E44" s="1">
        <v>2</v>
      </c>
      <c r="F44" s="1">
        <v>2</v>
      </c>
      <c r="G44" s="1">
        <v>1</v>
      </c>
      <c r="H44" s="1">
        <v>2</v>
      </c>
      <c r="I44" s="1">
        <v>4</v>
      </c>
      <c r="J44" s="1">
        <v>3</v>
      </c>
      <c r="K44" s="1">
        <v>4</v>
      </c>
      <c r="L44" s="1">
        <f>konzisztencia_teszt_nyers_i!E44*1000+10000</f>
        <v>11000</v>
      </c>
      <c r="M44" s="1">
        <f t="shared" si="0"/>
        <v>11835</v>
      </c>
      <c r="N44" s="1">
        <f>konzisztencia_teszt_nyers_i!L44</f>
        <v>4</v>
      </c>
      <c r="O44">
        <f t="shared" si="1"/>
        <v>1.835</v>
      </c>
      <c r="P44" s="12">
        <f t="shared" si="2"/>
        <v>0.54125000000000001</v>
      </c>
      <c r="Q44" s="12">
        <f t="shared" si="3"/>
        <v>0.54125000000000001</v>
      </c>
      <c r="R44" s="7" t="s">
        <v>213</v>
      </c>
      <c r="S44" s="8">
        <v>1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4</v>
      </c>
      <c r="Z44" s="8">
        <v>2</v>
      </c>
      <c r="AA44" s="8">
        <v>2</v>
      </c>
      <c r="AB44" s="8">
        <v>12000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2</v>
      </c>
      <c r="E45" s="1">
        <v>2</v>
      </c>
      <c r="F45" s="1">
        <v>2</v>
      </c>
      <c r="G45" s="1">
        <v>1</v>
      </c>
      <c r="H45" s="1">
        <v>2</v>
      </c>
      <c r="I45" s="1">
        <v>4</v>
      </c>
      <c r="J45" s="1">
        <v>3</v>
      </c>
      <c r="K45" s="1">
        <v>3</v>
      </c>
      <c r="L45" s="1">
        <f>konzisztencia_teszt_nyers_i!E45*1000+10000</f>
        <v>11000</v>
      </c>
      <c r="M45" s="1">
        <f t="shared" si="0"/>
        <v>11695.5</v>
      </c>
      <c r="N45" s="1">
        <f>konzisztencia_teszt_nyers_i!L45</f>
        <v>3</v>
      </c>
      <c r="O45">
        <f t="shared" si="1"/>
        <v>1.6955</v>
      </c>
      <c r="P45" s="12">
        <f t="shared" si="2"/>
        <v>0.43483333333333335</v>
      </c>
      <c r="Q45" s="12">
        <f t="shared" si="3"/>
        <v>0.43483333333333335</v>
      </c>
      <c r="R45" s="7" t="s">
        <v>214</v>
      </c>
      <c r="S45" s="8">
        <v>3</v>
      </c>
      <c r="T45" s="8">
        <v>2</v>
      </c>
      <c r="U45" s="8">
        <v>1</v>
      </c>
      <c r="V45" s="8">
        <v>1</v>
      </c>
      <c r="W45" s="8">
        <v>1</v>
      </c>
      <c r="X45" s="8">
        <v>2</v>
      </c>
      <c r="Y45" s="8">
        <v>5</v>
      </c>
      <c r="Z45" s="8">
        <v>5</v>
      </c>
      <c r="AA45" s="8">
        <v>5</v>
      </c>
      <c r="AB45" s="8">
        <v>12000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1</v>
      </c>
      <c r="I46" s="1">
        <v>4</v>
      </c>
      <c r="J46" s="1">
        <v>3</v>
      </c>
      <c r="K46" s="1">
        <v>3</v>
      </c>
      <c r="L46" s="1">
        <f>konzisztencia_teszt_nyers_i!E46*1000+10000</f>
        <v>12000</v>
      </c>
      <c r="M46" s="1">
        <f t="shared" si="0"/>
        <v>11785.7</v>
      </c>
      <c r="N46" s="1">
        <f>konzisztencia_teszt_nyers_i!L46</f>
        <v>3</v>
      </c>
      <c r="O46">
        <f t="shared" si="1"/>
        <v>1.7857000000000007</v>
      </c>
      <c r="P46" s="12">
        <f t="shared" si="2"/>
        <v>0.40476666666666644</v>
      </c>
      <c r="Q46" s="12">
        <f t="shared" si="3"/>
        <v>0.40476666666666644</v>
      </c>
      <c r="R46" s="7" t="s">
        <v>215</v>
      </c>
      <c r="S46" s="8">
        <v>1</v>
      </c>
      <c r="T46" s="8">
        <v>2</v>
      </c>
      <c r="U46" s="8">
        <v>2</v>
      </c>
      <c r="V46" s="8">
        <v>1</v>
      </c>
      <c r="W46" s="8">
        <v>3</v>
      </c>
      <c r="X46" s="8">
        <v>2</v>
      </c>
      <c r="Y46" s="8">
        <v>4</v>
      </c>
      <c r="Z46" s="8">
        <v>4</v>
      </c>
      <c r="AA46" s="8">
        <v>1</v>
      </c>
      <c r="AB46" s="8">
        <v>13000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4</v>
      </c>
      <c r="G47" s="1">
        <v>5</v>
      </c>
      <c r="H47" s="1">
        <v>5</v>
      </c>
      <c r="I47" s="1">
        <v>2</v>
      </c>
      <c r="J47" s="1">
        <v>4</v>
      </c>
      <c r="K47" s="1">
        <v>1</v>
      </c>
      <c r="L47" s="1">
        <f>konzisztencia_teszt_nyers_i!E47*1000+10000</f>
        <v>15000</v>
      </c>
      <c r="M47" s="1">
        <f t="shared" si="0"/>
        <v>15185.9</v>
      </c>
      <c r="N47" s="1">
        <f>konzisztencia_teszt_nyers_i!L47</f>
        <v>1</v>
      </c>
      <c r="O47">
        <f t="shared" si="1"/>
        <v>5.1858999999999993</v>
      </c>
      <c r="P47" s="12">
        <f t="shared" si="2"/>
        <v>4.1858999999999993</v>
      </c>
      <c r="Q47" s="12">
        <f t="shared" si="3"/>
        <v>-4.1858999999999993</v>
      </c>
      <c r="R47" s="7" t="s">
        <v>216</v>
      </c>
      <c r="S47" s="8">
        <v>3</v>
      </c>
      <c r="T47" s="8">
        <v>2</v>
      </c>
      <c r="U47" s="8">
        <v>2</v>
      </c>
      <c r="V47" s="8">
        <v>1</v>
      </c>
      <c r="W47" s="8">
        <v>1</v>
      </c>
      <c r="X47" s="8">
        <v>2</v>
      </c>
      <c r="Y47" s="8">
        <v>4</v>
      </c>
      <c r="Z47" s="8">
        <v>5</v>
      </c>
      <c r="AA47" s="8">
        <v>4</v>
      </c>
      <c r="AB47" s="8">
        <v>12000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2</v>
      </c>
      <c r="E48" s="1">
        <v>2</v>
      </c>
      <c r="F48" s="1">
        <v>2</v>
      </c>
      <c r="G48" s="1">
        <v>2</v>
      </c>
      <c r="H48" s="1">
        <v>2</v>
      </c>
      <c r="I48" s="1">
        <v>5</v>
      </c>
      <c r="J48" s="1">
        <v>4</v>
      </c>
      <c r="K48" s="1">
        <v>4</v>
      </c>
      <c r="L48" s="1">
        <f>konzisztencia_teszt_nyers_i!E48*1000+10000</f>
        <v>11000</v>
      </c>
      <c r="M48" s="1">
        <f t="shared" si="0"/>
        <v>11358.5</v>
      </c>
      <c r="N48" s="1">
        <f>konzisztencia_teszt_nyers_i!L48</f>
        <v>4</v>
      </c>
      <c r="O48">
        <f t="shared" si="1"/>
        <v>1.3585</v>
      </c>
      <c r="P48" s="12">
        <f t="shared" si="2"/>
        <v>0.66037499999999993</v>
      </c>
      <c r="Q48" s="12">
        <f t="shared" si="3"/>
        <v>0.66037499999999993</v>
      </c>
      <c r="R48" s="7" t="s">
        <v>217</v>
      </c>
      <c r="S48" s="8">
        <v>4</v>
      </c>
      <c r="T48" s="8">
        <v>2</v>
      </c>
      <c r="U48" s="8">
        <v>3</v>
      </c>
      <c r="V48" s="8">
        <v>3</v>
      </c>
      <c r="W48" s="8">
        <v>5</v>
      </c>
      <c r="X48" s="8">
        <v>5</v>
      </c>
      <c r="Y48" s="8">
        <v>5</v>
      </c>
      <c r="Z48" s="8">
        <v>5</v>
      </c>
      <c r="AA48" s="8">
        <v>2</v>
      </c>
      <c r="AB48" s="8">
        <v>12000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4</v>
      </c>
      <c r="E49" s="1">
        <v>4</v>
      </c>
      <c r="F49" s="1">
        <v>2</v>
      </c>
      <c r="G49" s="1">
        <v>4</v>
      </c>
      <c r="H49" s="1">
        <v>4</v>
      </c>
      <c r="I49" s="1">
        <v>1</v>
      </c>
      <c r="J49" s="1">
        <v>4</v>
      </c>
      <c r="K49" s="1">
        <v>4</v>
      </c>
      <c r="L49" s="1">
        <f>konzisztencia_teszt_nyers_i!E49*1000+10000</f>
        <v>12000</v>
      </c>
      <c r="M49" s="1">
        <f t="shared" si="0"/>
        <v>11974.1</v>
      </c>
      <c r="N49" s="1">
        <f>konzisztencia_teszt_nyers_i!L49</f>
        <v>4</v>
      </c>
      <c r="O49">
        <f t="shared" si="1"/>
        <v>1.9741000000000004</v>
      </c>
      <c r="P49" s="12">
        <f t="shared" si="2"/>
        <v>0.5064749999999999</v>
      </c>
      <c r="Q49" s="12">
        <f t="shared" si="3"/>
        <v>0.5064749999999999</v>
      </c>
      <c r="R49" s="7" t="s">
        <v>218</v>
      </c>
      <c r="S49" s="8">
        <v>2</v>
      </c>
      <c r="T49" s="8">
        <v>2</v>
      </c>
      <c r="U49" s="8">
        <v>2</v>
      </c>
      <c r="V49" s="8">
        <v>2</v>
      </c>
      <c r="W49" s="8">
        <v>1</v>
      </c>
      <c r="X49" s="8">
        <v>2</v>
      </c>
      <c r="Y49" s="8">
        <v>4</v>
      </c>
      <c r="Z49" s="8">
        <v>3</v>
      </c>
      <c r="AA49" s="8">
        <v>4</v>
      </c>
      <c r="AB49" s="8">
        <v>11000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1</v>
      </c>
      <c r="G50" s="1">
        <v>1</v>
      </c>
      <c r="H50" s="1">
        <v>1</v>
      </c>
      <c r="I50" s="1">
        <v>5</v>
      </c>
      <c r="J50" s="1">
        <v>4</v>
      </c>
      <c r="K50" s="1">
        <v>4</v>
      </c>
      <c r="L50" s="1">
        <f>konzisztencia_teszt_nyers_i!E50*1000+10000</f>
        <v>12000</v>
      </c>
      <c r="M50" s="1">
        <f t="shared" si="0"/>
        <v>11927.2</v>
      </c>
      <c r="N50" s="1">
        <f>konzisztencia_teszt_nyers_i!L50</f>
        <v>4</v>
      </c>
      <c r="O50">
        <f t="shared" si="1"/>
        <v>1.9272000000000007</v>
      </c>
      <c r="P50" s="12">
        <f t="shared" si="2"/>
        <v>0.51819999999999977</v>
      </c>
      <c r="Q50" s="12">
        <f t="shared" si="3"/>
        <v>0.51819999999999977</v>
      </c>
      <c r="R50" s="7" t="s">
        <v>219</v>
      </c>
      <c r="S50" s="8">
        <v>2</v>
      </c>
      <c r="T50" s="8">
        <v>2</v>
      </c>
      <c r="U50" s="8">
        <v>2</v>
      </c>
      <c r="V50" s="8">
        <v>2</v>
      </c>
      <c r="W50" s="8">
        <v>1</v>
      </c>
      <c r="X50" s="8">
        <v>2</v>
      </c>
      <c r="Y50" s="8">
        <v>4</v>
      </c>
      <c r="Z50" s="8">
        <v>3</v>
      </c>
      <c r="AA50" s="8">
        <v>3</v>
      </c>
      <c r="AB50" s="8">
        <v>11000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5</v>
      </c>
      <c r="J51" s="1">
        <v>2</v>
      </c>
      <c r="K51" s="1">
        <v>5</v>
      </c>
      <c r="L51" s="1">
        <f>konzisztencia_teszt_nyers_i!E51*1000+10000</f>
        <v>11000</v>
      </c>
      <c r="M51" s="1">
        <f t="shared" si="0"/>
        <v>11659.6</v>
      </c>
      <c r="N51" s="1">
        <f>konzisztencia_teszt_nyers_i!L51</f>
        <v>5</v>
      </c>
      <c r="O51">
        <f t="shared" si="1"/>
        <v>1.6596000000000004</v>
      </c>
      <c r="P51" s="12">
        <f t="shared" si="2"/>
        <v>0.66808000000000001</v>
      </c>
      <c r="Q51" s="12">
        <f t="shared" si="3"/>
        <v>0.66808000000000001</v>
      </c>
      <c r="R51" s="7" t="s">
        <v>220</v>
      </c>
      <c r="S51" s="8">
        <v>1</v>
      </c>
      <c r="T51" s="8">
        <v>1</v>
      </c>
      <c r="U51" s="8">
        <v>2</v>
      </c>
      <c r="V51" s="8">
        <v>2</v>
      </c>
      <c r="W51" s="8">
        <v>2</v>
      </c>
      <c r="X51" s="8">
        <v>1</v>
      </c>
      <c r="Y51" s="8">
        <v>4</v>
      </c>
      <c r="Z51" s="8">
        <v>3</v>
      </c>
      <c r="AA51" s="8">
        <v>3</v>
      </c>
      <c r="AB51" s="8">
        <v>12000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3</v>
      </c>
      <c r="E52" s="1">
        <v>3</v>
      </c>
      <c r="F52" s="1">
        <v>3</v>
      </c>
      <c r="G52" s="1">
        <v>2</v>
      </c>
      <c r="H52" s="1">
        <v>3</v>
      </c>
      <c r="I52" s="1">
        <v>3</v>
      </c>
      <c r="J52" s="1">
        <v>2</v>
      </c>
      <c r="K52" s="1">
        <v>3</v>
      </c>
      <c r="L52" s="1">
        <f>konzisztencia_teszt_nyers_i!E52*1000+10000</f>
        <v>12000</v>
      </c>
      <c r="M52" s="1">
        <f t="shared" si="0"/>
        <v>12535.8</v>
      </c>
      <c r="N52" s="1">
        <f>konzisztencia_teszt_nyers_i!L52</f>
        <v>3</v>
      </c>
      <c r="O52">
        <f t="shared" si="1"/>
        <v>2.5357999999999992</v>
      </c>
      <c r="P52" s="12">
        <f t="shared" si="2"/>
        <v>0.15473333333333361</v>
      </c>
      <c r="Q52" s="12">
        <f t="shared" si="3"/>
        <v>0.15473333333333361</v>
      </c>
      <c r="R52" s="7" t="s">
        <v>221</v>
      </c>
      <c r="S52" s="8">
        <v>1</v>
      </c>
      <c r="T52" s="8">
        <v>3</v>
      </c>
      <c r="U52" s="8">
        <v>5</v>
      </c>
      <c r="V52" s="8">
        <v>4</v>
      </c>
      <c r="W52" s="8">
        <v>5</v>
      </c>
      <c r="X52" s="8">
        <v>5</v>
      </c>
      <c r="Y52" s="8">
        <v>2</v>
      </c>
      <c r="Z52" s="8">
        <v>4</v>
      </c>
      <c r="AA52" s="8">
        <v>1</v>
      </c>
      <c r="AB52" s="8">
        <v>15000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3</v>
      </c>
      <c r="E53" s="1">
        <v>3</v>
      </c>
      <c r="F53" s="1">
        <v>3</v>
      </c>
      <c r="G53" s="1">
        <v>2</v>
      </c>
      <c r="H53" s="1">
        <v>3</v>
      </c>
      <c r="I53" s="1">
        <v>3</v>
      </c>
      <c r="J53" s="1">
        <v>2</v>
      </c>
      <c r="K53" s="1">
        <v>4</v>
      </c>
      <c r="L53" s="1">
        <f>konzisztencia_teszt_nyers_i!E53*1000+10000</f>
        <v>12000</v>
      </c>
      <c r="M53" s="1">
        <f t="shared" si="0"/>
        <v>12675.4</v>
      </c>
      <c r="N53" s="1">
        <f>konzisztencia_teszt_nyers_i!L53</f>
        <v>4</v>
      </c>
      <c r="O53">
        <f t="shared" si="1"/>
        <v>2.6753999999999998</v>
      </c>
      <c r="P53" s="12">
        <f t="shared" si="2"/>
        <v>0.33115000000000006</v>
      </c>
      <c r="Q53" s="12">
        <f t="shared" si="3"/>
        <v>0.33115000000000006</v>
      </c>
      <c r="R53" s="7" t="s">
        <v>222</v>
      </c>
      <c r="S53" s="8">
        <v>3</v>
      </c>
      <c r="T53" s="8">
        <v>2</v>
      </c>
      <c r="U53" s="8">
        <v>2</v>
      </c>
      <c r="V53" s="8">
        <v>2</v>
      </c>
      <c r="W53" s="8">
        <v>2</v>
      </c>
      <c r="X53" s="8">
        <v>2</v>
      </c>
      <c r="Y53" s="8">
        <v>5</v>
      </c>
      <c r="Z53" s="8">
        <v>4</v>
      </c>
      <c r="AA53" s="8">
        <v>4</v>
      </c>
      <c r="AB53" s="8">
        <v>11000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2</v>
      </c>
      <c r="E54" s="1">
        <v>2</v>
      </c>
      <c r="F54" s="1">
        <v>3</v>
      </c>
      <c r="G54" s="1">
        <v>2</v>
      </c>
      <c r="H54" s="1">
        <v>1</v>
      </c>
      <c r="I54" s="1">
        <v>2</v>
      </c>
      <c r="J54" s="1">
        <v>2</v>
      </c>
      <c r="K54" s="1">
        <v>2</v>
      </c>
      <c r="L54" s="1">
        <f>konzisztencia_teszt_nyers_i!E54*1000+10000</f>
        <v>13000</v>
      </c>
      <c r="M54" s="1">
        <f t="shared" si="0"/>
        <v>12706.3</v>
      </c>
      <c r="N54" s="1">
        <f>konzisztencia_teszt_nyers_i!L54</f>
        <v>2</v>
      </c>
      <c r="O54">
        <f t="shared" si="1"/>
        <v>2.7062999999999993</v>
      </c>
      <c r="P54" s="12">
        <f t="shared" si="2"/>
        <v>0.35314999999999963</v>
      </c>
      <c r="Q54" s="12">
        <f t="shared" si="3"/>
        <v>-0.35314999999999963</v>
      </c>
      <c r="R54" s="7" t="s">
        <v>223</v>
      </c>
      <c r="S54" s="8">
        <v>5</v>
      </c>
      <c r="T54" s="8">
        <v>4</v>
      </c>
      <c r="U54" s="8">
        <v>4</v>
      </c>
      <c r="V54" s="8">
        <v>2</v>
      </c>
      <c r="W54" s="8">
        <v>4</v>
      </c>
      <c r="X54" s="8">
        <v>4</v>
      </c>
      <c r="Y54" s="8">
        <v>1</v>
      </c>
      <c r="Z54" s="8">
        <v>4</v>
      </c>
      <c r="AA54" s="8">
        <v>4</v>
      </c>
      <c r="AB54" s="8">
        <v>12000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5</v>
      </c>
      <c r="J55" s="1">
        <v>2</v>
      </c>
      <c r="K55" s="1">
        <v>5</v>
      </c>
      <c r="L55" s="1">
        <f>konzisztencia_teszt_nyers_i!E55*1000+10000</f>
        <v>11000</v>
      </c>
      <c r="M55" s="1">
        <f t="shared" si="0"/>
        <v>11755.8</v>
      </c>
      <c r="N55" s="1">
        <f>konzisztencia_teszt_nyers_i!L55</f>
        <v>5</v>
      </c>
      <c r="O55">
        <f t="shared" si="1"/>
        <v>1.7557999999999994</v>
      </c>
      <c r="P55" s="12">
        <f t="shared" si="2"/>
        <v>0.64884000000000008</v>
      </c>
      <c r="Q55" s="12">
        <f t="shared" si="3"/>
        <v>0.64884000000000008</v>
      </c>
      <c r="R55" s="7" t="s">
        <v>224</v>
      </c>
      <c r="S55" s="8">
        <v>1</v>
      </c>
      <c r="T55" s="8">
        <v>2</v>
      </c>
      <c r="U55" s="8">
        <v>2</v>
      </c>
      <c r="V55" s="8">
        <v>1</v>
      </c>
      <c r="W55" s="8">
        <v>1</v>
      </c>
      <c r="X55" s="8">
        <v>1</v>
      </c>
      <c r="Y55" s="8">
        <v>5</v>
      </c>
      <c r="Z55" s="8">
        <v>4</v>
      </c>
      <c r="AA55" s="8">
        <v>4</v>
      </c>
      <c r="AB55" s="8">
        <v>12000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2</v>
      </c>
      <c r="E56" s="1">
        <v>2</v>
      </c>
      <c r="F56" s="1">
        <v>2</v>
      </c>
      <c r="G56" s="1">
        <v>1</v>
      </c>
      <c r="H56" s="1">
        <v>1</v>
      </c>
      <c r="I56" s="1">
        <v>4</v>
      </c>
      <c r="J56" s="1">
        <v>3</v>
      </c>
      <c r="K56" s="1">
        <v>5</v>
      </c>
      <c r="L56" s="1">
        <f>konzisztencia_teszt_nyers_i!E56*1000+10000</f>
        <v>13000</v>
      </c>
      <c r="M56" s="1">
        <f t="shared" si="0"/>
        <v>12097.7</v>
      </c>
      <c r="N56" s="1">
        <f>konzisztencia_teszt_nyers_i!L56</f>
        <v>5</v>
      </c>
      <c r="O56">
        <f t="shared" si="1"/>
        <v>2.0977000000000006</v>
      </c>
      <c r="P56" s="12">
        <f t="shared" si="2"/>
        <v>0.58045999999999986</v>
      </c>
      <c r="Q56" s="12">
        <f t="shared" si="3"/>
        <v>0.58045999999999986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5</v>
      </c>
      <c r="Z56" s="8">
        <v>2</v>
      </c>
      <c r="AA56" s="8">
        <v>5</v>
      </c>
      <c r="AB56" s="8">
        <v>11000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2</v>
      </c>
      <c r="G57" s="1">
        <v>2</v>
      </c>
      <c r="H57" s="1">
        <v>2</v>
      </c>
      <c r="I57" s="1">
        <v>3</v>
      </c>
      <c r="J57" s="1">
        <v>2</v>
      </c>
      <c r="K57" s="1">
        <v>4</v>
      </c>
      <c r="L57" s="1">
        <f>konzisztencia_teszt_nyers_i!E57*1000+10000</f>
        <v>13000</v>
      </c>
      <c r="M57" s="1">
        <f t="shared" si="0"/>
        <v>12787.5</v>
      </c>
      <c r="N57" s="1">
        <f>konzisztencia_teszt_nyers_i!L57</f>
        <v>4</v>
      </c>
      <c r="O57">
        <f t="shared" si="1"/>
        <v>2.7875000000000001</v>
      </c>
      <c r="P57" s="12">
        <f t="shared" si="2"/>
        <v>0.30312499999999998</v>
      </c>
      <c r="Q57" s="12">
        <f t="shared" si="3"/>
        <v>0.30312499999999998</v>
      </c>
      <c r="R57" s="7" t="s">
        <v>226</v>
      </c>
      <c r="S57" s="8">
        <v>3</v>
      </c>
      <c r="T57" s="8">
        <v>3</v>
      </c>
      <c r="U57" s="8">
        <v>3</v>
      </c>
      <c r="V57" s="8">
        <v>3</v>
      </c>
      <c r="W57" s="8">
        <v>2</v>
      </c>
      <c r="X57" s="8">
        <v>3</v>
      </c>
      <c r="Y57" s="8">
        <v>3</v>
      </c>
      <c r="Z57" s="8">
        <v>2</v>
      </c>
      <c r="AA57" s="8">
        <v>3</v>
      </c>
      <c r="AB57" s="8">
        <v>12000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2</v>
      </c>
      <c r="E58" s="1">
        <v>2</v>
      </c>
      <c r="F58" s="1">
        <v>3</v>
      </c>
      <c r="G58" s="1">
        <v>2</v>
      </c>
      <c r="H58" s="1">
        <v>2</v>
      </c>
      <c r="I58" s="1">
        <v>3</v>
      </c>
      <c r="J58" s="1">
        <v>2</v>
      </c>
      <c r="K58" s="1">
        <v>4</v>
      </c>
      <c r="L58" s="1">
        <f>konzisztencia_teszt_nyers_i!E58*1000+10000</f>
        <v>13000</v>
      </c>
      <c r="M58" s="1">
        <f t="shared" si="0"/>
        <v>11997</v>
      </c>
      <c r="N58" s="1">
        <f>konzisztencia_teszt_nyers_i!L58</f>
        <v>4</v>
      </c>
      <c r="O58">
        <f t="shared" si="1"/>
        <v>1.9970000000000001</v>
      </c>
      <c r="P58" s="12">
        <f t="shared" si="2"/>
        <v>0.50075000000000003</v>
      </c>
      <c r="Q58" s="12">
        <f t="shared" si="3"/>
        <v>0.50075000000000003</v>
      </c>
      <c r="R58" s="7" t="s">
        <v>227</v>
      </c>
      <c r="S58" s="8">
        <v>3</v>
      </c>
      <c r="T58" s="8">
        <v>3</v>
      </c>
      <c r="U58" s="8">
        <v>3</v>
      </c>
      <c r="V58" s="8">
        <v>3</v>
      </c>
      <c r="W58" s="8">
        <v>2</v>
      </c>
      <c r="X58" s="8">
        <v>3</v>
      </c>
      <c r="Y58" s="8">
        <v>3</v>
      </c>
      <c r="Z58" s="8">
        <v>2</v>
      </c>
      <c r="AA58" s="8">
        <v>4</v>
      </c>
      <c r="AB58" s="8">
        <v>12000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3</v>
      </c>
      <c r="G59" s="1">
        <v>2</v>
      </c>
      <c r="H59" s="1">
        <v>2</v>
      </c>
      <c r="I59" s="1">
        <v>3</v>
      </c>
      <c r="J59" s="1">
        <v>2</v>
      </c>
      <c r="K59" s="1">
        <v>2</v>
      </c>
      <c r="L59" s="1">
        <f>konzisztencia_teszt_nyers_i!E59*1000+10000</f>
        <v>12000</v>
      </c>
      <c r="M59" s="1">
        <f t="shared" si="0"/>
        <v>12502.4</v>
      </c>
      <c r="N59" s="1">
        <f>konzisztencia_teszt_nyers_i!L59</f>
        <v>2</v>
      </c>
      <c r="O59">
        <f t="shared" si="1"/>
        <v>2.5023999999999997</v>
      </c>
      <c r="P59" s="12">
        <f t="shared" si="2"/>
        <v>0.25119999999999987</v>
      </c>
      <c r="Q59" s="12">
        <f t="shared" si="3"/>
        <v>-0.25119999999999987</v>
      </c>
      <c r="R59" s="7" t="s">
        <v>228</v>
      </c>
      <c r="S59" s="8">
        <v>1</v>
      </c>
      <c r="T59" s="8">
        <v>2</v>
      </c>
      <c r="U59" s="8">
        <v>2</v>
      </c>
      <c r="V59" s="8">
        <v>3</v>
      </c>
      <c r="W59" s="8">
        <v>2</v>
      </c>
      <c r="X59" s="8">
        <v>1</v>
      </c>
      <c r="Y59" s="8">
        <v>2</v>
      </c>
      <c r="Z59" s="8">
        <v>2</v>
      </c>
      <c r="AA59" s="8">
        <v>2</v>
      </c>
      <c r="AB59" s="8">
        <v>13000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4</v>
      </c>
      <c r="K60" s="1">
        <v>4</v>
      </c>
      <c r="L60" s="1">
        <f>konzisztencia_teszt_nyers_i!E60*1000+10000</f>
        <v>11000</v>
      </c>
      <c r="M60" s="1">
        <f t="shared" si="0"/>
        <v>11113.8</v>
      </c>
      <c r="N60" s="1">
        <f>konzisztencia_teszt_nyers_i!L60</f>
        <v>4</v>
      </c>
      <c r="O60">
        <f t="shared" si="1"/>
        <v>1.1137999999999992</v>
      </c>
      <c r="P60" s="12">
        <f t="shared" si="2"/>
        <v>0.72155000000000014</v>
      </c>
      <c r="Q60" s="12">
        <f t="shared" si="3"/>
        <v>0.72155000000000014</v>
      </c>
      <c r="R60" s="7" t="s">
        <v>229</v>
      </c>
      <c r="S60" s="8">
        <v>1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5</v>
      </c>
      <c r="Z60" s="8">
        <v>2</v>
      </c>
      <c r="AA60" s="8">
        <v>5</v>
      </c>
      <c r="AB60" s="8">
        <v>11000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5</v>
      </c>
      <c r="J61" s="1">
        <v>4</v>
      </c>
      <c r="K61" s="1">
        <v>3</v>
      </c>
      <c r="L61" s="1">
        <f>konzisztencia_teszt_nyers_i!E61*1000+10000</f>
        <v>11000</v>
      </c>
      <c r="M61" s="1">
        <f t="shared" si="0"/>
        <v>10974.2</v>
      </c>
      <c r="N61" s="1">
        <f>konzisztencia_teszt_nyers_i!L61</f>
        <v>3</v>
      </c>
      <c r="O61">
        <f t="shared" si="1"/>
        <v>0.97420000000000073</v>
      </c>
      <c r="P61" s="12">
        <f t="shared" si="2"/>
        <v>0.67526666666666646</v>
      </c>
      <c r="Q61" s="12">
        <f t="shared" si="3"/>
        <v>0.67526666666666646</v>
      </c>
      <c r="R61" s="7" t="s">
        <v>230</v>
      </c>
      <c r="S61" s="8">
        <v>1</v>
      </c>
      <c r="T61" s="8">
        <v>2</v>
      </c>
      <c r="U61" s="8">
        <v>2</v>
      </c>
      <c r="V61" s="8">
        <v>2</v>
      </c>
      <c r="W61" s="8">
        <v>1</v>
      </c>
      <c r="X61" s="8">
        <v>1</v>
      </c>
      <c r="Y61" s="8">
        <v>4</v>
      </c>
      <c r="Z61" s="8">
        <v>3</v>
      </c>
      <c r="AA61" s="8">
        <v>5</v>
      </c>
      <c r="AB61" s="8">
        <v>13000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3</v>
      </c>
      <c r="G62" s="1">
        <v>2</v>
      </c>
      <c r="H62" s="1">
        <v>2</v>
      </c>
      <c r="I62" s="1">
        <v>4</v>
      </c>
      <c r="J62" s="1">
        <v>5</v>
      </c>
      <c r="K62" s="1">
        <v>3</v>
      </c>
      <c r="L62" s="1">
        <f>konzisztencia_teszt_nyers_i!E62*1000+10000</f>
        <v>12000</v>
      </c>
      <c r="M62" s="1">
        <f t="shared" si="0"/>
        <v>11530</v>
      </c>
      <c r="N62" s="1">
        <f>konzisztencia_teszt_nyers_i!L62</f>
        <v>3</v>
      </c>
      <c r="O62">
        <f t="shared" si="1"/>
        <v>1.53</v>
      </c>
      <c r="P62" s="12">
        <f t="shared" si="2"/>
        <v>0.49</v>
      </c>
      <c r="Q62" s="12">
        <f t="shared" si="3"/>
        <v>0.49</v>
      </c>
      <c r="R62" s="7" t="s">
        <v>231</v>
      </c>
      <c r="S62" s="8">
        <v>2</v>
      </c>
      <c r="T62" s="8">
        <v>3</v>
      </c>
      <c r="U62" s="8">
        <v>3</v>
      </c>
      <c r="V62" s="8">
        <v>2</v>
      </c>
      <c r="W62" s="8">
        <v>2</v>
      </c>
      <c r="X62" s="8">
        <v>2</v>
      </c>
      <c r="Y62" s="8">
        <v>3</v>
      </c>
      <c r="Z62" s="8">
        <v>2</v>
      </c>
      <c r="AA62" s="8">
        <v>4</v>
      </c>
      <c r="AB62" s="8">
        <v>13000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3</v>
      </c>
      <c r="G63" s="1">
        <v>1</v>
      </c>
      <c r="H63" s="1">
        <v>1</v>
      </c>
      <c r="I63" s="1">
        <v>3</v>
      </c>
      <c r="J63" s="1">
        <v>5</v>
      </c>
      <c r="K63" s="1">
        <v>3</v>
      </c>
      <c r="L63" s="1">
        <f>konzisztencia_teszt_nyers_i!E63*1000+10000</f>
        <v>12000</v>
      </c>
      <c r="M63" s="1">
        <f t="shared" si="0"/>
        <v>12054.3</v>
      </c>
      <c r="N63" s="1">
        <f>konzisztencia_teszt_nyers_i!L63</f>
        <v>3</v>
      </c>
      <c r="O63">
        <f t="shared" si="1"/>
        <v>2.0542999999999991</v>
      </c>
      <c r="P63" s="12">
        <f t="shared" si="2"/>
        <v>0.31523333333333364</v>
      </c>
      <c r="Q63" s="12">
        <f t="shared" si="3"/>
        <v>0.31523333333333364</v>
      </c>
      <c r="R63" s="7" t="s">
        <v>232</v>
      </c>
      <c r="S63" s="8">
        <v>3</v>
      </c>
      <c r="T63" s="8">
        <v>2</v>
      </c>
      <c r="U63" s="8">
        <v>2</v>
      </c>
      <c r="V63" s="8">
        <v>3</v>
      </c>
      <c r="W63" s="8">
        <v>2</v>
      </c>
      <c r="X63" s="8">
        <v>2</v>
      </c>
      <c r="Y63" s="8">
        <v>3</v>
      </c>
      <c r="Z63" s="8">
        <v>2</v>
      </c>
      <c r="AA63" s="8">
        <v>4</v>
      </c>
      <c r="AB63" s="8">
        <v>13000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3</v>
      </c>
      <c r="G64" s="1">
        <v>2</v>
      </c>
      <c r="H64" s="1">
        <v>2</v>
      </c>
      <c r="I64" s="1">
        <v>4</v>
      </c>
      <c r="J64" s="1">
        <v>5</v>
      </c>
      <c r="K64" s="1">
        <v>4</v>
      </c>
      <c r="L64" s="1">
        <f>konzisztencia_teszt_nyers_i!E64*1000+10000</f>
        <v>12000</v>
      </c>
      <c r="M64" s="1">
        <f t="shared" si="0"/>
        <v>11669.5</v>
      </c>
      <c r="N64" s="1">
        <f>konzisztencia_teszt_nyers_i!L64</f>
        <v>4</v>
      </c>
      <c r="O64">
        <f t="shared" si="1"/>
        <v>1.6695</v>
      </c>
      <c r="P64" s="12">
        <f t="shared" si="2"/>
        <v>0.58262499999999995</v>
      </c>
      <c r="Q64" s="12">
        <f t="shared" si="3"/>
        <v>0.58262499999999995</v>
      </c>
      <c r="R64" s="7" t="s">
        <v>233</v>
      </c>
      <c r="S64" s="8">
        <v>1</v>
      </c>
      <c r="T64" s="8">
        <v>2</v>
      </c>
      <c r="U64" s="8">
        <v>2</v>
      </c>
      <c r="V64" s="8">
        <v>3</v>
      </c>
      <c r="W64" s="8">
        <v>2</v>
      </c>
      <c r="X64" s="8">
        <v>2</v>
      </c>
      <c r="Y64" s="8">
        <v>3</v>
      </c>
      <c r="Z64" s="8">
        <v>2</v>
      </c>
      <c r="AA64" s="8">
        <v>2</v>
      </c>
      <c r="AB64" s="8">
        <v>12000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3</v>
      </c>
      <c r="G65" s="1">
        <v>1</v>
      </c>
      <c r="H65" s="1">
        <v>1</v>
      </c>
      <c r="I65" s="1">
        <v>4</v>
      </c>
      <c r="J65" s="1">
        <v>3</v>
      </c>
      <c r="K65" s="1">
        <v>5</v>
      </c>
      <c r="L65" s="1">
        <f>konzisztencia_teszt_nyers_i!E65*1000+10000</f>
        <v>11000</v>
      </c>
      <c r="M65" s="1">
        <f t="shared" si="0"/>
        <v>11359.5</v>
      </c>
      <c r="N65" s="1">
        <f>konzisztencia_teszt_nyers_i!L65</f>
        <v>5</v>
      </c>
      <c r="O65">
        <f t="shared" si="1"/>
        <v>1.3594999999999999</v>
      </c>
      <c r="P65" s="12">
        <f t="shared" si="2"/>
        <v>0.72810000000000008</v>
      </c>
      <c r="Q65" s="12">
        <f t="shared" si="3"/>
        <v>0.72810000000000008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5</v>
      </c>
      <c r="Z65" s="8">
        <v>4</v>
      </c>
      <c r="AA65" s="8">
        <v>4</v>
      </c>
      <c r="AB65" s="8">
        <v>11000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4</v>
      </c>
      <c r="F66" s="1">
        <v>2</v>
      </c>
      <c r="G66" s="1">
        <v>4</v>
      </c>
      <c r="H66" s="1">
        <v>3</v>
      </c>
      <c r="I66" s="1">
        <v>2</v>
      </c>
      <c r="J66" s="1">
        <v>1</v>
      </c>
      <c r="K66" s="1">
        <v>1</v>
      </c>
      <c r="L66" s="1">
        <f>konzisztencia_teszt_nyers_i!E66*1000+10000</f>
        <v>13000</v>
      </c>
      <c r="M66" s="1">
        <f t="shared" si="0"/>
        <v>13771.9</v>
      </c>
      <c r="N66" s="1">
        <f>konzisztencia_teszt_nyers_i!L66</f>
        <v>1</v>
      </c>
      <c r="O66">
        <f t="shared" si="1"/>
        <v>3.7718999999999996</v>
      </c>
      <c r="P66" s="12">
        <f t="shared" si="2"/>
        <v>2.7718999999999996</v>
      </c>
      <c r="Q66" s="12">
        <f t="shared" si="3"/>
        <v>-2.7718999999999996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5</v>
      </c>
      <c r="Z66" s="8">
        <v>4</v>
      </c>
      <c r="AA66" s="8">
        <v>3</v>
      </c>
      <c r="AB66" s="8">
        <v>11000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2</v>
      </c>
      <c r="G67" s="1">
        <v>1</v>
      </c>
      <c r="H67" s="1">
        <v>1</v>
      </c>
      <c r="I67" s="1">
        <v>4</v>
      </c>
      <c r="J67" s="1">
        <v>1</v>
      </c>
      <c r="K67" s="1">
        <v>4</v>
      </c>
      <c r="L67" s="1">
        <f>konzisztencia_teszt_nyers_i!E67*1000+10000</f>
        <v>11000</v>
      </c>
      <c r="M67" s="1">
        <f t="shared" ref="M67:M130" si="4">AB226</f>
        <v>10921.9</v>
      </c>
      <c r="N67" s="1">
        <f>konzisztencia_teszt_nyers_i!L67</f>
        <v>4</v>
      </c>
      <c r="O67">
        <f t="shared" si="1"/>
        <v>0.92189999999999961</v>
      </c>
      <c r="P67" s="12">
        <f t="shared" si="2"/>
        <v>0.76952500000000013</v>
      </c>
      <c r="Q67" s="12">
        <f t="shared" si="3"/>
        <v>0.76952500000000013</v>
      </c>
      <c r="R67" s="7" t="s">
        <v>236</v>
      </c>
      <c r="S67" s="8">
        <v>3</v>
      </c>
      <c r="T67" s="8">
        <v>2</v>
      </c>
      <c r="U67" s="8">
        <v>2</v>
      </c>
      <c r="V67" s="8">
        <v>3</v>
      </c>
      <c r="W67" s="8">
        <v>2</v>
      </c>
      <c r="X67" s="8">
        <v>2</v>
      </c>
      <c r="Y67" s="8">
        <v>4</v>
      </c>
      <c r="Z67" s="8">
        <v>5</v>
      </c>
      <c r="AA67" s="8">
        <v>3</v>
      </c>
      <c r="AB67" s="8">
        <v>12000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2</v>
      </c>
      <c r="G68" s="1">
        <v>1</v>
      </c>
      <c r="H68" s="1">
        <v>1</v>
      </c>
      <c r="I68" s="1">
        <v>4</v>
      </c>
      <c r="J68" s="1">
        <v>1</v>
      </c>
      <c r="K68" s="1">
        <v>5</v>
      </c>
      <c r="L68" s="1">
        <f>konzisztencia_teszt_nyers_i!E68*1000+10000</f>
        <v>11000</v>
      </c>
      <c r="M68" s="1">
        <f t="shared" si="4"/>
        <v>10921.9</v>
      </c>
      <c r="N68" s="1">
        <f>konzisztencia_teszt_nyers_i!L68</f>
        <v>5</v>
      </c>
      <c r="O68">
        <f t="shared" ref="O68:O131" si="5">(M68-10000)/1000</f>
        <v>0.92189999999999961</v>
      </c>
      <c r="P68" s="12">
        <f t="shared" ref="P68:P131" si="6">ABS(N68-O68)/N68</f>
        <v>0.81562000000000001</v>
      </c>
      <c r="Q68" s="12">
        <f t="shared" ref="Q68:Q131" si="7">(N68-O68)/N68</f>
        <v>0.81562000000000001</v>
      </c>
      <c r="R68" s="7" t="s">
        <v>237</v>
      </c>
      <c r="S68" s="8">
        <v>1</v>
      </c>
      <c r="T68" s="8">
        <v>2</v>
      </c>
      <c r="U68" s="8">
        <v>2</v>
      </c>
      <c r="V68" s="8">
        <v>3</v>
      </c>
      <c r="W68" s="8">
        <v>1</v>
      </c>
      <c r="X68" s="8">
        <v>1</v>
      </c>
      <c r="Y68" s="8">
        <v>3</v>
      </c>
      <c r="Z68" s="8">
        <v>5</v>
      </c>
      <c r="AA68" s="8">
        <v>3</v>
      </c>
      <c r="AB68" s="8">
        <v>12000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3</v>
      </c>
      <c r="E69" s="1">
        <v>4</v>
      </c>
      <c r="F69" s="1">
        <v>4</v>
      </c>
      <c r="G69" s="1">
        <v>3</v>
      </c>
      <c r="H69" s="1">
        <v>2</v>
      </c>
      <c r="I69" s="1">
        <v>5</v>
      </c>
      <c r="J69" s="1">
        <v>4</v>
      </c>
      <c r="K69" s="1">
        <v>3</v>
      </c>
      <c r="L69" s="1">
        <f>konzisztencia_teszt_nyers_i!E69*1000+10000</f>
        <v>12000</v>
      </c>
      <c r="M69" s="1">
        <f t="shared" si="4"/>
        <v>12622.5</v>
      </c>
      <c r="N69" s="1">
        <f>konzisztencia_teszt_nyers_i!L69</f>
        <v>3</v>
      </c>
      <c r="O69">
        <f t="shared" si="5"/>
        <v>2.6225000000000001</v>
      </c>
      <c r="P69" s="12">
        <f t="shared" si="6"/>
        <v>0.12583333333333332</v>
      </c>
      <c r="Q69" s="12">
        <f t="shared" si="7"/>
        <v>0.12583333333333332</v>
      </c>
      <c r="R69" s="7" t="s">
        <v>238</v>
      </c>
      <c r="S69" s="8">
        <v>3</v>
      </c>
      <c r="T69" s="8">
        <v>2</v>
      </c>
      <c r="U69" s="8">
        <v>2</v>
      </c>
      <c r="V69" s="8">
        <v>3</v>
      </c>
      <c r="W69" s="8">
        <v>2</v>
      </c>
      <c r="X69" s="8">
        <v>2</v>
      </c>
      <c r="Y69" s="8">
        <v>4</v>
      </c>
      <c r="Z69" s="8">
        <v>5</v>
      </c>
      <c r="AA69" s="8">
        <v>4</v>
      </c>
      <c r="AB69" s="8">
        <v>12000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4</v>
      </c>
      <c r="G70" s="1">
        <v>5</v>
      </c>
      <c r="H70" s="1">
        <v>5</v>
      </c>
      <c r="I70" s="1">
        <v>2</v>
      </c>
      <c r="J70" s="1">
        <v>4</v>
      </c>
      <c r="K70" s="1">
        <v>1</v>
      </c>
      <c r="L70" s="1">
        <f>konzisztencia_teszt_nyers_i!E70*1000+10000</f>
        <v>15000</v>
      </c>
      <c r="M70" s="1">
        <f t="shared" si="4"/>
        <v>15092.2</v>
      </c>
      <c r="N70" s="1">
        <f>konzisztencia_teszt_nyers_i!L70</f>
        <v>1</v>
      </c>
      <c r="O70">
        <f t="shared" si="5"/>
        <v>5.0922000000000009</v>
      </c>
      <c r="P70" s="12">
        <f t="shared" si="6"/>
        <v>4.0922000000000009</v>
      </c>
      <c r="Q70" s="12">
        <f t="shared" si="7"/>
        <v>-4.0922000000000009</v>
      </c>
      <c r="R70" s="7" t="s">
        <v>239</v>
      </c>
      <c r="S70" s="8">
        <v>1</v>
      </c>
      <c r="T70" s="8">
        <v>1</v>
      </c>
      <c r="U70" s="8">
        <v>1</v>
      </c>
      <c r="V70" s="8">
        <v>3</v>
      </c>
      <c r="W70" s="8">
        <v>1</v>
      </c>
      <c r="X70" s="8">
        <v>1</v>
      </c>
      <c r="Y70" s="8">
        <v>4</v>
      </c>
      <c r="Z70" s="8">
        <v>3</v>
      </c>
      <c r="AA70" s="8">
        <v>5</v>
      </c>
      <c r="AB70" s="8">
        <v>11000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4</v>
      </c>
      <c r="F71" s="1">
        <v>4</v>
      </c>
      <c r="G71" s="1">
        <v>3</v>
      </c>
      <c r="H71" s="1">
        <v>3</v>
      </c>
      <c r="I71" s="1">
        <v>4</v>
      </c>
      <c r="J71" s="1">
        <v>4</v>
      </c>
      <c r="K71" s="1">
        <v>3</v>
      </c>
      <c r="L71" s="1">
        <f>konzisztencia_teszt_nyers_i!E71*1000+10000</f>
        <v>13000</v>
      </c>
      <c r="M71" s="1">
        <f t="shared" si="4"/>
        <v>12468.5</v>
      </c>
      <c r="N71" s="1">
        <f>konzisztencia_teszt_nyers_i!L71</f>
        <v>3</v>
      </c>
      <c r="O71">
        <f t="shared" si="5"/>
        <v>2.4685000000000001</v>
      </c>
      <c r="P71" s="12">
        <f t="shared" si="6"/>
        <v>0.17716666666666661</v>
      </c>
      <c r="Q71" s="12">
        <f t="shared" si="7"/>
        <v>0.17716666666666661</v>
      </c>
      <c r="R71" s="7" t="s">
        <v>240</v>
      </c>
      <c r="S71" s="8">
        <v>1</v>
      </c>
      <c r="T71" s="8">
        <v>3</v>
      </c>
      <c r="U71" s="8">
        <v>4</v>
      </c>
      <c r="V71" s="8">
        <v>2</v>
      </c>
      <c r="W71" s="8">
        <v>4</v>
      </c>
      <c r="X71" s="8">
        <v>3</v>
      </c>
      <c r="Y71" s="8">
        <v>2</v>
      </c>
      <c r="Z71" s="8">
        <v>1</v>
      </c>
      <c r="AA71" s="8">
        <v>1</v>
      </c>
      <c r="AB71" s="8">
        <v>13000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4</v>
      </c>
      <c r="E72" s="1">
        <v>4</v>
      </c>
      <c r="F72" s="1">
        <v>5</v>
      </c>
      <c r="G72" s="1">
        <v>3</v>
      </c>
      <c r="H72" s="1">
        <v>4</v>
      </c>
      <c r="I72" s="1">
        <v>4</v>
      </c>
      <c r="J72" s="1">
        <v>3</v>
      </c>
      <c r="K72" s="1">
        <v>3</v>
      </c>
      <c r="L72" s="1">
        <f>konzisztencia_teszt_nyers_i!E72*1000+10000</f>
        <v>13000</v>
      </c>
      <c r="M72" s="1">
        <f t="shared" si="4"/>
        <v>13049.7</v>
      </c>
      <c r="N72" s="1">
        <f>konzisztencia_teszt_nyers_i!L72</f>
        <v>3</v>
      </c>
      <c r="O72">
        <f t="shared" si="5"/>
        <v>3.0497000000000005</v>
      </c>
      <c r="P72" s="12">
        <f t="shared" si="6"/>
        <v>1.6566666666666841E-2</v>
      </c>
      <c r="Q72" s="12">
        <f t="shared" si="7"/>
        <v>-1.6566666666666841E-2</v>
      </c>
      <c r="R72" s="7" t="s">
        <v>241</v>
      </c>
      <c r="S72" s="8">
        <v>1</v>
      </c>
      <c r="T72" s="8">
        <v>2</v>
      </c>
      <c r="U72" s="8">
        <v>1</v>
      </c>
      <c r="V72" s="8">
        <v>2</v>
      </c>
      <c r="W72" s="8">
        <v>1</v>
      </c>
      <c r="X72" s="8">
        <v>1</v>
      </c>
      <c r="Y72" s="8">
        <v>4</v>
      </c>
      <c r="Z72" s="8">
        <v>1</v>
      </c>
      <c r="AA72" s="8">
        <v>4</v>
      </c>
      <c r="AB72" s="8">
        <v>11000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3</v>
      </c>
      <c r="E73" s="1">
        <v>4</v>
      </c>
      <c r="F73" s="1">
        <v>5</v>
      </c>
      <c r="G73" s="1">
        <v>4</v>
      </c>
      <c r="H73" s="1">
        <v>4</v>
      </c>
      <c r="I73" s="1">
        <v>2</v>
      </c>
      <c r="J73" s="1">
        <v>3</v>
      </c>
      <c r="K73" s="1">
        <v>3</v>
      </c>
      <c r="L73" s="1">
        <f>konzisztencia_teszt_nyers_i!E73*1000+10000</f>
        <v>15000</v>
      </c>
      <c r="M73" s="1">
        <f t="shared" si="4"/>
        <v>12862.8</v>
      </c>
      <c r="N73" s="1">
        <f>konzisztencia_teszt_nyers_i!L73</f>
        <v>3</v>
      </c>
      <c r="O73">
        <f t="shared" si="5"/>
        <v>2.8627999999999991</v>
      </c>
      <c r="P73" s="12">
        <f t="shared" si="6"/>
        <v>4.5733333333333626E-2</v>
      </c>
      <c r="Q73" s="12">
        <f t="shared" si="7"/>
        <v>4.5733333333333626E-2</v>
      </c>
      <c r="R73" s="7" t="s">
        <v>242</v>
      </c>
      <c r="S73" s="8">
        <v>1</v>
      </c>
      <c r="T73" s="8">
        <v>2</v>
      </c>
      <c r="U73" s="8">
        <v>1</v>
      </c>
      <c r="V73" s="8">
        <v>2</v>
      </c>
      <c r="W73" s="8">
        <v>1</v>
      </c>
      <c r="X73" s="8">
        <v>1</v>
      </c>
      <c r="Y73" s="8">
        <v>4</v>
      </c>
      <c r="Z73" s="8">
        <v>1</v>
      </c>
      <c r="AA73" s="8">
        <v>5</v>
      </c>
      <c r="AB73" s="8">
        <v>11000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4</v>
      </c>
      <c r="E74" s="1">
        <v>3</v>
      </c>
      <c r="F74" s="1">
        <v>2</v>
      </c>
      <c r="G74" s="1">
        <v>3</v>
      </c>
      <c r="H74" s="1">
        <v>3</v>
      </c>
      <c r="I74" s="1">
        <v>5</v>
      </c>
      <c r="J74" s="1">
        <v>3</v>
      </c>
      <c r="K74" s="1">
        <v>4</v>
      </c>
      <c r="L74" s="1">
        <f>konzisztencia_teszt_nyers_i!E74*1000+10000</f>
        <v>12000</v>
      </c>
      <c r="M74" s="1">
        <f t="shared" si="4"/>
        <v>12385.3</v>
      </c>
      <c r="N74" s="1">
        <f>konzisztencia_teszt_nyers_i!L74</f>
        <v>4</v>
      </c>
      <c r="O74">
        <f t="shared" si="5"/>
        <v>2.3852999999999991</v>
      </c>
      <c r="P74" s="12">
        <f t="shared" si="6"/>
        <v>0.40367500000000023</v>
      </c>
      <c r="Q74" s="12">
        <f t="shared" si="7"/>
        <v>0.40367500000000023</v>
      </c>
      <c r="R74" s="7" t="s">
        <v>243</v>
      </c>
      <c r="S74" s="8">
        <v>4</v>
      </c>
      <c r="T74" s="8">
        <v>3</v>
      </c>
      <c r="U74" s="8">
        <v>4</v>
      </c>
      <c r="V74" s="8">
        <v>4</v>
      </c>
      <c r="W74" s="8">
        <v>3</v>
      </c>
      <c r="X74" s="8">
        <v>2</v>
      </c>
      <c r="Y74" s="8">
        <v>5</v>
      </c>
      <c r="Z74" s="8">
        <v>4</v>
      </c>
      <c r="AA74" s="8">
        <v>3</v>
      </c>
      <c r="AB74" s="8">
        <v>12000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4</v>
      </c>
      <c r="E75" s="1">
        <v>3</v>
      </c>
      <c r="F75" s="1">
        <v>2</v>
      </c>
      <c r="G75" s="1">
        <v>3</v>
      </c>
      <c r="H75" s="1">
        <v>3</v>
      </c>
      <c r="I75" s="1">
        <v>4</v>
      </c>
      <c r="J75" s="1">
        <v>3</v>
      </c>
      <c r="K75" s="1">
        <v>4</v>
      </c>
      <c r="L75" s="1">
        <f>konzisztencia_teszt_nyers_i!E75*1000+10000</f>
        <v>12000</v>
      </c>
      <c r="M75" s="1">
        <f t="shared" si="4"/>
        <v>12318</v>
      </c>
      <c r="N75" s="1">
        <f>konzisztencia_teszt_nyers_i!L75</f>
        <v>4</v>
      </c>
      <c r="O75">
        <f t="shared" si="5"/>
        <v>2.3180000000000001</v>
      </c>
      <c r="P75" s="12">
        <f t="shared" si="6"/>
        <v>0.42049999999999998</v>
      </c>
      <c r="Q75" s="12">
        <f t="shared" si="7"/>
        <v>0.42049999999999998</v>
      </c>
      <c r="R75" s="7" t="s">
        <v>244</v>
      </c>
      <c r="S75" s="8">
        <v>2</v>
      </c>
      <c r="T75" s="8">
        <v>3</v>
      </c>
      <c r="U75" s="8">
        <v>5</v>
      </c>
      <c r="V75" s="8">
        <v>4</v>
      </c>
      <c r="W75" s="8">
        <v>5</v>
      </c>
      <c r="X75" s="8">
        <v>5</v>
      </c>
      <c r="Y75" s="8">
        <v>2</v>
      </c>
      <c r="Z75" s="8">
        <v>4</v>
      </c>
      <c r="AA75" s="8">
        <v>1</v>
      </c>
      <c r="AB75" s="8">
        <v>15000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3</v>
      </c>
      <c r="E76" s="1">
        <v>3</v>
      </c>
      <c r="F76" s="1">
        <v>2</v>
      </c>
      <c r="G76" s="1">
        <v>4</v>
      </c>
      <c r="H76" s="1">
        <v>2</v>
      </c>
      <c r="I76" s="1">
        <v>3</v>
      </c>
      <c r="J76" s="1">
        <v>3</v>
      </c>
      <c r="K76" s="1">
        <v>2</v>
      </c>
      <c r="L76" s="1">
        <f>konzisztencia_teszt_nyers_i!E76*1000+10000</f>
        <v>14000</v>
      </c>
      <c r="M76" s="1">
        <f t="shared" si="4"/>
        <v>12493.9</v>
      </c>
      <c r="N76" s="1">
        <f>konzisztencia_teszt_nyers_i!L76</f>
        <v>2</v>
      </c>
      <c r="O76">
        <f t="shared" si="5"/>
        <v>2.4938999999999996</v>
      </c>
      <c r="P76" s="12">
        <f t="shared" si="6"/>
        <v>0.24694999999999978</v>
      </c>
      <c r="Q76" s="12">
        <f t="shared" si="7"/>
        <v>-0.24694999999999978</v>
      </c>
      <c r="R76" s="7" t="s">
        <v>245</v>
      </c>
      <c r="S76" s="8">
        <v>4</v>
      </c>
      <c r="T76" s="8">
        <v>3</v>
      </c>
      <c r="U76" s="8">
        <v>4</v>
      </c>
      <c r="V76" s="8">
        <v>4</v>
      </c>
      <c r="W76" s="8">
        <v>3</v>
      </c>
      <c r="X76" s="8">
        <v>3</v>
      </c>
      <c r="Y76" s="8">
        <v>4</v>
      </c>
      <c r="Z76" s="8">
        <v>4</v>
      </c>
      <c r="AA76" s="8">
        <v>3</v>
      </c>
      <c r="AB76" s="8">
        <v>13000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4</v>
      </c>
      <c r="G77" s="1">
        <v>2</v>
      </c>
      <c r="H77" s="1">
        <v>2</v>
      </c>
      <c r="I77" s="1">
        <v>5</v>
      </c>
      <c r="J77" s="1">
        <v>4</v>
      </c>
      <c r="K77" s="1">
        <v>4</v>
      </c>
      <c r="L77" s="1">
        <f>konzisztencia_teszt_nyers_i!E77*1000+10000</f>
        <v>12000</v>
      </c>
      <c r="M77" s="1">
        <f t="shared" si="4"/>
        <v>11588.3</v>
      </c>
      <c r="N77" s="1">
        <f>konzisztencia_teszt_nyers_i!L77</f>
        <v>4</v>
      </c>
      <c r="O77">
        <f t="shared" si="5"/>
        <v>1.5882999999999994</v>
      </c>
      <c r="P77" s="12">
        <f t="shared" si="6"/>
        <v>0.60292500000000016</v>
      </c>
      <c r="Q77" s="12">
        <f t="shared" si="7"/>
        <v>0.60292500000000016</v>
      </c>
      <c r="R77" s="7" t="s">
        <v>246</v>
      </c>
      <c r="S77" s="8">
        <v>4</v>
      </c>
      <c r="T77" s="8">
        <v>4</v>
      </c>
      <c r="U77" s="8">
        <v>4</v>
      </c>
      <c r="V77" s="8">
        <v>5</v>
      </c>
      <c r="W77" s="8">
        <v>3</v>
      </c>
      <c r="X77" s="8">
        <v>4</v>
      </c>
      <c r="Y77" s="8">
        <v>4</v>
      </c>
      <c r="Z77" s="8">
        <v>3</v>
      </c>
      <c r="AA77" s="8">
        <v>3</v>
      </c>
      <c r="AB77" s="8">
        <v>13000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4</v>
      </c>
      <c r="G78" s="1">
        <v>2</v>
      </c>
      <c r="H78" s="1">
        <v>2</v>
      </c>
      <c r="I78" s="1">
        <v>5</v>
      </c>
      <c r="J78" s="1">
        <v>4</v>
      </c>
      <c r="K78" s="1">
        <v>4</v>
      </c>
      <c r="L78" s="1">
        <f>konzisztencia_teszt_nyers_i!E78*1000+10000</f>
        <v>12000</v>
      </c>
      <c r="M78" s="1">
        <f t="shared" si="4"/>
        <v>11588.3</v>
      </c>
      <c r="N78" s="1">
        <f>konzisztencia_teszt_nyers_i!L78</f>
        <v>4</v>
      </c>
      <c r="O78">
        <f t="shared" si="5"/>
        <v>1.5882999999999994</v>
      </c>
      <c r="P78" s="12">
        <f t="shared" si="6"/>
        <v>0.60292500000000016</v>
      </c>
      <c r="Q78" s="12">
        <f t="shared" si="7"/>
        <v>0.60292500000000016</v>
      </c>
      <c r="R78" s="7" t="s">
        <v>247</v>
      </c>
      <c r="S78" s="8">
        <v>2</v>
      </c>
      <c r="T78" s="8">
        <v>3</v>
      </c>
      <c r="U78" s="8">
        <v>4</v>
      </c>
      <c r="V78" s="8">
        <v>5</v>
      </c>
      <c r="W78" s="8">
        <v>4</v>
      </c>
      <c r="X78" s="8">
        <v>4</v>
      </c>
      <c r="Y78" s="8">
        <v>2</v>
      </c>
      <c r="Z78" s="8">
        <v>3</v>
      </c>
      <c r="AA78" s="8">
        <v>3</v>
      </c>
      <c r="AB78" s="8">
        <v>15000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1</v>
      </c>
      <c r="E79" s="1">
        <v>4</v>
      </c>
      <c r="F79" s="1">
        <v>4</v>
      </c>
      <c r="G79" s="1">
        <v>3</v>
      </c>
      <c r="H79" s="1">
        <v>3</v>
      </c>
      <c r="I79" s="1">
        <v>3</v>
      </c>
      <c r="J79" s="1">
        <v>4</v>
      </c>
      <c r="K79" s="1">
        <v>1</v>
      </c>
      <c r="L79" s="1">
        <f>konzisztencia_teszt_nyers_i!E79*1000+10000</f>
        <v>15000</v>
      </c>
      <c r="M79" s="1">
        <f t="shared" si="4"/>
        <v>14066</v>
      </c>
      <c r="N79" s="1">
        <f>konzisztencia_teszt_nyers_i!L79</f>
        <v>1</v>
      </c>
      <c r="O79">
        <f t="shared" si="5"/>
        <v>4.0659999999999998</v>
      </c>
      <c r="P79" s="12">
        <f t="shared" si="6"/>
        <v>3.0659999999999998</v>
      </c>
      <c r="Q79" s="12">
        <f t="shared" si="7"/>
        <v>-3.0659999999999998</v>
      </c>
      <c r="R79" s="7" t="s">
        <v>248</v>
      </c>
      <c r="S79" s="8">
        <v>4</v>
      </c>
      <c r="T79" s="8">
        <v>4</v>
      </c>
      <c r="U79" s="8">
        <v>3</v>
      </c>
      <c r="V79" s="8">
        <v>2</v>
      </c>
      <c r="W79" s="8">
        <v>3</v>
      </c>
      <c r="X79" s="8">
        <v>3</v>
      </c>
      <c r="Y79" s="8">
        <v>5</v>
      </c>
      <c r="Z79" s="8">
        <v>3</v>
      </c>
      <c r="AA79" s="8">
        <v>4</v>
      </c>
      <c r="AB79" s="8">
        <v>12000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3</v>
      </c>
      <c r="E80" s="1">
        <v>3</v>
      </c>
      <c r="F80" s="1">
        <v>5</v>
      </c>
      <c r="G80" s="1">
        <v>2</v>
      </c>
      <c r="H80" s="1">
        <v>3</v>
      </c>
      <c r="I80" s="1">
        <v>5</v>
      </c>
      <c r="J80" s="1">
        <v>5</v>
      </c>
      <c r="K80" s="1">
        <v>4</v>
      </c>
      <c r="L80" s="1">
        <f>konzisztencia_teszt_nyers_i!E80*1000+10000</f>
        <v>11000</v>
      </c>
      <c r="M80" s="1">
        <f t="shared" si="4"/>
        <v>12862.8</v>
      </c>
      <c r="N80" s="1">
        <f>konzisztencia_teszt_nyers_i!L80</f>
        <v>4</v>
      </c>
      <c r="O80">
        <f t="shared" si="5"/>
        <v>2.8627999999999991</v>
      </c>
      <c r="P80" s="12">
        <f t="shared" si="6"/>
        <v>0.28430000000000022</v>
      </c>
      <c r="Q80" s="12">
        <f t="shared" si="7"/>
        <v>0.28430000000000022</v>
      </c>
      <c r="R80" s="7" t="s">
        <v>249</v>
      </c>
      <c r="S80" s="8">
        <v>4</v>
      </c>
      <c r="T80" s="8">
        <v>4</v>
      </c>
      <c r="U80" s="8">
        <v>3</v>
      </c>
      <c r="V80" s="8">
        <v>2</v>
      </c>
      <c r="W80" s="8">
        <v>3</v>
      </c>
      <c r="X80" s="8">
        <v>3</v>
      </c>
      <c r="Y80" s="8">
        <v>4</v>
      </c>
      <c r="Z80" s="8">
        <v>3</v>
      </c>
      <c r="AA80" s="8">
        <v>4</v>
      </c>
      <c r="AB80" s="8">
        <v>12000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2</v>
      </c>
      <c r="E81" s="1">
        <v>2</v>
      </c>
      <c r="F81" s="1">
        <v>5</v>
      </c>
      <c r="G81" s="1">
        <v>2</v>
      </c>
      <c r="H81" s="1">
        <v>2</v>
      </c>
      <c r="I81" s="1">
        <v>4</v>
      </c>
      <c r="J81" s="1">
        <v>5</v>
      </c>
      <c r="K81" s="1">
        <v>3</v>
      </c>
      <c r="L81" s="1">
        <f>konzisztencia_teszt_nyers_i!E81*1000+10000</f>
        <v>13000</v>
      </c>
      <c r="M81" s="1">
        <f t="shared" si="4"/>
        <v>12172</v>
      </c>
      <c r="N81" s="1">
        <f>konzisztencia_teszt_nyers_i!L81</f>
        <v>3</v>
      </c>
      <c r="O81">
        <f t="shared" si="5"/>
        <v>2.1720000000000002</v>
      </c>
      <c r="P81" s="12">
        <f t="shared" si="6"/>
        <v>0.27599999999999997</v>
      </c>
      <c r="Q81" s="12">
        <f t="shared" si="7"/>
        <v>0.27599999999999997</v>
      </c>
      <c r="R81" s="7" t="s">
        <v>250</v>
      </c>
      <c r="S81" s="8">
        <v>2</v>
      </c>
      <c r="T81" s="8">
        <v>3</v>
      </c>
      <c r="U81" s="8">
        <v>3</v>
      </c>
      <c r="V81" s="8">
        <v>2</v>
      </c>
      <c r="W81" s="8">
        <v>4</v>
      </c>
      <c r="X81" s="8">
        <v>2</v>
      </c>
      <c r="Y81" s="8">
        <v>3</v>
      </c>
      <c r="Z81" s="8">
        <v>3</v>
      </c>
      <c r="AA81" s="8">
        <v>2</v>
      </c>
      <c r="AB81" s="8">
        <v>14000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5</v>
      </c>
      <c r="G82" s="1">
        <v>2</v>
      </c>
      <c r="H82" s="1">
        <v>3</v>
      </c>
      <c r="I82" s="1">
        <v>4</v>
      </c>
      <c r="J82" s="1">
        <v>5</v>
      </c>
      <c r="K82" s="1">
        <v>4</v>
      </c>
      <c r="L82" s="1">
        <f>konzisztencia_teszt_nyers_i!E82*1000+10000</f>
        <v>12000</v>
      </c>
      <c r="M82" s="1">
        <f t="shared" si="4"/>
        <v>12340.9</v>
      </c>
      <c r="N82" s="1">
        <f>konzisztencia_teszt_nyers_i!L82</f>
        <v>4</v>
      </c>
      <c r="O82">
        <f t="shared" si="5"/>
        <v>2.3408999999999995</v>
      </c>
      <c r="P82" s="12">
        <f t="shared" si="6"/>
        <v>0.41477500000000012</v>
      </c>
      <c r="Q82" s="12">
        <f t="shared" si="7"/>
        <v>0.41477500000000012</v>
      </c>
      <c r="R82" s="7" t="s">
        <v>251</v>
      </c>
      <c r="S82" s="8">
        <v>3</v>
      </c>
      <c r="T82" s="8">
        <v>2</v>
      </c>
      <c r="U82" s="8">
        <v>2</v>
      </c>
      <c r="V82" s="8">
        <v>4</v>
      </c>
      <c r="W82" s="8">
        <v>2</v>
      </c>
      <c r="X82" s="8">
        <v>2</v>
      </c>
      <c r="Y82" s="8">
        <v>5</v>
      </c>
      <c r="Z82" s="8">
        <v>4</v>
      </c>
      <c r="AA82" s="8">
        <v>4</v>
      </c>
      <c r="AB82" s="8">
        <v>12000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1</v>
      </c>
      <c r="E83" s="1">
        <v>1</v>
      </c>
      <c r="F83" s="1">
        <v>3</v>
      </c>
      <c r="G83" s="1">
        <v>1</v>
      </c>
      <c r="H83" s="1">
        <v>1</v>
      </c>
      <c r="I83" s="1">
        <v>5</v>
      </c>
      <c r="J83" s="1">
        <v>3</v>
      </c>
      <c r="K83" s="1">
        <v>5</v>
      </c>
      <c r="L83" s="1">
        <f>konzisztencia_teszt_nyers_i!E83*1000+10000</f>
        <v>12000</v>
      </c>
      <c r="M83" s="1">
        <f t="shared" si="4"/>
        <v>11426.8</v>
      </c>
      <c r="N83" s="1">
        <f>konzisztencia_teszt_nyers_i!L83</f>
        <v>5</v>
      </c>
      <c r="O83">
        <f t="shared" si="5"/>
        <v>1.4267999999999992</v>
      </c>
      <c r="P83" s="12">
        <f t="shared" si="6"/>
        <v>0.71464000000000016</v>
      </c>
      <c r="Q83" s="12">
        <f t="shared" si="7"/>
        <v>0.71464000000000016</v>
      </c>
      <c r="R83" s="7" t="s">
        <v>252</v>
      </c>
      <c r="S83" s="8">
        <v>3</v>
      </c>
      <c r="T83" s="8">
        <v>2</v>
      </c>
      <c r="U83" s="8">
        <v>2</v>
      </c>
      <c r="V83" s="8">
        <v>4</v>
      </c>
      <c r="W83" s="8">
        <v>2</v>
      </c>
      <c r="X83" s="8">
        <v>2</v>
      </c>
      <c r="Y83" s="8">
        <v>5</v>
      </c>
      <c r="Z83" s="8">
        <v>4</v>
      </c>
      <c r="AA83" s="8">
        <v>4</v>
      </c>
      <c r="AB83" s="8">
        <v>12000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3</v>
      </c>
      <c r="G84" s="1">
        <v>1</v>
      </c>
      <c r="H84" s="1">
        <v>1</v>
      </c>
      <c r="I84" s="1">
        <v>5</v>
      </c>
      <c r="J84" s="1">
        <v>3</v>
      </c>
      <c r="K84" s="1">
        <v>5</v>
      </c>
      <c r="L84" s="1">
        <f>konzisztencia_teszt_nyers_i!E84*1000+10000</f>
        <v>11000</v>
      </c>
      <c r="M84" s="1">
        <f t="shared" si="4"/>
        <v>11523</v>
      </c>
      <c r="N84" s="1">
        <f>konzisztencia_teszt_nyers_i!L84</f>
        <v>5</v>
      </c>
      <c r="O84">
        <f t="shared" si="5"/>
        <v>1.5229999999999999</v>
      </c>
      <c r="P84" s="12">
        <f t="shared" si="6"/>
        <v>0.69540000000000002</v>
      </c>
      <c r="Q84" s="12">
        <f t="shared" si="7"/>
        <v>0.69540000000000002</v>
      </c>
      <c r="R84" s="7" t="s">
        <v>253</v>
      </c>
      <c r="S84" s="8">
        <v>1</v>
      </c>
      <c r="T84" s="8">
        <v>1</v>
      </c>
      <c r="U84" s="8">
        <v>4</v>
      </c>
      <c r="V84" s="8">
        <v>4</v>
      </c>
      <c r="W84" s="8">
        <v>3</v>
      </c>
      <c r="X84" s="8">
        <v>3</v>
      </c>
      <c r="Y84" s="8">
        <v>3</v>
      </c>
      <c r="Z84" s="8">
        <v>4</v>
      </c>
      <c r="AA84" s="8">
        <v>1</v>
      </c>
      <c r="AB84" s="8">
        <v>15000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4</v>
      </c>
      <c r="E85" s="1">
        <v>4</v>
      </c>
      <c r="F85" s="1">
        <v>4</v>
      </c>
      <c r="G85" s="1">
        <v>4</v>
      </c>
      <c r="H85" s="1">
        <v>4</v>
      </c>
      <c r="I85" s="1">
        <v>3</v>
      </c>
      <c r="J85" s="1">
        <v>2</v>
      </c>
      <c r="K85" s="1">
        <v>3</v>
      </c>
      <c r="L85" s="1">
        <f>konzisztencia_teszt_nyers_i!E85*1000+10000</f>
        <v>12000</v>
      </c>
      <c r="M85" s="1">
        <f t="shared" si="4"/>
        <v>12606.1</v>
      </c>
      <c r="N85" s="1">
        <f>konzisztencia_teszt_nyers_i!L85</f>
        <v>3</v>
      </c>
      <c r="O85">
        <f t="shared" si="5"/>
        <v>2.6061000000000005</v>
      </c>
      <c r="P85" s="12">
        <f t="shared" si="6"/>
        <v>0.13129999999999983</v>
      </c>
      <c r="Q85" s="12">
        <f t="shared" si="7"/>
        <v>0.13129999999999983</v>
      </c>
      <c r="R85" s="7" t="s">
        <v>254</v>
      </c>
      <c r="S85" s="8">
        <v>3</v>
      </c>
      <c r="T85" s="8">
        <v>3</v>
      </c>
      <c r="U85" s="8">
        <v>3</v>
      </c>
      <c r="V85" s="8">
        <v>5</v>
      </c>
      <c r="W85" s="8">
        <v>2</v>
      </c>
      <c r="X85" s="8">
        <v>3</v>
      </c>
      <c r="Y85" s="8">
        <v>5</v>
      </c>
      <c r="Z85" s="8">
        <v>5</v>
      </c>
      <c r="AA85" s="8">
        <v>4</v>
      </c>
      <c r="AB85" s="8">
        <v>11000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4</v>
      </c>
      <c r="E86" s="1">
        <v>5</v>
      </c>
      <c r="F86" s="1">
        <v>5</v>
      </c>
      <c r="G86" s="1">
        <v>4</v>
      </c>
      <c r="H86" s="1">
        <v>5</v>
      </c>
      <c r="I86" s="1">
        <v>2</v>
      </c>
      <c r="J86" s="1">
        <v>3</v>
      </c>
      <c r="K86" s="1">
        <v>3</v>
      </c>
      <c r="L86" s="1">
        <f>konzisztencia_teszt_nyers_i!E86*1000+10000</f>
        <v>12000</v>
      </c>
      <c r="M86" s="1">
        <f t="shared" si="4"/>
        <v>13013.3</v>
      </c>
      <c r="N86" s="1">
        <f>konzisztencia_teszt_nyers_i!L86</f>
        <v>3</v>
      </c>
      <c r="O86">
        <f t="shared" si="5"/>
        <v>3.0132999999999992</v>
      </c>
      <c r="P86" s="12">
        <f t="shared" si="6"/>
        <v>4.4333333333330671E-3</v>
      </c>
      <c r="Q86" s="12">
        <f t="shared" si="7"/>
        <v>-4.4333333333330671E-3</v>
      </c>
      <c r="R86" s="7" t="s">
        <v>255</v>
      </c>
      <c r="S86" s="8">
        <v>1</v>
      </c>
      <c r="T86" s="8">
        <v>2</v>
      </c>
      <c r="U86" s="8">
        <v>2</v>
      </c>
      <c r="V86" s="8">
        <v>5</v>
      </c>
      <c r="W86" s="8">
        <v>2</v>
      </c>
      <c r="X86" s="8">
        <v>2</v>
      </c>
      <c r="Y86" s="8">
        <v>4</v>
      </c>
      <c r="Z86" s="8">
        <v>5</v>
      </c>
      <c r="AA86" s="8">
        <v>3</v>
      </c>
      <c r="AB86" s="8">
        <v>13000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4</v>
      </c>
      <c r="E87" s="1">
        <v>3</v>
      </c>
      <c r="F87" s="1">
        <v>4</v>
      </c>
      <c r="G87" s="1">
        <v>4</v>
      </c>
      <c r="H87" s="1">
        <v>3</v>
      </c>
      <c r="I87" s="1">
        <v>4</v>
      </c>
      <c r="J87" s="1">
        <v>4</v>
      </c>
      <c r="K87" s="1">
        <v>4</v>
      </c>
      <c r="L87" s="1">
        <f>konzisztencia_teszt_nyers_i!E87*1000+10000</f>
        <v>12000</v>
      </c>
      <c r="M87" s="1">
        <f t="shared" si="4"/>
        <v>11990</v>
      </c>
      <c r="N87" s="1">
        <f>konzisztencia_teszt_nyers_i!L87</f>
        <v>4</v>
      </c>
      <c r="O87">
        <f t="shared" si="5"/>
        <v>1.99</v>
      </c>
      <c r="P87" s="12">
        <f t="shared" si="6"/>
        <v>0.50249999999999995</v>
      </c>
      <c r="Q87" s="12">
        <f t="shared" si="7"/>
        <v>0.50249999999999995</v>
      </c>
      <c r="R87" s="7" t="s">
        <v>256</v>
      </c>
      <c r="S87" s="8">
        <v>3</v>
      </c>
      <c r="T87" s="8">
        <v>3</v>
      </c>
      <c r="U87" s="8">
        <v>2</v>
      </c>
      <c r="V87" s="8">
        <v>5</v>
      </c>
      <c r="W87" s="8">
        <v>2</v>
      </c>
      <c r="X87" s="8">
        <v>3</v>
      </c>
      <c r="Y87" s="8">
        <v>4</v>
      </c>
      <c r="Z87" s="8">
        <v>5</v>
      </c>
      <c r="AA87" s="8">
        <v>4</v>
      </c>
      <c r="AB87" s="8">
        <v>12000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1</v>
      </c>
      <c r="J88" s="1">
        <v>2</v>
      </c>
      <c r="K88" s="1">
        <v>1</v>
      </c>
      <c r="L88" s="1">
        <f>konzisztencia_teszt_nyers_i!E88*1000+10000</f>
        <v>15000</v>
      </c>
      <c r="M88" s="1">
        <f t="shared" si="4"/>
        <v>15453.6</v>
      </c>
      <c r="N88" s="1">
        <f>konzisztencia_teszt_nyers_i!L88</f>
        <v>1</v>
      </c>
      <c r="O88">
        <f t="shared" si="5"/>
        <v>5.4536000000000007</v>
      </c>
      <c r="P88" s="12">
        <f t="shared" si="6"/>
        <v>4.4536000000000007</v>
      </c>
      <c r="Q88" s="12">
        <f t="shared" si="7"/>
        <v>-4.4536000000000007</v>
      </c>
      <c r="R88" s="7" t="s">
        <v>257</v>
      </c>
      <c r="S88" s="8">
        <v>1</v>
      </c>
      <c r="T88" s="8">
        <v>1</v>
      </c>
      <c r="U88" s="8">
        <v>1</v>
      </c>
      <c r="V88" s="8">
        <v>3</v>
      </c>
      <c r="W88" s="8">
        <v>1</v>
      </c>
      <c r="X88" s="8">
        <v>1</v>
      </c>
      <c r="Y88" s="8">
        <v>5</v>
      </c>
      <c r="Z88" s="8">
        <v>3</v>
      </c>
      <c r="AA88" s="8">
        <v>5</v>
      </c>
      <c r="AB88" s="8">
        <v>12000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2</v>
      </c>
      <c r="E89" s="1">
        <v>2</v>
      </c>
      <c r="F89" s="1">
        <v>3</v>
      </c>
      <c r="G89" s="1">
        <v>3</v>
      </c>
      <c r="H89" s="1">
        <v>2</v>
      </c>
      <c r="I89" s="1">
        <v>5</v>
      </c>
      <c r="J89" s="1">
        <v>5</v>
      </c>
      <c r="K89" s="1">
        <v>4</v>
      </c>
      <c r="L89" s="1">
        <f>konzisztencia_teszt_nyers_i!E89*1000+10000</f>
        <v>11000</v>
      </c>
      <c r="M89" s="1">
        <f t="shared" si="4"/>
        <v>11725.4</v>
      </c>
      <c r="N89" s="1">
        <f>konzisztencia_teszt_nyers_i!L89</f>
        <v>4</v>
      </c>
      <c r="O89">
        <f t="shared" si="5"/>
        <v>1.7253999999999996</v>
      </c>
      <c r="P89" s="12">
        <f t="shared" si="6"/>
        <v>0.5686500000000001</v>
      </c>
      <c r="Q89" s="12">
        <f t="shared" si="7"/>
        <v>0.5686500000000001</v>
      </c>
      <c r="R89" s="7" t="s">
        <v>258</v>
      </c>
      <c r="S89" s="8">
        <v>1</v>
      </c>
      <c r="T89" s="8">
        <v>2</v>
      </c>
      <c r="U89" s="8">
        <v>1</v>
      </c>
      <c r="V89" s="8">
        <v>3</v>
      </c>
      <c r="W89" s="8">
        <v>1</v>
      </c>
      <c r="X89" s="8">
        <v>1</v>
      </c>
      <c r="Y89" s="8">
        <v>5</v>
      </c>
      <c r="Z89" s="8">
        <v>3</v>
      </c>
      <c r="AA89" s="8">
        <v>5</v>
      </c>
      <c r="AB89" s="8">
        <v>11000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2</v>
      </c>
      <c r="E90" s="1">
        <v>2</v>
      </c>
      <c r="F90" s="1">
        <v>3</v>
      </c>
      <c r="G90" s="1">
        <v>2</v>
      </c>
      <c r="H90" s="1">
        <v>2</v>
      </c>
      <c r="I90" s="1">
        <v>5</v>
      </c>
      <c r="J90" s="1">
        <v>5</v>
      </c>
      <c r="K90" s="1">
        <v>5</v>
      </c>
      <c r="L90" s="1">
        <f>konzisztencia_teszt_nyers_i!E90*1000+10000</f>
        <v>11000</v>
      </c>
      <c r="M90" s="1">
        <f t="shared" si="4"/>
        <v>11736.8</v>
      </c>
      <c r="N90" s="1">
        <f>konzisztencia_teszt_nyers_i!L90</f>
        <v>5</v>
      </c>
      <c r="O90">
        <f t="shared" si="5"/>
        <v>1.7367999999999992</v>
      </c>
      <c r="P90" s="12">
        <f t="shared" si="6"/>
        <v>0.65264000000000011</v>
      </c>
      <c r="Q90" s="12">
        <f t="shared" si="7"/>
        <v>0.65264000000000011</v>
      </c>
      <c r="R90" s="7" t="s">
        <v>259</v>
      </c>
      <c r="S90" s="8">
        <v>4</v>
      </c>
      <c r="T90" s="8">
        <v>4</v>
      </c>
      <c r="U90" s="8">
        <v>4</v>
      </c>
      <c r="V90" s="8">
        <v>4</v>
      </c>
      <c r="W90" s="8">
        <v>4</v>
      </c>
      <c r="X90" s="8">
        <v>4</v>
      </c>
      <c r="Y90" s="8">
        <v>3</v>
      </c>
      <c r="Z90" s="8">
        <v>2</v>
      </c>
      <c r="AA90" s="8">
        <v>3</v>
      </c>
      <c r="AB90" s="8">
        <v>12000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1</v>
      </c>
      <c r="E91" s="1">
        <v>3</v>
      </c>
      <c r="F91" s="1">
        <v>3</v>
      </c>
      <c r="G91" s="1">
        <v>2</v>
      </c>
      <c r="H91" s="1">
        <v>1</v>
      </c>
      <c r="I91" s="1">
        <v>3</v>
      </c>
      <c r="J91" s="1">
        <v>3</v>
      </c>
      <c r="K91" s="1">
        <v>2</v>
      </c>
      <c r="L91" s="1">
        <f>konzisztencia_teszt_nyers_i!E91*1000+10000</f>
        <v>12000</v>
      </c>
      <c r="M91" s="1">
        <f t="shared" si="4"/>
        <v>12850.8</v>
      </c>
      <c r="N91" s="1">
        <f>konzisztencia_teszt_nyers_i!L91</f>
        <v>2</v>
      </c>
      <c r="O91">
        <f t="shared" si="5"/>
        <v>2.8507999999999991</v>
      </c>
      <c r="P91" s="12">
        <f t="shared" si="6"/>
        <v>0.42539999999999956</v>
      </c>
      <c r="Q91" s="12">
        <f t="shared" si="7"/>
        <v>-0.42539999999999956</v>
      </c>
      <c r="R91" s="7" t="s">
        <v>260</v>
      </c>
      <c r="S91" s="8">
        <v>5</v>
      </c>
      <c r="T91" s="8">
        <v>4</v>
      </c>
      <c r="U91" s="8">
        <v>5</v>
      </c>
      <c r="V91" s="8">
        <v>5</v>
      </c>
      <c r="W91" s="8">
        <v>4</v>
      </c>
      <c r="X91" s="8">
        <v>5</v>
      </c>
      <c r="Y91" s="8">
        <v>2</v>
      </c>
      <c r="Z91" s="8">
        <v>3</v>
      </c>
      <c r="AA91" s="8">
        <v>3</v>
      </c>
      <c r="AB91" s="8">
        <v>12000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2</v>
      </c>
      <c r="E92" s="1">
        <v>3</v>
      </c>
      <c r="F92" s="1">
        <v>3</v>
      </c>
      <c r="G92" s="1">
        <v>3</v>
      </c>
      <c r="H92" s="1">
        <v>2</v>
      </c>
      <c r="I92" s="1">
        <v>4</v>
      </c>
      <c r="J92" s="1">
        <v>3</v>
      </c>
      <c r="K92" s="1">
        <v>4</v>
      </c>
      <c r="L92" s="1">
        <f>konzisztencia_teszt_nyers_i!E92*1000+10000</f>
        <v>11000</v>
      </c>
      <c r="M92" s="1">
        <f t="shared" si="4"/>
        <v>12176.4</v>
      </c>
      <c r="N92" s="1">
        <f>konzisztencia_teszt_nyers_i!L92</f>
        <v>4</v>
      </c>
      <c r="O92">
        <f t="shared" si="5"/>
        <v>2.1763999999999997</v>
      </c>
      <c r="P92" s="12">
        <f t="shared" si="6"/>
        <v>0.45590000000000008</v>
      </c>
      <c r="Q92" s="12">
        <f t="shared" si="7"/>
        <v>0.45590000000000008</v>
      </c>
      <c r="R92" s="7" t="s">
        <v>261</v>
      </c>
      <c r="S92" s="8">
        <v>3</v>
      </c>
      <c r="T92" s="8">
        <v>4</v>
      </c>
      <c r="U92" s="8">
        <v>3</v>
      </c>
      <c r="V92" s="8">
        <v>4</v>
      </c>
      <c r="W92" s="8">
        <v>4</v>
      </c>
      <c r="X92" s="8">
        <v>3</v>
      </c>
      <c r="Y92" s="8">
        <v>4</v>
      </c>
      <c r="Z92" s="8">
        <v>4</v>
      </c>
      <c r="AA92" s="8">
        <v>4</v>
      </c>
      <c r="AB92" s="8">
        <v>12000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1</v>
      </c>
      <c r="E93" s="1">
        <v>3</v>
      </c>
      <c r="F93" s="1">
        <v>3</v>
      </c>
      <c r="G93" s="1">
        <v>2</v>
      </c>
      <c r="H93" s="1">
        <v>2</v>
      </c>
      <c r="I93" s="1">
        <v>4</v>
      </c>
      <c r="J93" s="1">
        <v>3</v>
      </c>
      <c r="K93" s="1">
        <v>3</v>
      </c>
      <c r="L93" s="1">
        <f>konzisztencia_teszt_nyers_i!E93*1000+10000</f>
        <v>12000</v>
      </c>
      <c r="M93" s="1">
        <f t="shared" si="4"/>
        <v>12146.5</v>
      </c>
      <c r="N93" s="1">
        <f>konzisztencia_teszt_nyers_i!L93</f>
        <v>3</v>
      </c>
      <c r="O93">
        <f t="shared" si="5"/>
        <v>2.1465000000000001</v>
      </c>
      <c r="P93" s="12">
        <f t="shared" si="6"/>
        <v>0.28449999999999998</v>
      </c>
      <c r="Q93" s="12">
        <f t="shared" si="7"/>
        <v>0.28449999999999998</v>
      </c>
      <c r="R93" s="7" t="s">
        <v>262</v>
      </c>
      <c r="S93" s="8">
        <v>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1</v>
      </c>
      <c r="Z93" s="8">
        <v>2</v>
      </c>
      <c r="AA93" s="8">
        <v>1</v>
      </c>
      <c r="AB93" s="8">
        <v>15000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3</v>
      </c>
      <c r="F94" s="1">
        <v>3</v>
      </c>
      <c r="G94" s="1">
        <v>3</v>
      </c>
      <c r="H94" s="1">
        <v>2</v>
      </c>
      <c r="I94" s="1">
        <v>4</v>
      </c>
      <c r="J94" s="1">
        <v>3</v>
      </c>
      <c r="K94" s="1">
        <v>4</v>
      </c>
      <c r="L94" s="1">
        <f>konzisztencia_teszt_nyers_i!E94*1000+10000</f>
        <v>12000</v>
      </c>
      <c r="M94" s="1">
        <f t="shared" si="4"/>
        <v>12176.4</v>
      </c>
      <c r="N94" s="1">
        <f>konzisztencia_teszt_nyers_i!L94</f>
        <v>4</v>
      </c>
      <c r="O94">
        <f t="shared" si="5"/>
        <v>2.1763999999999997</v>
      </c>
      <c r="P94" s="12">
        <f t="shared" si="6"/>
        <v>0.45590000000000008</v>
      </c>
      <c r="Q94" s="12">
        <f t="shared" si="7"/>
        <v>0.45590000000000008</v>
      </c>
      <c r="R94" s="7" t="s">
        <v>263</v>
      </c>
      <c r="S94" s="8">
        <v>3</v>
      </c>
      <c r="T94" s="8">
        <v>2</v>
      </c>
      <c r="U94" s="8">
        <v>2</v>
      </c>
      <c r="V94" s="8">
        <v>3</v>
      </c>
      <c r="W94" s="8">
        <v>3</v>
      </c>
      <c r="X94" s="8">
        <v>2</v>
      </c>
      <c r="Y94" s="8">
        <v>5</v>
      </c>
      <c r="Z94" s="8">
        <v>5</v>
      </c>
      <c r="AA94" s="8">
        <v>4</v>
      </c>
      <c r="AB94" s="8">
        <v>11000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4</v>
      </c>
      <c r="E95" s="1">
        <v>4</v>
      </c>
      <c r="F95" s="1">
        <v>4</v>
      </c>
      <c r="G95" s="1">
        <v>2</v>
      </c>
      <c r="H95" s="1">
        <v>4</v>
      </c>
      <c r="I95" s="1">
        <v>5</v>
      </c>
      <c r="J95" s="1">
        <v>4</v>
      </c>
      <c r="K95" s="1">
        <v>4</v>
      </c>
      <c r="L95" s="1">
        <f>konzisztencia_teszt_nyers_i!E95*1000+10000</f>
        <v>12000</v>
      </c>
      <c r="M95" s="1">
        <f t="shared" si="4"/>
        <v>12608.1</v>
      </c>
      <c r="N95" s="1">
        <f>konzisztencia_teszt_nyers_i!L95</f>
        <v>4</v>
      </c>
      <c r="O95">
        <f t="shared" si="5"/>
        <v>2.6081000000000003</v>
      </c>
      <c r="P95" s="12">
        <f t="shared" si="6"/>
        <v>0.34797499999999992</v>
      </c>
      <c r="Q95" s="12">
        <f t="shared" si="7"/>
        <v>0.34797499999999992</v>
      </c>
      <c r="R95" s="7" t="s">
        <v>264</v>
      </c>
      <c r="S95" s="8">
        <v>3</v>
      </c>
      <c r="T95" s="8">
        <v>2</v>
      </c>
      <c r="U95" s="8">
        <v>2</v>
      </c>
      <c r="V95" s="8">
        <v>3</v>
      </c>
      <c r="W95" s="8">
        <v>2</v>
      </c>
      <c r="X95" s="8">
        <v>2</v>
      </c>
      <c r="Y95" s="8">
        <v>5</v>
      </c>
      <c r="Z95" s="8">
        <v>5</v>
      </c>
      <c r="AA95" s="8">
        <v>5</v>
      </c>
      <c r="AB95" s="8">
        <v>11000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3</v>
      </c>
      <c r="I96" s="1">
        <v>5</v>
      </c>
      <c r="J96" s="1">
        <v>4</v>
      </c>
      <c r="K96" s="1">
        <v>2</v>
      </c>
      <c r="L96" s="1">
        <f>konzisztencia_teszt_nyers_i!E96*1000+10000</f>
        <v>14000</v>
      </c>
      <c r="M96" s="1">
        <f t="shared" si="4"/>
        <v>12896.2</v>
      </c>
      <c r="N96" s="1">
        <f>konzisztencia_teszt_nyers_i!L96</f>
        <v>2</v>
      </c>
      <c r="O96">
        <f t="shared" si="5"/>
        <v>2.8962000000000008</v>
      </c>
      <c r="P96" s="12">
        <f t="shared" si="6"/>
        <v>0.44810000000000039</v>
      </c>
      <c r="Q96" s="12">
        <f t="shared" si="7"/>
        <v>-0.44810000000000039</v>
      </c>
      <c r="R96" s="7" t="s">
        <v>265</v>
      </c>
      <c r="S96" s="8">
        <v>1</v>
      </c>
      <c r="T96" s="8">
        <v>1</v>
      </c>
      <c r="U96" s="8">
        <v>3</v>
      </c>
      <c r="V96" s="8">
        <v>3</v>
      </c>
      <c r="W96" s="8">
        <v>2</v>
      </c>
      <c r="X96" s="8">
        <v>1</v>
      </c>
      <c r="Y96" s="8">
        <v>3</v>
      </c>
      <c r="Z96" s="8">
        <v>3</v>
      </c>
      <c r="AA96" s="8">
        <v>2</v>
      </c>
      <c r="AB96" s="8">
        <v>12000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4</v>
      </c>
      <c r="E97" s="1">
        <v>4</v>
      </c>
      <c r="F97" s="1">
        <v>4</v>
      </c>
      <c r="G97" s="1">
        <v>2</v>
      </c>
      <c r="H97" s="1">
        <v>4</v>
      </c>
      <c r="I97" s="1">
        <v>5</v>
      </c>
      <c r="J97" s="1">
        <v>4</v>
      </c>
      <c r="K97" s="1">
        <v>4</v>
      </c>
      <c r="L97" s="1">
        <f>konzisztencia_teszt_nyers_i!E97*1000+10000</f>
        <v>13000</v>
      </c>
      <c r="M97" s="1">
        <f t="shared" si="4"/>
        <v>12608.1</v>
      </c>
      <c r="N97" s="1">
        <f>konzisztencia_teszt_nyers_i!L97</f>
        <v>4</v>
      </c>
      <c r="O97">
        <f t="shared" si="5"/>
        <v>2.6081000000000003</v>
      </c>
      <c r="P97" s="12">
        <f t="shared" si="6"/>
        <v>0.34797499999999992</v>
      </c>
      <c r="Q97" s="12">
        <f t="shared" si="7"/>
        <v>0.34797499999999992</v>
      </c>
      <c r="R97" s="7" t="s">
        <v>266</v>
      </c>
      <c r="S97" s="8">
        <v>3</v>
      </c>
      <c r="T97" s="8">
        <v>2</v>
      </c>
      <c r="U97" s="8">
        <v>3</v>
      </c>
      <c r="V97" s="8">
        <v>3</v>
      </c>
      <c r="W97" s="8">
        <v>3</v>
      </c>
      <c r="X97" s="8">
        <v>2</v>
      </c>
      <c r="Y97" s="8">
        <v>4</v>
      </c>
      <c r="Z97" s="8">
        <v>3</v>
      </c>
      <c r="AA97" s="8">
        <v>4</v>
      </c>
      <c r="AB97" s="8">
        <v>11000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4</v>
      </c>
      <c r="E98" s="1">
        <v>3</v>
      </c>
      <c r="F98" s="1">
        <v>3</v>
      </c>
      <c r="G98" s="1">
        <v>3</v>
      </c>
      <c r="H98" s="1">
        <v>3</v>
      </c>
      <c r="I98" s="1">
        <v>5</v>
      </c>
      <c r="J98" s="1">
        <v>3</v>
      </c>
      <c r="K98" s="1">
        <v>4</v>
      </c>
      <c r="L98" s="1">
        <f>konzisztencia_teszt_nyers_i!E98*1000+10000</f>
        <v>12000</v>
      </c>
      <c r="M98" s="1">
        <f t="shared" si="4"/>
        <v>12460.5</v>
      </c>
      <c r="N98" s="1">
        <f>konzisztencia_teszt_nyers_i!L98</f>
        <v>4</v>
      </c>
      <c r="O98">
        <f t="shared" si="5"/>
        <v>2.4605000000000001</v>
      </c>
      <c r="P98" s="12">
        <f t="shared" si="6"/>
        <v>0.38487499999999997</v>
      </c>
      <c r="Q98" s="12">
        <f t="shared" si="7"/>
        <v>0.38487499999999997</v>
      </c>
      <c r="R98" s="7" t="s">
        <v>267</v>
      </c>
      <c r="S98" s="8">
        <v>1</v>
      </c>
      <c r="T98" s="8">
        <v>1</v>
      </c>
      <c r="U98" s="8">
        <v>3</v>
      </c>
      <c r="V98" s="8">
        <v>3</v>
      </c>
      <c r="W98" s="8">
        <v>2</v>
      </c>
      <c r="X98" s="8">
        <v>2</v>
      </c>
      <c r="Y98" s="8">
        <v>4</v>
      </c>
      <c r="Z98" s="8">
        <v>3</v>
      </c>
      <c r="AA98" s="8">
        <v>3</v>
      </c>
      <c r="AB98" s="8">
        <v>12000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5</v>
      </c>
      <c r="J99" s="1">
        <v>3</v>
      </c>
      <c r="K99" s="1">
        <v>4</v>
      </c>
      <c r="L99" s="1">
        <f>konzisztencia_teszt_nyers_i!E99*1000+10000</f>
        <v>13000</v>
      </c>
      <c r="M99" s="1">
        <f t="shared" si="4"/>
        <v>12460.5</v>
      </c>
      <c r="N99" s="1">
        <f>konzisztencia_teszt_nyers_i!L99</f>
        <v>4</v>
      </c>
      <c r="O99">
        <f t="shared" si="5"/>
        <v>2.4605000000000001</v>
      </c>
      <c r="P99" s="12">
        <f t="shared" si="6"/>
        <v>0.38487499999999997</v>
      </c>
      <c r="Q99" s="12">
        <f t="shared" si="7"/>
        <v>0.38487499999999997</v>
      </c>
      <c r="R99" s="7" t="s">
        <v>268</v>
      </c>
      <c r="S99" s="8">
        <v>3</v>
      </c>
      <c r="T99" s="8">
        <v>2</v>
      </c>
      <c r="U99" s="8">
        <v>3</v>
      </c>
      <c r="V99" s="8">
        <v>3</v>
      </c>
      <c r="W99" s="8">
        <v>3</v>
      </c>
      <c r="X99" s="8">
        <v>2</v>
      </c>
      <c r="Y99" s="8">
        <v>4</v>
      </c>
      <c r="Z99" s="8">
        <v>3</v>
      </c>
      <c r="AA99" s="8">
        <v>4</v>
      </c>
      <c r="AB99" s="8">
        <v>12000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3</v>
      </c>
      <c r="E100" s="1">
        <v>3</v>
      </c>
      <c r="F100" s="1">
        <v>3</v>
      </c>
      <c r="G100" s="1">
        <v>4</v>
      </c>
      <c r="H100" s="1">
        <v>2</v>
      </c>
      <c r="I100" s="1">
        <v>5</v>
      </c>
      <c r="J100" s="1">
        <v>2</v>
      </c>
      <c r="K100" s="1">
        <v>2</v>
      </c>
      <c r="L100" s="1">
        <f>konzisztencia_teszt_nyers_i!E100*1000+10000</f>
        <v>14000</v>
      </c>
      <c r="M100" s="1">
        <f t="shared" si="4"/>
        <v>12730.7</v>
      </c>
      <c r="N100" s="1">
        <f>konzisztencia_teszt_nyers_i!L100</f>
        <v>2</v>
      </c>
      <c r="O100">
        <f t="shared" si="5"/>
        <v>2.7307000000000006</v>
      </c>
      <c r="P100" s="12">
        <f t="shared" si="6"/>
        <v>0.36535000000000029</v>
      </c>
      <c r="Q100" s="12">
        <f t="shared" si="7"/>
        <v>-0.36535000000000029</v>
      </c>
      <c r="R100" s="7" t="s">
        <v>269</v>
      </c>
      <c r="S100" s="8">
        <v>4</v>
      </c>
      <c r="T100" s="8">
        <v>4</v>
      </c>
      <c r="U100" s="8">
        <v>4</v>
      </c>
      <c r="V100" s="8">
        <v>4</v>
      </c>
      <c r="W100" s="8">
        <v>2</v>
      </c>
      <c r="X100" s="8">
        <v>4</v>
      </c>
      <c r="Y100" s="8">
        <v>5</v>
      </c>
      <c r="Z100" s="8">
        <v>4</v>
      </c>
      <c r="AA100" s="8">
        <v>4</v>
      </c>
      <c r="AB100" s="8">
        <v>12000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5</v>
      </c>
      <c r="E101" s="1">
        <v>5</v>
      </c>
      <c r="F101" s="1">
        <v>5</v>
      </c>
      <c r="G101" s="1">
        <v>5</v>
      </c>
      <c r="H101" s="1">
        <v>5</v>
      </c>
      <c r="I101" s="1">
        <v>1</v>
      </c>
      <c r="J101" s="1">
        <v>2</v>
      </c>
      <c r="K101" s="1">
        <v>3</v>
      </c>
      <c r="L101" s="1">
        <f>konzisztencia_teszt_nyers_i!E101*1000+10000</f>
        <v>12000</v>
      </c>
      <c r="M101" s="1">
        <f t="shared" si="4"/>
        <v>12745.6</v>
      </c>
      <c r="N101" s="1">
        <f>konzisztencia_teszt_nyers_i!L101</f>
        <v>3</v>
      </c>
      <c r="O101">
        <f t="shared" si="5"/>
        <v>2.7456000000000005</v>
      </c>
      <c r="P101" s="12">
        <f t="shared" si="6"/>
        <v>8.4799999999999834E-2</v>
      </c>
      <c r="Q101" s="12">
        <f t="shared" si="7"/>
        <v>8.4799999999999834E-2</v>
      </c>
      <c r="R101" s="7" t="s">
        <v>270</v>
      </c>
      <c r="S101" s="8">
        <v>2</v>
      </c>
      <c r="T101" s="8">
        <v>3</v>
      </c>
      <c r="U101" s="8">
        <v>4</v>
      </c>
      <c r="V101" s="8">
        <v>4</v>
      </c>
      <c r="W101" s="8">
        <v>4</v>
      </c>
      <c r="X101" s="8">
        <v>3</v>
      </c>
      <c r="Y101" s="8">
        <v>5</v>
      </c>
      <c r="Z101" s="8">
        <v>4</v>
      </c>
      <c r="AA101" s="8">
        <v>2</v>
      </c>
      <c r="AB101" s="8">
        <v>14000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5</v>
      </c>
      <c r="E102" s="1">
        <v>5</v>
      </c>
      <c r="F102" s="1">
        <v>5</v>
      </c>
      <c r="G102" s="1">
        <v>5</v>
      </c>
      <c r="H102" s="1">
        <v>5</v>
      </c>
      <c r="I102" s="1">
        <v>1</v>
      </c>
      <c r="J102" s="1">
        <v>2</v>
      </c>
      <c r="K102" s="1">
        <v>4</v>
      </c>
      <c r="L102" s="1">
        <f>konzisztencia_teszt_nyers_i!E102*1000+10000</f>
        <v>14000</v>
      </c>
      <c r="M102" s="1">
        <f t="shared" si="4"/>
        <v>12885.2</v>
      </c>
      <c r="N102" s="1">
        <f>konzisztencia_teszt_nyers_i!L102</f>
        <v>4</v>
      </c>
      <c r="O102">
        <f t="shared" si="5"/>
        <v>2.8852000000000007</v>
      </c>
      <c r="P102" s="12">
        <f t="shared" si="6"/>
        <v>0.27869999999999984</v>
      </c>
      <c r="Q102" s="12">
        <f t="shared" si="7"/>
        <v>0.27869999999999984</v>
      </c>
      <c r="R102" s="7" t="s">
        <v>271</v>
      </c>
      <c r="S102" s="8">
        <v>4</v>
      </c>
      <c r="T102" s="8">
        <v>4</v>
      </c>
      <c r="U102" s="8">
        <v>4</v>
      </c>
      <c r="V102" s="8">
        <v>4</v>
      </c>
      <c r="W102" s="8">
        <v>2</v>
      </c>
      <c r="X102" s="8">
        <v>4</v>
      </c>
      <c r="Y102" s="8">
        <v>5</v>
      </c>
      <c r="Z102" s="8">
        <v>4</v>
      </c>
      <c r="AA102" s="8">
        <v>4</v>
      </c>
      <c r="AB102" s="8">
        <v>13000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4</v>
      </c>
      <c r="E103" s="1">
        <v>3</v>
      </c>
      <c r="F103" s="1">
        <v>5</v>
      </c>
      <c r="G103" s="1">
        <v>5</v>
      </c>
      <c r="H103" s="1">
        <v>2</v>
      </c>
      <c r="I103" s="1">
        <v>2</v>
      </c>
      <c r="J103" s="1">
        <v>2</v>
      </c>
      <c r="K103" s="1">
        <v>3</v>
      </c>
      <c r="L103" s="1">
        <f>konzisztencia_teszt_nyers_i!E103*1000+10000</f>
        <v>15000</v>
      </c>
      <c r="M103" s="1">
        <f t="shared" si="4"/>
        <v>14572.3</v>
      </c>
      <c r="N103" s="1">
        <f>konzisztencia_teszt_nyers_i!L103</f>
        <v>3</v>
      </c>
      <c r="O103">
        <f t="shared" si="5"/>
        <v>4.5722999999999994</v>
      </c>
      <c r="P103" s="12">
        <f t="shared" si="6"/>
        <v>0.52409999999999979</v>
      </c>
      <c r="Q103" s="12">
        <f t="shared" si="7"/>
        <v>-0.52409999999999979</v>
      </c>
      <c r="R103" s="7" t="s">
        <v>272</v>
      </c>
      <c r="S103" s="8">
        <v>4</v>
      </c>
      <c r="T103" s="8">
        <v>4</v>
      </c>
      <c r="U103" s="8">
        <v>3</v>
      </c>
      <c r="V103" s="8">
        <v>3</v>
      </c>
      <c r="W103" s="8">
        <v>3</v>
      </c>
      <c r="X103" s="8">
        <v>3</v>
      </c>
      <c r="Y103" s="8">
        <v>5</v>
      </c>
      <c r="Z103" s="8">
        <v>3</v>
      </c>
      <c r="AA103" s="8">
        <v>4</v>
      </c>
      <c r="AB103" s="8">
        <v>12000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3</v>
      </c>
      <c r="G104" s="1">
        <v>2</v>
      </c>
      <c r="H104" s="1">
        <v>4</v>
      </c>
      <c r="I104" s="1">
        <v>2</v>
      </c>
      <c r="J104" s="1">
        <v>2</v>
      </c>
      <c r="K104" s="1">
        <v>4</v>
      </c>
      <c r="L104" s="1">
        <f>konzisztencia_teszt_nyers_i!E104*1000+10000</f>
        <v>14000</v>
      </c>
      <c r="M104" s="1">
        <f t="shared" si="4"/>
        <v>12835.3</v>
      </c>
      <c r="N104" s="1">
        <f>konzisztencia_teszt_nyers_i!L104</f>
        <v>4</v>
      </c>
      <c r="O104">
        <f t="shared" si="5"/>
        <v>2.8352999999999993</v>
      </c>
      <c r="P104" s="12">
        <f t="shared" si="6"/>
        <v>0.29117500000000018</v>
      </c>
      <c r="Q104" s="12">
        <f t="shared" si="7"/>
        <v>0.29117500000000018</v>
      </c>
      <c r="R104" s="7" t="s">
        <v>273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5</v>
      </c>
      <c r="Z104" s="8">
        <v>3</v>
      </c>
      <c r="AA104" s="8">
        <v>4</v>
      </c>
      <c r="AB104" s="8">
        <v>13000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5</v>
      </c>
      <c r="F105" s="1">
        <v>3</v>
      </c>
      <c r="G105" s="1">
        <v>3</v>
      </c>
      <c r="H105" s="1">
        <v>5</v>
      </c>
      <c r="I105" s="1">
        <v>2</v>
      </c>
      <c r="J105" s="1">
        <v>2</v>
      </c>
      <c r="K105" s="1">
        <v>4</v>
      </c>
      <c r="L105" s="1">
        <f>konzisztencia_teszt_nyers_i!E105*1000+10000</f>
        <v>14000</v>
      </c>
      <c r="M105" s="1">
        <f t="shared" si="4"/>
        <v>13298.4</v>
      </c>
      <c r="N105" s="1">
        <f>konzisztencia_teszt_nyers_i!L105</f>
        <v>4</v>
      </c>
      <c r="O105">
        <f t="shared" si="5"/>
        <v>3.2983999999999996</v>
      </c>
      <c r="P105" s="12">
        <f t="shared" si="6"/>
        <v>0.17540000000000011</v>
      </c>
      <c r="Q105" s="12">
        <f t="shared" si="7"/>
        <v>0.17540000000000011</v>
      </c>
      <c r="R105" s="7" t="s">
        <v>274</v>
      </c>
      <c r="S105" s="8">
        <v>2</v>
      </c>
      <c r="T105" s="8">
        <v>3</v>
      </c>
      <c r="U105" s="8">
        <v>3</v>
      </c>
      <c r="V105" s="8">
        <v>3</v>
      </c>
      <c r="W105" s="8">
        <v>4</v>
      </c>
      <c r="X105" s="8">
        <v>2</v>
      </c>
      <c r="Y105" s="8">
        <v>5</v>
      </c>
      <c r="Z105" s="8">
        <v>2</v>
      </c>
      <c r="AA105" s="8">
        <v>2</v>
      </c>
      <c r="AB105" s="8">
        <v>14000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2</v>
      </c>
      <c r="E106" s="1">
        <v>2</v>
      </c>
      <c r="F106" s="1">
        <v>2</v>
      </c>
      <c r="G106" s="1">
        <v>1</v>
      </c>
      <c r="H106" s="1">
        <v>2</v>
      </c>
      <c r="I106" s="1">
        <v>4</v>
      </c>
      <c r="J106" s="1">
        <v>4</v>
      </c>
      <c r="K106" s="1">
        <v>5</v>
      </c>
      <c r="L106" s="1">
        <f>konzisztencia_teszt_nyers_i!E106*1000+10000</f>
        <v>11000</v>
      </c>
      <c r="M106" s="1">
        <f t="shared" si="4"/>
        <v>11367.5</v>
      </c>
      <c r="N106" s="1">
        <f>konzisztencia_teszt_nyers_i!L106</f>
        <v>5</v>
      </c>
      <c r="O106">
        <f t="shared" si="5"/>
        <v>1.3674999999999999</v>
      </c>
      <c r="P106" s="12">
        <f t="shared" si="6"/>
        <v>0.72650000000000003</v>
      </c>
      <c r="Q106" s="12">
        <f t="shared" si="7"/>
        <v>0.72650000000000003</v>
      </c>
      <c r="R106" s="7" t="s">
        <v>275</v>
      </c>
      <c r="S106" s="8">
        <v>5</v>
      </c>
      <c r="T106" s="8">
        <v>5</v>
      </c>
      <c r="U106" s="8">
        <v>5</v>
      </c>
      <c r="V106" s="8">
        <v>5</v>
      </c>
      <c r="W106" s="8">
        <v>5</v>
      </c>
      <c r="X106" s="8">
        <v>5</v>
      </c>
      <c r="Y106" s="8">
        <v>1</v>
      </c>
      <c r="Z106" s="8">
        <v>2</v>
      </c>
      <c r="AA106" s="8">
        <v>3</v>
      </c>
      <c r="AB106" s="8">
        <v>12000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2</v>
      </c>
      <c r="G107" s="1">
        <v>1</v>
      </c>
      <c r="H107" s="1">
        <v>1</v>
      </c>
      <c r="I107" s="1">
        <v>4</v>
      </c>
      <c r="J107" s="1">
        <v>4</v>
      </c>
      <c r="K107" s="1">
        <v>5</v>
      </c>
      <c r="L107" s="1">
        <f>konzisztencia_teszt_nyers_i!E107*1000+10000</f>
        <v>11000</v>
      </c>
      <c r="M107" s="1">
        <f t="shared" si="4"/>
        <v>11013.6</v>
      </c>
      <c r="N107" s="1">
        <f>konzisztencia_teszt_nyers_i!L107</f>
        <v>5</v>
      </c>
      <c r="O107">
        <f t="shared" si="5"/>
        <v>1.0136000000000003</v>
      </c>
      <c r="P107" s="12">
        <f t="shared" si="6"/>
        <v>0.79727999999999999</v>
      </c>
      <c r="Q107" s="12">
        <f t="shared" si="7"/>
        <v>0.79727999999999999</v>
      </c>
      <c r="R107" s="7" t="s">
        <v>276</v>
      </c>
      <c r="S107" s="8">
        <v>5</v>
      </c>
      <c r="T107" s="8">
        <v>5</v>
      </c>
      <c r="U107" s="8">
        <v>5</v>
      </c>
      <c r="V107" s="8">
        <v>5</v>
      </c>
      <c r="W107" s="8">
        <v>5</v>
      </c>
      <c r="X107" s="8">
        <v>5</v>
      </c>
      <c r="Y107" s="8">
        <v>1</v>
      </c>
      <c r="Z107" s="8">
        <v>2</v>
      </c>
      <c r="AA107" s="8">
        <v>4</v>
      </c>
      <c r="AB107" s="8">
        <v>14000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2</v>
      </c>
      <c r="E108" s="1">
        <v>4</v>
      </c>
      <c r="F108" s="1">
        <v>4</v>
      </c>
      <c r="G108" s="1">
        <v>5</v>
      </c>
      <c r="H108" s="1">
        <v>4</v>
      </c>
      <c r="I108" s="1">
        <v>2</v>
      </c>
      <c r="J108" s="1">
        <v>3</v>
      </c>
      <c r="K108" s="1">
        <v>1</v>
      </c>
      <c r="L108" s="1">
        <f>konzisztencia_teszt_nyers_i!E108*1000+10000</f>
        <v>15000</v>
      </c>
      <c r="M108" s="1">
        <f t="shared" si="4"/>
        <v>15430.6</v>
      </c>
      <c r="N108" s="1">
        <f>konzisztencia_teszt_nyers_i!L108</f>
        <v>1</v>
      </c>
      <c r="O108">
        <f t="shared" si="5"/>
        <v>5.4306000000000001</v>
      </c>
      <c r="P108" s="12">
        <f t="shared" si="6"/>
        <v>4.4306000000000001</v>
      </c>
      <c r="Q108" s="12">
        <f t="shared" si="7"/>
        <v>-4.4306000000000001</v>
      </c>
      <c r="R108" s="7" t="s">
        <v>277</v>
      </c>
      <c r="S108" s="8">
        <v>2</v>
      </c>
      <c r="T108" s="8">
        <v>4</v>
      </c>
      <c r="U108" s="8">
        <v>3</v>
      </c>
      <c r="V108" s="8">
        <v>5</v>
      </c>
      <c r="W108" s="8">
        <v>5</v>
      </c>
      <c r="X108" s="8">
        <v>2</v>
      </c>
      <c r="Y108" s="8">
        <v>2</v>
      </c>
      <c r="Z108" s="8">
        <v>2</v>
      </c>
      <c r="AA108" s="8">
        <v>3</v>
      </c>
      <c r="AB108" s="8">
        <v>15000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3</v>
      </c>
      <c r="E109" s="1">
        <v>3</v>
      </c>
      <c r="F109" s="1">
        <v>3</v>
      </c>
      <c r="G109" s="1">
        <v>2</v>
      </c>
      <c r="H109" s="1">
        <v>3</v>
      </c>
      <c r="I109" s="1">
        <v>4</v>
      </c>
      <c r="J109" s="1">
        <v>3</v>
      </c>
      <c r="K109" s="1">
        <v>4</v>
      </c>
      <c r="L109" s="1">
        <f>konzisztencia_teszt_nyers_i!E109*1000+10000</f>
        <v>12000</v>
      </c>
      <c r="M109" s="1">
        <f t="shared" si="4"/>
        <v>12188.4</v>
      </c>
      <c r="N109" s="1">
        <f>konzisztencia_teszt_nyers_i!L109</f>
        <v>4</v>
      </c>
      <c r="O109">
        <f t="shared" si="5"/>
        <v>2.1883999999999997</v>
      </c>
      <c r="P109" s="12">
        <f t="shared" si="6"/>
        <v>0.45290000000000008</v>
      </c>
      <c r="Q109" s="12">
        <f t="shared" si="7"/>
        <v>0.45290000000000008</v>
      </c>
      <c r="R109" s="7" t="s">
        <v>278</v>
      </c>
      <c r="S109" s="8">
        <v>4</v>
      </c>
      <c r="T109" s="8">
        <v>3</v>
      </c>
      <c r="U109" s="8">
        <v>4</v>
      </c>
      <c r="V109" s="8">
        <v>3</v>
      </c>
      <c r="W109" s="8">
        <v>2</v>
      </c>
      <c r="X109" s="8">
        <v>4</v>
      </c>
      <c r="Y109" s="8">
        <v>2</v>
      </c>
      <c r="Z109" s="8">
        <v>2</v>
      </c>
      <c r="AA109" s="8">
        <v>4</v>
      </c>
      <c r="AB109" s="8">
        <v>14000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2</v>
      </c>
      <c r="E110" s="1">
        <v>2</v>
      </c>
      <c r="F110" s="1">
        <v>4</v>
      </c>
      <c r="G110" s="1">
        <v>2</v>
      </c>
      <c r="H110" s="1">
        <v>1</v>
      </c>
      <c r="I110" s="1">
        <v>5</v>
      </c>
      <c r="J110" s="1">
        <v>5</v>
      </c>
      <c r="K110" s="1">
        <v>4</v>
      </c>
      <c r="L110" s="1">
        <f>konzisztencia_teszt_nyers_i!E110*1000+10000</f>
        <v>11000</v>
      </c>
      <c r="M110" s="1">
        <f t="shared" si="4"/>
        <v>12161</v>
      </c>
      <c r="N110" s="1">
        <f>konzisztencia_teszt_nyers_i!L110</f>
        <v>4</v>
      </c>
      <c r="O110">
        <f t="shared" si="5"/>
        <v>2.161</v>
      </c>
      <c r="P110" s="12">
        <f t="shared" si="6"/>
        <v>0.45974999999999999</v>
      </c>
      <c r="Q110" s="12">
        <f t="shared" si="7"/>
        <v>0.45974999999999999</v>
      </c>
      <c r="R110" s="7" t="s">
        <v>279</v>
      </c>
      <c r="S110" s="8">
        <v>5</v>
      </c>
      <c r="T110" s="8">
        <v>4</v>
      </c>
      <c r="U110" s="8">
        <v>5</v>
      </c>
      <c r="V110" s="8">
        <v>3</v>
      </c>
      <c r="W110" s="8">
        <v>3</v>
      </c>
      <c r="X110" s="8">
        <v>5</v>
      </c>
      <c r="Y110" s="8">
        <v>2</v>
      </c>
      <c r="Z110" s="8">
        <v>2</v>
      </c>
      <c r="AA110" s="8">
        <v>4</v>
      </c>
      <c r="AB110" s="8">
        <v>14000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4</v>
      </c>
      <c r="G111" s="1">
        <v>2</v>
      </c>
      <c r="H111" s="1">
        <v>2</v>
      </c>
      <c r="I111" s="1">
        <v>5</v>
      </c>
      <c r="J111" s="1">
        <v>5</v>
      </c>
      <c r="K111" s="1">
        <v>2</v>
      </c>
      <c r="L111" s="1">
        <f>konzisztencia_teszt_nyers_i!E111*1000+10000</f>
        <v>12000</v>
      </c>
      <c r="M111" s="1">
        <f t="shared" si="4"/>
        <v>12396.7</v>
      </c>
      <c r="N111" s="1">
        <f>konzisztencia_teszt_nyers_i!L111</f>
        <v>2</v>
      </c>
      <c r="O111">
        <f t="shared" si="5"/>
        <v>2.3967000000000009</v>
      </c>
      <c r="P111" s="12">
        <f t="shared" si="6"/>
        <v>0.19835000000000047</v>
      </c>
      <c r="Q111" s="12">
        <f t="shared" si="7"/>
        <v>-0.19835000000000047</v>
      </c>
      <c r="R111" s="7" t="s">
        <v>280</v>
      </c>
      <c r="S111" s="8">
        <v>3</v>
      </c>
      <c r="T111" s="8">
        <v>2</v>
      </c>
      <c r="U111" s="8">
        <v>2</v>
      </c>
      <c r="V111" s="8">
        <v>2</v>
      </c>
      <c r="W111" s="8">
        <v>1</v>
      </c>
      <c r="X111" s="8">
        <v>2</v>
      </c>
      <c r="Y111" s="8">
        <v>4</v>
      </c>
      <c r="Z111" s="8">
        <v>4</v>
      </c>
      <c r="AA111" s="8">
        <v>5</v>
      </c>
      <c r="AB111" s="8">
        <v>11000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4</v>
      </c>
      <c r="G112" s="1">
        <v>2</v>
      </c>
      <c r="H112" s="1">
        <v>1</v>
      </c>
      <c r="I112" s="1">
        <v>5</v>
      </c>
      <c r="J112" s="1">
        <v>5</v>
      </c>
      <c r="K112" s="1">
        <v>4</v>
      </c>
      <c r="L112" s="1">
        <f>konzisztencia_teszt_nyers_i!E112*1000+10000</f>
        <v>12000</v>
      </c>
      <c r="M112" s="1">
        <f t="shared" si="4"/>
        <v>12161</v>
      </c>
      <c r="N112" s="1">
        <f>konzisztencia_teszt_nyers_i!L112</f>
        <v>4</v>
      </c>
      <c r="O112">
        <f t="shared" si="5"/>
        <v>2.161</v>
      </c>
      <c r="P112" s="12">
        <f t="shared" si="6"/>
        <v>0.45974999999999999</v>
      </c>
      <c r="Q112" s="12">
        <f t="shared" si="7"/>
        <v>0.45974999999999999</v>
      </c>
      <c r="R112" s="7" t="s">
        <v>281</v>
      </c>
      <c r="S112" s="8">
        <v>1</v>
      </c>
      <c r="T112" s="8">
        <v>2</v>
      </c>
      <c r="U112" s="8">
        <v>1</v>
      </c>
      <c r="V112" s="8">
        <v>2</v>
      </c>
      <c r="W112" s="8">
        <v>1</v>
      </c>
      <c r="X112" s="8">
        <v>1</v>
      </c>
      <c r="Y112" s="8">
        <v>4</v>
      </c>
      <c r="Z112" s="8">
        <v>4</v>
      </c>
      <c r="AA112" s="8">
        <v>5</v>
      </c>
      <c r="AB112" s="8">
        <v>11000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2</v>
      </c>
      <c r="G113" s="1">
        <v>1</v>
      </c>
      <c r="H113" s="1">
        <v>1</v>
      </c>
      <c r="I113" s="1">
        <v>5</v>
      </c>
      <c r="J113" s="1">
        <v>5</v>
      </c>
      <c r="K113" s="1">
        <v>5</v>
      </c>
      <c r="L113" s="1">
        <f>konzisztencia_teszt_nyers_i!E113*1000+10000</f>
        <v>11000</v>
      </c>
      <c r="M113" s="1">
        <f t="shared" si="4"/>
        <v>11189.6</v>
      </c>
      <c r="N113" s="1">
        <f>konzisztencia_teszt_nyers_i!L113</f>
        <v>5</v>
      </c>
      <c r="O113">
        <f t="shared" si="5"/>
        <v>1.1896000000000004</v>
      </c>
      <c r="P113" s="12">
        <f t="shared" si="6"/>
        <v>0.76207999999999987</v>
      </c>
      <c r="Q113" s="12">
        <f t="shared" si="7"/>
        <v>0.76207999999999987</v>
      </c>
      <c r="R113" s="7" t="s">
        <v>282</v>
      </c>
      <c r="S113" s="8">
        <v>1</v>
      </c>
      <c r="T113" s="8">
        <v>2</v>
      </c>
      <c r="U113" s="8">
        <v>4</v>
      </c>
      <c r="V113" s="8">
        <v>4</v>
      </c>
      <c r="W113" s="8">
        <v>5</v>
      </c>
      <c r="X113" s="8">
        <v>4</v>
      </c>
      <c r="Y113" s="8">
        <v>2</v>
      </c>
      <c r="Z113" s="8">
        <v>3</v>
      </c>
      <c r="AA113" s="8">
        <v>1</v>
      </c>
      <c r="AB113" s="8">
        <v>15000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2</v>
      </c>
      <c r="E114" s="1">
        <v>2</v>
      </c>
      <c r="F114" s="1">
        <v>4</v>
      </c>
      <c r="G114" s="1">
        <v>2</v>
      </c>
      <c r="H114" s="1">
        <v>2</v>
      </c>
      <c r="I114" s="1">
        <v>5</v>
      </c>
      <c r="J114" s="1">
        <v>5</v>
      </c>
      <c r="K114" s="1">
        <v>4</v>
      </c>
      <c r="L114" s="1">
        <f>konzisztencia_teszt_nyers_i!E114*1000+10000</f>
        <v>13000</v>
      </c>
      <c r="M114" s="1">
        <f t="shared" si="4"/>
        <v>11891.3</v>
      </c>
      <c r="N114" s="1">
        <f>konzisztencia_teszt_nyers_i!L114</f>
        <v>4</v>
      </c>
      <c r="O114">
        <f t="shared" si="5"/>
        <v>1.8912999999999993</v>
      </c>
      <c r="P114" s="12">
        <f t="shared" si="6"/>
        <v>0.52717500000000017</v>
      </c>
      <c r="Q114" s="12">
        <f t="shared" si="7"/>
        <v>0.52717500000000017</v>
      </c>
      <c r="R114" s="7" t="s">
        <v>283</v>
      </c>
      <c r="S114" s="8">
        <v>4</v>
      </c>
      <c r="T114" s="8">
        <v>3</v>
      </c>
      <c r="U114" s="8">
        <v>3</v>
      </c>
      <c r="V114" s="8">
        <v>3</v>
      </c>
      <c r="W114" s="8">
        <v>2</v>
      </c>
      <c r="X114" s="8">
        <v>3</v>
      </c>
      <c r="Y114" s="8">
        <v>4</v>
      </c>
      <c r="Z114" s="8">
        <v>3</v>
      </c>
      <c r="AA114" s="8">
        <v>4</v>
      </c>
      <c r="AB114" s="8">
        <v>12000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1</v>
      </c>
      <c r="E115" s="1">
        <v>3</v>
      </c>
      <c r="F115" s="1">
        <v>3</v>
      </c>
      <c r="G115" s="1">
        <v>3</v>
      </c>
      <c r="H115" s="1">
        <v>2</v>
      </c>
      <c r="I115" s="1">
        <v>4</v>
      </c>
      <c r="J115" s="1">
        <v>4</v>
      </c>
      <c r="K115" s="1">
        <v>3</v>
      </c>
      <c r="L115" s="1">
        <f>konzisztencia_teszt_nyers_i!E115*1000+10000</f>
        <v>12000</v>
      </c>
      <c r="M115" s="1">
        <f t="shared" si="4"/>
        <v>11573.8</v>
      </c>
      <c r="N115" s="1">
        <f>konzisztencia_teszt_nyers_i!L115</f>
        <v>3</v>
      </c>
      <c r="O115">
        <f t="shared" si="5"/>
        <v>1.5737999999999992</v>
      </c>
      <c r="P115" s="12">
        <f t="shared" si="6"/>
        <v>0.47540000000000027</v>
      </c>
      <c r="Q115" s="12">
        <f t="shared" si="7"/>
        <v>0.47540000000000027</v>
      </c>
      <c r="R115" s="7" t="s">
        <v>284</v>
      </c>
      <c r="S115" s="8">
        <v>2</v>
      </c>
      <c r="T115" s="8">
        <v>2</v>
      </c>
      <c r="U115" s="8">
        <v>2</v>
      </c>
      <c r="V115" s="8">
        <v>4</v>
      </c>
      <c r="W115" s="8">
        <v>2</v>
      </c>
      <c r="X115" s="8">
        <v>1</v>
      </c>
      <c r="Y115" s="8">
        <v>5</v>
      </c>
      <c r="Z115" s="8">
        <v>5</v>
      </c>
      <c r="AA115" s="8">
        <v>4</v>
      </c>
      <c r="AB115" s="8">
        <v>11000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2</v>
      </c>
      <c r="F116" s="1">
        <v>2</v>
      </c>
      <c r="G116" s="1">
        <v>1</v>
      </c>
      <c r="H116" s="1">
        <v>1</v>
      </c>
      <c r="I116" s="1">
        <v>5</v>
      </c>
      <c r="J116" s="1">
        <v>3</v>
      </c>
      <c r="K116" s="1">
        <v>5</v>
      </c>
      <c r="L116" s="1">
        <f>konzisztencia_teszt_nyers_i!E116*1000+10000</f>
        <v>11000</v>
      </c>
      <c r="M116" s="1">
        <f t="shared" si="4"/>
        <v>11975.1</v>
      </c>
      <c r="N116" s="1">
        <f>konzisztencia_teszt_nyers_i!L116</f>
        <v>5</v>
      </c>
      <c r="O116">
        <f t="shared" si="5"/>
        <v>1.9751000000000003</v>
      </c>
      <c r="P116" s="12">
        <f t="shared" si="6"/>
        <v>0.60497999999999996</v>
      </c>
      <c r="Q116" s="12">
        <f t="shared" si="7"/>
        <v>0.60497999999999996</v>
      </c>
      <c r="R116" s="7" t="s">
        <v>285</v>
      </c>
      <c r="S116" s="8">
        <v>1</v>
      </c>
      <c r="T116" s="8">
        <v>2</v>
      </c>
      <c r="U116" s="8">
        <v>2</v>
      </c>
      <c r="V116" s="8">
        <v>4</v>
      </c>
      <c r="W116" s="8">
        <v>2</v>
      </c>
      <c r="X116" s="8">
        <v>2</v>
      </c>
      <c r="Y116" s="8">
        <v>5</v>
      </c>
      <c r="Z116" s="8">
        <v>5</v>
      </c>
      <c r="AA116" s="8">
        <v>2</v>
      </c>
      <c r="AB116" s="8">
        <v>12000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1</v>
      </c>
      <c r="H117" s="1">
        <v>1</v>
      </c>
      <c r="I117" s="1">
        <v>5</v>
      </c>
      <c r="J117" s="1">
        <v>3</v>
      </c>
      <c r="K117" s="1">
        <v>2</v>
      </c>
      <c r="L117" s="1">
        <f>konzisztencia_teszt_nyers_i!E117*1000+10000</f>
        <v>12000</v>
      </c>
      <c r="M117" s="1">
        <f t="shared" si="4"/>
        <v>12379.8</v>
      </c>
      <c r="N117" s="1">
        <f>konzisztencia_teszt_nyers_i!L117</f>
        <v>2</v>
      </c>
      <c r="O117">
        <f t="shared" si="5"/>
        <v>2.3797999999999995</v>
      </c>
      <c r="P117" s="12">
        <f t="shared" si="6"/>
        <v>0.18989999999999974</v>
      </c>
      <c r="Q117" s="12">
        <f t="shared" si="7"/>
        <v>-0.18989999999999974</v>
      </c>
      <c r="R117" s="7" t="s">
        <v>286</v>
      </c>
      <c r="S117" s="8">
        <v>2</v>
      </c>
      <c r="T117" s="8">
        <v>2</v>
      </c>
      <c r="U117" s="8">
        <v>2</v>
      </c>
      <c r="V117" s="8">
        <v>4</v>
      </c>
      <c r="W117" s="8">
        <v>2</v>
      </c>
      <c r="X117" s="8">
        <v>1</v>
      </c>
      <c r="Y117" s="8">
        <v>5</v>
      </c>
      <c r="Z117" s="8">
        <v>5</v>
      </c>
      <c r="AA117" s="8">
        <v>4</v>
      </c>
      <c r="AB117" s="8">
        <v>12000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2</v>
      </c>
      <c r="G118" s="1">
        <v>1</v>
      </c>
      <c r="H118" s="1">
        <v>1</v>
      </c>
      <c r="I118" s="1">
        <v>3</v>
      </c>
      <c r="J118" s="1">
        <v>2</v>
      </c>
      <c r="K118" s="1">
        <v>5</v>
      </c>
      <c r="L118" s="1">
        <f>konzisztencia_teszt_nyers_i!E118*1000+10000</f>
        <v>11000</v>
      </c>
      <c r="M118" s="1">
        <f t="shared" si="4"/>
        <v>11644.1</v>
      </c>
      <c r="N118" s="1">
        <f>konzisztencia_teszt_nyers_i!L118</f>
        <v>5</v>
      </c>
      <c r="O118">
        <f t="shared" si="5"/>
        <v>1.6441000000000003</v>
      </c>
      <c r="P118" s="12">
        <f t="shared" si="6"/>
        <v>0.67117999999999989</v>
      </c>
      <c r="Q118" s="12">
        <f t="shared" si="7"/>
        <v>0.67117999999999989</v>
      </c>
      <c r="R118" s="7" t="s">
        <v>287</v>
      </c>
      <c r="S118" s="8">
        <v>3</v>
      </c>
      <c r="T118" s="8">
        <v>2</v>
      </c>
      <c r="U118" s="8">
        <v>1</v>
      </c>
      <c r="V118" s="8">
        <v>2</v>
      </c>
      <c r="W118" s="8">
        <v>1</v>
      </c>
      <c r="X118" s="8">
        <v>1</v>
      </c>
      <c r="Y118" s="8">
        <v>5</v>
      </c>
      <c r="Z118" s="8">
        <v>5</v>
      </c>
      <c r="AA118" s="8">
        <v>5</v>
      </c>
      <c r="AB118" s="8">
        <v>11000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2</v>
      </c>
      <c r="G119" s="1">
        <v>1</v>
      </c>
      <c r="H119" s="1">
        <v>1</v>
      </c>
      <c r="I119" s="1">
        <v>3</v>
      </c>
      <c r="J119" s="1">
        <v>2</v>
      </c>
      <c r="K119" s="1">
        <v>5</v>
      </c>
      <c r="L119" s="1">
        <f>konzisztencia_teszt_nyers_i!E119*1000+10000</f>
        <v>11000</v>
      </c>
      <c r="M119" s="1">
        <f t="shared" si="4"/>
        <v>11644.1</v>
      </c>
      <c r="N119" s="1">
        <f>konzisztencia_teszt_nyers_i!L119</f>
        <v>5</v>
      </c>
      <c r="O119">
        <f t="shared" si="5"/>
        <v>1.6441000000000003</v>
      </c>
      <c r="P119" s="12">
        <f t="shared" si="6"/>
        <v>0.67117999999999989</v>
      </c>
      <c r="Q119" s="12">
        <f t="shared" si="7"/>
        <v>0.67117999999999989</v>
      </c>
      <c r="R119" s="7" t="s">
        <v>288</v>
      </c>
      <c r="S119" s="8">
        <v>3</v>
      </c>
      <c r="T119" s="8">
        <v>2</v>
      </c>
      <c r="U119" s="8">
        <v>2</v>
      </c>
      <c r="V119" s="8">
        <v>4</v>
      </c>
      <c r="W119" s="8">
        <v>2</v>
      </c>
      <c r="X119" s="8">
        <v>2</v>
      </c>
      <c r="Y119" s="8">
        <v>5</v>
      </c>
      <c r="Z119" s="8">
        <v>5</v>
      </c>
      <c r="AA119" s="8">
        <v>4</v>
      </c>
      <c r="AB119" s="8">
        <v>13000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3</v>
      </c>
      <c r="G120" s="1">
        <v>1</v>
      </c>
      <c r="H120" s="1">
        <v>2</v>
      </c>
      <c r="I120" s="1">
        <v>2</v>
      </c>
      <c r="J120" s="1">
        <v>3</v>
      </c>
      <c r="K120" s="1">
        <v>4</v>
      </c>
      <c r="L120" s="1">
        <f>konzisztencia_teszt_nyers_i!E120*1000+10000</f>
        <v>12000</v>
      </c>
      <c r="M120" s="1">
        <f t="shared" si="4"/>
        <v>12016.4</v>
      </c>
      <c r="N120" s="1">
        <f>konzisztencia_teszt_nyers_i!L120</f>
        <v>4</v>
      </c>
      <c r="O120">
        <f t="shared" si="5"/>
        <v>2.0163999999999995</v>
      </c>
      <c r="P120" s="12">
        <f t="shared" si="6"/>
        <v>0.49590000000000012</v>
      </c>
      <c r="Q120" s="12">
        <f t="shared" si="7"/>
        <v>0.49590000000000012</v>
      </c>
      <c r="R120" s="7" t="s">
        <v>289</v>
      </c>
      <c r="S120" s="8">
        <v>3</v>
      </c>
      <c r="T120" s="8">
        <v>1</v>
      </c>
      <c r="U120" s="8">
        <v>3</v>
      </c>
      <c r="V120" s="8">
        <v>3</v>
      </c>
      <c r="W120" s="8">
        <v>3</v>
      </c>
      <c r="X120" s="8">
        <v>2</v>
      </c>
      <c r="Y120" s="8">
        <v>4</v>
      </c>
      <c r="Z120" s="8">
        <v>4</v>
      </c>
      <c r="AA120" s="8">
        <v>3</v>
      </c>
      <c r="AB120" s="8">
        <v>12000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3</v>
      </c>
      <c r="E121" s="1">
        <v>3</v>
      </c>
      <c r="F121" s="1">
        <v>3</v>
      </c>
      <c r="G121" s="1">
        <v>3</v>
      </c>
      <c r="H121" s="1">
        <v>3</v>
      </c>
      <c r="I121" s="1">
        <v>2</v>
      </c>
      <c r="J121" s="1">
        <v>3</v>
      </c>
      <c r="K121" s="1">
        <v>2</v>
      </c>
      <c r="L121" s="1">
        <f>konzisztencia_teszt_nyers_i!E121*1000+10000</f>
        <v>14000</v>
      </c>
      <c r="M121" s="1">
        <f t="shared" si="4"/>
        <v>12931.5</v>
      </c>
      <c r="N121" s="1">
        <f>konzisztencia_teszt_nyers_i!L121</f>
        <v>2</v>
      </c>
      <c r="O121">
        <f t="shared" si="5"/>
        <v>2.9315000000000002</v>
      </c>
      <c r="P121" s="12">
        <f t="shared" si="6"/>
        <v>0.46575000000000011</v>
      </c>
      <c r="Q121" s="12">
        <f t="shared" si="7"/>
        <v>-0.46575000000000011</v>
      </c>
      <c r="R121" s="7" t="s">
        <v>290</v>
      </c>
      <c r="S121" s="8">
        <v>2</v>
      </c>
      <c r="T121" s="8">
        <v>1</v>
      </c>
      <c r="U121" s="8">
        <v>2</v>
      </c>
      <c r="V121" s="8">
        <v>2</v>
      </c>
      <c r="W121" s="8">
        <v>1</v>
      </c>
      <c r="X121" s="8">
        <v>1</v>
      </c>
      <c r="Y121" s="8">
        <v>5</v>
      </c>
      <c r="Z121" s="8">
        <v>3</v>
      </c>
      <c r="AA121" s="8">
        <v>5</v>
      </c>
      <c r="AB121" s="8">
        <v>11000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4</v>
      </c>
      <c r="E122" s="1">
        <v>4</v>
      </c>
      <c r="F122" s="1">
        <v>4</v>
      </c>
      <c r="G122" s="1">
        <v>4</v>
      </c>
      <c r="H122" s="1">
        <v>3</v>
      </c>
      <c r="I122" s="1">
        <v>2</v>
      </c>
      <c r="J122" s="1">
        <v>4</v>
      </c>
      <c r="K122" s="1">
        <v>4</v>
      </c>
      <c r="L122" s="1">
        <f>konzisztencia_teszt_nyers_i!E122*1000+10000</f>
        <v>12000</v>
      </c>
      <c r="M122" s="1">
        <f t="shared" si="4"/>
        <v>12529.8</v>
      </c>
      <c r="N122" s="1">
        <f>konzisztencia_teszt_nyers_i!L122</f>
        <v>4</v>
      </c>
      <c r="O122">
        <f t="shared" si="5"/>
        <v>2.5297999999999994</v>
      </c>
      <c r="P122" s="12">
        <f t="shared" si="6"/>
        <v>0.36755000000000015</v>
      </c>
      <c r="Q122" s="12">
        <f t="shared" si="7"/>
        <v>0.36755000000000015</v>
      </c>
      <c r="R122" s="7" t="s">
        <v>291</v>
      </c>
      <c r="S122" s="8">
        <v>1</v>
      </c>
      <c r="T122" s="8">
        <v>1</v>
      </c>
      <c r="U122" s="8">
        <v>2</v>
      </c>
      <c r="V122" s="8">
        <v>2</v>
      </c>
      <c r="W122" s="8">
        <v>1</v>
      </c>
      <c r="X122" s="8">
        <v>1</v>
      </c>
      <c r="Y122" s="8">
        <v>5</v>
      </c>
      <c r="Z122" s="8">
        <v>3</v>
      </c>
      <c r="AA122" s="8">
        <v>2</v>
      </c>
      <c r="AB122" s="8">
        <v>12000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3</v>
      </c>
      <c r="I123" s="1">
        <v>2</v>
      </c>
      <c r="J123" s="1">
        <v>4</v>
      </c>
      <c r="K123" s="1">
        <v>4</v>
      </c>
      <c r="L123" s="1">
        <f>konzisztencia_teszt_nyers_i!E123*1000+10000</f>
        <v>14000</v>
      </c>
      <c r="M123" s="1">
        <f t="shared" si="4"/>
        <v>12637.5</v>
      </c>
      <c r="N123" s="1">
        <f>konzisztencia_teszt_nyers_i!L123</f>
        <v>4</v>
      </c>
      <c r="O123">
        <f t="shared" si="5"/>
        <v>2.6375000000000002</v>
      </c>
      <c r="P123" s="12">
        <f t="shared" si="6"/>
        <v>0.34062499999999996</v>
      </c>
      <c r="Q123" s="12">
        <f t="shared" si="7"/>
        <v>0.34062499999999996</v>
      </c>
      <c r="R123" s="7" t="s">
        <v>292</v>
      </c>
      <c r="S123" s="8">
        <v>1</v>
      </c>
      <c r="T123" s="8">
        <v>2</v>
      </c>
      <c r="U123" s="8">
        <v>1</v>
      </c>
      <c r="V123" s="8">
        <v>2</v>
      </c>
      <c r="W123" s="8">
        <v>1</v>
      </c>
      <c r="X123" s="8">
        <v>1</v>
      </c>
      <c r="Y123" s="8">
        <v>3</v>
      </c>
      <c r="Z123" s="8">
        <v>2</v>
      </c>
      <c r="AA123" s="8">
        <v>5</v>
      </c>
      <c r="AB123" s="8">
        <v>11000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4</v>
      </c>
      <c r="E124" s="1">
        <v>4</v>
      </c>
      <c r="F124" s="1">
        <v>2</v>
      </c>
      <c r="G124" s="1">
        <v>2</v>
      </c>
      <c r="H124" s="1">
        <v>2</v>
      </c>
      <c r="I124" s="1">
        <v>4</v>
      </c>
      <c r="J124" s="1">
        <v>4</v>
      </c>
      <c r="K124" s="1">
        <v>4</v>
      </c>
      <c r="L124" s="1">
        <f>konzisztencia_teszt_nyers_i!E124*1000+10000</f>
        <v>13000</v>
      </c>
      <c r="M124" s="1">
        <f t="shared" si="4"/>
        <v>12692.8</v>
      </c>
      <c r="N124" s="1">
        <f>konzisztencia_teszt_nyers_i!L124</f>
        <v>4</v>
      </c>
      <c r="O124">
        <f t="shared" si="5"/>
        <v>2.6927999999999992</v>
      </c>
      <c r="P124" s="12">
        <f t="shared" si="6"/>
        <v>0.3268000000000002</v>
      </c>
      <c r="Q124" s="12">
        <f t="shared" si="7"/>
        <v>0.3268000000000002</v>
      </c>
      <c r="R124" s="7" t="s">
        <v>293</v>
      </c>
      <c r="S124" s="8">
        <v>1</v>
      </c>
      <c r="T124" s="8">
        <v>2</v>
      </c>
      <c r="U124" s="8">
        <v>1</v>
      </c>
      <c r="V124" s="8">
        <v>2</v>
      </c>
      <c r="W124" s="8">
        <v>1</v>
      </c>
      <c r="X124" s="8">
        <v>1</v>
      </c>
      <c r="Y124" s="8">
        <v>3</v>
      </c>
      <c r="Z124" s="8">
        <v>2</v>
      </c>
      <c r="AA124" s="8">
        <v>5</v>
      </c>
      <c r="AB124" s="8">
        <v>11000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3</v>
      </c>
      <c r="F125" s="1">
        <v>1</v>
      </c>
      <c r="G125" s="1">
        <v>2</v>
      </c>
      <c r="H125" s="1">
        <v>1</v>
      </c>
      <c r="I125" s="1">
        <v>4</v>
      </c>
      <c r="J125" s="1">
        <v>5</v>
      </c>
      <c r="K125" s="1">
        <v>2</v>
      </c>
      <c r="L125" s="1">
        <f>konzisztencia_teszt_nyers_i!E125*1000+10000</f>
        <v>12000</v>
      </c>
      <c r="M125" s="1">
        <f t="shared" si="4"/>
        <v>12434.6</v>
      </c>
      <c r="N125" s="1">
        <f>konzisztencia_teszt_nyers_i!L125</f>
        <v>2</v>
      </c>
      <c r="O125">
        <f t="shared" si="5"/>
        <v>2.4346000000000005</v>
      </c>
      <c r="P125" s="12">
        <f t="shared" si="6"/>
        <v>0.21730000000000027</v>
      </c>
      <c r="Q125" s="12">
        <f t="shared" si="7"/>
        <v>-0.21730000000000027</v>
      </c>
      <c r="R125" s="7" t="s">
        <v>294</v>
      </c>
      <c r="S125" s="8">
        <v>4</v>
      </c>
      <c r="T125" s="8">
        <v>3</v>
      </c>
      <c r="U125" s="8">
        <v>2</v>
      </c>
      <c r="V125" s="8">
        <v>3</v>
      </c>
      <c r="W125" s="8">
        <v>1</v>
      </c>
      <c r="X125" s="8">
        <v>2</v>
      </c>
      <c r="Y125" s="8">
        <v>2</v>
      </c>
      <c r="Z125" s="8">
        <v>3</v>
      </c>
      <c r="AA125" s="8">
        <v>4</v>
      </c>
      <c r="AB125" s="8">
        <v>12000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3</v>
      </c>
      <c r="F126" s="1">
        <v>1</v>
      </c>
      <c r="G126" s="1">
        <v>2</v>
      </c>
      <c r="H126" s="1">
        <v>2</v>
      </c>
      <c r="I126" s="1">
        <v>4</v>
      </c>
      <c r="J126" s="1">
        <v>5</v>
      </c>
      <c r="K126" s="1">
        <v>2</v>
      </c>
      <c r="L126" s="1">
        <f>konzisztencia_teszt_nyers_i!E126*1000+10000</f>
        <v>12000</v>
      </c>
      <c r="M126" s="1">
        <f t="shared" si="4"/>
        <v>12265.7</v>
      </c>
      <c r="N126" s="1">
        <f>konzisztencia_teszt_nyers_i!L126</f>
        <v>2</v>
      </c>
      <c r="O126">
        <f t="shared" si="5"/>
        <v>2.2657000000000007</v>
      </c>
      <c r="P126" s="12">
        <f t="shared" si="6"/>
        <v>0.13285000000000036</v>
      </c>
      <c r="Q126" s="12">
        <f t="shared" si="7"/>
        <v>-0.13285000000000036</v>
      </c>
      <c r="R126" s="7" t="s">
        <v>295</v>
      </c>
      <c r="S126" s="8">
        <v>2</v>
      </c>
      <c r="T126" s="8">
        <v>3</v>
      </c>
      <c r="U126" s="8">
        <v>3</v>
      </c>
      <c r="V126" s="8">
        <v>3</v>
      </c>
      <c r="W126" s="8">
        <v>3</v>
      </c>
      <c r="X126" s="8">
        <v>3</v>
      </c>
      <c r="Y126" s="8">
        <v>2</v>
      </c>
      <c r="Z126" s="8">
        <v>3</v>
      </c>
      <c r="AA126" s="8">
        <v>2</v>
      </c>
      <c r="AB126" s="8">
        <v>14000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2</v>
      </c>
      <c r="E127" s="1">
        <v>3</v>
      </c>
      <c r="F127" s="1">
        <v>2</v>
      </c>
      <c r="G127" s="1">
        <v>3</v>
      </c>
      <c r="H127" s="1">
        <v>2</v>
      </c>
      <c r="I127" s="1">
        <v>2</v>
      </c>
      <c r="J127" s="1">
        <v>3</v>
      </c>
      <c r="K127" s="1">
        <v>4</v>
      </c>
      <c r="L127" s="1">
        <f>konzisztencia_teszt_nyers_i!E127*1000+10000</f>
        <v>11000</v>
      </c>
      <c r="M127" s="1">
        <f t="shared" si="4"/>
        <v>12220.8</v>
      </c>
      <c r="N127" s="1">
        <f>konzisztencia_teszt_nyers_i!L127</f>
        <v>4</v>
      </c>
      <c r="O127">
        <f t="shared" si="5"/>
        <v>2.2207999999999992</v>
      </c>
      <c r="P127" s="12">
        <f t="shared" si="6"/>
        <v>0.4448000000000002</v>
      </c>
      <c r="Q127" s="12">
        <f t="shared" si="7"/>
        <v>0.4448000000000002</v>
      </c>
      <c r="R127" s="7" t="s">
        <v>296</v>
      </c>
      <c r="S127" s="8">
        <v>4</v>
      </c>
      <c r="T127" s="8">
        <v>4</v>
      </c>
      <c r="U127" s="8">
        <v>4</v>
      </c>
      <c r="V127" s="8">
        <v>4</v>
      </c>
      <c r="W127" s="8">
        <v>4</v>
      </c>
      <c r="X127" s="8">
        <v>3</v>
      </c>
      <c r="Y127" s="8">
        <v>2</v>
      </c>
      <c r="Z127" s="8">
        <v>4</v>
      </c>
      <c r="AA127" s="8">
        <v>4</v>
      </c>
      <c r="AB127" s="8">
        <v>12000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2</v>
      </c>
      <c r="G128" s="1">
        <v>3</v>
      </c>
      <c r="H128" s="1">
        <v>2</v>
      </c>
      <c r="I128" s="1">
        <v>2</v>
      </c>
      <c r="J128" s="1">
        <v>3</v>
      </c>
      <c r="K128" s="1">
        <v>4</v>
      </c>
      <c r="L128" s="1">
        <f>konzisztencia_teszt_nyers_i!E128*1000+10000</f>
        <v>13000</v>
      </c>
      <c r="M128" s="1">
        <f t="shared" si="4"/>
        <v>12321.5</v>
      </c>
      <c r="N128" s="1">
        <f>konzisztencia_teszt_nyers_i!L128</f>
        <v>4</v>
      </c>
      <c r="O128">
        <f t="shared" si="5"/>
        <v>2.3214999999999999</v>
      </c>
      <c r="P128" s="12">
        <f t="shared" si="6"/>
        <v>0.41962500000000003</v>
      </c>
      <c r="Q128" s="12">
        <f t="shared" si="7"/>
        <v>0.41962500000000003</v>
      </c>
      <c r="R128" s="7" t="s">
        <v>297</v>
      </c>
      <c r="S128" s="8">
        <v>2</v>
      </c>
      <c r="T128" s="8">
        <v>3</v>
      </c>
      <c r="U128" s="8">
        <v>4</v>
      </c>
      <c r="V128" s="8">
        <v>4</v>
      </c>
      <c r="W128" s="8">
        <v>4</v>
      </c>
      <c r="X128" s="8">
        <v>3</v>
      </c>
      <c r="Y128" s="8">
        <v>2</v>
      </c>
      <c r="Z128" s="8">
        <v>4</v>
      </c>
      <c r="AA128" s="8">
        <v>4</v>
      </c>
      <c r="AB128" s="8">
        <v>14000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3</v>
      </c>
      <c r="E129" s="1">
        <v>3</v>
      </c>
      <c r="F129" s="1">
        <v>1</v>
      </c>
      <c r="G129" s="1">
        <v>2</v>
      </c>
      <c r="H129" s="1">
        <v>1</v>
      </c>
      <c r="I129" s="1">
        <v>3</v>
      </c>
      <c r="J129" s="1">
        <v>4</v>
      </c>
      <c r="K129" s="1">
        <v>4</v>
      </c>
      <c r="L129" s="1">
        <f>konzisztencia_teszt_nyers_i!E129*1000+10000</f>
        <v>11000</v>
      </c>
      <c r="M129" s="1">
        <f t="shared" si="4"/>
        <v>12439.1</v>
      </c>
      <c r="N129" s="1">
        <f>konzisztencia_teszt_nyers_i!L129</f>
        <v>4</v>
      </c>
      <c r="O129">
        <f t="shared" si="5"/>
        <v>2.4391000000000003</v>
      </c>
      <c r="P129" s="12">
        <f t="shared" si="6"/>
        <v>0.39022499999999993</v>
      </c>
      <c r="Q129" s="12">
        <f t="shared" si="7"/>
        <v>0.39022499999999993</v>
      </c>
      <c r="R129" s="7" t="s">
        <v>298</v>
      </c>
      <c r="S129" s="8">
        <v>4</v>
      </c>
      <c r="T129" s="8">
        <v>4</v>
      </c>
      <c r="U129" s="8">
        <v>4</v>
      </c>
      <c r="V129" s="8">
        <v>2</v>
      </c>
      <c r="W129" s="8">
        <v>2</v>
      </c>
      <c r="X129" s="8">
        <v>2</v>
      </c>
      <c r="Y129" s="8">
        <v>4</v>
      </c>
      <c r="Z129" s="8">
        <v>4</v>
      </c>
      <c r="AA129" s="8">
        <v>4</v>
      </c>
      <c r="AB129" s="8">
        <v>13000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2</v>
      </c>
      <c r="E130" s="1">
        <v>4</v>
      </c>
      <c r="F130" s="1">
        <v>3</v>
      </c>
      <c r="G130" s="1">
        <v>2</v>
      </c>
      <c r="H130" s="1">
        <v>4</v>
      </c>
      <c r="I130" s="1">
        <v>3</v>
      </c>
      <c r="J130" s="1">
        <v>3</v>
      </c>
      <c r="K130" s="1">
        <v>4</v>
      </c>
      <c r="L130" s="1">
        <f>konzisztencia_teszt_nyers_i!E130*1000+10000</f>
        <v>11000</v>
      </c>
      <c r="M130" s="1">
        <f t="shared" si="4"/>
        <v>12311</v>
      </c>
      <c r="N130" s="1">
        <f>konzisztencia_teszt_nyers_i!L130</f>
        <v>4</v>
      </c>
      <c r="O130">
        <f t="shared" si="5"/>
        <v>2.3109999999999999</v>
      </c>
      <c r="P130" s="12">
        <f t="shared" si="6"/>
        <v>0.42225000000000001</v>
      </c>
      <c r="Q130" s="12">
        <f t="shared" si="7"/>
        <v>0.42225000000000001</v>
      </c>
      <c r="R130" s="7" t="s">
        <v>299</v>
      </c>
      <c r="S130" s="8">
        <v>4</v>
      </c>
      <c r="T130" s="8">
        <v>2</v>
      </c>
      <c r="U130" s="8">
        <v>3</v>
      </c>
      <c r="V130" s="8">
        <v>1</v>
      </c>
      <c r="W130" s="8">
        <v>2</v>
      </c>
      <c r="X130" s="8">
        <v>1</v>
      </c>
      <c r="Y130" s="8">
        <v>4</v>
      </c>
      <c r="Z130" s="8">
        <v>5</v>
      </c>
      <c r="AA130" s="8">
        <v>2</v>
      </c>
      <c r="AB130" s="8">
        <v>12000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2</v>
      </c>
      <c r="E131" s="1">
        <v>4</v>
      </c>
      <c r="F131" s="1">
        <v>3</v>
      </c>
      <c r="G131" s="1">
        <v>2</v>
      </c>
      <c r="H131" s="1">
        <v>3</v>
      </c>
      <c r="I131" s="1">
        <v>3</v>
      </c>
      <c r="J131" s="1">
        <v>3</v>
      </c>
      <c r="K131" s="1">
        <v>4</v>
      </c>
      <c r="L131" s="1">
        <f>konzisztencia_teszt_nyers_i!E131*1000+10000</f>
        <v>13000</v>
      </c>
      <c r="M131" s="1">
        <f t="shared" ref="M131:M140" si="8">AB290</f>
        <v>12930</v>
      </c>
      <c r="N131" s="1">
        <f>konzisztencia_teszt_nyers_i!L131</f>
        <v>4</v>
      </c>
      <c r="O131">
        <f t="shared" si="5"/>
        <v>2.93</v>
      </c>
      <c r="P131" s="12">
        <f t="shared" si="6"/>
        <v>0.26749999999999996</v>
      </c>
      <c r="Q131" s="12">
        <f t="shared" si="7"/>
        <v>0.26749999999999996</v>
      </c>
      <c r="R131" s="7" t="s">
        <v>300</v>
      </c>
      <c r="S131" s="8">
        <v>4</v>
      </c>
      <c r="T131" s="8">
        <v>2</v>
      </c>
      <c r="U131" s="8">
        <v>3</v>
      </c>
      <c r="V131" s="8">
        <v>1</v>
      </c>
      <c r="W131" s="8">
        <v>2</v>
      </c>
      <c r="X131" s="8">
        <v>2</v>
      </c>
      <c r="Y131" s="8">
        <v>4</v>
      </c>
      <c r="Z131" s="8">
        <v>5</v>
      </c>
      <c r="AA131" s="8">
        <v>2</v>
      </c>
      <c r="AB131" s="8">
        <v>12000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4</v>
      </c>
      <c r="F132" s="1">
        <v>3</v>
      </c>
      <c r="G132" s="1">
        <v>2</v>
      </c>
      <c r="H132" s="1">
        <v>4</v>
      </c>
      <c r="I132" s="1">
        <v>3</v>
      </c>
      <c r="J132" s="1">
        <v>3</v>
      </c>
      <c r="K132" s="1">
        <v>4</v>
      </c>
      <c r="L132" s="1">
        <f>konzisztencia_teszt_nyers_i!E132*1000+10000</f>
        <v>12000</v>
      </c>
      <c r="M132" s="1">
        <f t="shared" si="8"/>
        <v>12311</v>
      </c>
      <c r="N132" s="1">
        <f>konzisztencia_teszt_nyers_i!L132</f>
        <v>4</v>
      </c>
      <c r="O132">
        <f t="shared" ref="O132:O140" si="9">(M132-10000)/1000</f>
        <v>2.3109999999999999</v>
      </c>
      <c r="P132" s="12">
        <f t="shared" ref="P132:P140" si="10">ABS(N132-O132)/N132</f>
        <v>0.42225000000000001</v>
      </c>
      <c r="Q132" s="12">
        <f t="shared" ref="Q132:Q140" si="11">(N132-O132)/N132</f>
        <v>0.42225000000000001</v>
      </c>
      <c r="R132" s="7" t="s">
        <v>301</v>
      </c>
      <c r="S132" s="8">
        <v>3</v>
      </c>
      <c r="T132" s="8">
        <v>2</v>
      </c>
      <c r="U132" s="8">
        <v>3</v>
      </c>
      <c r="V132" s="8">
        <v>2</v>
      </c>
      <c r="W132" s="8">
        <v>3</v>
      </c>
      <c r="X132" s="8">
        <v>2</v>
      </c>
      <c r="Y132" s="8">
        <v>2</v>
      </c>
      <c r="Z132" s="8">
        <v>3</v>
      </c>
      <c r="AA132" s="8">
        <v>4</v>
      </c>
      <c r="AB132" s="8">
        <v>11000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3</v>
      </c>
      <c r="E133" s="1">
        <v>3</v>
      </c>
      <c r="F133" s="1">
        <v>4</v>
      </c>
      <c r="G133" s="1">
        <v>2</v>
      </c>
      <c r="H133" s="1">
        <v>3</v>
      </c>
      <c r="I133" s="1">
        <v>4</v>
      </c>
      <c r="J133" s="1">
        <v>3</v>
      </c>
      <c r="K133" s="1">
        <v>5</v>
      </c>
      <c r="L133" s="1">
        <f>konzisztencia_teszt_nyers_i!E133*1000+10000</f>
        <v>11000</v>
      </c>
      <c r="M133" s="1">
        <f t="shared" si="8"/>
        <v>12566.2</v>
      </c>
      <c r="N133" s="1">
        <f>konzisztencia_teszt_nyers_i!L133</f>
        <v>5</v>
      </c>
      <c r="O133">
        <f t="shared" si="9"/>
        <v>2.5662000000000007</v>
      </c>
      <c r="P133" s="12">
        <f t="shared" si="10"/>
        <v>0.48675999999999986</v>
      </c>
      <c r="Q133" s="12">
        <f t="shared" si="11"/>
        <v>0.48675999999999986</v>
      </c>
      <c r="R133" s="7" t="s">
        <v>302</v>
      </c>
      <c r="S133" s="8">
        <v>2</v>
      </c>
      <c r="T133" s="8">
        <v>2</v>
      </c>
      <c r="U133" s="8">
        <v>3</v>
      </c>
      <c r="V133" s="8">
        <v>2</v>
      </c>
      <c r="W133" s="8">
        <v>3</v>
      </c>
      <c r="X133" s="8">
        <v>2</v>
      </c>
      <c r="Y133" s="8">
        <v>2</v>
      </c>
      <c r="Z133" s="8">
        <v>3</v>
      </c>
      <c r="AA133" s="8">
        <v>4</v>
      </c>
      <c r="AB133" s="8">
        <v>13000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4</v>
      </c>
      <c r="G134" s="1">
        <v>2</v>
      </c>
      <c r="H134" s="1">
        <v>3</v>
      </c>
      <c r="I134" s="1">
        <v>4</v>
      </c>
      <c r="J134" s="1">
        <v>3</v>
      </c>
      <c r="K134" s="1">
        <v>5</v>
      </c>
      <c r="L134" s="1">
        <f>konzisztencia_teszt_nyers_i!E134*1000+10000</f>
        <v>13000</v>
      </c>
      <c r="M134" s="1">
        <f t="shared" si="8"/>
        <v>12356.4</v>
      </c>
      <c r="N134" s="1">
        <f>konzisztencia_teszt_nyers_i!L134</f>
        <v>5</v>
      </c>
      <c r="O134">
        <f t="shared" si="9"/>
        <v>2.3563999999999998</v>
      </c>
      <c r="P134" s="12">
        <f t="shared" si="10"/>
        <v>0.52872000000000008</v>
      </c>
      <c r="Q134" s="12">
        <f t="shared" si="11"/>
        <v>0.52872000000000008</v>
      </c>
      <c r="R134" s="7" t="s">
        <v>303</v>
      </c>
      <c r="S134" s="8">
        <v>3</v>
      </c>
      <c r="T134" s="8">
        <v>3</v>
      </c>
      <c r="U134" s="8">
        <v>3</v>
      </c>
      <c r="V134" s="8">
        <v>1</v>
      </c>
      <c r="W134" s="8">
        <v>2</v>
      </c>
      <c r="X134" s="8">
        <v>1</v>
      </c>
      <c r="Y134" s="8">
        <v>3</v>
      </c>
      <c r="Z134" s="8">
        <v>4</v>
      </c>
      <c r="AA134" s="8">
        <v>4</v>
      </c>
      <c r="AB134" s="8">
        <v>11000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3</v>
      </c>
      <c r="E135" s="1">
        <v>3</v>
      </c>
      <c r="F135" s="1">
        <v>1</v>
      </c>
      <c r="G135" s="1">
        <v>3</v>
      </c>
      <c r="H135" s="1">
        <v>2</v>
      </c>
      <c r="I135" s="1">
        <v>4</v>
      </c>
      <c r="J135" s="1">
        <v>4</v>
      </c>
      <c r="K135" s="1">
        <v>4</v>
      </c>
      <c r="L135" s="1">
        <f>konzisztencia_teszt_nyers_i!E135*1000+10000</f>
        <v>11000</v>
      </c>
      <c r="M135" s="1">
        <f t="shared" si="8"/>
        <v>12274.6</v>
      </c>
      <c r="N135" s="1">
        <f>konzisztencia_teszt_nyers_i!L135</f>
        <v>4</v>
      </c>
      <c r="O135">
        <f t="shared" si="9"/>
        <v>2.2746000000000004</v>
      </c>
      <c r="P135" s="12">
        <f t="shared" si="10"/>
        <v>0.4313499999999999</v>
      </c>
      <c r="Q135" s="12">
        <f t="shared" si="11"/>
        <v>0.4313499999999999</v>
      </c>
      <c r="R135" s="7" t="s">
        <v>304</v>
      </c>
      <c r="S135" s="8">
        <v>4</v>
      </c>
      <c r="T135" s="8">
        <v>2</v>
      </c>
      <c r="U135" s="8">
        <v>4</v>
      </c>
      <c r="V135" s="8">
        <v>3</v>
      </c>
      <c r="W135" s="8">
        <v>2</v>
      </c>
      <c r="X135" s="8">
        <v>4</v>
      </c>
      <c r="Y135" s="8">
        <v>3</v>
      </c>
      <c r="Z135" s="8">
        <v>3</v>
      </c>
      <c r="AA135" s="8">
        <v>4</v>
      </c>
      <c r="AB135" s="8">
        <v>11000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1</v>
      </c>
      <c r="G136" s="1">
        <v>2</v>
      </c>
      <c r="H136" s="1">
        <v>1</v>
      </c>
      <c r="I136" s="1">
        <v>4</v>
      </c>
      <c r="J136" s="1">
        <v>4</v>
      </c>
      <c r="K136" s="1">
        <v>3</v>
      </c>
      <c r="L136" s="1">
        <f>konzisztencia_teszt_nyers_i!E136*1000+10000</f>
        <v>13000</v>
      </c>
      <c r="M136" s="1">
        <f t="shared" si="8"/>
        <v>12098.7</v>
      </c>
      <c r="N136" s="1">
        <f>konzisztencia_teszt_nyers_i!L136</f>
        <v>3</v>
      </c>
      <c r="O136">
        <f t="shared" si="9"/>
        <v>2.0987000000000009</v>
      </c>
      <c r="P136" s="12">
        <f t="shared" si="10"/>
        <v>0.30043333333333305</v>
      </c>
      <c r="Q136" s="12">
        <f t="shared" si="11"/>
        <v>0.30043333333333305</v>
      </c>
      <c r="R136" s="7" t="s">
        <v>305</v>
      </c>
      <c r="S136" s="8">
        <v>2</v>
      </c>
      <c r="T136" s="8">
        <v>2</v>
      </c>
      <c r="U136" s="8">
        <v>4</v>
      </c>
      <c r="V136" s="8">
        <v>3</v>
      </c>
      <c r="W136" s="8">
        <v>2</v>
      </c>
      <c r="X136" s="8">
        <v>3</v>
      </c>
      <c r="Y136" s="8">
        <v>3</v>
      </c>
      <c r="Z136" s="8">
        <v>3</v>
      </c>
      <c r="AA136" s="8">
        <v>4</v>
      </c>
      <c r="AB136" s="8">
        <v>13000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3</v>
      </c>
      <c r="E137" s="1">
        <v>3</v>
      </c>
      <c r="F137" s="1">
        <v>1</v>
      </c>
      <c r="G137" s="1">
        <v>3</v>
      </c>
      <c r="H137" s="1">
        <v>2</v>
      </c>
      <c r="I137" s="1">
        <v>4</v>
      </c>
      <c r="J137" s="1">
        <v>4</v>
      </c>
      <c r="K137" s="1">
        <v>4</v>
      </c>
      <c r="L137" s="1">
        <f>konzisztencia_teszt_nyers_i!E137*1000+10000</f>
        <v>12000</v>
      </c>
      <c r="M137" s="1">
        <f t="shared" si="8"/>
        <v>12274.6</v>
      </c>
      <c r="N137" s="1">
        <f>konzisztencia_teszt_nyers_i!L137</f>
        <v>4</v>
      </c>
      <c r="O137">
        <f t="shared" si="9"/>
        <v>2.2746000000000004</v>
      </c>
      <c r="P137" s="12">
        <f t="shared" si="10"/>
        <v>0.4313499999999999</v>
      </c>
      <c r="Q137" s="12">
        <f t="shared" si="11"/>
        <v>0.4313499999999999</v>
      </c>
      <c r="R137" s="7" t="s">
        <v>306</v>
      </c>
      <c r="S137" s="8">
        <v>4</v>
      </c>
      <c r="T137" s="8">
        <v>2</v>
      </c>
      <c r="U137" s="8">
        <v>4</v>
      </c>
      <c r="V137" s="8">
        <v>3</v>
      </c>
      <c r="W137" s="8">
        <v>2</v>
      </c>
      <c r="X137" s="8">
        <v>4</v>
      </c>
      <c r="Y137" s="8">
        <v>3</v>
      </c>
      <c r="Z137" s="8">
        <v>3</v>
      </c>
      <c r="AA137" s="8">
        <v>4</v>
      </c>
      <c r="AB137" s="8">
        <v>12000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2</v>
      </c>
      <c r="E138" s="1">
        <v>3</v>
      </c>
      <c r="F138" s="1">
        <v>1</v>
      </c>
      <c r="G138" s="1">
        <v>1</v>
      </c>
      <c r="H138" s="1">
        <v>2</v>
      </c>
      <c r="I138" s="1">
        <v>3</v>
      </c>
      <c r="J138" s="1">
        <v>4</v>
      </c>
      <c r="K138" s="1">
        <v>4</v>
      </c>
      <c r="L138" s="1">
        <f>konzisztencia_teszt_nyers_i!E138*1000+10000</f>
        <v>11000</v>
      </c>
      <c r="M138" s="1">
        <f t="shared" si="8"/>
        <v>12035.9</v>
      </c>
      <c r="N138" s="1">
        <f>konzisztencia_teszt_nyers_i!L138</f>
        <v>4</v>
      </c>
      <c r="O138">
        <f t="shared" si="9"/>
        <v>2.0358999999999998</v>
      </c>
      <c r="P138" s="12">
        <f t="shared" si="10"/>
        <v>0.49102500000000004</v>
      </c>
      <c r="Q138" s="12">
        <f t="shared" si="11"/>
        <v>0.49102500000000004</v>
      </c>
      <c r="R138" s="7" t="s">
        <v>307</v>
      </c>
      <c r="S138" s="8">
        <v>3</v>
      </c>
      <c r="T138" s="8">
        <v>3</v>
      </c>
      <c r="U138" s="8">
        <v>3</v>
      </c>
      <c r="V138" s="8">
        <v>4</v>
      </c>
      <c r="W138" s="8">
        <v>2</v>
      </c>
      <c r="X138" s="8">
        <v>3</v>
      </c>
      <c r="Y138" s="8">
        <v>4</v>
      </c>
      <c r="Z138" s="8">
        <v>3</v>
      </c>
      <c r="AA138" s="8">
        <v>5</v>
      </c>
      <c r="AB138" s="8">
        <v>11000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1</v>
      </c>
      <c r="E139" s="1">
        <v>3</v>
      </c>
      <c r="F139" s="1">
        <v>1</v>
      </c>
      <c r="G139" s="1">
        <v>1</v>
      </c>
      <c r="H139" s="1">
        <v>1</v>
      </c>
      <c r="I139" s="1">
        <v>3</v>
      </c>
      <c r="J139" s="1">
        <v>3</v>
      </c>
      <c r="K139" s="1">
        <v>4</v>
      </c>
      <c r="L139" s="1">
        <f>konzisztencia_teszt_nyers_i!E139*1000+10000</f>
        <v>14000</v>
      </c>
      <c r="M139" s="1">
        <f t="shared" si="8"/>
        <v>12669.9</v>
      </c>
      <c r="N139" s="1">
        <f>konzisztencia_teszt_nyers_i!L139</f>
        <v>4</v>
      </c>
      <c r="O139">
        <f t="shared" si="9"/>
        <v>2.6698999999999997</v>
      </c>
      <c r="P139" s="12">
        <f t="shared" si="10"/>
        <v>0.33252500000000007</v>
      </c>
      <c r="Q139" s="12">
        <f t="shared" si="11"/>
        <v>0.33252500000000007</v>
      </c>
      <c r="R139" s="7" t="s">
        <v>308</v>
      </c>
      <c r="S139" s="8">
        <v>2</v>
      </c>
      <c r="T139" s="8">
        <v>2</v>
      </c>
      <c r="U139" s="8">
        <v>3</v>
      </c>
      <c r="V139" s="8">
        <v>4</v>
      </c>
      <c r="W139" s="8">
        <v>2</v>
      </c>
      <c r="X139" s="8">
        <v>3</v>
      </c>
      <c r="Y139" s="8">
        <v>4</v>
      </c>
      <c r="Z139" s="8">
        <v>3</v>
      </c>
      <c r="AA139" s="8">
        <v>5</v>
      </c>
      <c r="AB139" s="8">
        <v>13000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2</v>
      </c>
      <c r="E140" s="1">
        <v>4</v>
      </c>
      <c r="F140" s="1">
        <v>1</v>
      </c>
      <c r="G140" s="1">
        <v>5</v>
      </c>
      <c r="H140" s="1">
        <v>4</v>
      </c>
      <c r="I140" s="1">
        <v>2</v>
      </c>
      <c r="J140" s="1">
        <v>1</v>
      </c>
      <c r="K140" s="1">
        <v>1</v>
      </c>
      <c r="L140" s="1">
        <f>konzisztencia_teszt_nyers_i!E140*1000+10000</f>
        <v>15000</v>
      </c>
      <c r="M140" s="1">
        <f t="shared" si="8"/>
        <v>14871.4</v>
      </c>
      <c r="N140" s="1">
        <f>konzisztencia_teszt_nyers_i!L140</f>
        <v>1</v>
      </c>
      <c r="O140">
        <f t="shared" si="9"/>
        <v>4.8713999999999995</v>
      </c>
      <c r="P140" s="12">
        <f t="shared" si="10"/>
        <v>3.8713999999999995</v>
      </c>
      <c r="Q140" s="12">
        <f t="shared" si="11"/>
        <v>-3.8713999999999995</v>
      </c>
      <c r="R140" s="7" t="s">
        <v>309</v>
      </c>
      <c r="S140" s="8">
        <v>2</v>
      </c>
      <c r="T140" s="8">
        <v>3</v>
      </c>
      <c r="U140" s="8">
        <v>3</v>
      </c>
      <c r="V140" s="8">
        <v>1</v>
      </c>
      <c r="W140" s="8">
        <v>3</v>
      </c>
      <c r="X140" s="8">
        <v>2</v>
      </c>
      <c r="Y140" s="8">
        <v>4</v>
      </c>
      <c r="Z140" s="8">
        <v>4</v>
      </c>
      <c r="AA140" s="8">
        <v>4</v>
      </c>
      <c r="AB140" s="8">
        <v>11000</v>
      </c>
    </row>
    <row r="141" spans="1:28" ht="15" thickBot="1" x14ac:dyDescent="0.35">
      <c r="R141" s="7" t="s">
        <v>310</v>
      </c>
      <c r="S141" s="8">
        <v>1</v>
      </c>
      <c r="T141" s="8">
        <v>2</v>
      </c>
      <c r="U141" s="8">
        <v>3</v>
      </c>
      <c r="V141" s="8">
        <v>1</v>
      </c>
      <c r="W141" s="8">
        <v>2</v>
      </c>
      <c r="X141" s="8">
        <v>1</v>
      </c>
      <c r="Y141" s="8">
        <v>4</v>
      </c>
      <c r="Z141" s="8">
        <v>4</v>
      </c>
      <c r="AA141" s="8">
        <v>3</v>
      </c>
      <c r="AB141" s="8">
        <v>13000</v>
      </c>
    </row>
    <row r="142" spans="1:28" ht="15" thickBot="1" x14ac:dyDescent="0.35">
      <c r="R142" s="7" t="s">
        <v>311</v>
      </c>
      <c r="S142" s="8">
        <v>2</v>
      </c>
      <c r="T142" s="8">
        <v>3</v>
      </c>
      <c r="U142" s="8">
        <v>3</v>
      </c>
      <c r="V142" s="8">
        <v>1</v>
      </c>
      <c r="W142" s="8">
        <v>3</v>
      </c>
      <c r="X142" s="8">
        <v>2</v>
      </c>
      <c r="Y142" s="8">
        <v>4</v>
      </c>
      <c r="Z142" s="8">
        <v>4</v>
      </c>
      <c r="AA142" s="8">
        <v>4</v>
      </c>
      <c r="AB142" s="8">
        <v>12000</v>
      </c>
    </row>
    <row r="143" spans="1:28" ht="15" thickBot="1" x14ac:dyDescent="0.35">
      <c r="R143" s="7" t="s">
        <v>312</v>
      </c>
      <c r="S143" s="8">
        <v>3</v>
      </c>
      <c r="T143" s="8">
        <v>2</v>
      </c>
      <c r="U143" s="8">
        <v>3</v>
      </c>
      <c r="V143" s="8">
        <v>1</v>
      </c>
      <c r="W143" s="8">
        <v>1</v>
      </c>
      <c r="X143" s="8">
        <v>2</v>
      </c>
      <c r="Y143" s="8">
        <v>3</v>
      </c>
      <c r="Z143" s="8">
        <v>4</v>
      </c>
      <c r="AA143" s="8">
        <v>4</v>
      </c>
      <c r="AB143" s="8">
        <v>11000</v>
      </c>
    </row>
    <row r="144" spans="1:28" ht="15" thickBot="1" x14ac:dyDescent="0.35">
      <c r="R144" s="7" t="s">
        <v>313</v>
      </c>
      <c r="S144" s="8">
        <v>1</v>
      </c>
      <c r="T144" s="8">
        <v>1</v>
      </c>
      <c r="U144" s="8">
        <v>3</v>
      </c>
      <c r="V144" s="8">
        <v>1</v>
      </c>
      <c r="W144" s="8">
        <v>1</v>
      </c>
      <c r="X144" s="8">
        <v>1</v>
      </c>
      <c r="Y144" s="8">
        <v>3</v>
      </c>
      <c r="Z144" s="8">
        <v>3</v>
      </c>
      <c r="AA144" s="8">
        <v>4</v>
      </c>
      <c r="AB144" s="8">
        <v>14000</v>
      </c>
    </row>
    <row r="145" spans="18:28" ht="15" thickBot="1" x14ac:dyDescent="0.35">
      <c r="R145" s="7" t="s">
        <v>314</v>
      </c>
      <c r="S145" s="8">
        <v>1</v>
      </c>
      <c r="T145" s="8">
        <v>2</v>
      </c>
      <c r="U145" s="8">
        <v>4</v>
      </c>
      <c r="V145" s="8">
        <v>1</v>
      </c>
      <c r="W145" s="8">
        <v>5</v>
      </c>
      <c r="X145" s="8">
        <v>4</v>
      </c>
      <c r="Y145" s="8">
        <v>2</v>
      </c>
      <c r="Z145" s="8">
        <v>1</v>
      </c>
      <c r="AA145" s="8">
        <v>1</v>
      </c>
      <c r="AB145" s="8">
        <v>15000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748</v>
      </c>
      <c r="T148" s="8" t="s">
        <v>749</v>
      </c>
      <c r="U148" s="8" t="s">
        <v>317</v>
      </c>
      <c r="V148" s="8" t="s">
        <v>750</v>
      </c>
      <c r="W148" s="8" t="s">
        <v>751</v>
      </c>
      <c r="X148" s="8" t="s">
        <v>752</v>
      </c>
      <c r="Y148" s="8" t="s">
        <v>753</v>
      </c>
      <c r="Z148" s="8" t="s">
        <v>317</v>
      </c>
      <c r="AA148" s="8" t="s">
        <v>754</v>
      </c>
    </row>
    <row r="149" spans="18:28" ht="15" thickBot="1" x14ac:dyDescent="0.35">
      <c r="R149" s="7" t="s">
        <v>318</v>
      </c>
      <c r="S149" s="8" t="s">
        <v>755</v>
      </c>
      <c r="T149" s="8" t="s">
        <v>756</v>
      </c>
      <c r="U149" s="8" t="s">
        <v>757</v>
      </c>
      <c r="V149" s="8" t="s">
        <v>758</v>
      </c>
      <c r="W149" s="8" t="s">
        <v>759</v>
      </c>
      <c r="X149" s="8" t="s">
        <v>760</v>
      </c>
      <c r="Y149" s="8" t="s">
        <v>761</v>
      </c>
      <c r="Z149" s="8" t="s">
        <v>762</v>
      </c>
      <c r="AA149" s="8" t="s">
        <v>763</v>
      </c>
    </row>
    <row r="150" spans="18:28" ht="15" thickBot="1" x14ac:dyDescent="0.35">
      <c r="R150" s="7" t="s">
        <v>319</v>
      </c>
      <c r="S150" s="8" t="s">
        <v>764</v>
      </c>
      <c r="T150" s="8" t="s">
        <v>765</v>
      </c>
      <c r="U150" s="8" t="s">
        <v>766</v>
      </c>
      <c r="V150" s="8" t="s">
        <v>767</v>
      </c>
      <c r="W150" s="8" t="s">
        <v>768</v>
      </c>
      <c r="X150" s="8" t="s">
        <v>769</v>
      </c>
      <c r="Y150" s="8" t="s">
        <v>770</v>
      </c>
      <c r="Z150" s="8" t="s">
        <v>771</v>
      </c>
      <c r="AA150" s="8" t="s">
        <v>772</v>
      </c>
    </row>
    <row r="151" spans="18:28" ht="15" thickBot="1" x14ac:dyDescent="0.35">
      <c r="R151" s="7" t="s">
        <v>320</v>
      </c>
      <c r="S151" s="8" t="s">
        <v>773</v>
      </c>
      <c r="T151" s="8" t="s">
        <v>774</v>
      </c>
      <c r="U151" s="8" t="s">
        <v>775</v>
      </c>
      <c r="V151" s="8" t="s">
        <v>776</v>
      </c>
      <c r="W151" s="8" t="s">
        <v>317</v>
      </c>
      <c r="X151" s="8" t="s">
        <v>777</v>
      </c>
      <c r="Y151" s="8" t="s">
        <v>778</v>
      </c>
      <c r="Z151" s="8" t="s">
        <v>779</v>
      </c>
      <c r="AA151" s="8" t="s">
        <v>780</v>
      </c>
    </row>
    <row r="152" spans="18:28" ht="15" thickBot="1" x14ac:dyDescent="0.35">
      <c r="R152" s="7" t="s">
        <v>321</v>
      </c>
      <c r="S152" s="8" t="s">
        <v>781</v>
      </c>
      <c r="T152" s="8" t="s">
        <v>782</v>
      </c>
      <c r="U152" s="8" t="s">
        <v>783</v>
      </c>
      <c r="V152" s="8" t="s">
        <v>784</v>
      </c>
      <c r="W152" s="8" t="s">
        <v>785</v>
      </c>
      <c r="X152" s="8" t="s">
        <v>317</v>
      </c>
      <c r="Y152" s="8" t="s">
        <v>786</v>
      </c>
      <c r="Z152" s="8" t="s">
        <v>787</v>
      </c>
      <c r="AA152" s="8" t="s">
        <v>780</v>
      </c>
    </row>
    <row r="153" spans="18:28" ht="18.600000000000001" thickBot="1" x14ac:dyDescent="0.35">
      <c r="R153" s="3"/>
    </row>
    <row r="154" spans="18:28" ht="15" thickBot="1" x14ac:dyDescent="0.35">
      <c r="R154" s="7" t="s">
        <v>323</v>
      </c>
      <c r="S154" s="7" t="s">
        <v>167</v>
      </c>
      <c r="T154" s="7" t="s">
        <v>168</v>
      </c>
      <c r="U154" s="7" t="s">
        <v>169</v>
      </c>
      <c r="V154" s="7" t="s">
        <v>170</v>
      </c>
      <c r="W154" s="7" t="s">
        <v>171</v>
      </c>
      <c r="X154" s="7" t="s">
        <v>172</v>
      </c>
      <c r="Y154" s="7" t="s">
        <v>173</v>
      </c>
      <c r="Z154" s="7" t="s">
        <v>174</v>
      </c>
      <c r="AA154" s="7" t="s">
        <v>175</v>
      </c>
    </row>
    <row r="155" spans="18:28" ht="15" thickBot="1" x14ac:dyDescent="0.35">
      <c r="R155" s="7" t="s">
        <v>316</v>
      </c>
      <c r="S155" s="8">
        <v>4105</v>
      </c>
      <c r="T155" s="8">
        <v>3856.8</v>
      </c>
      <c r="U155" s="8">
        <v>0</v>
      </c>
      <c r="V155" s="8">
        <v>192.4</v>
      </c>
      <c r="W155" s="8">
        <v>501.9</v>
      </c>
      <c r="X155" s="8">
        <v>1635.8</v>
      </c>
      <c r="Y155" s="8">
        <v>91.7</v>
      </c>
      <c r="Z155" s="8">
        <v>0</v>
      </c>
      <c r="AA155" s="8">
        <v>1575.5</v>
      </c>
    </row>
    <row r="156" spans="18:28" ht="15" thickBot="1" x14ac:dyDescent="0.35">
      <c r="R156" s="7" t="s">
        <v>318</v>
      </c>
      <c r="S156" s="8">
        <v>4011.3</v>
      </c>
      <c r="T156" s="8">
        <v>3953</v>
      </c>
      <c r="U156" s="8">
        <v>717.2</v>
      </c>
      <c r="V156" s="8">
        <v>63.3</v>
      </c>
      <c r="W156" s="8">
        <v>425.7</v>
      </c>
      <c r="X156" s="8">
        <v>1466.9</v>
      </c>
      <c r="Y156" s="8">
        <v>569.20000000000005</v>
      </c>
      <c r="Z156" s="8">
        <v>637.5</v>
      </c>
      <c r="AA156" s="8">
        <v>524.29999999999995</v>
      </c>
    </row>
    <row r="157" spans="18:28" ht="15" thickBot="1" x14ac:dyDescent="0.35">
      <c r="R157" s="7" t="s">
        <v>319</v>
      </c>
      <c r="S157" s="8">
        <v>3910.6</v>
      </c>
      <c r="T157" s="8">
        <v>4263.5</v>
      </c>
      <c r="U157" s="8">
        <v>1171.8</v>
      </c>
      <c r="V157" s="8">
        <v>138.6</v>
      </c>
      <c r="W157" s="8">
        <v>414.2</v>
      </c>
      <c r="X157" s="8">
        <v>1380.1</v>
      </c>
      <c r="Y157" s="8">
        <v>534.29999999999995</v>
      </c>
      <c r="Z157" s="8">
        <v>458.5</v>
      </c>
      <c r="AA157" s="8">
        <v>73.8</v>
      </c>
    </row>
    <row r="158" spans="18:28" ht="15" thickBot="1" x14ac:dyDescent="0.35">
      <c r="R158" s="7" t="s">
        <v>320</v>
      </c>
      <c r="S158" s="8">
        <v>3687.3</v>
      </c>
      <c r="T158" s="8">
        <v>4479.8</v>
      </c>
      <c r="U158" s="8">
        <v>1815.3</v>
      </c>
      <c r="V158" s="8">
        <v>293.10000000000002</v>
      </c>
      <c r="W158" s="8">
        <v>0</v>
      </c>
      <c r="X158" s="8">
        <v>1085.0999999999999</v>
      </c>
      <c r="Y158" s="8">
        <v>449.6</v>
      </c>
      <c r="Z158" s="8">
        <v>91.7</v>
      </c>
      <c r="AA158" s="8">
        <v>213.3</v>
      </c>
    </row>
    <row r="159" spans="18:28" ht="15" thickBot="1" x14ac:dyDescent="0.35">
      <c r="R159" s="7" t="s">
        <v>321</v>
      </c>
      <c r="S159" s="8">
        <v>4133.8999999999996</v>
      </c>
      <c r="T159" s="8">
        <v>2934.7</v>
      </c>
      <c r="U159" s="8">
        <v>2711.9</v>
      </c>
      <c r="V159" s="8">
        <v>586.1</v>
      </c>
      <c r="W159" s="8">
        <v>1576</v>
      </c>
      <c r="X159" s="8">
        <v>0</v>
      </c>
      <c r="Y159" s="8">
        <v>516.9</v>
      </c>
      <c r="Z159" s="8">
        <v>394.7</v>
      </c>
      <c r="AA159" s="8">
        <v>213.3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3910.6</v>
      </c>
      <c r="T162" s="8">
        <v>3953</v>
      </c>
      <c r="U162" s="8">
        <v>717.2</v>
      </c>
      <c r="V162" s="8">
        <v>63.3</v>
      </c>
      <c r="W162" s="8">
        <v>425.7</v>
      </c>
      <c r="X162" s="8">
        <v>1380.1</v>
      </c>
      <c r="Y162" s="8">
        <v>449.6</v>
      </c>
      <c r="Z162" s="8">
        <v>394.7</v>
      </c>
      <c r="AA162" s="8">
        <v>73.8</v>
      </c>
      <c r="AB162" s="8">
        <v>11368</v>
      </c>
      <c r="AC162" s="8">
        <v>11000</v>
      </c>
      <c r="AD162" s="8">
        <v>-368</v>
      </c>
      <c r="AE162" s="8">
        <v>-3.35</v>
      </c>
    </row>
    <row r="163" spans="18:31" ht="15" thickBot="1" x14ac:dyDescent="0.35">
      <c r="R163" s="7" t="s">
        <v>178</v>
      </c>
      <c r="S163" s="8">
        <v>4011.3</v>
      </c>
      <c r="T163" s="8">
        <v>3953</v>
      </c>
      <c r="U163" s="8">
        <v>717.2</v>
      </c>
      <c r="V163" s="8">
        <v>63.3</v>
      </c>
      <c r="W163" s="8">
        <v>425.7</v>
      </c>
      <c r="X163" s="8">
        <v>1380.1</v>
      </c>
      <c r="Y163" s="8">
        <v>534.29999999999995</v>
      </c>
      <c r="Z163" s="8">
        <v>394.7</v>
      </c>
      <c r="AA163" s="8">
        <v>73.8</v>
      </c>
      <c r="AB163" s="8">
        <v>11553.4</v>
      </c>
      <c r="AC163" s="8">
        <v>11000</v>
      </c>
      <c r="AD163" s="8">
        <v>-553.4</v>
      </c>
      <c r="AE163" s="8">
        <v>-5.03</v>
      </c>
    </row>
    <row r="164" spans="18:31" ht="15" thickBot="1" x14ac:dyDescent="0.35">
      <c r="R164" s="7" t="s">
        <v>179</v>
      </c>
      <c r="S164" s="8">
        <v>4105</v>
      </c>
      <c r="T164" s="8">
        <v>3953</v>
      </c>
      <c r="U164" s="8">
        <v>717.2</v>
      </c>
      <c r="V164" s="8">
        <v>63.3</v>
      </c>
      <c r="W164" s="8">
        <v>414.2</v>
      </c>
      <c r="X164" s="8">
        <v>1466.9</v>
      </c>
      <c r="Y164" s="8">
        <v>534.29999999999995</v>
      </c>
      <c r="Z164" s="8">
        <v>91.7</v>
      </c>
      <c r="AA164" s="8">
        <v>1575.5</v>
      </c>
      <c r="AB164" s="8">
        <v>12921.1</v>
      </c>
      <c r="AC164" s="8">
        <v>13000</v>
      </c>
      <c r="AD164" s="8">
        <v>78.900000000000006</v>
      </c>
      <c r="AE164" s="8">
        <v>0.61</v>
      </c>
    </row>
    <row r="165" spans="18:31" ht="15" thickBot="1" x14ac:dyDescent="0.35">
      <c r="R165" s="7" t="s">
        <v>180</v>
      </c>
      <c r="S165" s="8">
        <v>4011.3</v>
      </c>
      <c r="T165" s="8">
        <v>3856.8</v>
      </c>
      <c r="U165" s="8">
        <v>717.2</v>
      </c>
      <c r="V165" s="8">
        <v>192.4</v>
      </c>
      <c r="W165" s="8">
        <v>501.9</v>
      </c>
      <c r="X165" s="8">
        <v>1635.8</v>
      </c>
      <c r="Y165" s="8">
        <v>569.20000000000005</v>
      </c>
      <c r="Z165" s="8">
        <v>0</v>
      </c>
      <c r="AA165" s="8">
        <v>213.3</v>
      </c>
      <c r="AB165" s="8">
        <v>11698</v>
      </c>
      <c r="AC165" s="8">
        <v>11000</v>
      </c>
      <c r="AD165" s="8">
        <v>-698</v>
      </c>
      <c r="AE165" s="8">
        <v>-6.35</v>
      </c>
    </row>
    <row r="166" spans="18:31" ht="15" thickBot="1" x14ac:dyDescent="0.35">
      <c r="R166" s="7" t="s">
        <v>181</v>
      </c>
      <c r="S166" s="8">
        <v>4105</v>
      </c>
      <c r="T166" s="8">
        <v>3856.8</v>
      </c>
      <c r="U166" s="8">
        <v>0</v>
      </c>
      <c r="V166" s="8">
        <v>192.4</v>
      </c>
      <c r="W166" s="8">
        <v>501.9</v>
      </c>
      <c r="X166" s="8">
        <v>1635.8</v>
      </c>
      <c r="Y166" s="8">
        <v>569.20000000000005</v>
      </c>
      <c r="Z166" s="8">
        <v>0</v>
      </c>
      <c r="AA166" s="8">
        <v>213.3</v>
      </c>
      <c r="AB166" s="8">
        <v>11074.4</v>
      </c>
      <c r="AC166" s="8">
        <v>11000</v>
      </c>
      <c r="AD166" s="8">
        <v>-74.400000000000006</v>
      </c>
      <c r="AE166" s="8">
        <v>-0.68</v>
      </c>
    </row>
    <row r="167" spans="18:31" ht="15" thickBot="1" x14ac:dyDescent="0.35">
      <c r="R167" s="7" t="s">
        <v>182</v>
      </c>
      <c r="S167" s="8">
        <v>3910.6</v>
      </c>
      <c r="T167" s="8">
        <v>3953</v>
      </c>
      <c r="U167" s="8">
        <v>1171.8</v>
      </c>
      <c r="V167" s="8">
        <v>138.6</v>
      </c>
      <c r="W167" s="8">
        <v>414.2</v>
      </c>
      <c r="X167" s="8">
        <v>1380.1</v>
      </c>
      <c r="Y167" s="8">
        <v>516.9</v>
      </c>
      <c r="Z167" s="8">
        <v>394.7</v>
      </c>
      <c r="AA167" s="8">
        <v>73.8</v>
      </c>
      <c r="AB167" s="8">
        <v>11953.6</v>
      </c>
      <c r="AC167" s="8">
        <v>11000</v>
      </c>
      <c r="AD167" s="8">
        <v>-953.6</v>
      </c>
      <c r="AE167" s="8">
        <v>-8.67</v>
      </c>
    </row>
    <row r="168" spans="18:31" ht="15" thickBot="1" x14ac:dyDescent="0.35">
      <c r="R168" s="7" t="s">
        <v>183</v>
      </c>
      <c r="S168" s="8">
        <v>3910.6</v>
      </c>
      <c r="T168" s="8">
        <v>4263.5</v>
      </c>
      <c r="U168" s="8">
        <v>1171.8</v>
      </c>
      <c r="V168" s="8">
        <v>138.6</v>
      </c>
      <c r="W168" s="8">
        <v>414.2</v>
      </c>
      <c r="X168" s="8">
        <v>1380.1</v>
      </c>
      <c r="Y168" s="8">
        <v>449.6</v>
      </c>
      <c r="Z168" s="8">
        <v>91.7</v>
      </c>
      <c r="AA168" s="8">
        <v>73.8</v>
      </c>
      <c r="AB168" s="8">
        <v>11893.8</v>
      </c>
      <c r="AC168" s="8">
        <v>12000</v>
      </c>
      <c r="AD168" s="8">
        <v>106.2</v>
      </c>
      <c r="AE168" s="8">
        <v>0.89</v>
      </c>
    </row>
    <row r="169" spans="18:31" ht="15" thickBot="1" x14ac:dyDescent="0.35">
      <c r="R169" s="7" t="s">
        <v>184</v>
      </c>
      <c r="S169" s="8">
        <v>4105</v>
      </c>
      <c r="T169" s="8">
        <v>3856.8</v>
      </c>
      <c r="U169" s="8">
        <v>1171.8</v>
      </c>
      <c r="V169" s="8">
        <v>63.3</v>
      </c>
      <c r="W169" s="8">
        <v>501.9</v>
      </c>
      <c r="X169" s="8">
        <v>1635.8</v>
      </c>
      <c r="Y169" s="8">
        <v>449.6</v>
      </c>
      <c r="Z169" s="8">
        <v>91.7</v>
      </c>
      <c r="AA169" s="8">
        <v>213.3</v>
      </c>
      <c r="AB169" s="8">
        <v>12089.2</v>
      </c>
      <c r="AC169" s="8">
        <v>13000</v>
      </c>
      <c r="AD169" s="8">
        <v>910.8</v>
      </c>
      <c r="AE169" s="8">
        <v>7.01</v>
      </c>
    </row>
    <row r="170" spans="18:31" ht="15" thickBot="1" x14ac:dyDescent="0.35">
      <c r="R170" s="7" t="s">
        <v>185</v>
      </c>
      <c r="S170" s="8">
        <v>4105</v>
      </c>
      <c r="T170" s="8">
        <v>3856.8</v>
      </c>
      <c r="U170" s="8">
        <v>717.2</v>
      </c>
      <c r="V170" s="8">
        <v>63.3</v>
      </c>
      <c r="W170" s="8">
        <v>501.9</v>
      </c>
      <c r="X170" s="8">
        <v>1635.8</v>
      </c>
      <c r="Y170" s="8">
        <v>449.6</v>
      </c>
      <c r="Z170" s="8">
        <v>91.7</v>
      </c>
      <c r="AA170" s="8">
        <v>213.3</v>
      </c>
      <c r="AB170" s="8">
        <v>11634.7</v>
      </c>
      <c r="AC170" s="8">
        <v>12000</v>
      </c>
      <c r="AD170" s="8">
        <v>365.3</v>
      </c>
      <c r="AE170" s="8">
        <v>3.04</v>
      </c>
    </row>
    <row r="171" spans="18:31" ht="15" thickBot="1" x14ac:dyDescent="0.35">
      <c r="R171" s="7" t="s">
        <v>186</v>
      </c>
      <c r="S171" s="8">
        <v>4011.3</v>
      </c>
      <c r="T171" s="8">
        <v>3953</v>
      </c>
      <c r="U171" s="8">
        <v>2711.9</v>
      </c>
      <c r="V171" s="8">
        <v>293.10000000000002</v>
      </c>
      <c r="W171" s="8">
        <v>1576</v>
      </c>
      <c r="X171" s="8">
        <v>0</v>
      </c>
      <c r="Y171" s="8">
        <v>91.7</v>
      </c>
      <c r="Z171" s="8">
        <v>458.5</v>
      </c>
      <c r="AA171" s="8">
        <v>1575.5</v>
      </c>
      <c r="AB171" s="8">
        <v>14671</v>
      </c>
      <c r="AC171" s="8">
        <v>15000</v>
      </c>
      <c r="AD171" s="8">
        <v>329</v>
      </c>
      <c r="AE171" s="8">
        <v>2.19</v>
      </c>
    </row>
    <row r="172" spans="18:31" ht="15" thickBot="1" x14ac:dyDescent="0.35">
      <c r="R172" s="7" t="s">
        <v>187</v>
      </c>
      <c r="S172" s="8">
        <v>3910.6</v>
      </c>
      <c r="T172" s="8">
        <v>4263.5</v>
      </c>
      <c r="U172" s="8">
        <v>1815.3</v>
      </c>
      <c r="V172" s="8">
        <v>138.6</v>
      </c>
      <c r="W172" s="8">
        <v>414.2</v>
      </c>
      <c r="X172" s="8">
        <v>1085.0999999999999</v>
      </c>
      <c r="Y172" s="8">
        <v>534.29999999999995</v>
      </c>
      <c r="Z172" s="8">
        <v>458.5</v>
      </c>
      <c r="AA172" s="8">
        <v>73.8</v>
      </c>
      <c r="AB172" s="8">
        <v>12693.8</v>
      </c>
      <c r="AC172" s="8">
        <v>12000</v>
      </c>
      <c r="AD172" s="8">
        <v>-693.8</v>
      </c>
      <c r="AE172" s="8">
        <v>-5.78</v>
      </c>
    </row>
    <row r="173" spans="18:31" ht="15" thickBot="1" x14ac:dyDescent="0.35">
      <c r="R173" s="7" t="s">
        <v>188</v>
      </c>
      <c r="S173" s="8">
        <v>3910.6</v>
      </c>
      <c r="T173" s="8">
        <v>4263.5</v>
      </c>
      <c r="U173" s="8">
        <v>1171.8</v>
      </c>
      <c r="V173" s="8">
        <v>138.6</v>
      </c>
      <c r="W173" s="8">
        <v>414.2</v>
      </c>
      <c r="X173" s="8">
        <v>1085.0999999999999</v>
      </c>
      <c r="Y173" s="8">
        <v>534.29999999999995</v>
      </c>
      <c r="Z173" s="8">
        <v>637.5</v>
      </c>
      <c r="AA173" s="8">
        <v>73.8</v>
      </c>
      <c r="AB173" s="8">
        <v>12229.3</v>
      </c>
      <c r="AC173" s="8">
        <v>12000</v>
      </c>
      <c r="AD173" s="8">
        <v>-229.3</v>
      </c>
      <c r="AE173" s="8">
        <v>-1.91</v>
      </c>
    </row>
    <row r="174" spans="18:31" ht="15" thickBot="1" x14ac:dyDescent="0.35">
      <c r="R174" s="7" t="s">
        <v>189</v>
      </c>
      <c r="S174" s="8">
        <v>3910.6</v>
      </c>
      <c r="T174" s="8">
        <v>4263.5</v>
      </c>
      <c r="U174" s="8">
        <v>1171.8</v>
      </c>
      <c r="V174" s="8">
        <v>138.6</v>
      </c>
      <c r="W174" s="8">
        <v>414.2</v>
      </c>
      <c r="X174" s="8">
        <v>1085.0999999999999</v>
      </c>
      <c r="Y174" s="8">
        <v>569.20000000000005</v>
      </c>
      <c r="Z174" s="8">
        <v>458.5</v>
      </c>
      <c r="AA174" s="8">
        <v>73.8</v>
      </c>
      <c r="AB174" s="8">
        <v>12085.2</v>
      </c>
      <c r="AC174" s="8">
        <v>12000</v>
      </c>
      <c r="AD174" s="8">
        <v>-85.2</v>
      </c>
      <c r="AE174" s="8">
        <v>-0.71</v>
      </c>
    </row>
    <row r="175" spans="18:31" ht="15" thickBot="1" x14ac:dyDescent="0.35">
      <c r="R175" s="7" t="s">
        <v>190</v>
      </c>
      <c r="S175" s="8">
        <v>3910.6</v>
      </c>
      <c r="T175" s="8">
        <v>3953</v>
      </c>
      <c r="U175" s="8">
        <v>1171.8</v>
      </c>
      <c r="V175" s="8">
        <v>138.6</v>
      </c>
      <c r="W175" s="8">
        <v>425.7</v>
      </c>
      <c r="X175" s="8">
        <v>1380.1</v>
      </c>
      <c r="Y175" s="8">
        <v>449.6</v>
      </c>
      <c r="Z175" s="8">
        <v>458.5</v>
      </c>
      <c r="AA175" s="8">
        <v>73.8</v>
      </c>
      <c r="AB175" s="8">
        <v>11961.6</v>
      </c>
      <c r="AC175" s="8">
        <v>13000</v>
      </c>
      <c r="AD175" s="8">
        <v>1038.4000000000001</v>
      </c>
      <c r="AE175" s="8">
        <v>7.99</v>
      </c>
    </row>
    <row r="176" spans="18:31" ht="15" thickBot="1" x14ac:dyDescent="0.35">
      <c r="R176" s="7" t="s">
        <v>191</v>
      </c>
      <c r="S176" s="8">
        <v>4011.3</v>
      </c>
      <c r="T176" s="8">
        <v>3953</v>
      </c>
      <c r="U176" s="8">
        <v>1815.3</v>
      </c>
      <c r="V176" s="8">
        <v>138.6</v>
      </c>
      <c r="W176" s="8">
        <v>425.7</v>
      </c>
      <c r="X176" s="8">
        <v>1380.1</v>
      </c>
      <c r="Y176" s="8">
        <v>534.29999999999995</v>
      </c>
      <c r="Z176" s="8">
        <v>458.5</v>
      </c>
      <c r="AA176" s="8">
        <v>524.29999999999995</v>
      </c>
      <c r="AB176" s="8">
        <v>13241.1</v>
      </c>
      <c r="AC176" s="8">
        <v>13000</v>
      </c>
      <c r="AD176" s="8">
        <v>-241.1</v>
      </c>
      <c r="AE176" s="8">
        <v>-1.85</v>
      </c>
    </row>
    <row r="177" spans="18:31" ht="15" thickBot="1" x14ac:dyDescent="0.35">
      <c r="R177" s="7" t="s">
        <v>192</v>
      </c>
      <c r="S177" s="8">
        <v>3910.6</v>
      </c>
      <c r="T177" s="8">
        <v>3953</v>
      </c>
      <c r="U177" s="8">
        <v>1171.8</v>
      </c>
      <c r="V177" s="8">
        <v>138.6</v>
      </c>
      <c r="W177" s="8">
        <v>425.7</v>
      </c>
      <c r="X177" s="8">
        <v>1380.1</v>
      </c>
      <c r="Y177" s="8">
        <v>534.29999999999995</v>
      </c>
      <c r="Z177" s="8">
        <v>458.5</v>
      </c>
      <c r="AA177" s="8">
        <v>73.8</v>
      </c>
      <c r="AB177" s="8">
        <v>12046.3</v>
      </c>
      <c r="AC177" s="8">
        <v>13000</v>
      </c>
      <c r="AD177" s="8">
        <v>953.7</v>
      </c>
      <c r="AE177" s="8">
        <v>7.34</v>
      </c>
    </row>
    <row r="178" spans="18:31" ht="15" thickBot="1" x14ac:dyDescent="0.35">
      <c r="R178" s="7" t="s">
        <v>193</v>
      </c>
      <c r="S178" s="8">
        <v>4011.3</v>
      </c>
      <c r="T178" s="8">
        <v>4263.5</v>
      </c>
      <c r="U178" s="8">
        <v>717.2</v>
      </c>
      <c r="V178" s="8">
        <v>192.4</v>
      </c>
      <c r="W178" s="8">
        <v>501.9</v>
      </c>
      <c r="X178" s="8">
        <v>1635.8</v>
      </c>
      <c r="Y178" s="8">
        <v>534.29999999999995</v>
      </c>
      <c r="Z178" s="8">
        <v>637.5</v>
      </c>
      <c r="AA178" s="8">
        <v>73.8</v>
      </c>
      <c r="AB178" s="8">
        <v>12567.7</v>
      </c>
      <c r="AC178" s="8">
        <v>12000</v>
      </c>
      <c r="AD178" s="8">
        <v>-567.70000000000005</v>
      </c>
      <c r="AE178" s="8">
        <v>-4.7300000000000004</v>
      </c>
    </row>
    <row r="179" spans="18:31" ht="15" thickBot="1" x14ac:dyDescent="0.35">
      <c r="R179" s="7" t="s">
        <v>194</v>
      </c>
      <c r="S179" s="8">
        <v>4105</v>
      </c>
      <c r="T179" s="8">
        <v>3953</v>
      </c>
      <c r="U179" s="8">
        <v>1171.8</v>
      </c>
      <c r="V179" s="8">
        <v>192.4</v>
      </c>
      <c r="W179" s="8">
        <v>425.7</v>
      </c>
      <c r="X179" s="8">
        <v>1635.8</v>
      </c>
      <c r="Y179" s="8">
        <v>534.29999999999995</v>
      </c>
      <c r="Z179" s="8">
        <v>637.5</v>
      </c>
      <c r="AA179" s="8">
        <v>524.29999999999995</v>
      </c>
      <c r="AB179" s="8">
        <v>13179.8</v>
      </c>
      <c r="AC179" s="8">
        <v>14000</v>
      </c>
      <c r="AD179" s="8">
        <v>820.2</v>
      </c>
      <c r="AE179" s="8">
        <v>5.86</v>
      </c>
    </row>
    <row r="180" spans="18:31" ht="15" thickBot="1" x14ac:dyDescent="0.35">
      <c r="R180" s="7" t="s">
        <v>195</v>
      </c>
      <c r="S180" s="8">
        <v>4011.3</v>
      </c>
      <c r="T180" s="8">
        <v>4263.5</v>
      </c>
      <c r="U180" s="8">
        <v>1171.8</v>
      </c>
      <c r="V180" s="8">
        <v>192.4</v>
      </c>
      <c r="W180" s="8">
        <v>501.9</v>
      </c>
      <c r="X180" s="8">
        <v>1635.8</v>
      </c>
      <c r="Y180" s="8">
        <v>534.29999999999995</v>
      </c>
      <c r="Z180" s="8">
        <v>637.5</v>
      </c>
      <c r="AA180" s="8">
        <v>213.3</v>
      </c>
      <c r="AB180" s="8">
        <v>13161.8</v>
      </c>
      <c r="AC180" s="8">
        <v>13000</v>
      </c>
      <c r="AD180" s="8">
        <v>-161.80000000000001</v>
      </c>
      <c r="AE180" s="8">
        <v>-1.24</v>
      </c>
    </row>
    <row r="181" spans="18:31" ht="15" thickBot="1" x14ac:dyDescent="0.35">
      <c r="R181" s="7" t="s">
        <v>196</v>
      </c>
      <c r="S181" s="8">
        <v>4105</v>
      </c>
      <c r="T181" s="8">
        <v>4263.5</v>
      </c>
      <c r="U181" s="8">
        <v>1815.3</v>
      </c>
      <c r="V181" s="8">
        <v>63.3</v>
      </c>
      <c r="W181" s="8">
        <v>0</v>
      </c>
      <c r="X181" s="8">
        <v>1466.9</v>
      </c>
      <c r="Y181" s="8">
        <v>569.20000000000005</v>
      </c>
      <c r="Z181" s="8">
        <v>458.5</v>
      </c>
      <c r="AA181" s="8">
        <v>1575.5</v>
      </c>
      <c r="AB181" s="8">
        <v>14317.2</v>
      </c>
      <c r="AC181" s="8">
        <v>15000</v>
      </c>
      <c r="AD181" s="8">
        <v>682.8</v>
      </c>
      <c r="AE181" s="8">
        <v>4.55</v>
      </c>
    </row>
    <row r="182" spans="18:31" ht="15" thickBot="1" x14ac:dyDescent="0.35">
      <c r="R182" s="7" t="s">
        <v>197</v>
      </c>
      <c r="S182" s="8">
        <v>4011.3</v>
      </c>
      <c r="T182" s="8">
        <v>3953</v>
      </c>
      <c r="U182" s="8">
        <v>1171.8</v>
      </c>
      <c r="V182" s="8">
        <v>63.3</v>
      </c>
      <c r="W182" s="8">
        <v>425.7</v>
      </c>
      <c r="X182" s="8">
        <v>1635.8</v>
      </c>
      <c r="Y182" s="8">
        <v>449.6</v>
      </c>
      <c r="Z182" s="8">
        <v>458.5</v>
      </c>
      <c r="AA182" s="8">
        <v>73.8</v>
      </c>
      <c r="AB182" s="8">
        <v>12242.7</v>
      </c>
      <c r="AC182" s="8">
        <v>13000</v>
      </c>
      <c r="AD182" s="8">
        <v>757.3</v>
      </c>
      <c r="AE182" s="8">
        <v>5.83</v>
      </c>
    </row>
    <row r="183" spans="18:31" ht="15" thickBot="1" x14ac:dyDescent="0.35">
      <c r="R183" s="7" t="s">
        <v>198</v>
      </c>
      <c r="S183" s="8">
        <v>4011.3</v>
      </c>
      <c r="T183" s="8">
        <v>4263.5</v>
      </c>
      <c r="U183" s="8">
        <v>717.2</v>
      </c>
      <c r="V183" s="8">
        <v>63.3</v>
      </c>
      <c r="W183" s="8">
        <v>501.9</v>
      </c>
      <c r="X183" s="8">
        <v>1635.8</v>
      </c>
      <c r="Y183" s="8">
        <v>534.29999999999995</v>
      </c>
      <c r="Z183" s="8">
        <v>91.7</v>
      </c>
      <c r="AA183" s="8">
        <v>213.3</v>
      </c>
      <c r="AB183" s="8">
        <v>12032.4</v>
      </c>
      <c r="AC183" s="8">
        <v>13000</v>
      </c>
      <c r="AD183" s="8">
        <v>967.6</v>
      </c>
      <c r="AE183" s="8">
        <v>7.44</v>
      </c>
    </row>
    <row r="184" spans="18:31" ht="15" thickBot="1" x14ac:dyDescent="0.35">
      <c r="R184" s="7" t="s">
        <v>199</v>
      </c>
      <c r="S184" s="8">
        <v>4105</v>
      </c>
      <c r="T184" s="8">
        <v>3953</v>
      </c>
      <c r="U184" s="8">
        <v>1171.8</v>
      </c>
      <c r="V184" s="8">
        <v>63.3</v>
      </c>
      <c r="W184" s="8">
        <v>425.7</v>
      </c>
      <c r="X184" s="8">
        <v>1635.8</v>
      </c>
      <c r="Y184" s="8">
        <v>534.29999999999995</v>
      </c>
      <c r="Z184" s="8">
        <v>458.5</v>
      </c>
      <c r="AA184" s="8">
        <v>524.29999999999995</v>
      </c>
      <c r="AB184" s="8">
        <v>12871.7</v>
      </c>
      <c r="AC184" s="8">
        <v>14000</v>
      </c>
      <c r="AD184" s="8">
        <v>1128.3</v>
      </c>
      <c r="AE184" s="8">
        <v>8.06</v>
      </c>
    </row>
    <row r="185" spans="18:31" ht="15" thickBot="1" x14ac:dyDescent="0.35">
      <c r="R185" s="7" t="s">
        <v>200</v>
      </c>
      <c r="S185" s="8">
        <v>4105</v>
      </c>
      <c r="T185" s="8">
        <v>3856.8</v>
      </c>
      <c r="U185" s="8">
        <v>1171.8</v>
      </c>
      <c r="V185" s="8">
        <v>138.6</v>
      </c>
      <c r="W185" s="8">
        <v>425.7</v>
      </c>
      <c r="X185" s="8">
        <v>1466.9</v>
      </c>
      <c r="Y185" s="8">
        <v>534.29999999999995</v>
      </c>
      <c r="Z185" s="8">
        <v>91.7</v>
      </c>
      <c r="AA185" s="8">
        <v>524.29999999999995</v>
      </c>
      <c r="AB185" s="8">
        <v>12315</v>
      </c>
      <c r="AC185" s="8">
        <v>13000</v>
      </c>
      <c r="AD185" s="8">
        <v>685</v>
      </c>
      <c r="AE185" s="8">
        <v>5.27</v>
      </c>
    </row>
    <row r="186" spans="18:31" ht="15" thickBot="1" x14ac:dyDescent="0.35">
      <c r="R186" s="7" t="s">
        <v>201</v>
      </c>
      <c r="S186" s="8">
        <v>3910.6</v>
      </c>
      <c r="T186" s="8">
        <v>4263.5</v>
      </c>
      <c r="U186" s="8">
        <v>717.2</v>
      </c>
      <c r="V186" s="8">
        <v>138.6</v>
      </c>
      <c r="W186" s="8">
        <v>425.7</v>
      </c>
      <c r="X186" s="8">
        <v>1466.9</v>
      </c>
      <c r="Y186" s="8">
        <v>449.6</v>
      </c>
      <c r="Z186" s="8">
        <v>394.7</v>
      </c>
      <c r="AA186" s="8">
        <v>213.3</v>
      </c>
      <c r="AB186" s="8">
        <v>11980.1</v>
      </c>
      <c r="AC186" s="8">
        <v>12000</v>
      </c>
      <c r="AD186" s="8">
        <v>19.899999999999999</v>
      </c>
      <c r="AE186" s="8">
        <v>0.17</v>
      </c>
    </row>
    <row r="187" spans="18:31" ht="15" thickBot="1" x14ac:dyDescent="0.35">
      <c r="R187" s="7" t="s">
        <v>202</v>
      </c>
      <c r="S187" s="8">
        <v>3687.3</v>
      </c>
      <c r="T187" s="8">
        <v>3953</v>
      </c>
      <c r="U187" s="8">
        <v>1815.3</v>
      </c>
      <c r="V187" s="8">
        <v>138.6</v>
      </c>
      <c r="W187" s="8">
        <v>0</v>
      </c>
      <c r="X187" s="8">
        <v>1085.0999999999999</v>
      </c>
      <c r="Y187" s="8">
        <v>569.20000000000005</v>
      </c>
      <c r="Z187" s="8">
        <v>458.5</v>
      </c>
      <c r="AA187" s="8">
        <v>73.8</v>
      </c>
      <c r="AB187" s="8">
        <v>11780.7</v>
      </c>
      <c r="AC187" s="8">
        <v>11000</v>
      </c>
      <c r="AD187" s="8">
        <v>-780.7</v>
      </c>
      <c r="AE187" s="8">
        <v>-7.1</v>
      </c>
    </row>
    <row r="188" spans="18:31" ht="15" thickBot="1" x14ac:dyDescent="0.35">
      <c r="R188" s="7" t="s">
        <v>203</v>
      </c>
      <c r="S188" s="8">
        <v>3687.3</v>
      </c>
      <c r="T188" s="8">
        <v>4479.8</v>
      </c>
      <c r="U188" s="8">
        <v>1815.3</v>
      </c>
      <c r="V188" s="8">
        <v>293.10000000000002</v>
      </c>
      <c r="W188" s="8">
        <v>0</v>
      </c>
      <c r="X188" s="8">
        <v>1085.0999999999999</v>
      </c>
      <c r="Y188" s="8">
        <v>569.20000000000005</v>
      </c>
      <c r="Z188" s="8">
        <v>637.5</v>
      </c>
      <c r="AA188" s="8">
        <v>73.8</v>
      </c>
      <c r="AB188" s="8">
        <v>12641</v>
      </c>
      <c r="AC188" s="8">
        <v>12000</v>
      </c>
      <c r="AD188" s="8">
        <v>-641</v>
      </c>
      <c r="AE188" s="8">
        <v>-5.34</v>
      </c>
    </row>
    <row r="189" spans="18:31" ht="15" thickBot="1" x14ac:dyDescent="0.35">
      <c r="R189" s="7" t="s">
        <v>204</v>
      </c>
      <c r="S189" s="8">
        <v>3910.6</v>
      </c>
      <c r="T189" s="8">
        <v>4263.5</v>
      </c>
      <c r="U189" s="8">
        <v>1171.8</v>
      </c>
      <c r="V189" s="8">
        <v>293.10000000000002</v>
      </c>
      <c r="W189" s="8">
        <v>425.7</v>
      </c>
      <c r="X189" s="8">
        <v>1466.9</v>
      </c>
      <c r="Y189" s="8">
        <v>449.6</v>
      </c>
      <c r="Z189" s="8">
        <v>394.7</v>
      </c>
      <c r="AA189" s="8">
        <v>213.3</v>
      </c>
      <c r="AB189" s="8">
        <v>12589.1</v>
      </c>
      <c r="AC189" s="8">
        <v>13000</v>
      </c>
      <c r="AD189" s="8">
        <v>410.9</v>
      </c>
      <c r="AE189" s="8">
        <v>3.16</v>
      </c>
    </row>
    <row r="190" spans="18:31" ht="15" thickBot="1" x14ac:dyDescent="0.35">
      <c r="R190" s="7" t="s">
        <v>205</v>
      </c>
      <c r="S190" s="8">
        <v>3910.6</v>
      </c>
      <c r="T190" s="8">
        <v>3953</v>
      </c>
      <c r="U190" s="8">
        <v>717.2</v>
      </c>
      <c r="V190" s="8">
        <v>192.4</v>
      </c>
      <c r="W190" s="8">
        <v>501.9</v>
      </c>
      <c r="X190" s="8">
        <v>1635.8</v>
      </c>
      <c r="Y190" s="8">
        <v>449.6</v>
      </c>
      <c r="Z190" s="8">
        <v>458.5</v>
      </c>
      <c r="AA190" s="8">
        <v>73.8</v>
      </c>
      <c r="AB190" s="8">
        <v>11892.8</v>
      </c>
      <c r="AC190" s="8">
        <v>12000</v>
      </c>
      <c r="AD190" s="8">
        <v>107.2</v>
      </c>
      <c r="AE190" s="8">
        <v>0.89</v>
      </c>
    </row>
    <row r="191" spans="18:31" ht="15" thickBot="1" x14ac:dyDescent="0.35">
      <c r="R191" s="7" t="s">
        <v>206</v>
      </c>
      <c r="S191" s="8">
        <v>3910.6</v>
      </c>
      <c r="T191" s="8">
        <v>3953</v>
      </c>
      <c r="U191" s="8">
        <v>717.2</v>
      </c>
      <c r="V191" s="8">
        <v>192.4</v>
      </c>
      <c r="W191" s="8">
        <v>501.9</v>
      </c>
      <c r="X191" s="8">
        <v>1466.9</v>
      </c>
      <c r="Y191" s="8">
        <v>449.6</v>
      </c>
      <c r="Z191" s="8">
        <v>458.5</v>
      </c>
      <c r="AA191" s="8">
        <v>213.3</v>
      </c>
      <c r="AB191" s="8">
        <v>11863.4</v>
      </c>
      <c r="AC191" s="8">
        <v>13000</v>
      </c>
      <c r="AD191" s="8">
        <v>1136.5999999999999</v>
      </c>
      <c r="AE191" s="8">
        <v>8.74</v>
      </c>
    </row>
    <row r="192" spans="18:31" ht="15" thickBot="1" x14ac:dyDescent="0.35">
      <c r="R192" s="7" t="s">
        <v>207</v>
      </c>
      <c r="S192" s="8">
        <v>4105</v>
      </c>
      <c r="T192" s="8">
        <v>4263.5</v>
      </c>
      <c r="U192" s="8">
        <v>717.2</v>
      </c>
      <c r="V192" s="8">
        <v>192.4</v>
      </c>
      <c r="W192" s="8">
        <v>501.9</v>
      </c>
      <c r="X192" s="8">
        <v>1635.8</v>
      </c>
      <c r="Y192" s="8">
        <v>534.29999999999995</v>
      </c>
      <c r="Z192" s="8">
        <v>458.5</v>
      </c>
      <c r="AA192" s="8">
        <v>524.29999999999995</v>
      </c>
      <c r="AB192" s="8">
        <v>12933</v>
      </c>
      <c r="AC192" s="8">
        <v>14000</v>
      </c>
      <c r="AD192" s="8">
        <v>1067</v>
      </c>
      <c r="AE192" s="8">
        <v>7.62</v>
      </c>
    </row>
    <row r="193" spans="18:31" ht="15" thickBot="1" x14ac:dyDescent="0.35">
      <c r="R193" s="7" t="s">
        <v>208</v>
      </c>
      <c r="S193" s="8">
        <v>3910.6</v>
      </c>
      <c r="T193" s="8">
        <v>4263.5</v>
      </c>
      <c r="U193" s="8">
        <v>1171.8</v>
      </c>
      <c r="V193" s="8">
        <v>138.6</v>
      </c>
      <c r="W193" s="8">
        <v>425.7</v>
      </c>
      <c r="X193" s="8">
        <v>1466.9</v>
      </c>
      <c r="Y193" s="8">
        <v>449.6</v>
      </c>
      <c r="Z193" s="8">
        <v>91.7</v>
      </c>
      <c r="AA193" s="8">
        <v>213.3</v>
      </c>
      <c r="AB193" s="8">
        <v>12131.6</v>
      </c>
      <c r="AC193" s="8">
        <v>13000</v>
      </c>
      <c r="AD193" s="8">
        <v>868.4</v>
      </c>
      <c r="AE193" s="8">
        <v>6.68</v>
      </c>
    </row>
    <row r="194" spans="18:31" ht="15" thickBot="1" x14ac:dyDescent="0.35">
      <c r="R194" s="7" t="s">
        <v>209</v>
      </c>
      <c r="S194" s="8">
        <v>3910.6</v>
      </c>
      <c r="T194" s="8">
        <v>3953</v>
      </c>
      <c r="U194" s="8">
        <v>717.2</v>
      </c>
      <c r="V194" s="8">
        <v>63.3</v>
      </c>
      <c r="W194" s="8">
        <v>501.9</v>
      </c>
      <c r="X194" s="8">
        <v>1635.8</v>
      </c>
      <c r="Y194" s="8">
        <v>516.9</v>
      </c>
      <c r="Z194" s="8">
        <v>91.7</v>
      </c>
      <c r="AA194" s="8">
        <v>213.3</v>
      </c>
      <c r="AB194" s="8">
        <v>11603.8</v>
      </c>
      <c r="AC194" s="8">
        <v>12000</v>
      </c>
      <c r="AD194" s="8">
        <v>396.2</v>
      </c>
      <c r="AE194" s="8">
        <v>3.3</v>
      </c>
    </row>
    <row r="195" spans="18:31" ht="15" thickBot="1" x14ac:dyDescent="0.35">
      <c r="R195" s="7" t="s">
        <v>210</v>
      </c>
      <c r="S195" s="8">
        <v>3910.6</v>
      </c>
      <c r="T195" s="8">
        <v>3953</v>
      </c>
      <c r="U195" s="8">
        <v>717.2</v>
      </c>
      <c r="V195" s="8">
        <v>63.3</v>
      </c>
      <c r="W195" s="8">
        <v>501.9</v>
      </c>
      <c r="X195" s="8">
        <v>1466.9</v>
      </c>
      <c r="Y195" s="8">
        <v>449.6</v>
      </c>
      <c r="Z195" s="8">
        <v>458.5</v>
      </c>
      <c r="AA195" s="8">
        <v>213.3</v>
      </c>
      <c r="AB195" s="8">
        <v>11734.3</v>
      </c>
      <c r="AC195" s="8">
        <v>12000</v>
      </c>
      <c r="AD195" s="8">
        <v>265.7</v>
      </c>
      <c r="AE195" s="8">
        <v>2.21</v>
      </c>
    </row>
    <row r="196" spans="18:31" ht="15" thickBot="1" x14ac:dyDescent="0.35">
      <c r="R196" s="7" t="s">
        <v>211</v>
      </c>
      <c r="S196" s="8">
        <v>4105</v>
      </c>
      <c r="T196" s="8">
        <v>3856.8</v>
      </c>
      <c r="U196" s="8">
        <v>717.2</v>
      </c>
      <c r="V196" s="8">
        <v>63.3</v>
      </c>
      <c r="W196" s="8">
        <v>501.9</v>
      </c>
      <c r="X196" s="8">
        <v>1635.8</v>
      </c>
      <c r="Y196" s="8">
        <v>534.29999999999995</v>
      </c>
      <c r="Z196" s="8">
        <v>458.5</v>
      </c>
      <c r="AA196" s="8">
        <v>524.29999999999995</v>
      </c>
      <c r="AB196" s="8">
        <v>12397.2</v>
      </c>
      <c r="AC196" s="8">
        <v>13000</v>
      </c>
      <c r="AD196" s="8">
        <v>602.79999999999995</v>
      </c>
      <c r="AE196" s="8">
        <v>4.6399999999999997</v>
      </c>
    </row>
    <row r="197" spans="18:31" ht="15" thickBot="1" x14ac:dyDescent="0.35">
      <c r="R197" s="7" t="s">
        <v>212</v>
      </c>
      <c r="S197" s="8">
        <v>4011.3</v>
      </c>
      <c r="T197" s="8">
        <v>3856.8</v>
      </c>
      <c r="U197" s="8">
        <v>717.2</v>
      </c>
      <c r="V197" s="8">
        <v>192.4</v>
      </c>
      <c r="W197" s="8">
        <v>501.9</v>
      </c>
      <c r="X197" s="8">
        <v>1466.9</v>
      </c>
      <c r="Y197" s="8">
        <v>449.6</v>
      </c>
      <c r="Z197" s="8">
        <v>637.5</v>
      </c>
      <c r="AA197" s="8">
        <v>213.3</v>
      </c>
      <c r="AB197" s="8">
        <v>12046.8</v>
      </c>
      <c r="AC197" s="8">
        <v>11000</v>
      </c>
      <c r="AD197" s="8">
        <v>-1046.8</v>
      </c>
      <c r="AE197" s="8">
        <v>-9.52</v>
      </c>
    </row>
    <row r="198" spans="18:31" ht="15" thickBot="1" x14ac:dyDescent="0.35">
      <c r="R198" s="7" t="s">
        <v>213</v>
      </c>
      <c r="S198" s="8">
        <v>4105</v>
      </c>
      <c r="T198" s="8">
        <v>3856.8</v>
      </c>
      <c r="U198" s="8">
        <v>0</v>
      </c>
      <c r="V198" s="8">
        <v>192.4</v>
      </c>
      <c r="W198" s="8">
        <v>501.9</v>
      </c>
      <c r="X198" s="8">
        <v>1635.8</v>
      </c>
      <c r="Y198" s="8">
        <v>449.6</v>
      </c>
      <c r="Z198" s="8">
        <v>637.5</v>
      </c>
      <c r="AA198" s="8">
        <v>524.29999999999995</v>
      </c>
      <c r="AB198" s="8">
        <v>11903.3</v>
      </c>
      <c r="AC198" s="8">
        <v>12000</v>
      </c>
      <c r="AD198" s="8">
        <v>96.7</v>
      </c>
      <c r="AE198" s="8">
        <v>0.81</v>
      </c>
    </row>
    <row r="199" spans="18:31" ht="15" thickBot="1" x14ac:dyDescent="0.35">
      <c r="R199" s="7" t="s">
        <v>214</v>
      </c>
      <c r="S199" s="8">
        <v>3910.6</v>
      </c>
      <c r="T199" s="8">
        <v>3953</v>
      </c>
      <c r="U199" s="8">
        <v>0</v>
      </c>
      <c r="V199" s="8">
        <v>192.4</v>
      </c>
      <c r="W199" s="8">
        <v>501.9</v>
      </c>
      <c r="X199" s="8">
        <v>1466.9</v>
      </c>
      <c r="Y199" s="8">
        <v>516.9</v>
      </c>
      <c r="Z199" s="8">
        <v>394.7</v>
      </c>
      <c r="AA199" s="8">
        <v>213.3</v>
      </c>
      <c r="AB199" s="8">
        <v>11149.7</v>
      </c>
      <c r="AC199" s="8">
        <v>12000</v>
      </c>
      <c r="AD199" s="8">
        <v>850.3</v>
      </c>
      <c r="AE199" s="8">
        <v>7.09</v>
      </c>
    </row>
    <row r="200" spans="18:31" ht="15" thickBot="1" x14ac:dyDescent="0.35">
      <c r="R200" s="7" t="s">
        <v>215</v>
      </c>
      <c r="S200" s="8">
        <v>4105</v>
      </c>
      <c r="T200" s="8">
        <v>3953</v>
      </c>
      <c r="U200" s="8">
        <v>717.2</v>
      </c>
      <c r="V200" s="8">
        <v>192.4</v>
      </c>
      <c r="W200" s="8">
        <v>414.2</v>
      </c>
      <c r="X200" s="8">
        <v>1466.9</v>
      </c>
      <c r="Y200" s="8">
        <v>449.6</v>
      </c>
      <c r="Z200" s="8">
        <v>91.7</v>
      </c>
      <c r="AA200" s="8">
        <v>1575.5</v>
      </c>
      <c r="AB200" s="8">
        <v>12965.4</v>
      </c>
      <c r="AC200" s="8">
        <v>13000</v>
      </c>
      <c r="AD200" s="8">
        <v>34.6</v>
      </c>
      <c r="AE200" s="8">
        <v>0.27</v>
      </c>
    </row>
    <row r="201" spans="18:31" ht="15" thickBot="1" x14ac:dyDescent="0.35">
      <c r="R201" s="7" t="s">
        <v>216</v>
      </c>
      <c r="S201" s="8">
        <v>3910.6</v>
      </c>
      <c r="T201" s="8">
        <v>3953</v>
      </c>
      <c r="U201" s="8">
        <v>717.2</v>
      </c>
      <c r="V201" s="8">
        <v>192.4</v>
      </c>
      <c r="W201" s="8">
        <v>501.9</v>
      </c>
      <c r="X201" s="8">
        <v>1466.9</v>
      </c>
      <c r="Y201" s="8">
        <v>449.6</v>
      </c>
      <c r="Z201" s="8">
        <v>394.7</v>
      </c>
      <c r="AA201" s="8">
        <v>213.3</v>
      </c>
      <c r="AB201" s="8">
        <v>11799.6</v>
      </c>
      <c r="AC201" s="8">
        <v>12000</v>
      </c>
      <c r="AD201" s="8">
        <v>200.4</v>
      </c>
      <c r="AE201" s="8">
        <v>1.67</v>
      </c>
    </row>
    <row r="202" spans="18:31" ht="15" thickBot="1" x14ac:dyDescent="0.35">
      <c r="R202" s="7" t="s">
        <v>217</v>
      </c>
      <c r="S202" s="8">
        <v>3687.3</v>
      </c>
      <c r="T202" s="8">
        <v>3953</v>
      </c>
      <c r="U202" s="8">
        <v>1171.8</v>
      </c>
      <c r="V202" s="8">
        <v>138.6</v>
      </c>
      <c r="W202" s="8">
        <v>1576</v>
      </c>
      <c r="X202" s="8">
        <v>0</v>
      </c>
      <c r="Y202" s="8">
        <v>516.9</v>
      </c>
      <c r="Z202" s="8">
        <v>394.7</v>
      </c>
      <c r="AA202" s="8">
        <v>524.29999999999995</v>
      </c>
      <c r="AB202" s="8">
        <v>11962.6</v>
      </c>
      <c r="AC202" s="8">
        <v>12000</v>
      </c>
      <c r="AD202" s="8">
        <v>37.4</v>
      </c>
      <c r="AE202" s="8">
        <v>0.31</v>
      </c>
    </row>
    <row r="203" spans="18:31" ht="15" thickBot="1" x14ac:dyDescent="0.35">
      <c r="R203" s="7" t="s">
        <v>218</v>
      </c>
      <c r="S203" s="8">
        <v>4011.3</v>
      </c>
      <c r="T203" s="8">
        <v>3953</v>
      </c>
      <c r="U203" s="8">
        <v>717.2</v>
      </c>
      <c r="V203" s="8">
        <v>63.3</v>
      </c>
      <c r="W203" s="8">
        <v>501.9</v>
      </c>
      <c r="X203" s="8">
        <v>1466.9</v>
      </c>
      <c r="Y203" s="8">
        <v>449.6</v>
      </c>
      <c r="Z203" s="8">
        <v>458.5</v>
      </c>
      <c r="AA203" s="8">
        <v>213.3</v>
      </c>
      <c r="AB203" s="8">
        <v>11835</v>
      </c>
      <c r="AC203" s="8">
        <v>11000</v>
      </c>
      <c r="AD203" s="8">
        <v>-835</v>
      </c>
      <c r="AE203" s="8">
        <v>-7.59</v>
      </c>
    </row>
    <row r="204" spans="18:31" ht="15" thickBot="1" x14ac:dyDescent="0.35">
      <c r="R204" s="7" t="s">
        <v>219</v>
      </c>
      <c r="S204" s="8">
        <v>4011.3</v>
      </c>
      <c r="T204" s="8">
        <v>3953</v>
      </c>
      <c r="U204" s="8">
        <v>717.2</v>
      </c>
      <c r="V204" s="8">
        <v>63.3</v>
      </c>
      <c r="W204" s="8">
        <v>501.9</v>
      </c>
      <c r="X204" s="8">
        <v>1466.9</v>
      </c>
      <c r="Y204" s="8">
        <v>449.6</v>
      </c>
      <c r="Z204" s="8">
        <v>458.5</v>
      </c>
      <c r="AA204" s="8">
        <v>73.8</v>
      </c>
      <c r="AB204" s="8">
        <v>11695.5</v>
      </c>
      <c r="AC204" s="8">
        <v>11000</v>
      </c>
      <c r="AD204" s="8">
        <v>-695.5</v>
      </c>
      <c r="AE204" s="8">
        <v>-6.32</v>
      </c>
    </row>
    <row r="205" spans="18:31" ht="15" thickBot="1" x14ac:dyDescent="0.35">
      <c r="R205" s="7" t="s">
        <v>220</v>
      </c>
      <c r="S205" s="8">
        <v>4105</v>
      </c>
      <c r="T205" s="8">
        <v>3856.8</v>
      </c>
      <c r="U205" s="8">
        <v>717.2</v>
      </c>
      <c r="V205" s="8">
        <v>63.3</v>
      </c>
      <c r="W205" s="8">
        <v>425.7</v>
      </c>
      <c r="X205" s="8">
        <v>1635.8</v>
      </c>
      <c r="Y205" s="8">
        <v>449.6</v>
      </c>
      <c r="Z205" s="8">
        <v>458.5</v>
      </c>
      <c r="AA205" s="8">
        <v>73.8</v>
      </c>
      <c r="AB205" s="8">
        <v>11785.7</v>
      </c>
      <c r="AC205" s="8">
        <v>12000</v>
      </c>
      <c r="AD205" s="8">
        <v>214.3</v>
      </c>
      <c r="AE205" s="8">
        <v>1.79</v>
      </c>
    </row>
    <row r="206" spans="18:31" ht="15" thickBot="1" x14ac:dyDescent="0.35">
      <c r="R206" s="7" t="s">
        <v>221</v>
      </c>
      <c r="S206" s="8">
        <v>4105</v>
      </c>
      <c r="T206" s="8">
        <v>4263.5</v>
      </c>
      <c r="U206" s="8">
        <v>2711.9</v>
      </c>
      <c r="V206" s="8">
        <v>293.10000000000002</v>
      </c>
      <c r="W206" s="8">
        <v>1576</v>
      </c>
      <c r="X206" s="8">
        <v>0</v>
      </c>
      <c r="Y206" s="8">
        <v>569.20000000000005</v>
      </c>
      <c r="Z206" s="8">
        <v>91.7</v>
      </c>
      <c r="AA206" s="8">
        <v>1575.5</v>
      </c>
      <c r="AB206" s="8">
        <v>15185.9</v>
      </c>
      <c r="AC206" s="8">
        <v>15000</v>
      </c>
      <c r="AD206" s="8">
        <v>-185.9</v>
      </c>
      <c r="AE206" s="8">
        <v>-1.24</v>
      </c>
    </row>
    <row r="207" spans="18:31" ht="15" thickBot="1" x14ac:dyDescent="0.35">
      <c r="R207" s="7" t="s">
        <v>222</v>
      </c>
      <c r="S207" s="8">
        <v>3910.6</v>
      </c>
      <c r="T207" s="8">
        <v>3953</v>
      </c>
      <c r="U207" s="8">
        <v>717.2</v>
      </c>
      <c r="V207" s="8">
        <v>63.3</v>
      </c>
      <c r="W207" s="8">
        <v>425.7</v>
      </c>
      <c r="X207" s="8">
        <v>1466.9</v>
      </c>
      <c r="Y207" s="8">
        <v>516.9</v>
      </c>
      <c r="Z207" s="8">
        <v>91.7</v>
      </c>
      <c r="AA207" s="8">
        <v>213.3</v>
      </c>
      <c r="AB207" s="8">
        <v>11358.5</v>
      </c>
      <c r="AC207" s="8">
        <v>11000</v>
      </c>
      <c r="AD207" s="8">
        <v>-358.5</v>
      </c>
      <c r="AE207" s="8">
        <v>-3.26</v>
      </c>
    </row>
    <row r="208" spans="18:31" ht="15" thickBot="1" x14ac:dyDescent="0.35">
      <c r="R208" s="7" t="s">
        <v>223</v>
      </c>
      <c r="S208" s="8">
        <v>4133.8999999999996</v>
      </c>
      <c r="T208" s="8">
        <v>4479.8</v>
      </c>
      <c r="U208" s="8">
        <v>1815.3</v>
      </c>
      <c r="V208" s="8">
        <v>63.3</v>
      </c>
      <c r="W208" s="8">
        <v>0</v>
      </c>
      <c r="X208" s="8">
        <v>1085.0999999999999</v>
      </c>
      <c r="Y208" s="8">
        <v>91.7</v>
      </c>
      <c r="Z208" s="8">
        <v>91.7</v>
      </c>
      <c r="AA208" s="8">
        <v>213.3</v>
      </c>
      <c r="AB208" s="8">
        <v>11974.1</v>
      </c>
      <c r="AC208" s="8">
        <v>12000</v>
      </c>
      <c r="AD208" s="8">
        <v>25.9</v>
      </c>
      <c r="AE208" s="8">
        <v>0.22</v>
      </c>
    </row>
    <row r="209" spans="18:31" ht="15" thickBot="1" x14ac:dyDescent="0.35">
      <c r="R209" s="7" t="s">
        <v>224</v>
      </c>
      <c r="S209" s="8">
        <v>4105</v>
      </c>
      <c r="T209" s="8">
        <v>3953</v>
      </c>
      <c r="U209" s="8">
        <v>717.2</v>
      </c>
      <c r="V209" s="8">
        <v>192.4</v>
      </c>
      <c r="W209" s="8">
        <v>501.9</v>
      </c>
      <c r="X209" s="8">
        <v>1635.8</v>
      </c>
      <c r="Y209" s="8">
        <v>516.9</v>
      </c>
      <c r="Z209" s="8">
        <v>91.7</v>
      </c>
      <c r="AA209" s="8">
        <v>213.3</v>
      </c>
      <c r="AB209" s="8">
        <v>11927.2</v>
      </c>
      <c r="AC209" s="8">
        <v>12000</v>
      </c>
      <c r="AD209" s="8">
        <v>72.8</v>
      </c>
      <c r="AE209" s="8">
        <v>0.61</v>
      </c>
    </row>
    <row r="210" spans="18:31" ht="15" thickBot="1" x14ac:dyDescent="0.35">
      <c r="R210" s="7" t="s">
        <v>225</v>
      </c>
      <c r="S210" s="8">
        <v>4105</v>
      </c>
      <c r="T210" s="8">
        <v>3856.8</v>
      </c>
      <c r="U210" s="8">
        <v>0</v>
      </c>
      <c r="V210" s="8">
        <v>192.4</v>
      </c>
      <c r="W210" s="8">
        <v>501.9</v>
      </c>
      <c r="X210" s="8">
        <v>1635.8</v>
      </c>
      <c r="Y210" s="8">
        <v>516.9</v>
      </c>
      <c r="Z210" s="8">
        <v>637.5</v>
      </c>
      <c r="AA210" s="8">
        <v>213.3</v>
      </c>
      <c r="AB210" s="8">
        <v>11659.6</v>
      </c>
      <c r="AC210" s="8">
        <v>11000</v>
      </c>
      <c r="AD210" s="8">
        <v>-659.6</v>
      </c>
      <c r="AE210" s="8">
        <v>-6</v>
      </c>
    </row>
    <row r="211" spans="18:31" ht="15" thickBot="1" x14ac:dyDescent="0.35">
      <c r="R211" s="7" t="s">
        <v>226</v>
      </c>
      <c r="S211" s="8">
        <v>3910.6</v>
      </c>
      <c r="T211" s="8">
        <v>4263.5</v>
      </c>
      <c r="U211" s="8">
        <v>1171.8</v>
      </c>
      <c r="V211" s="8">
        <v>138.6</v>
      </c>
      <c r="W211" s="8">
        <v>425.7</v>
      </c>
      <c r="X211" s="8">
        <v>1380.1</v>
      </c>
      <c r="Y211" s="8">
        <v>534.29999999999995</v>
      </c>
      <c r="Z211" s="8">
        <v>637.5</v>
      </c>
      <c r="AA211" s="8">
        <v>73.8</v>
      </c>
      <c r="AB211" s="8">
        <v>12535.8</v>
      </c>
      <c r="AC211" s="8">
        <v>12000</v>
      </c>
      <c r="AD211" s="8">
        <v>-535.79999999999995</v>
      </c>
      <c r="AE211" s="8">
        <v>-4.47</v>
      </c>
    </row>
    <row r="212" spans="18:31" ht="15" thickBot="1" x14ac:dyDescent="0.35">
      <c r="R212" s="7" t="s">
        <v>227</v>
      </c>
      <c r="S212" s="8">
        <v>3910.6</v>
      </c>
      <c r="T212" s="8">
        <v>4263.5</v>
      </c>
      <c r="U212" s="8">
        <v>1171.8</v>
      </c>
      <c r="V212" s="8">
        <v>138.6</v>
      </c>
      <c r="W212" s="8">
        <v>425.7</v>
      </c>
      <c r="X212" s="8">
        <v>1380.1</v>
      </c>
      <c r="Y212" s="8">
        <v>534.29999999999995</v>
      </c>
      <c r="Z212" s="8">
        <v>637.5</v>
      </c>
      <c r="AA212" s="8">
        <v>213.3</v>
      </c>
      <c r="AB212" s="8">
        <v>12675.4</v>
      </c>
      <c r="AC212" s="8">
        <v>12000</v>
      </c>
      <c r="AD212" s="8">
        <v>-675.4</v>
      </c>
      <c r="AE212" s="8">
        <v>-5.63</v>
      </c>
    </row>
    <row r="213" spans="18:31" ht="15" thickBot="1" x14ac:dyDescent="0.35">
      <c r="R213" s="7" t="s">
        <v>228</v>
      </c>
      <c r="S213" s="8">
        <v>4105</v>
      </c>
      <c r="T213" s="8">
        <v>3953</v>
      </c>
      <c r="U213" s="8">
        <v>717.2</v>
      </c>
      <c r="V213" s="8">
        <v>138.6</v>
      </c>
      <c r="W213" s="8">
        <v>425.7</v>
      </c>
      <c r="X213" s="8">
        <v>1635.8</v>
      </c>
      <c r="Y213" s="8">
        <v>569.20000000000005</v>
      </c>
      <c r="Z213" s="8">
        <v>637.5</v>
      </c>
      <c r="AA213" s="8">
        <v>524.29999999999995</v>
      </c>
      <c r="AB213" s="8">
        <v>12706.3</v>
      </c>
      <c r="AC213" s="8">
        <v>13000</v>
      </c>
      <c r="AD213" s="8">
        <v>293.7</v>
      </c>
      <c r="AE213" s="8">
        <v>2.2599999999999998</v>
      </c>
    </row>
    <row r="214" spans="18:31" ht="15" thickBot="1" x14ac:dyDescent="0.35">
      <c r="R214" s="7" t="s">
        <v>229</v>
      </c>
      <c r="S214" s="8">
        <v>4105</v>
      </c>
      <c r="T214" s="8">
        <v>3953</v>
      </c>
      <c r="U214" s="8">
        <v>0</v>
      </c>
      <c r="V214" s="8">
        <v>192.4</v>
      </c>
      <c r="W214" s="8">
        <v>501.9</v>
      </c>
      <c r="X214" s="8">
        <v>1635.8</v>
      </c>
      <c r="Y214" s="8">
        <v>516.9</v>
      </c>
      <c r="Z214" s="8">
        <v>637.5</v>
      </c>
      <c r="AA214" s="8">
        <v>213.3</v>
      </c>
      <c r="AB214" s="8">
        <v>11755.8</v>
      </c>
      <c r="AC214" s="8">
        <v>11000</v>
      </c>
      <c r="AD214" s="8">
        <v>-755.8</v>
      </c>
      <c r="AE214" s="8">
        <v>-6.87</v>
      </c>
    </row>
    <row r="215" spans="18:31" ht="15" thickBot="1" x14ac:dyDescent="0.35">
      <c r="R215" s="7" t="s">
        <v>230</v>
      </c>
      <c r="S215" s="8">
        <v>4105</v>
      </c>
      <c r="T215" s="8">
        <v>3953</v>
      </c>
      <c r="U215" s="8">
        <v>717.2</v>
      </c>
      <c r="V215" s="8">
        <v>63.3</v>
      </c>
      <c r="W215" s="8">
        <v>501.9</v>
      </c>
      <c r="X215" s="8">
        <v>1635.8</v>
      </c>
      <c r="Y215" s="8">
        <v>449.6</v>
      </c>
      <c r="Z215" s="8">
        <v>458.5</v>
      </c>
      <c r="AA215" s="8">
        <v>213.3</v>
      </c>
      <c r="AB215" s="8">
        <v>12097.7</v>
      </c>
      <c r="AC215" s="8">
        <v>13000</v>
      </c>
      <c r="AD215" s="8">
        <v>902.3</v>
      </c>
      <c r="AE215" s="8">
        <v>6.94</v>
      </c>
    </row>
    <row r="216" spans="18:31" ht="15" thickBot="1" x14ac:dyDescent="0.35">
      <c r="R216" s="7" t="s">
        <v>231</v>
      </c>
      <c r="S216" s="8">
        <v>4011.3</v>
      </c>
      <c r="T216" s="8">
        <v>4263.5</v>
      </c>
      <c r="U216" s="8">
        <v>1171.8</v>
      </c>
      <c r="V216" s="8">
        <v>63.3</v>
      </c>
      <c r="W216" s="8">
        <v>425.7</v>
      </c>
      <c r="X216" s="8">
        <v>1466.9</v>
      </c>
      <c r="Y216" s="8">
        <v>534.29999999999995</v>
      </c>
      <c r="Z216" s="8">
        <v>637.5</v>
      </c>
      <c r="AA216" s="8">
        <v>213.3</v>
      </c>
      <c r="AB216" s="8">
        <v>12787.5</v>
      </c>
      <c r="AC216" s="8">
        <v>13000</v>
      </c>
      <c r="AD216" s="8">
        <v>212.5</v>
      </c>
      <c r="AE216" s="8">
        <v>1.63</v>
      </c>
    </row>
    <row r="217" spans="18:31" ht="15" thickBot="1" x14ac:dyDescent="0.35">
      <c r="R217" s="7" t="s">
        <v>232</v>
      </c>
      <c r="S217" s="8">
        <v>3910.6</v>
      </c>
      <c r="T217" s="8">
        <v>3953</v>
      </c>
      <c r="U217" s="8">
        <v>717.2</v>
      </c>
      <c r="V217" s="8">
        <v>138.6</v>
      </c>
      <c r="W217" s="8">
        <v>425.7</v>
      </c>
      <c r="X217" s="8">
        <v>1466.9</v>
      </c>
      <c r="Y217" s="8">
        <v>534.29999999999995</v>
      </c>
      <c r="Z217" s="8">
        <v>637.5</v>
      </c>
      <c r="AA217" s="8">
        <v>213.3</v>
      </c>
      <c r="AB217" s="8">
        <v>11997</v>
      </c>
      <c r="AC217" s="8">
        <v>13000</v>
      </c>
      <c r="AD217" s="8">
        <v>1003</v>
      </c>
      <c r="AE217" s="8">
        <v>7.72</v>
      </c>
    </row>
    <row r="218" spans="18:31" ht="15" thickBot="1" x14ac:dyDescent="0.35">
      <c r="R218" s="7" t="s">
        <v>233</v>
      </c>
      <c r="S218" s="8">
        <v>4105</v>
      </c>
      <c r="T218" s="8">
        <v>3953</v>
      </c>
      <c r="U218" s="8">
        <v>717.2</v>
      </c>
      <c r="V218" s="8">
        <v>138.6</v>
      </c>
      <c r="W218" s="8">
        <v>425.7</v>
      </c>
      <c r="X218" s="8">
        <v>1466.9</v>
      </c>
      <c r="Y218" s="8">
        <v>534.29999999999995</v>
      </c>
      <c r="Z218" s="8">
        <v>637.5</v>
      </c>
      <c r="AA218" s="8">
        <v>524.29999999999995</v>
      </c>
      <c r="AB218" s="8">
        <v>12502.4</v>
      </c>
      <c r="AC218" s="8">
        <v>12000</v>
      </c>
      <c r="AD218" s="8">
        <v>-502.4</v>
      </c>
      <c r="AE218" s="8">
        <v>-4.1900000000000004</v>
      </c>
    </row>
    <row r="219" spans="18:31" ht="15" thickBot="1" x14ac:dyDescent="0.35">
      <c r="R219" s="7" t="s">
        <v>234</v>
      </c>
      <c r="S219" s="8">
        <v>4105</v>
      </c>
      <c r="T219" s="8">
        <v>3856.8</v>
      </c>
      <c r="U219" s="8">
        <v>0</v>
      </c>
      <c r="V219" s="8">
        <v>192.4</v>
      </c>
      <c r="W219" s="8">
        <v>501.9</v>
      </c>
      <c r="X219" s="8">
        <v>1635.8</v>
      </c>
      <c r="Y219" s="8">
        <v>516.9</v>
      </c>
      <c r="Z219" s="8">
        <v>91.7</v>
      </c>
      <c r="AA219" s="8">
        <v>213.3</v>
      </c>
      <c r="AB219" s="8">
        <v>11113.8</v>
      </c>
      <c r="AC219" s="8">
        <v>11000</v>
      </c>
      <c r="AD219" s="8">
        <v>-113.8</v>
      </c>
      <c r="AE219" s="8">
        <v>-1.03</v>
      </c>
    </row>
    <row r="220" spans="18:31" ht="15" thickBot="1" x14ac:dyDescent="0.35">
      <c r="R220" s="7" t="s">
        <v>235</v>
      </c>
      <c r="S220" s="8">
        <v>4105</v>
      </c>
      <c r="T220" s="8">
        <v>3856.8</v>
      </c>
      <c r="U220" s="8">
        <v>0</v>
      </c>
      <c r="V220" s="8">
        <v>192.4</v>
      </c>
      <c r="W220" s="8">
        <v>501.9</v>
      </c>
      <c r="X220" s="8">
        <v>1635.8</v>
      </c>
      <c r="Y220" s="8">
        <v>516.9</v>
      </c>
      <c r="Z220" s="8">
        <v>91.7</v>
      </c>
      <c r="AA220" s="8">
        <v>73.8</v>
      </c>
      <c r="AB220" s="8">
        <v>10974.2</v>
      </c>
      <c r="AC220" s="8">
        <v>11000</v>
      </c>
      <c r="AD220" s="8">
        <v>25.8</v>
      </c>
      <c r="AE220" s="8">
        <v>0.23</v>
      </c>
    </row>
    <row r="221" spans="18:31" ht="15" thickBot="1" x14ac:dyDescent="0.35">
      <c r="R221" s="7" t="s">
        <v>236</v>
      </c>
      <c r="S221" s="8">
        <v>3910.6</v>
      </c>
      <c r="T221" s="8">
        <v>3953</v>
      </c>
      <c r="U221" s="8">
        <v>717.2</v>
      </c>
      <c r="V221" s="8">
        <v>138.6</v>
      </c>
      <c r="W221" s="8">
        <v>425.7</v>
      </c>
      <c r="X221" s="8">
        <v>1466.9</v>
      </c>
      <c r="Y221" s="8">
        <v>449.6</v>
      </c>
      <c r="Z221" s="8">
        <v>394.7</v>
      </c>
      <c r="AA221" s="8">
        <v>73.8</v>
      </c>
      <c r="AB221" s="8">
        <v>11530</v>
      </c>
      <c r="AC221" s="8">
        <v>12000</v>
      </c>
      <c r="AD221" s="8">
        <v>470</v>
      </c>
      <c r="AE221" s="8">
        <v>3.92</v>
      </c>
    </row>
    <row r="222" spans="18:31" ht="15" thickBot="1" x14ac:dyDescent="0.35">
      <c r="R222" s="7" t="s">
        <v>237</v>
      </c>
      <c r="S222" s="8">
        <v>4105</v>
      </c>
      <c r="T222" s="8">
        <v>3953</v>
      </c>
      <c r="U222" s="8">
        <v>717.2</v>
      </c>
      <c r="V222" s="8">
        <v>138.6</v>
      </c>
      <c r="W222" s="8">
        <v>501.9</v>
      </c>
      <c r="X222" s="8">
        <v>1635.8</v>
      </c>
      <c r="Y222" s="8">
        <v>534.29999999999995</v>
      </c>
      <c r="Z222" s="8">
        <v>394.7</v>
      </c>
      <c r="AA222" s="8">
        <v>73.8</v>
      </c>
      <c r="AB222" s="8">
        <v>12054.3</v>
      </c>
      <c r="AC222" s="8">
        <v>12000</v>
      </c>
      <c r="AD222" s="8">
        <v>-54.3</v>
      </c>
      <c r="AE222" s="8">
        <v>-0.45</v>
      </c>
    </row>
    <row r="223" spans="18:31" ht="15" thickBot="1" x14ac:dyDescent="0.35">
      <c r="R223" s="7" t="s">
        <v>238</v>
      </c>
      <c r="S223" s="8">
        <v>3910.6</v>
      </c>
      <c r="T223" s="8">
        <v>3953</v>
      </c>
      <c r="U223" s="8">
        <v>717.2</v>
      </c>
      <c r="V223" s="8">
        <v>138.6</v>
      </c>
      <c r="W223" s="8">
        <v>425.7</v>
      </c>
      <c r="X223" s="8">
        <v>1466.9</v>
      </c>
      <c r="Y223" s="8">
        <v>449.6</v>
      </c>
      <c r="Z223" s="8">
        <v>394.7</v>
      </c>
      <c r="AA223" s="8">
        <v>213.3</v>
      </c>
      <c r="AB223" s="8">
        <v>11669.5</v>
      </c>
      <c r="AC223" s="8">
        <v>12000</v>
      </c>
      <c r="AD223" s="8">
        <v>330.5</v>
      </c>
      <c r="AE223" s="8">
        <v>2.75</v>
      </c>
    </row>
    <row r="224" spans="18:31" ht="15" thickBot="1" x14ac:dyDescent="0.35">
      <c r="R224" s="7" t="s">
        <v>239</v>
      </c>
      <c r="S224" s="8">
        <v>4105</v>
      </c>
      <c r="T224" s="8">
        <v>3856.8</v>
      </c>
      <c r="U224" s="8">
        <v>0</v>
      </c>
      <c r="V224" s="8">
        <v>138.6</v>
      </c>
      <c r="W224" s="8">
        <v>501.9</v>
      </c>
      <c r="X224" s="8">
        <v>1635.8</v>
      </c>
      <c r="Y224" s="8">
        <v>449.6</v>
      </c>
      <c r="Z224" s="8">
        <v>458.5</v>
      </c>
      <c r="AA224" s="8">
        <v>213.3</v>
      </c>
      <c r="AB224" s="8">
        <v>11359.5</v>
      </c>
      <c r="AC224" s="8">
        <v>11000</v>
      </c>
      <c r="AD224" s="8">
        <v>-359.5</v>
      </c>
      <c r="AE224" s="8">
        <v>-3.27</v>
      </c>
    </row>
    <row r="225" spans="18:31" ht="15" thickBot="1" x14ac:dyDescent="0.35">
      <c r="R225" s="7" t="s">
        <v>240</v>
      </c>
      <c r="S225" s="8">
        <v>4105</v>
      </c>
      <c r="T225" s="8">
        <v>4263.5</v>
      </c>
      <c r="U225" s="8">
        <v>1815.3</v>
      </c>
      <c r="V225" s="8">
        <v>63.3</v>
      </c>
      <c r="W225" s="8">
        <v>0</v>
      </c>
      <c r="X225" s="8">
        <v>1380.1</v>
      </c>
      <c r="Y225" s="8">
        <v>569.20000000000005</v>
      </c>
      <c r="Z225" s="8">
        <v>0</v>
      </c>
      <c r="AA225" s="8">
        <v>1575.5</v>
      </c>
      <c r="AB225" s="8">
        <v>13771.9</v>
      </c>
      <c r="AC225" s="8">
        <v>13000</v>
      </c>
      <c r="AD225" s="8">
        <v>-771.9</v>
      </c>
      <c r="AE225" s="8">
        <v>-5.94</v>
      </c>
    </row>
    <row r="226" spans="18:31" ht="15" thickBot="1" x14ac:dyDescent="0.35">
      <c r="R226" s="7" t="s">
        <v>241</v>
      </c>
      <c r="S226" s="8">
        <v>4105</v>
      </c>
      <c r="T226" s="8">
        <v>3953</v>
      </c>
      <c r="U226" s="8">
        <v>0</v>
      </c>
      <c r="V226" s="8">
        <v>63.3</v>
      </c>
      <c r="W226" s="8">
        <v>501.9</v>
      </c>
      <c r="X226" s="8">
        <v>1635.8</v>
      </c>
      <c r="Y226" s="8">
        <v>449.6</v>
      </c>
      <c r="Z226" s="8">
        <v>0</v>
      </c>
      <c r="AA226" s="8">
        <v>213.3</v>
      </c>
      <c r="AB226" s="8">
        <v>10921.9</v>
      </c>
      <c r="AC226" s="8">
        <v>11000</v>
      </c>
      <c r="AD226" s="8">
        <v>78.099999999999994</v>
      </c>
      <c r="AE226" s="8">
        <v>0.71</v>
      </c>
    </row>
    <row r="227" spans="18:31" ht="15" thickBot="1" x14ac:dyDescent="0.35">
      <c r="R227" s="7" t="s">
        <v>242</v>
      </c>
      <c r="S227" s="8">
        <v>4105</v>
      </c>
      <c r="T227" s="8">
        <v>3953</v>
      </c>
      <c r="U227" s="8">
        <v>0</v>
      </c>
      <c r="V227" s="8">
        <v>63.3</v>
      </c>
      <c r="W227" s="8">
        <v>501.9</v>
      </c>
      <c r="X227" s="8">
        <v>1635.8</v>
      </c>
      <c r="Y227" s="8">
        <v>449.6</v>
      </c>
      <c r="Z227" s="8">
        <v>0</v>
      </c>
      <c r="AA227" s="8">
        <v>213.3</v>
      </c>
      <c r="AB227" s="8">
        <v>10921.9</v>
      </c>
      <c r="AC227" s="8">
        <v>11000</v>
      </c>
      <c r="AD227" s="8">
        <v>78.099999999999994</v>
      </c>
      <c r="AE227" s="8">
        <v>0.71</v>
      </c>
    </row>
    <row r="228" spans="18:31" ht="15" thickBot="1" x14ac:dyDescent="0.35">
      <c r="R228" s="7" t="s">
        <v>243</v>
      </c>
      <c r="S228" s="8">
        <v>3687.3</v>
      </c>
      <c r="T228" s="8">
        <v>4263.5</v>
      </c>
      <c r="U228" s="8">
        <v>1815.3</v>
      </c>
      <c r="V228" s="8">
        <v>293.10000000000002</v>
      </c>
      <c r="W228" s="8">
        <v>414.2</v>
      </c>
      <c r="X228" s="8">
        <v>1466.9</v>
      </c>
      <c r="Y228" s="8">
        <v>516.9</v>
      </c>
      <c r="Z228" s="8">
        <v>91.7</v>
      </c>
      <c r="AA228" s="8">
        <v>73.8</v>
      </c>
      <c r="AB228" s="8">
        <v>12622.5</v>
      </c>
      <c r="AC228" s="8">
        <v>12000</v>
      </c>
      <c r="AD228" s="8">
        <v>-622.5</v>
      </c>
      <c r="AE228" s="8">
        <v>-5.19</v>
      </c>
    </row>
    <row r="229" spans="18:31" ht="15" thickBot="1" x14ac:dyDescent="0.35">
      <c r="R229" s="7" t="s">
        <v>244</v>
      </c>
      <c r="S229" s="8">
        <v>4011.3</v>
      </c>
      <c r="T229" s="8">
        <v>4263.5</v>
      </c>
      <c r="U229" s="8">
        <v>2711.9</v>
      </c>
      <c r="V229" s="8">
        <v>293.10000000000002</v>
      </c>
      <c r="W229" s="8">
        <v>1576</v>
      </c>
      <c r="X229" s="8">
        <v>0</v>
      </c>
      <c r="Y229" s="8">
        <v>569.20000000000005</v>
      </c>
      <c r="Z229" s="8">
        <v>91.7</v>
      </c>
      <c r="AA229" s="8">
        <v>1575.5</v>
      </c>
      <c r="AB229" s="8">
        <v>15092.2</v>
      </c>
      <c r="AC229" s="8">
        <v>15000</v>
      </c>
      <c r="AD229" s="8">
        <v>-92.2</v>
      </c>
      <c r="AE229" s="8">
        <v>-0.61</v>
      </c>
    </row>
    <row r="230" spans="18:31" ht="15" thickBot="1" x14ac:dyDescent="0.35">
      <c r="R230" s="7" t="s">
        <v>245</v>
      </c>
      <c r="S230" s="8">
        <v>3687.3</v>
      </c>
      <c r="T230" s="8">
        <v>4263.5</v>
      </c>
      <c r="U230" s="8">
        <v>1815.3</v>
      </c>
      <c r="V230" s="8">
        <v>293.10000000000002</v>
      </c>
      <c r="W230" s="8">
        <v>414.2</v>
      </c>
      <c r="X230" s="8">
        <v>1380.1</v>
      </c>
      <c r="Y230" s="8">
        <v>449.6</v>
      </c>
      <c r="Z230" s="8">
        <v>91.7</v>
      </c>
      <c r="AA230" s="8">
        <v>73.8</v>
      </c>
      <c r="AB230" s="8">
        <v>12468.5</v>
      </c>
      <c r="AC230" s="8">
        <v>13000</v>
      </c>
      <c r="AD230" s="8">
        <v>531.5</v>
      </c>
      <c r="AE230" s="8">
        <v>4.09</v>
      </c>
    </row>
    <row r="231" spans="18:31" ht="15" thickBot="1" x14ac:dyDescent="0.35">
      <c r="R231" s="7" t="s">
        <v>246</v>
      </c>
      <c r="S231" s="8">
        <v>3687.3</v>
      </c>
      <c r="T231" s="8">
        <v>4479.8</v>
      </c>
      <c r="U231" s="8">
        <v>1815.3</v>
      </c>
      <c r="V231" s="8">
        <v>586.1</v>
      </c>
      <c r="W231" s="8">
        <v>414.2</v>
      </c>
      <c r="X231" s="8">
        <v>1085.0999999999999</v>
      </c>
      <c r="Y231" s="8">
        <v>449.6</v>
      </c>
      <c r="Z231" s="8">
        <v>458.5</v>
      </c>
      <c r="AA231" s="8">
        <v>73.8</v>
      </c>
      <c r="AB231" s="8">
        <v>13049.7</v>
      </c>
      <c r="AC231" s="8">
        <v>13000</v>
      </c>
      <c r="AD231" s="8">
        <v>-49.7</v>
      </c>
      <c r="AE231" s="8">
        <v>-0.38</v>
      </c>
    </row>
    <row r="232" spans="18:31" ht="15" thickBot="1" x14ac:dyDescent="0.35">
      <c r="R232" s="7" t="s">
        <v>247</v>
      </c>
      <c r="S232" s="8">
        <v>4011.3</v>
      </c>
      <c r="T232" s="8">
        <v>4263.5</v>
      </c>
      <c r="U232" s="8">
        <v>1815.3</v>
      </c>
      <c r="V232" s="8">
        <v>586.1</v>
      </c>
      <c r="W232" s="8">
        <v>0</v>
      </c>
      <c r="X232" s="8">
        <v>1085.0999999999999</v>
      </c>
      <c r="Y232" s="8">
        <v>569.20000000000005</v>
      </c>
      <c r="Z232" s="8">
        <v>458.5</v>
      </c>
      <c r="AA232" s="8">
        <v>73.8</v>
      </c>
      <c r="AB232" s="8">
        <v>12862.8</v>
      </c>
      <c r="AC232" s="8">
        <v>15000</v>
      </c>
      <c r="AD232" s="8">
        <v>2137.1999999999998</v>
      </c>
      <c r="AE232" s="8">
        <v>14.25</v>
      </c>
    </row>
    <row r="233" spans="18:31" ht="15" thickBot="1" x14ac:dyDescent="0.35">
      <c r="R233" s="7" t="s">
        <v>248</v>
      </c>
      <c r="S233" s="8">
        <v>3687.3</v>
      </c>
      <c r="T233" s="8">
        <v>4479.8</v>
      </c>
      <c r="U233" s="8">
        <v>1171.8</v>
      </c>
      <c r="V233" s="8">
        <v>63.3</v>
      </c>
      <c r="W233" s="8">
        <v>414.2</v>
      </c>
      <c r="X233" s="8">
        <v>1380.1</v>
      </c>
      <c r="Y233" s="8">
        <v>516.9</v>
      </c>
      <c r="Z233" s="8">
        <v>458.5</v>
      </c>
      <c r="AA233" s="8">
        <v>213.3</v>
      </c>
      <c r="AB233" s="8">
        <v>12385.3</v>
      </c>
      <c r="AC233" s="8">
        <v>12000</v>
      </c>
      <c r="AD233" s="8">
        <v>-385.3</v>
      </c>
      <c r="AE233" s="8">
        <v>-3.21</v>
      </c>
    </row>
    <row r="234" spans="18:31" ht="15" thickBot="1" x14ac:dyDescent="0.35">
      <c r="R234" s="7" t="s">
        <v>249</v>
      </c>
      <c r="S234" s="8">
        <v>3687.3</v>
      </c>
      <c r="T234" s="8">
        <v>4479.8</v>
      </c>
      <c r="U234" s="8">
        <v>1171.8</v>
      </c>
      <c r="V234" s="8">
        <v>63.3</v>
      </c>
      <c r="W234" s="8">
        <v>414.2</v>
      </c>
      <c r="X234" s="8">
        <v>1380.1</v>
      </c>
      <c r="Y234" s="8">
        <v>449.6</v>
      </c>
      <c r="Z234" s="8">
        <v>458.5</v>
      </c>
      <c r="AA234" s="8">
        <v>213.3</v>
      </c>
      <c r="AB234" s="8">
        <v>12318</v>
      </c>
      <c r="AC234" s="8">
        <v>12000</v>
      </c>
      <c r="AD234" s="8">
        <v>-318</v>
      </c>
      <c r="AE234" s="8">
        <v>-2.65</v>
      </c>
    </row>
    <row r="235" spans="18:31" ht="15" thickBot="1" x14ac:dyDescent="0.35">
      <c r="R235" s="7" t="s">
        <v>250</v>
      </c>
      <c r="S235" s="8">
        <v>4011.3</v>
      </c>
      <c r="T235" s="8">
        <v>4263.5</v>
      </c>
      <c r="U235" s="8">
        <v>1171.8</v>
      </c>
      <c r="V235" s="8">
        <v>63.3</v>
      </c>
      <c r="W235" s="8">
        <v>0</v>
      </c>
      <c r="X235" s="8">
        <v>1466.9</v>
      </c>
      <c r="Y235" s="8">
        <v>534.29999999999995</v>
      </c>
      <c r="Z235" s="8">
        <v>458.5</v>
      </c>
      <c r="AA235" s="8">
        <v>524.29999999999995</v>
      </c>
      <c r="AB235" s="8">
        <v>12493.9</v>
      </c>
      <c r="AC235" s="8">
        <v>14000</v>
      </c>
      <c r="AD235" s="8">
        <v>1506.1</v>
      </c>
      <c r="AE235" s="8">
        <v>10.76</v>
      </c>
    </row>
    <row r="236" spans="18:31" ht="15" thickBot="1" x14ac:dyDescent="0.35">
      <c r="R236" s="7" t="s">
        <v>251</v>
      </c>
      <c r="S236" s="8">
        <v>3910.6</v>
      </c>
      <c r="T236" s="8">
        <v>3953</v>
      </c>
      <c r="U236" s="8">
        <v>717.2</v>
      </c>
      <c r="V236" s="8">
        <v>293.10000000000002</v>
      </c>
      <c r="W236" s="8">
        <v>425.7</v>
      </c>
      <c r="X236" s="8">
        <v>1466.9</v>
      </c>
      <c r="Y236" s="8">
        <v>516.9</v>
      </c>
      <c r="Z236" s="8">
        <v>91.7</v>
      </c>
      <c r="AA236" s="8">
        <v>213.3</v>
      </c>
      <c r="AB236" s="8">
        <v>11588.3</v>
      </c>
      <c r="AC236" s="8">
        <v>12000</v>
      </c>
      <c r="AD236" s="8">
        <v>411.7</v>
      </c>
      <c r="AE236" s="8">
        <v>3.43</v>
      </c>
    </row>
    <row r="237" spans="18:31" ht="15" thickBot="1" x14ac:dyDescent="0.35">
      <c r="R237" s="7" t="s">
        <v>252</v>
      </c>
      <c r="S237" s="8">
        <v>3910.6</v>
      </c>
      <c r="T237" s="8">
        <v>3953</v>
      </c>
      <c r="U237" s="8">
        <v>717.2</v>
      </c>
      <c r="V237" s="8">
        <v>293.10000000000002</v>
      </c>
      <c r="W237" s="8">
        <v>425.7</v>
      </c>
      <c r="X237" s="8">
        <v>1466.9</v>
      </c>
      <c r="Y237" s="8">
        <v>516.9</v>
      </c>
      <c r="Z237" s="8">
        <v>91.7</v>
      </c>
      <c r="AA237" s="8">
        <v>213.3</v>
      </c>
      <c r="AB237" s="8">
        <v>11588.3</v>
      </c>
      <c r="AC237" s="8">
        <v>12000</v>
      </c>
      <c r="AD237" s="8">
        <v>411.7</v>
      </c>
      <c r="AE237" s="8">
        <v>3.43</v>
      </c>
    </row>
    <row r="238" spans="18:31" ht="15" thickBot="1" x14ac:dyDescent="0.35">
      <c r="R238" s="7" t="s">
        <v>253</v>
      </c>
      <c r="S238" s="8">
        <v>4105</v>
      </c>
      <c r="T238" s="8">
        <v>3856.8</v>
      </c>
      <c r="U238" s="8">
        <v>1815.3</v>
      </c>
      <c r="V238" s="8">
        <v>293.10000000000002</v>
      </c>
      <c r="W238" s="8">
        <v>414.2</v>
      </c>
      <c r="X238" s="8">
        <v>1380.1</v>
      </c>
      <c r="Y238" s="8">
        <v>534.29999999999995</v>
      </c>
      <c r="Z238" s="8">
        <v>91.7</v>
      </c>
      <c r="AA238" s="8">
        <v>1575.5</v>
      </c>
      <c r="AB238" s="8">
        <v>14066</v>
      </c>
      <c r="AC238" s="8">
        <v>15000</v>
      </c>
      <c r="AD238" s="8">
        <v>934</v>
      </c>
      <c r="AE238" s="8">
        <v>6.23</v>
      </c>
    </row>
    <row r="239" spans="18:31" ht="15" thickBot="1" x14ac:dyDescent="0.35">
      <c r="R239" s="7" t="s">
        <v>254</v>
      </c>
      <c r="S239" s="8">
        <v>3910.6</v>
      </c>
      <c r="T239" s="8">
        <v>4263.5</v>
      </c>
      <c r="U239" s="8">
        <v>1171.8</v>
      </c>
      <c r="V239" s="8">
        <v>586.1</v>
      </c>
      <c r="W239" s="8">
        <v>425.7</v>
      </c>
      <c r="X239" s="8">
        <v>1380.1</v>
      </c>
      <c r="Y239" s="8">
        <v>516.9</v>
      </c>
      <c r="Z239" s="8">
        <v>394.7</v>
      </c>
      <c r="AA239" s="8">
        <v>213.3</v>
      </c>
      <c r="AB239" s="8">
        <v>12862.8</v>
      </c>
      <c r="AC239" s="8">
        <v>11000</v>
      </c>
      <c r="AD239" s="8">
        <v>-1862.8</v>
      </c>
      <c r="AE239" s="8">
        <v>-16.93</v>
      </c>
    </row>
    <row r="240" spans="18:31" ht="15" thickBot="1" x14ac:dyDescent="0.35">
      <c r="R240" s="7" t="s">
        <v>255</v>
      </c>
      <c r="S240" s="8">
        <v>4105</v>
      </c>
      <c r="T240" s="8">
        <v>3953</v>
      </c>
      <c r="U240" s="8">
        <v>717.2</v>
      </c>
      <c r="V240" s="8">
        <v>586.1</v>
      </c>
      <c r="W240" s="8">
        <v>425.7</v>
      </c>
      <c r="X240" s="8">
        <v>1466.9</v>
      </c>
      <c r="Y240" s="8">
        <v>449.6</v>
      </c>
      <c r="Z240" s="8">
        <v>394.7</v>
      </c>
      <c r="AA240" s="8">
        <v>73.8</v>
      </c>
      <c r="AB240" s="8">
        <v>12172</v>
      </c>
      <c r="AC240" s="8">
        <v>13000</v>
      </c>
      <c r="AD240" s="8">
        <v>828</v>
      </c>
      <c r="AE240" s="8">
        <v>6.37</v>
      </c>
    </row>
    <row r="241" spans="18:31" ht="15" thickBot="1" x14ac:dyDescent="0.35">
      <c r="R241" s="7" t="s">
        <v>256</v>
      </c>
      <c r="S241" s="8">
        <v>3910.6</v>
      </c>
      <c r="T241" s="8">
        <v>4263.5</v>
      </c>
      <c r="U241" s="8">
        <v>717.2</v>
      </c>
      <c r="V241" s="8">
        <v>586.1</v>
      </c>
      <c r="W241" s="8">
        <v>425.7</v>
      </c>
      <c r="X241" s="8">
        <v>1380.1</v>
      </c>
      <c r="Y241" s="8">
        <v>449.6</v>
      </c>
      <c r="Z241" s="8">
        <v>394.7</v>
      </c>
      <c r="AA241" s="8">
        <v>213.3</v>
      </c>
      <c r="AB241" s="8">
        <v>12340.9</v>
      </c>
      <c r="AC241" s="8">
        <v>12000</v>
      </c>
      <c r="AD241" s="8">
        <v>-340.9</v>
      </c>
      <c r="AE241" s="8">
        <v>-2.84</v>
      </c>
    </row>
    <row r="242" spans="18:31" ht="15" thickBot="1" x14ac:dyDescent="0.35">
      <c r="R242" s="7" t="s">
        <v>257</v>
      </c>
      <c r="S242" s="8">
        <v>4105</v>
      </c>
      <c r="T242" s="8">
        <v>3856.8</v>
      </c>
      <c r="U242" s="8">
        <v>0</v>
      </c>
      <c r="V242" s="8">
        <v>138.6</v>
      </c>
      <c r="W242" s="8">
        <v>501.9</v>
      </c>
      <c r="X242" s="8">
        <v>1635.8</v>
      </c>
      <c r="Y242" s="8">
        <v>516.9</v>
      </c>
      <c r="Z242" s="8">
        <v>458.5</v>
      </c>
      <c r="AA242" s="8">
        <v>213.3</v>
      </c>
      <c r="AB242" s="8">
        <v>11426.8</v>
      </c>
      <c r="AC242" s="8">
        <v>12000</v>
      </c>
      <c r="AD242" s="8">
        <v>573.20000000000005</v>
      </c>
      <c r="AE242" s="8">
        <v>4.78</v>
      </c>
    </row>
    <row r="243" spans="18:31" ht="15" thickBot="1" x14ac:dyDescent="0.35">
      <c r="R243" s="7" t="s">
        <v>258</v>
      </c>
      <c r="S243" s="8">
        <v>4105</v>
      </c>
      <c r="T243" s="8">
        <v>3953</v>
      </c>
      <c r="U243" s="8">
        <v>0</v>
      </c>
      <c r="V243" s="8">
        <v>138.6</v>
      </c>
      <c r="W243" s="8">
        <v>501.9</v>
      </c>
      <c r="X243" s="8">
        <v>1635.8</v>
      </c>
      <c r="Y243" s="8">
        <v>516.9</v>
      </c>
      <c r="Z243" s="8">
        <v>458.5</v>
      </c>
      <c r="AA243" s="8">
        <v>213.3</v>
      </c>
      <c r="AB243" s="8">
        <v>11523</v>
      </c>
      <c r="AC243" s="8">
        <v>11000</v>
      </c>
      <c r="AD243" s="8">
        <v>-523</v>
      </c>
      <c r="AE243" s="8">
        <v>-4.75</v>
      </c>
    </row>
    <row r="244" spans="18:31" ht="15" thickBot="1" x14ac:dyDescent="0.35">
      <c r="R244" s="7" t="s">
        <v>259</v>
      </c>
      <c r="S244" s="8">
        <v>3687.3</v>
      </c>
      <c r="T244" s="8">
        <v>4479.8</v>
      </c>
      <c r="U244" s="8">
        <v>1815.3</v>
      </c>
      <c r="V244" s="8">
        <v>293.10000000000002</v>
      </c>
      <c r="W244" s="8">
        <v>0</v>
      </c>
      <c r="X244" s="8">
        <v>1085.0999999999999</v>
      </c>
      <c r="Y244" s="8">
        <v>534.29999999999995</v>
      </c>
      <c r="Z244" s="8">
        <v>637.5</v>
      </c>
      <c r="AA244" s="8">
        <v>73.8</v>
      </c>
      <c r="AB244" s="8">
        <v>12606.1</v>
      </c>
      <c r="AC244" s="8">
        <v>12000</v>
      </c>
      <c r="AD244" s="8">
        <v>-606.1</v>
      </c>
      <c r="AE244" s="8">
        <v>-5.05</v>
      </c>
    </row>
    <row r="245" spans="18:31" ht="15" thickBot="1" x14ac:dyDescent="0.35">
      <c r="R245" s="7" t="s">
        <v>260</v>
      </c>
      <c r="S245" s="8">
        <v>4133.8999999999996</v>
      </c>
      <c r="T245" s="8">
        <v>4479.8</v>
      </c>
      <c r="U245" s="8">
        <v>2711.9</v>
      </c>
      <c r="V245" s="8">
        <v>586.1</v>
      </c>
      <c r="W245" s="8">
        <v>0</v>
      </c>
      <c r="X245" s="8">
        <v>0</v>
      </c>
      <c r="Y245" s="8">
        <v>569.20000000000005</v>
      </c>
      <c r="Z245" s="8">
        <v>458.5</v>
      </c>
      <c r="AA245" s="8">
        <v>73.8</v>
      </c>
      <c r="AB245" s="8">
        <v>13013.3</v>
      </c>
      <c r="AC245" s="8">
        <v>12000</v>
      </c>
      <c r="AD245" s="8">
        <v>-1013.3</v>
      </c>
      <c r="AE245" s="8">
        <v>-8.44</v>
      </c>
    </row>
    <row r="246" spans="18:31" ht="15" thickBot="1" x14ac:dyDescent="0.35">
      <c r="R246" s="7" t="s">
        <v>261</v>
      </c>
      <c r="S246" s="8">
        <v>3910.6</v>
      </c>
      <c r="T246" s="8">
        <v>4479.8</v>
      </c>
      <c r="U246" s="8">
        <v>1171.8</v>
      </c>
      <c r="V246" s="8">
        <v>293.10000000000002</v>
      </c>
      <c r="W246" s="8">
        <v>0</v>
      </c>
      <c r="X246" s="8">
        <v>1380.1</v>
      </c>
      <c r="Y246" s="8">
        <v>449.6</v>
      </c>
      <c r="Z246" s="8">
        <v>91.7</v>
      </c>
      <c r="AA246" s="8">
        <v>213.3</v>
      </c>
      <c r="AB246" s="8">
        <v>11990</v>
      </c>
      <c r="AC246" s="8">
        <v>12000</v>
      </c>
      <c r="AD246" s="8">
        <v>10</v>
      </c>
      <c r="AE246" s="8">
        <v>0.08</v>
      </c>
    </row>
    <row r="247" spans="18:31" ht="15" thickBot="1" x14ac:dyDescent="0.35">
      <c r="R247" s="7" t="s">
        <v>262</v>
      </c>
      <c r="S247" s="8">
        <v>4011.3</v>
      </c>
      <c r="T247" s="8">
        <v>4263.5</v>
      </c>
      <c r="U247" s="8">
        <v>2711.9</v>
      </c>
      <c r="V247" s="8">
        <v>586.1</v>
      </c>
      <c r="W247" s="8">
        <v>1576</v>
      </c>
      <c r="X247" s="8">
        <v>0</v>
      </c>
      <c r="Y247" s="8">
        <v>91.7</v>
      </c>
      <c r="Z247" s="8">
        <v>637.5</v>
      </c>
      <c r="AA247" s="8">
        <v>1575.5</v>
      </c>
      <c r="AB247" s="8">
        <v>15453.6</v>
      </c>
      <c r="AC247" s="8">
        <v>15000</v>
      </c>
      <c r="AD247" s="8">
        <v>-453.6</v>
      </c>
      <c r="AE247" s="8">
        <v>-3.02</v>
      </c>
    </row>
    <row r="248" spans="18:31" ht="15" thickBot="1" x14ac:dyDescent="0.35">
      <c r="R248" s="7" t="s">
        <v>263</v>
      </c>
      <c r="S248" s="8">
        <v>3910.6</v>
      </c>
      <c r="T248" s="8">
        <v>3953</v>
      </c>
      <c r="U248" s="8">
        <v>717.2</v>
      </c>
      <c r="V248" s="8">
        <v>138.6</v>
      </c>
      <c r="W248" s="8">
        <v>414.2</v>
      </c>
      <c r="X248" s="8">
        <v>1466.9</v>
      </c>
      <c r="Y248" s="8">
        <v>516.9</v>
      </c>
      <c r="Z248" s="8">
        <v>394.7</v>
      </c>
      <c r="AA248" s="8">
        <v>213.3</v>
      </c>
      <c r="AB248" s="8">
        <v>11725.4</v>
      </c>
      <c r="AC248" s="8">
        <v>11000</v>
      </c>
      <c r="AD248" s="8">
        <v>-725.4</v>
      </c>
      <c r="AE248" s="8">
        <v>-6.59</v>
      </c>
    </row>
    <row r="249" spans="18:31" ht="15" thickBot="1" x14ac:dyDescent="0.35">
      <c r="R249" s="7" t="s">
        <v>264</v>
      </c>
      <c r="S249" s="8">
        <v>3910.6</v>
      </c>
      <c r="T249" s="8">
        <v>3953</v>
      </c>
      <c r="U249" s="8">
        <v>717.2</v>
      </c>
      <c r="V249" s="8">
        <v>138.6</v>
      </c>
      <c r="W249" s="8">
        <v>425.7</v>
      </c>
      <c r="X249" s="8">
        <v>1466.9</v>
      </c>
      <c r="Y249" s="8">
        <v>516.9</v>
      </c>
      <c r="Z249" s="8">
        <v>394.7</v>
      </c>
      <c r="AA249" s="8">
        <v>213.3</v>
      </c>
      <c r="AB249" s="8">
        <v>11736.8</v>
      </c>
      <c r="AC249" s="8">
        <v>11000</v>
      </c>
      <c r="AD249" s="8">
        <v>-736.8</v>
      </c>
      <c r="AE249" s="8">
        <v>-6.7</v>
      </c>
    </row>
    <row r="250" spans="18:31" ht="15" thickBot="1" x14ac:dyDescent="0.35">
      <c r="R250" s="7" t="s">
        <v>265</v>
      </c>
      <c r="S250" s="8">
        <v>4105</v>
      </c>
      <c r="T250" s="8">
        <v>3856.8</v>
      </c>
      <c r="U250" s="8">
        <v>1171.8</v>
      </c>
      <c r="V250" s="8">
        <v>138.6</v>
      </c>
      <c r="W250" s="8">
        <v>425.7</v>
      </c>
      <c r="X250" s="8">
        <v>1635.8</v>
      </c>
      <c r="Y250" s="8">
        <v>534.29999999999995</v>
      </c>
      <c r="Z250" s="8">
        <v>458.5</v>
      </c>
      <c r="AA250" s="8">
        <v>524.29999999999995</v>
      </c>
      <c r="AB250" s="8">
        <v>12850.8</v>
      </c>
      <c r="AC250" s="8">
        <v>12000</v>
      </c>
      <c r="AD250" s="8">
        <v>-850.8</v>
      </c>
      <c r="AE250" s="8">
        <v>-7.09</v>
      </c>
    </row>
    <row r="251" spans="18:31" ht="15" thickBot="1" x14ac:dyDescent="0.35">
      <c r="R251" s="7" t="s">
        <v>266</v>
      </c>
      <c r="S251" s="8">
        <v>3910.6</v>
      </c>
      <c r="T251" s="8">
        <v>3953</v>
      </c>
      <c r="U251" s="8">
        <v>1171.8</v>
      </c>
      <c r="V251" s="8">
        <v>138.6</v>
      </c>
      <c r="W251" s="8">
        <v>414.2</v>
      </c>
      <c r="X251" s="8">
        <v>1466.9</v>
      </c>
      <c r="Y251" s="8">
        <v>449.6</v>
      </c>
      <c r="Z251" s="8">
        <v>458.5</v>
      </c>
      <c r="AA251" s="8">
        <v>213.3</v>
      </c>
      <c r="AB251" s="8">
        <v>12176.4</v>
      </c>
      <c r="AC251" s="8">
        <v>11000</v>
      </c>
      <c r="AD251" s="8">
        <v>-1176.4000000000001</v>
      </c>
      <c r="AE251" s="8">
        <v>-10.69</v>
      </c>
    </row>
    <row r="252" spans="18:31" ht="15" thickBot="1" x14ac:dyDescent="0.35">
      <c r="R252" s="7" t="s">
        <v>267</v>
      </c>
      <c r="S252" s="8">
        <v>4105</v>
      </c>
      <c r="T252" s="8">
        <v>3856.8</v>
      </c>
      <c r="U252" s="8">
        <v>1171.8</v>
      </c>
      <c r="V252" s="8">
        <v>138.6</v>
      </c>
      <c r="W252" s="8">
        <v>425.7</v>
      </c>
      <c r="X252" s="8">
        <v>1466.9</v>
      </c>
      <c r="Y252" s="8">
        <v>449.6</v>
      </c>
      <c r="Z252" s="8">
        <v>458.5</v>
      </c>
      <c r="AA252" s="8">
        <v>73.8</v>
      </c>
      <c r="AB252" s="8">
        <v>12146.5</v>
      </c>
      <c r="AC252" s="8">
        <v>12000</v>
      </c>
      <c r="AD252" s="8">
        <v>-146.5</v>
      </c>
      <c r="AE252" s="8">
        <v>-1.22</v>
      </c>
    </row>
    <row r="253" spans="18:31" ht="15" thickBot="1" x14ac:dyDescent="0.35">
      <c r="R253" s="7" t="s">
        <v>268</v>
      </c>
      <c r="S253" s="8">
        <v>3910.6</v>
      </c>
      <c r="T253" s="8">
        <v>3953</v>
      </c>
      <c r="U253" s="8">
        <v>1171.8</v>
      </c>
      <c r="V253" s="8">
        <v>138.6</v>
      </c>
      <c r="W253" s="8">
        <v>414.2</v>
      </c>
      <c r="X253" s="8">
        <v>1466.9</v>
      </c>
      <c r="Y253" s="8">
        <v>449.6</v>
      </c>
      <c r="Z253" s="8">
        <v>458.5</v>
      </c>
      <c r="AA253" s="8">
        <v>213.3</v>
      </c>
      <c r="AB253" s="8">
        <v>12176.4</v>
      </c>
      <c r="AC253" s="8">
        <v>12000</v>
      </c>
      <c r="AD253" s="8">
        <v>-176.4</v>
      </c>
      <c r="AE253" s="8">
        <v>-1.47</v>
      </c>
    </row>
    <row r="254" spans="18:31" ht="15" thickBot="1" x14ac:dyDescent="0.35">
      <c r="R254" s="7" t="s">
        <v>269</v>
      </c>
      <c r="S254" s="8">
        <v>3687.3</v>
      </c>
      <c r="T254" s="8">
        <v>4479.8</v>
      </c>
      <c r="U254" s="8">
        <v>1815.3</v>
      </c>
      <c r="V254" s="8">
        <v>293.10000000000002</v>
      </c>
      <c r="W254" s="8">
        <v>425.7</v>
      </c>
      <c r="X254" s="8">
        <v>1085.0999999999999</v>
      </c>
      <c r="Y254" s="8">
        <v>516.9</v>
      </c>
      <c r="Z254" s="8">
        <v>91.7</v>
      </c>
      <c r="AA254" s="8">
        <v>213.3</v>
      </c>
      <c r="AB254" s="8">
        <v>12608.1</v>
      </c>
      <c r="AC254" s="8">
        <v>12000</v>
      </c>
      <c r="AD254" s="8">
        <v>-608.1</v>
      </c>
      <c r="AE254" s="8">
        <v>-5.07</v>
      </c>
    </row>
    <row r="255" spans="18:31" ht="15" thickBot="1" x14ac:dyDescent="0.35">
      <c r="R255" s="7" t="s">
        <v>270</v>
      </c>
      <c r="S255" s="8">
        <v>4011.3</v>
      </c>
      <c r="T255" s="8">
        <v>4263.5</v>
      </c>
      <c r="U255" s="8">
        <v>1815.3</v>
      </c>
      <c r="V255" s="8">
        <v>293.10000000000002</v>
      </c>
      <c r="W255" s="8">
        <v>0</v>
      </c>
      <c r="X255" s="8">
        <v>1380.1</v>
      </c>
      <c r="Y255" s="8">
        <v>516.9</v>
      </c>
      <c r="Z255" s="8">
        <v>91.7</v>
      </c>
      <c r="AA255" s="8">
        <v>524.29999999999995</v>
      </c>
      <c r="AB255" s="8">
        <v>12896.2</v>
      </c>
      <c r="AC255" s="8">
        <v>14000</v>
      </c>
      <c r="AD255" s="8">
        <v>1103.8</v>
      </c>
      <c r="AE255" s="8">
        <v>7.88</v>
      </c>
    </row>
    <row r="256" spans="18:31" ht="15" thickBot="1" x14ac:dyDescent="0.35">
      <c r="R256" s="7" t="s">
        <v>271</v>
      </c>
      <c r="S256" s="8">
        <v>3687.3</v>
      </c>
      <c r="T256" s="8">
        <v>4479.8</v>
      </c>
      <c r="U256" s="8">
        <v>1815.3</v>
      </c>
      <c r="V256" s="8">
        <v>293.10000000000002</v>
      </c>
      <c r="W256" s="8">
        <v>425.7</v>
      </c>
      <c r="X256" s="8">
        <v>1085.0999999999999</v>
      </c>
      <c r="Y256" s="8">
        <v>516.9</v>
      </c>
      <c r="Z256" s="8">
        <v>91.7</v>
      </c>
      <c r="AA256" s="8">
        <v>213.3</v>
      </c>
      <c r="AB256" s="8">
        <v>12608.1</v>
      </c>
      <c r="AC256" s="8">
        <v>13000</v>
      </c>
      <c r="AD256" s="8">
        <v>391.9</v>
      </c>
      <c r="AE256" s="8">
        <v>3.01</v>
      </c>
    </row>
    <row r="257" spans="18:31" ht="15" thickBot="1" x14ac:dyDescent="0.35">
      <c r="R257" s="7" t="s">
        <v>272</v>
      </c>
      <c r="S257" s="8">
        <v>3687.3</v>
      </c>
      <c r="T257" s="8">
        <v>4479.8</v>
      </c>
      <c r="U257" s="8">
        <v>1171.8</v>
      </c>
      <c r="V257" s="8">
        <v>138.6</v>
      </c>
      <c r="W257" s="8">
        <v>414.2</v>
      </c>
      <c r="X257" s="8">
        <v>1380.1</v>
      </c>
      <c r="Y257" s="8">
        <v>516.9</v>
      </c>
      <c r="Z257" s="8">
        <v>458.5</v>
      </c>
      <c r="AA257" s="8">
        <v>213.3</v>
      </c>
      <c r="AB257" s="8">
        <v>12460.5</v>
      </c>
      <c r="AC257" s="8">
        <v>12000</v>
      </c>
      <c r="AD257" s="8">
        <v>-460.5</v>
      </c>
      <c r="AE257" s="8">
        <v>-3.84</v>
      </c>
    </row>
    <row r="258" spans="18:31" ht="15" thickBot="1" x14ac:dyDescent="0.35">
      <c r="R258" s="7" t="s">
        <v>273</v>
      </c>
      <c r="S258" s="8">
        <v>3687.3</v>
      </c>
      <c r="T258" s="8">
        <v>4479.8</v>
      </c>
      <c r="U258" s="8">
        <v>1171.8</v>
      </c>
      <c r="V258" s="8">
        <v>138.6</v>
      </c>
      <c r="W258" s="8">
        <v>414.2</v>
      </c>
      <c r="X258" s="8">
        <v>1380.1</v>
      </c>
      <c r="Y258" s="8">
        <v>516.9</v>
      </c>
      <c r="Z258" s="8">
        <v>458.5</v>
      </c>
      <c r="AA258" s="8">
        <v>213.3</v>
      </c>
      <c r="AB258" s="8">
        <v>12460.5</v>
      </c>
      <c r="AC258" s="8">
        <v>13000</v>
      </c>
      <c r="AD258" s="8">
        <v>539.5</v>
      </c>
      <c r="AE258" s="8">
        <v>4.1500000000000004</v>
      </c>
    </row>
    <row r="259" spans="18:31" ht="15" thickBot="1" x14ac:dyDescent="0.35">
      <c r="R259" s="7" t="s">
        <v>274</v>
      </c>
      <c r="S259" s="8">
        <v>4011.3</v>
      </c>
      <c r="T259" s="8">
        <v>4263.5</v>
      </c>
      <c r="U259" s="8">
        <v>1171.8</v>
      </c>
      <c r="V259" s="8">
        <v>138.6</v>
      </c>
      <c r="W259" s="8">
        <v>0</v>
      </c>
      <c r="X259" s="8">
        <v>1466.9</v>
      </c>
      <c r="Y259" s="8">
        <v>516.9</v>
      </c>
      <c r="Z259" s="8">
        <v>637.5</v>
      </c>
      <c r="AA259" s="8">
        <v>524.29999999999995</v>
      </c>
      <c r="AB259" s="8">
        <v>12730.7</v>
      </c>
      <c r="AC259" s="8">
        <v>14000</v>
      </c>
      <c r="AD259" s="8">
        <v>1269.3</v>
      </c>
      <c r="AE259" s="8">
        <v>9.07</v>
      </c>
    </row>
    <row r="260" spans="18:31" ht="15" thickBot="1" x14ac:dyDescent="0.35">
      <c r="R260" s="7" t="s">
        <v>275</v>
      </c>
      <c r="S260" s="8">
        <v>4133.8999999999996</v>
      </c>
      <c r="T260" s="8">
        <v>2934.7</v>
      </c>
      <c r="U260" s="8">
        <v>2711.9</v>
      </c>
      <c r="V260" s="8">
        <v>586.1</v>
      </c>
      <c r="W260" s="8">
        <v>1576</v>
      </c>
      <c r="X260" s="8">
        <v>0</v>
      </c>
      <c r="Y260" s="8">
        <v>91.7</v>
      </c>
      <c r="Z260" s="8">
        <v>637.5</v>
      </c>
      <c r="AA260" s="8">
        <v>73.8</v>
      </c>
      <c r="AB260" s="8">
        <v>12745.6</v>
      </c>
      <c r="AC260" s="8">
        <v>12000</v>
      </c>
      <c r="AD260" s="8">
        <v>-745.6</v>
      </c>
      <c r="AE260" s="8">
        <v>-6.21</v>
      </c>
    </row>
    <row r="261" spans="18:31" ht="15" thickBot="1" x14ac:dyDescent="0.35">
      <c r="R261" s="7" t="s">
        <v>276</v>
      </c>
      <c r="S261" s="8">
        <v>4133.8999999999996</v>
      </c>
      <c r="T261" s="8">
        <v>2934.7</v>
      </c>
      <c r="U261" s="8">
        <v>2711.9</v>
      </c>
      <c r="V261" s="8">
        <v>586.1</v>
      </c>
      <c r="W261" s="8">
        <v>1576</v>
      </c>
      <c r="X261" s="8">
        <v>0</v>
      </c>
      <c r="Y261" s="8">
        <v>91.7</v>
      </c>
      <c r="Z261" s="8">
        <v>637.5</v>
      </c>
      <c r="AA261" s="8">
        <v>213.3</v>
      </c>
      <c r="AB261" s="8">
        <v>12885.2</v>
      </c>
      <c r="AC261" s="8">
        <v>14000</v>
      </c>
      <c r="AD261" s="8">
        <v>1114.8</v>
      </c>
      <c r="AE261" s="8">
        <v>7.96</v>
      </c>
    </row>
    <row r="262" spans="18:31" ht="15" thickBot="1" x14ac:dyDescent="0.35">
      <c r="R262" s="7" t="s">
        <v>277</v>
      </c>
      <c r="S262" s="8">
        <v>4011.3</v>
      </c>
      <c r="T262" s="8">
        <v>4479.8</v>
      </c>
      <c r="U262" s="8">
        <v>1171.8</v>
      </c>
      <c r="V262" s="8">
        <v>586.1</v>
      </c>
      <c r="W262" s="8">
        <v>1576</v>
      </c>
      <c r="X262" s="8">
        <v>1466.9</v>
      </c>
      <c r="Y262" s="8">
        <v>569.20000000000005</v>
      </c>
      <c r="Z262" s="8">
        <v>637.5</v>
      </c>
      <c r="AA262" s="8">
        <v>73.8</v>
      </c>
      <c r="AB262" s="8">
        <v>14572.3</v>
      </c>
      <c r="AC262" s="8">
        <v>15000</v>
      </c>
      <c r="AD262" s="8">
        <v>427.7</v>
      </c>
      <c r="AE262" s="8">
        <v>2.85</v>
      </c>
    </row>
    <row r="263" spans="18:31" ht="15" thickBot="1" x14ac:dyDescent="0.35">
      <c r="R263" s="7" t="s">
        <v>278</v>
      </c>
      <c r="S263" s="8">
        <v>3687.3</v>
      </c>
      <c r="T263" s="8">
        <v>4263.5</v>
      </c>
      <c r="U263" s="8">
        <v>1815.3</v>
      </c>
      <c r="V263" s="8">
        <v>138.6</v>
      </c>
      <c r="W263" s="8">
        <v>425.7</v>
      </c>
      <c r="X263" s="8">
        <v>1085.0999999999999</v>
      </c>
      <c r="Y263" s="8">
        <v>569.20000000000005</v>
      </c>
      <c r="Z263" s="8">
        <v>637.5</v>
      </c>
      <c r="AA263" s="8">
        <v>213.3</v>
      </c>
      <c r="AB263" s="8">
        <v>12835.3</v>
      </c>
      <c r="AC263" s="8">
        <v>14000</v>
      </c>
      <c r="AD263" s="8">
        <v>1164.7</v>
      </c>
      <c r="AE263" s="8">
        <v>8.32</v>
      </c>
    </row>
    <row r="264" spans="18:31" ht="15" thickBot="1" x14ac:dyDescent="0.35">
      <c r="R264" s="7" t="s">
        <v>279</v>
      </c>
      <c r="S264" s="8">
        <v>4133.8999999999996</v>
      </c>
      <c r="T264" s="8">
        <v>4479.8</v>
      </c>
      <c r="U264" s="8">
        <v>2711.9</v>
      </c>
      <c r="V264" s="8">
        <v>138.6</v>
      </c>
      <c r="W264" s="8">
        <v>414.2</v>
      </c>
      <c r="X264" s="8">
        <v>0</v>
      </c>
      <c r="Y264" s="8">
        <v>569.20000000000005</v>
      </c>
      <c r="Z264" s="8">
        <v>637.5</v>
      </c>
      <c r="AA264" s="8">
        <v>213.3</v>
      </c>
      <c r="AB264" s="8">
        <v>13298.4</v>
      </c>
      <c r="AC264" s="8">
        <v>14000</v>
      </c>
      <c r="AD264" s="8">
        <v>701.6</v>
      </c>
      <c r="AE264" s="8">
        <v>5.01</v>
      </c>
    </row>
    <row r="265" spans="18:31" ht="15" thickBot="1" x14ac:dyDescent="0.35">
      <c r="R265" s="7" t="s">
        <v>280</v>
      </c>
      <c r="S265" s="8">
        <v>3910.6</v>
      </c>
      <c r="T265" s="8">
        <v>3953</v>
      </c>
      <c r="U265" s="8">
        <v>717.2</v>
      </c>
      <c r="V265" s="8">
        <v>63.3</v>
      </c>
      <c r="W265" s="8">
        <v>501.9</v>
      </c>
      <c r="X265" s="8">
        <v>1466.9</v>
      </c>
      <c r="Y265" s="8">
        <v>449.6</v>
      </c>
      <c r="Z265" s="8">
        <v>91.7</v>
      </c>
      <c r="AA265" s="8">
        <v>213.3</v>
      </c>
      <c r="AB265" s="8">
        <v>11367.5</v>
      </c>
      <c r="AC265" s="8">
        <v>11000</v>
      </c>
      <c r="AD265" s="8">
        <v>-367.5</v>
      </c>
      <c r="AE265" s="8">
        <v>-3.34</v>
      </c>
    </row>
    <row r="266" spans="18:31" ht="15" thickBot="1" x14ac:dyDescent="0.35">
      <c r="R266" s="7" t="s">
        <v>281</v>
      </c>
      <c r="S266" s="8">
        <v>4105</v>
      </c>
      <c r="T266" s="8">
        <v>3953</v>
      </c>
      <c r="U266" s="8">
        <v>0</v>
      </c>
      <c r="V266" s="8">
        <v>63.3</v>
      </c>
      <c r="W266" s="8">
        <v>501.9</v>
      </c>
      <c r="X266" s="8">
        <v>1635.8</v>
      </c>
      <c r="Y266" s="8">
        <v>449.6</v>
      </c>
      <c r="Z266" s="8">
        <v>91.7</v>
      </c>
      <c r="AA266" s="8">
        <v>213.3</v>
      </c>
      <c r="AB266" s="8">
        <v>11013.6</v>
      </c>
      <c r="AC266" s="8">
        <v>11000</v>
      </c>
      <c r="AD266" s="8">
        <v>-13.6</v>
      </c>
      <c r="AE266" s="8">
        <v>-0.12</v>
      </c>
    </row>
    <row r="267" spans="18:31" ht="15" thickBot="1" x14ac:dyDescent="0.35">
      <c r="R267" s="7" t="s">
        <v>282</v>
      </c>
      <c r="S267" s="8">
        <v>4105</v>
      </c>
      <c r="T267" s="8">
        <v>3953</v>
      </c>
      <c r="U267" s="8">
        <v>1815.3</v>
      </c>
      <c r="V267" s="8">
        <v>293.10000000000002</v>
      </c>
      <c r="W267" s="8">
        <v>1576</v>
      </c>
      <c r="X267" s="8">
        <v>1085.0999999999999</v>
      </c>
      <c r="Y267" s="8">
        <v>569.20000000000005</v>
      </c>
      <c r="Z267" s="8">
        <v>458.5</v>
      </c>
      <c r="AA267" s="8">
        <v>1575.5</v>
      </c>
      <c r="AB267" s="8">
        <v>15430.6</v>
      </c>
      <c r="AC267" s="8">
        <v>15000</v>
      </c>
      <c r="AD267" s="8">
        <v>-430.6</v>
      </c>
      <c r="AE267" s="8">
        <v>-2.87</v>
      </c>
    </row>
    <row r="268" spans="18:31" ht="15" thickBot="1" x14ac:dyDescent="0.35">
      <c r="R268" s="7" t="s">
        <v>283</v>
      </c>
      <c r="S268" s="8">
        <v>3687.3</v>
      </c>
      <c r="T268" s="8">
        <v>4263.5</v>
      </c>
      <c r="U268" s="8">
        <v>1171.8</v>
      </c>
      <c r="V268" s="8">
        <v>138.6</v>
      </c>
      <c r="W268" s="8">
        <v>425.7</v>
      </c>
      <c r="X268" s="8">
        <v>1380.1</v>
      </c>
      <c r="Y268" s="8">
        <v>449.6</v>
      </c>
      <c r="Z268" s="8">
        <v>458.5</v>
      </c>
      <c r="AA268" s="8">
        <v>213.3</v>
      </c>
      <c r="AB268" s="8">
        <v>12188.4</v>
      </c>
      <c r="AC268" s="8">
        <v>12000</v>
      </c>
      <c r="AD268" s="8">
        <v>-188.4</v>
      </c>
      <c r="AE268" s="8">
        <v>-1.57</v>
      </c>
    </row>
    <row r="269" spans="18:31" ht="15" thickBot="1" x14ac:dyDescent="0.35">
      <c r="R269" s="7" t="s">
        <v>284</v>
      </c>
      <c r="S269" s="8">
        <v>4011.3</v>
      </c>
      <c r="T269" s="8">
        <v>3953</v>
      </c>
      <c r="U269" s="8">
        <v>717.2</v>
      </c>
      <c r="V269" s="8">
        <v>293.10000000000002</v>
      </c>
      <c r="W269" s="8">
        <v>425.7</v>
      </c>
      <c r="X269" s="8">
        <v>1635.8</v>
      </c>
      <c r="Y269" s="8">
        <v>516.9</v>
      </c>
      <c r="Z269" s="8">
        <v>394.7</v>
      </c>
      <c r="AA269" s="8">
        <v>213.3</v>
      </c>
      <c r="AB269" s="8">
        <v>12161</v>
      </c>
      <c r="AC269" s="8">
        <v>11000</v>
      </c>
      <c r="AD269" s="8">
        <v>-1161</v>
      </c>
      <c r="AE269" s="8">
        <v>-10.55</v>
      </c>
    </row>
    <row r="270" spans="18:31" ht="15" thickBot="1" x14ac:dyDescent="0.35">
      <c r="R270" s="7" t="s">
        <v>285</v>
      </c>
      <c r="S270" s="8">
        <v>4105</v>
      </c>
      <c r="T270" s="8">
        <v>3953</v>
      </c>
      <c r="U270" s="8">
        <v>717.2</v>
      </c>
      <c r="V270" s="8">
        <v>293.10000000000002</v>
      </c>
      <c r="W270" s="8">
        <v>425.7</v>
      </c>
      <c r="X270" s="8">
        <v>1466.9</v>
      </c>
      <c r="Y270" s="8">
        <v>516.9</v>
      </c>
      <c r="Z270" s="8">
        <v>394.7</v>
      </c>
      <c r="AA270" s="8">
        <v>524.29999999999995</v>
      </c>
      <c r="AB270" s="8">
        <v>12396.7</v>
      </c>
      <c r="AC270" s="8">
        <v>12000</v>
      </c>
      <c r="AD270" s="8">
        <v>-396.7</v>
      </c>
      <c r="AE270" s="8">
        <v>-3.31</v>
      </c>
    </row>
    <row r="271" spans="18:31" ht="15" thickBot="1" x14ac:dyDescent="0.35">
      <c r="R271" s="7" t="s">
        <v>286</v>
      </c>
      <c r="S271" s="8">
        <v>4011.3</v>
      </c>
      <c r="T271" s="8">
        <v>3953</v>
      </c>
      <c r="U271" s="8">
        <v>717.2</v>
      </c>
      <c r="V271" s="8">
        <v>293.10000000000002</v>
      </c>
      <c r="W271" s="8">
        <v>425.7</v>
      </c>
      <c r="X271" s="8">
        <v>1635.8</v>
      </c>
      <c r="Y271" s="8">
        <v>516.9</v>
      </c>
      <c r="Z271" s="8">
        <v>394.7</v>
      </c>
      <c r="AA271" s="8">
        <v>213.3</v>
      </c>
      <c r="AB271" s="8">
        <v>12161</v>
      </c>
      <c r="AC271" s="8">
        <v>12000</v>
      </c>
      <c r="AD271" s="8">
        <v>-161</v>
      </c>
      <c r="AE271" s="8">
        <v>-1.34</v>
      </c>
    </row>
    <row r="272" spans="18:31" ht="15" thickBot="1" x14ac:dyDescent="0.35">
      <c r="R272" s="7" t="s">
        <v>287</v>
      </c>
      <c r="S272" s="8">
        <v>3910.6</v>
      </c>
      <c r="T272" s="8">
        <v>3953</v>
      </c>
      <c r="U272" s="8">
        <v>0</v>
      </c>
      <c r="V272" s="8">
        <v>63.3</v>
      </c>
      <c r="W272" s="8">
        <v>501.9</v>
      </c>
      <c r="X272" s="8">
        <v>1635.8</v>
      </c>
      <c r="Y272" s="8">
        <v>516.9</v>
      </c>
      <c r="Z272" s="8">
        <v>394.7</v>
      </c>
      <c r="AA272" s="8">
        <v>213.3</v>
      </c>
      <c r="AB272" s="8">
        <v>11189.6</v>
      </c>
      <c r="AC272" s="8">
        <v>11000</v>
      </c>
      <c r="AD272" s="8">
        <v>-189.6</v>
      </c>
      <c r="AE272" s="8">
        <v>-1.72</v>
      </c>
    </row>
    <row r="273" spans="18:31" ht="15" thickBot="1" x14ac:dyDescent="0.35">
      <c r="R273" s="7" t="s">
        <v>288</v>
      </c>
      <c r="S273" s="8">
        <v>3910.6</v>
      </c>
      <c r="T273" s="8">
        <v>3953</v>
      </c>
      <c r="U273" s="8">
        <v>717.2</v>
      </c>
      <c r="V273" s="8">
        <v>293.10000000000002</v>
      </c>
      <c r="W273" s="8">
        <v>425.7</v>
      </c>
      <c r="X273" s="8">
        <v>1466.9</v>
      </c>
      <c r="Y273" s="8">
        <v>516.9</v>
      </c>
      <c r="Z273" s="8">
        <v>394.7</v>
      </c>
      <c r="AA273" s="8">
        <v>213.3</v>
      </c>
      <c r="AB273" s="8">
        <v>11891.3</v>
      </c>
      <c r="AC273" s="8">
        <v>13000</v>
      </c>
      <c r="AD273" s="8">
        <v>1108.7</v>
      </c>
      <c r="AE273" s="8">
        <v>8.5299999999999994</v>
      </c>
    </row>
    <row r="274" spans="18:31" ht="15" thickBot="1" x14ac:dyDescent="0.35">
      <c r="R274" s="7" t="s">
        <v>289</v>
      </c>
      <c r="S274" s="8">
        <v>3910.6</v>
      </c>
      <c r="T274" s="8">
        <v>3856.8</v>
      </c>
      <c r="U274" s="8">
        <v>1171.8</v>
      </c>
      <c r="V274" s="8">
        <v>138.6</v>
      </c>
      <c r="W274" s="8">
        <v>414.2</v>
      </c>
      <c r="X274" s="8">
        <v>1466.9</v>
      </c>
      <c r="Y274" s="8">
        <v>449.6</v>
      </c>
      <c r="Z274" s="8">
        <v>91.7</v>
      </c>
      <c r="AA274" s="8">
        <v>73.8</v>
      </c>
      <c r="AB274" s="8">
        <v>11573.8</v>
      </c>
      <c r="AC274" s="8">
        <v>12000</v>
      </c>
      <c r="AD274" s="8">
        <v>426.2</v>
      </c>
      <c r="AE274" s="8">
        <v>3.55</v>
      </c>
    </row>
    <row r="275" spans="18:31" ht="15" thickBot="1" x14ac:dyDescent="0.35">
      <c r="R275" s="7" t="s">
        <v>290</v>
      </c>
      <c r="S275" s="8">
        <v>4011.3</v>
      </c>
      <c r="T275" s="8">
        <v>3856.8</v>
      </c>
      <c r="U275" s="8">
        <v>717.2</v>
      </c>
      <c r="V275" s="8">
        <v>63.3</v>
      </c>
      <c r="W275" s="8">
        <v>501.9</v>
      </c>
      <c r="X275" s="8">
        <v>1635.8</v>
      </c>
      <c r="Y275" s="8">
        <v>516.9</v>
      </c>
      <c r="Z275" s="8">
        <v>458.5</v>
      </c>
      <c r="AA275" s="8">
        <v>213.3</v>
      </c>
      <c r="AB275" s="8">
        <v>11975.1</v>
      </c>
      <c r="AC275" s="8">
        <v>11000</v>
      </c>
      <c r="AD275" s="8">
        <v>-975.1</v>
      </c>
      <c r="AE275" s="8">
        <v>-8.86</v>
      </c>
    </row>
    <row r="276" spans="18:31" ht="15" thickBot="1" x14ac:dyDescent="0.35">
      <c r="R276" s="7" t="s">
        <v>291</v>
      </c>
      <c r="S276" s="8">
        <v>4105</v>
      </c>
      <c r="T276" s="8">
        <v>3856.8</v>
      </c>
      <c r="U276" s="8">
        <v>717.2</v>
      </c>
      <c r="V276" s="8">
        <v>63.3</v>
      </c>
      <c r="W276" s="8">
        <v>501.9</v>
      </c>
      <c r="X276" s="8">
        <v>1635.8</v>
      </c>
      <c r="Y276" s="8">
        <v>516.9</v>
      </c>
      <c r="Z276" s="8">
        <v>458.5</v>
      </c>
      <c r="AA276" s="8">
        <v>524.29999999999995</v>
      </c>
      <c r="AB276" s="8">
        <v>12379.8</v>
      </c>
      <c r="AC276" s="8">
        <v>12000</v>
      </c>
      <c r="AD276" s="8">
        <v>-379.8</v>
      </c>
      <c r="AE276" s="8">
        <v>-3.17</v>
      </c>
    </row>
    <row r="277" spans="18:31" ht="15" thickBot="1" x14ac:dyDescent="0.35">
      <c r="R277" s="7" t="s">
        <v>292</v>
      </c>
      <c r="S277" s="8">
        <v>4105</v>
      </c>
      <c r="T277" s="8">
        <v>3953</v>
      </c>
      <c r="U277" s="8">
        <v>0</v>
      </c>
      <c r="V277" s="8">
        <v>63.3</v>
      </c>
      <c r="W277" s="8">
        <v>501.9</v>
      </c>
      <c r="X277" s="8">
        <v>1635.8</v>
      </c>
      <c r="Y277" s="8">
        <v>534.29999999999995</v>
      </c>
      <c r="Z277" s="8">
        <v>637.5</v>
      </c>
      <c r="AA277" s="8">
        <v>213.3</v>
      </c>
      <c r="AB277" s="8">
        <v>11644.1</v>
      </c>
      <c r="AC277" s="8">
        <v>11000</v>
      </c>
      <c r="AD277" s="8">
        <v>-644.1</v>
      </c>
      <c r="AE277" s="8">
        <v>-5.86</v>
      </c>
    </row>
    <row r="278" spans="18:31" ht="15" thickBot="1" x14ac:dyDescent="0.35">
      <c r="R278" s="7" t="s">
        <v>293</v>
      </c>
      <c r="S278" s="8">
        <v>4105</v>
      </c>
      <c r="T278" s="8">
        <v>3953</v>
      </c>
      <c r="U278" s="8">
        <v>0</v>
      </c>
      <c r="V278" s="8">
        <v>63.3</v>
      </c>
      <c r="W278" s="8">
        <v>501.9</v>
      </c>
      <c r="X278" s="8">
        <v>1635.8</v>
      </c>
      <c r="Y278" s="8">
        <v>534.29999999999995</v>
      </c>
      <c r="Z278" s="8">
        <v>637.5</v>
      </c>
      <c r="AA278" s="8">
        <v>213.3</v>
      </c>
      <c r="AB278" s="8">
        <v>11644.1</v>
      </c>
      <c r="AC278" s="8">
        <v>11000</v>
      </c>
      <c r="AD278" s="8">
        <v>-644.1</v>
      </c>
      <c r="AE278" s="8">
        <v>-5.86</v>
      </c>
    </row>
    <row r="279" spans="18:31" ht="15" thickBot="1" x14ac:dyDescent="0.35">
      <c r="R279" s="7" t="s">
        <v>294</v>
      </c>
      <c r="S279" s="8">
        <v>3687.3</v>
      </c>
      <c r="T279" s="8">
        <v>4263.5</v>
      </c>
      <c r="U279" s="8">
        <v>717.2</v>
      </c>
      <c r="V279" s="8">
        <v>138.6</v>
      </c>
      <c r="W279" s="8">
        <v>501.9</v>
      </c>
      <c r="X279" s="8">
        <v>1466.9</v>
      </c>
      <c r="Y279" s="8">
        <v>569.20000000000005</v>
      </c>
      <c r="Z279" s="8">
        <v>458.5</v>
      </c>
      <c r="AA279" s="8">
        <v>213.3</v>
      </c>
      <c r="AB279" s="8">
        <v>12016.4</v>
      </c>
      <c r="AC279" s="8">
        <v>12000</v>
      </c>
      <c r="AD279" s="8">
        <v>-16.399999999999999</v>
      </c>
      <c r="AE279" s="8">
        <v>-0.14000000000000001</v>
      </c>
    </row>
    <row r="280" spans="18:31" ht="15" thickBot="1" x14ac:dyDescent="0.35">
      <c r="R280" s="7" t="s">
        <v>295</v>
      </c>
      <c r="S280" s="8">
        <v>4011.3</v>
      </c>
      <c r="T280" s="8">
        <v>4263.5</v>
      </c>
      <c r="U280" s="8">
        <v>1171.8</v>
      </c>
      <c r="V280" s="8">
        <v>138.6</v>
      </c>
      <c r="W280" s="8">
        <v>414.2</v>
      </c>
      <c r="X280" s="8">
        <v>1380.1</v>
      </c>
      <c r="Y280" s="8">
        <v>569.20000000000005</v>
      </c>
      <c r="Z280" s="8">
        <v>458.5</v>
      </c>
      <c r="AA280" s="8">
        <v>524.29999999999995</v>
      </c>
      <c r="AB280" s="8">
        <v>12931.5</v>
      </c>
      <c r="AC280" s="8">
        <v>14000</v>
      </c>
      <c r="AD280" s="8">
        <v>1068.5</v>
      </c>
      <c r="AE280" s="8">
        <v>7.63</v>
      </c>
    </row>
    <row r="281" spans="18:31" ht="15" thickBot="1" x14ac:dyDescent="0.35">
      <c r="R281" s="7" t="s">
        <v>296</v>
      </c>
      <c r="S281" s="8">
        <v>3687.3</v>
      </c>
      <c r="T281" s="8">
        <v>4479.8</v>
      </c>
      <c r="U281" s="8">
        <v>1815.3</v>
      </c>
      <c r="V281" s="8">
        <v>293.10000000000002</v>
      </c>
      <c r="W281" s="8">
        <v>0</v>
      </c>
      <c r="X281" s="8">
        <v>1380.1</v>
      </c>
      <c r="Y281" s="8">
        <v>569.20000000000005</v>
      </c>
      <c r="Z281" s="8">
        <v>91.7</v>
      </c>
      <c r="AA281" s="8">
        <v>213.3</v>
      </c>
      <c r="AB281" s="8">
        <v>12529.8</v>
      </c>
      <c r="AC281" s="8">
        <v>12000</v>
      </c>
      <c r="AD281" s="8">
        <v>-529.79999999999995</v>
      </c>
      <c r="AE281" s="8">
        <v>-4.42</v>
      </c>
    </row>
    <row r="282" spans="18:31" ht="15" thickBot="1" x14ac:dyDescent="0.35">
      <c r="R282" s="7" t="s">
        <v>297</v>
      </c>
      <c r="S282" s="8">
        <v>4011.3</v>
      </c>
      <c r="T282" s="8">
        <v>4263.5</v>
      </c>
      <c r="U282" s="8">
        <v>1815.3</v>
      </c>
      <c r="V282" s="8">
        <v>293.10000000000002</v>
      </c>
      <c r="W282" s="8">
        <v>0</v>
      </c>
      <c r="X282" s="8">
        <v>1380.1</v>
      </c>
      <c r="Y282" s="8">
        <v>569.20000000000005</v>
      </c>
      <c r="Z282" s="8">
        <v>91.7</v>
      </c>
      <c r="AA282" s="8">
        <v>213.3</v>
      </c>
      <c r="AB282" s="8">
        <v>12637.5</v>
      </c>
      <c r="AC282" s="8">
        <v>14000</v>
      </c>
      <c r="AD282" s="8">
        <v>1362.5</v>
      </c>
      <c r="AE282" s="8">
        <v>9.73</v>
      </c>
    </row>
    <row r="283" spans="18:31" ht="15" thickBot="1" x14ac:dyDescent="0.35">
      <c r="R283" s="7" t="s">
        <v>298</v>
      </c>
      <c r="S283" s="8">
        <v>3687.3</v>
      </c>
      <c r="T283" s="8">
        <v>4479.8</v>
      </c>
      <c r="U283" s="8">
        <v>1815.3</v>
      </c>
      <c r="V283" s="8">
        <v>63.3</v>
      </c>
      <c r="W283" s="8">
        <v>425.7</v>
      </c>
      <c r="X283" s="8">
        <v>1466.9</v>
      </c>
      <c r="Y283" s="8">
        <v>449.6</v>
      </c>
      <c r="Z283" s="8">
        <v>91.7</v>
      </c>
      <c r="AA283" s="8">
        <v>213.3</v>
      </c>
      <c r="AB283" s="8">
        <v>12692.8</v>
      </c>
      <c r="AC283" s="8">
        <v>13000</v>
      </c>
      <c r="AD283" s="8">
        <v>307.2</v>
      </c>
      <c r="AE283" s="8">
        <v>2.36</v>
      </c>
    </row>
    <row r="284" spans="18:31" ht="15" thickBot="1" x14ac:dyDescent="0.35">
      <c r="R284" s="7" t="s">
        <v>299</v>
      </c>
      <c r="S284" s="8">
        <v>3687.3</v>
      </c>
      <c r="T284" s="8">
        <v>3953</v>
      </c>
      <c r="U284" s="8">
        <v>1171.8</v>
      </c>
      <c r="V284" s="8">
        <v>192.4</v>
      </c>
      <c r="W284" s="8">
        <v>425.7</v>
      </c>
      <c r="X284" s="8">
        <v>1635.8</v>
      </c>
      <c r="Y284" s="8">
        <v>449.6</v>
      </c>
      <c r="Z284" s="8">
        <v>394.7</v>
      </c>
      <c r="AA284" s="8">
        <v>524.29999999999995</v>
      </c>
      <c r="AB284" s="8">
        <v>12434.6</v>
      </c>
      <c r="AC284" s="8">
        <v>12000</v>
      </c>
      <c r="AD284" s="8">
        <v>-434.6</v>
      </c>
      <c r="AE284" s="8">
        <v>-3.62</v>
      </c>
    </row>
    <row r="285" spans="18:31" ht="15" thickBot="1" x14ac:dyDescent="0.35">
      <c r="R285" s="7" t="s">
        <v>300</v>
      </c>
      <c r="S285" s="8">
        <v>3687.3</v>
      </c>
      <c r="T285" s="8">
        <v>3953</v>
      </c>
      <c r="U285" s="8">
        <v>1171.8</v>
      </c>
      <c r="V285" s="8">
        <v>192.4</v>
      </c>
      <c r="W285" s="8">
        <v>425.7</v>
      </c>
      <c r="X285" s="8">
        <v>1466.9</v>
      </c>
      <c r="Y285" s="8">
        <v>449.6</v>
      </c>
      <c r="Z285" s="8">
        <v>394.7</v>
      </c>
      <c r="AA285" s="8">
        <v>524.29999999999995</v>
      </c>
      <c r="AB285" s="8">
        <v>12265.7</v>
      </c>
      <c r="AC285" s="8">
        <v>12000</v>
      </c>
      <c r="AD285" s="8">
        <v>-265.7</v>
      </c>
      <c r="AE285" s="8">
        <v>-2.21</v>
      </c>
    </row>
    <row r="286" spans="18:31" ht="15" thickBot="1" x14ac:dyDescent="0.35">
      <c r="R286" s="7" t="s">
        <v>301</v>
      </c>
      <c r="S286" s="8">
        <v>3910.6</v>
      </c>
      <c r="T286" s="8">
        <v>3953</v>
      </c>
      <c r="U286" s="8">
        <v>1171.8</v>
      </c>
      <c r="V286" s="8">
        <v>63.3</v>
      </c>
      <c r="W286" s="8">
        <v>414.2</v>
      </c>
      <c r="X286" s="8">
        <v>1466.9</v>
      </c>
      <c r="Y286" s="8">
        <v>569.20000000000005</v>
      </c>
      <c r="Z286" s="8">
        <v>458.5</v>
      </c>
      <c r="AA286" s="8">
        <v>213.3</v>
      </c>
      <c r="AB286" s="8">
        <v>12220.8</v>
      </c>
      <c r="AC286" s="8">
        <v>11000</v>
      </c>
      <c r="AD286" s="8">
        <v>-1220.8</v>
      </c>
      <c r="AE286" s="8">
        <v>-11.1</v>
      </c>
    </row>
    <row r="287" spans="18:31" ht="15" thickBot="1" x14ac:dyDescent="0.35">
      <c r="R287" s="7" t="s">
        <v>302</v>
      </c>
      <c r="S287" s="8">
        <v>4011.3</v>
      </c>
      <c r="T287" s="8">
        <v>3953</v>
      </c>
      <c r="U287" s="8">
        <v>1171.8</v>
      </c>
      <c r="V287" s="8">
        <v>63.3</v>
      </c>
      <c r="W287" s="8">
        <v>414.2</v>
      </c>
      <c r="X287" s="8">
        <v>1466.9</v>
      </c>
      <c r="Y287" s="8">
        <v>569.20000000000005</v>
      </c>
      <c r="Z287" s="8">
        <v>458.5</v>
      </c>
      <c r="AA287" s="8">
        <v>213.3</v>
      </c>
      <c r="AB287" s="8">
        <v>12321.5</v>
      </c>
      <c r="AC287" s="8">
        <v>13000</v>
      </c>
      <c r="AD287" s="8">
        <v>678.5</v>
      </c>
      <c r="AE287" s="8">
        <v>5.22</v>
      </c>
    </row>
    <row r="288" spans="18:31" ht="15" thickBot="1" x14ac:dyDescent="0.35">
      <c r="R288" s="7" t="s">
        <v>303</v>
      </c>
      <c r="S288" s="8">
        <v>3910.6</v>
      </c>
      <c r="T288" s="8">
        <v>4263.5</v>
      </c>
      <c r="U288" s="8">
        <v>1171.8</v>
      </c>
      <c r="V288" s="8">
        <v>192.4</v>
      </c>
      <c r="W288" s="8">
        <v>425.7</v>
      </c>
      <c r="X288" s="8">
        <v>1635.8</v>
      </c>
      <c r="Y288" s="8">
        <v>534.29999999999995</v>
      </c>
      <c r="Z288" s="8">
        <v>91.7</v>
      </c>
      <c r="AA288" s="8">
        <v>213.3</v>
      </c>
      <c r="AB288" s="8">
        <v>12439.1</v>
      </c>
      <c r="AC288" s="8">
        <v>11000</v>
      </c>
      <c r="AD288" s="8">
        <v>-1439.1</v>
      </c>
      <c r="AE288" s="8">
        <v>-13.08</v>
      </c>
    </row>
    <row r="289" spans="18:31" ht="15" thickBot="1" x14ac:dyDescent="0.35">
      <c r="R289" s="7" t="s">
        <v>304</v>
      </c>
      <c r="S289" s="8">
        <v>3687.3</v>
      </c>
      <c r="T289" s="8">
        <v>3953</v>
      </c>
      <c r="U289" s="8">
        <v>1815.3</v>
      </c>
      <c r="V289" s="8">
        <v>138.6</v>
      </c>
      <c r="W289" s="8">
        <v>425.7</v>
      </c>
      <c r="X289" s="8">
        <v>1085.0999999999999</v>
      </c>
      <c r="Y289" s="8">
        <v>534.29999999999995</v>
      </c>
      <c r="Z289" s="8">
        <v>458.5</v>
      </c>
      <c r="AA289" s="8">
        <v>213.3</v>
      </c>
      <c r="AB289" s="8">
        <v>12311</v>
      </c>
      <c r="AC289" s="8">
        <v>11000</v>
      </c>
      <c r="AD289" s="8">
        <v>-1311</v>
      </c>
      <c r="AE289" s="8">
        <v>-11.92</v>
      </c>
    </row>
    <row r="290" spans="18:31" ht="15" thickBot="1" x14ac:dyDescent="0.35">
      <c r="R290" s="7" t="s">
        <v>305</v>
      </c>
      <c r="S290" s="8">
        <v>4011.3</v>
      </c>
      <c r="T290" s="8">
        <v>3953</v>
      </c>
      <c r="U290" s="8">
        <v>1815.3</v>
      </c>
      <c r="V290" s="8">
        <v>138.6</v>
      </c>
      <c r="W290" s="8">
        <v>425.7</v>
      </c>
      <c r="X290" s="8">
        <v>1380.1</v>
      </c>
      <c r="Y290" s="8">
        <v>534.29999999999995</v>
      </c>
      <c r="Z290" s="8">
        <v>458.5</v>
      </c>
      <c r="AA290" s="8">
        <v>213.3</v>
      </c>
      <c r="AB290" s="8">
        <v>12930</v>
      </c>
      <c r="AC290" s="8">
        <v>13000</v>
      </c>
      <c r="AD290" s="8">
        <v>70</v>
      </c>
      <c r="AE290" s="8">
        <v>0.54</v>
      </c>
    </row>
    <row r="291" spans="18:31" ht="15" thickBot="1" x14ac:dyDescent="0.35">
      <c r="R291" s="7" t="s">
        <v>306</v>
      </c>
      <c r="S291" s="8">
        <v>3687.3</v>
      </c>
      <c r="T291" s="8">
        <v>3953</v>
      </c>
      <c r="U291" s="8">
        <v>1815.3</v>
      </c>
      <c r="V291" s="8">
        <v>138.6</v>
      </c>
      <c r="W291" s="8">
        <v>425.7</v>
      </c>
      <c r="X291" s="8">
        <v>1085.0999999999999</v>
      </c>
      <c r="Y291" s="8">
        <v>534.29999999999995</v>
      </c>
      <c r="Z291" s="8">
        <v>458.5</v>
      </c>
      <c r="AA291" s="8">
        <v>213.3</v>
      </c>
      <c r="AB291" s="8">
        <v>12311</v>
      </c>
      <c r="AC291" s="8">
        <v>12000</v>
      </c>
      <c r="AD291" s="8">
        <v>-311</v>
      </c>
      <c r="AE291" s="8">
        <v>-2.59</v>
      </c>
    </row>
    <row r="292" spans="18:31" ht="15" thickBot="1" x14ac:dyDescent="0.35">
      <c r="R292" s="7" t="s">
        <v>307</v>
      </c>
      <c r="S292" s="8">
        <v>3910.6</v>
      </c>
      <c r="T292" s="8">
        <v>4263.5</v>
      </c>
      <c r="U292" s="8">
        <v>1171.8</v>
      </c>
      <c r="V292" s="8">
        <v>293.10000000000002</v>
      </c>
      <c r="W292" s="8">
        <v>425.7</v>
      </c>
      <c r="X292" s="8">
        <v>1380.1</v>
      </c>
      <c r="Y292" s="8">
        <v>449.6</v>
      </c>
      <c r="Z292" s="8">
        <v>458.5</v>
      </c>
      <c r="AA292" s="8">
        <v>213.3</v>
      </c>
      <c r="AB292" s="8">
        <v>12566.2</v>
      </c>
      <c r="AC292" s="8">
        <v>11000</v>
      </c>
      <c r="AD292" s="8">
        <v>-1566.2</v>
      </c>
      <c r="AE292" s="8">
        <v>-14.24</v>
      </c>
    </row>
    <row r="293" spans="18:31" ht="15" thickBot="1" x14ac:dyDescent="0.35">
      <c r="R293" s="7" t="s">
        <v>308</v>
      </c>
      <c r="S293" s="8">
        <v>4011.3</v>
      </c>
      <c r="T293" s="8">
        <v>3953</v>
      </c>
      <c r="U293" s="8">
        <v>1171.8</v>
      </c>
      <c r="V293" s="8">
        <v>293.10000000000002</v>
      </c>
      <c r="W293" s="8">
        <v>425.7</v>
      </c>
      <c r="X293" s="8">
        <v>1380.1</v>
      </c>
      <c r="Y293" s="8">
        <v>449.6</v>
      </c>
      <c r="Z293" s="8">
        <v>458.5</v>
      </c>
      <c r="AA293" s="8">
        <v>213.3</v>
      </c>
      <c r="AB293" s="8">
        <v>12356.4</v>
      </c>
      <c r="AC293" s="8">
        <v>13000</v>
      </c>
      <c r="AD293" s="8">
        <v>643.6</v>
      </c>
      <c r="AE293" s="8">
        <v>4.95</v>
      </c>
    </row>
    <row r="294" spans="18:31" ht="15" thickBot="1" x14ac:dyDescent="0.35">
      <c r="R294" s="7" t="s">
        <v>309</v>
      </c>
      <c r="S294" s="8">
        <v>4011.3</v>
      </c>
      <c r="T294" s="8">
        <v>4263.5</v>
      </c>
      <c r="U294" s="8">
        <v>1171.8</v>
      </c>
      <c r="V294" s="8">
        <v>192.4</v>
      </c>
      <c r="W294" s="8">
        <v>414.2</v>
      </c>
      <c r="X294" s="8">
        <v>1466.9</v>
      </c>
      <c r="Y294" s="8">
        <v>449.6</v>
      </c>
      <c r="Z294" s="8">
        <v>91.7</v>
      </c>
      <c r="AA294" s="8">
        <v>213.3</v>
      </c>
      <c r="AB294" s="8">
        <v>12274.6</v>
      </c>
      <c r="AC294" s="8">
        <v>11000</v>
      </c>
      <c r="AD294" s="8">
        <v>-1274.5999999999999</v>
      </c>
      <c r="AE294" s="8">
        <v>-11.59</v>
      </c>
    </row>
    <row r="295" spans="18:31" ht="15" thickBot="1" x14ac:dyDescent="0.35">
      <c r="R295" s="7" t="s">
        <v>310</v>
      </c>
      <c r="S295" s="8">
        <v>4105</v>
      </c>
      <c r="T295" s="8">
        <v>3953</v>
      </c>
      <c r="U295" s="8">
        <v>1171.8</v>
      </c>
      <c r="V295" s="8">
        <v>192.4</v>
      </c>
      <c r="W295" s="8">
        <v>425.7</v>
      </c>
      <c r="X295" s="8">
        <v>1635.8</v>
      </c>
      <c r="Y295" s="8">
        <v>449.6</v>
      </c>
      <c r="Z295" s="8">
        <v>91.7</v>
      </c>
      <c r="AA295" s="8">
        <v>73.8</v>
      </c>
      <c r="AB295" s="8">
        <v>12098.7</v>
      </c>
      <c r="AC295" s="8">
        <v>13000</v>
      </c>
      <c r="AD295" s="8">
        <v>901.3</v>
      </c>
      <c r="AE295" s="8">
        <v>6.93</v>
      </c>
    </row>
    <row r="296" spans="18:31" ht="15" thickBot="1" x14ac:dyDescent="0.35">
      <c r="R296" s="7" t="s">
        <v>311</v>
      </c>
      <c r="S296" s="8">
        <v>4011.3</v>
      </c>
      <c r="T296" s="8">
        <v>4263.5</v>
      </c>
      <c r="U296" s="8">
        <v>1171.8</v>
      </c>
      <c r="V296" s="8">
        <v>192.4</v>
      </c>
      <c r="W296" s="8">
        <v>414.2</v>
      </c>
      <c r="X296" s="8">
        <v>1466.9</v>
      </c>
      <c r="Y296" s="8">
        <v>449.6</v>
      </c>
      <c r="Z296" s="8">
        <v>91.7</v>
      </c>
      <c r="AA296" s="8">
        <v>213.3</v>
      </c>
      <c r="AB296" s="8">
        <v>12274.6</v>
      </c>
      <c r="AC296" s="8">
        <v>12000</v>
      </c>
      <c r="AD296" s="8">
        <v>-274.60000000000002</v>
      </c>
      <c r="AE296" s="8">
        <v>-2.29</v>
      </c>
    </row>
    <row r="297" spans="18:31" ht="15" thickBot="1" x14ac:dyDescent="0.35">
      <c r="R297" s="7" t="s">
        <v>312</v>
      </c>
      <c r="S297" s="8">
        <v>3910.6</v>
      </c>
      <c r="T297" s="8">
        <v>3953</v>
      </c>
      <c r="U297" s="8">
        <v>1171.8</v>
      </c>
      <c r="V297" s="8">
        <v>192.4</v>
      </c>
      <c r="W297" s="8">
        <v>501.9</v>
      </c>
      <c r="X297" s="8">
        <v>1466.9</v>
      </c>
      <c r="Y297" s="8">
        <v>534.29999999999995</v>
      </c>
      <c r="Z297" s="8">
        <v>91.7</v>
      </c>
      <c r="AA297" s="8">
        <v>213.3</v>
      </c>
      <c r="AB297" s="8">
        <v>12035.9</v>
      </c>
      <c r="AC297" s="8">
        <v>11000</v>
      </c>
      <c r="AD297" s="8">
        <v>-1035.9000000000001</v>
      </c>
      <c r="AE297" s="8">
        <v>-9.42</v>
      </c>
    </row>
    <row r="298" spans="18:31" ht="15" thickBot="1" x14ac:dyDescent="0.35">
      <c r="R298" s="7" t="s">
        <v>313</v>
      </c>
      <c r="S298" s="8">
        <v>4105</v>
      </c>
      <c r="T298" s="8">
        <v>3856.8</v>
      </c>
      <c r="U298" s="8">
        <v>1171.8</v>
      </c>
      <c r="V298" s="8">
        <v>192.4</v>
      </c>
      <c r="W298" s="8">
        <v>501.9</v>
      </c>
      <c r="X298" s="8">
        <v>1635.8</v>
      </c>
      <c r="Y298" s="8">
        <v>534.29999999999995</v>
      </c>
      <c r="Z298" s="8">
        <v>458.5</v>
      </c>
      <c r="AA298" s="8">
        <v>213.3</v>
      </c>
      <c r="AB298" s="8">
        <v>12669.9</v>
      </c>
      <c r="AC298" s="8">
        <v>14000</v>
      </c>
      <c r="AD298" s="8">
        <v>1330.1</v>
      </c>
      <c r="AE298" s="8">
        <v>9.5</v>
      </c>
    </row>
    <row r="299" spans="18:31" ht="15" thickBot="1" x14ac:dyDescent="0.35">
      <c r="R299" s="7" t="s">
        <v>314</v>
      </c>
      <c r="S299" s="8">
        <v>4105</v>
      </c>
      <c r="T299" s="8">
        <v>3953</v>
      </c>
      <c r="U299" s="8">
        <v>1815.3</v>
      </c>
      <c r="V299" s="8">
        <v>192.4</v>
      </c>
      <c r="W299" s="8">
        <v>1576</v>
      </c>
      <c r="X299" s="8">
        <v>1085.0999999999999</v>
      </c>
      <c r="Y299" s="8">
        <v>569.20000000000005</v>
      </c>
      <c r="Z299" s="8">
        <v>0</v>
      </c>
      <c r="AA299" s="8">
        <v>1575.5</v>
      </c>
      <c r="AB299" s="8">
        <v>14871.4</v>
      </c>
      <c r="AC299" s="8">
        <v>15000</v>
      </c>
      <c r="AD299" s="8">
        <v>128.6</v>
      </c>
      <c r="AE299" s="8">
        <v>0.86</v>
      </c>
    </row>
    <row r="300" spans="18:31" ht="15" thickBot="1" x14ac:dyDescent="0.35"/>
    <row r="301" spans="18:31" ht="15" thickBot="1" x14ac:dyDescent="0.35">
      <c r="R301" s="9" t="s">
        <v>329</v>
      </c>
      <c r="S301" s="10">
        <v>11959.1</v>
      </c>
    </row>
    <row r="302" spans="18:31" ht="15" thickBot="1" x14ac:dyDescent="0.35">
      <c r="R302" s="9" t="s">
        <v>338</v>
      </c>
      <c r="S302" s="10">
        <v>13067.5</v>
      </c>
    </row>
    <row r="303" spans="18:31" ht="15" thickBot="1" x14ac:dyDescent="0.35">
      <c r="R303" s="9" t="s">
        <v>331</v>
      </c>
      <c r="S303" s="10">
        <v>1705016.8</v>
      </c>
    </row>
    <row r="304" spans="18:31" ht="15" thickBot="1" x14ac:dyDescent="0.35">
      <c r="R304" s="9" t="s">
        <v>332</v>
      </c>
      <c r="S304" s="10">
        <v>1705000</v>
      </c>
    </row>
    <row r="305" spans="18:19" ht="15" thickBot="1" x14ac:dyDescent="0.35">
      <c r="R305" s="9" t="s">
        <v>333</v>
      </c>
      <c r="S305" s="10">
        <v>16.8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380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B495-754F-4D12-9A46-C048EDD3DEBF}">
  <dimension ref="A1:AE312"/>
  <sheetViews>
    <sheetView zoomScale="85" zoomScaleNormal="85" workbookViewId="0"/>
  </sheetViews>
  <sheetFormatPr defaultRowHeight="14.4" x14ac:dyDescent="0.3"/>
  <sheetData>
    <row r="1" spans="1:31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3">
        <f>CORREL(L3:L140,M3:M140)</f>
        <v>0.80847771810945346</v>
      </c>
      <c r="R1" s="3"/>
    </row>
    <row r="2" spans="1:31" s="18" customFormat="1" ht="86.4" x14ac:dyDescent="0.3">
      <c r="A2" s="19" t="s">
        <v>1</v>
      </c>
      <c r="B2" s="19" t="s">
        <v>2</v>
      </c>
      <c r="C2" s="19" t="s">
        <v>3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4</v>
      </c>
      <c r="M2" s="1" t="str">
        <f>AB161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R2" s="4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3">
      <c r="A3" s="1" t="s">
        <v>156</v>
      </c>
      <c r="B3" s="1" t="s">
        <v>14</v>
      </c>
      <c r="C3" s="1">
        <v>3</v>
      </c>
      <c r="D3" s="1">
        <v>1</v>
      </c>
      <c r="E3" s="1">
        <v>2</v>
      </c>
      <c r="F3" s="1">
        <v>2</v>
      </c>
      <c r="G3" s="1">
        <v>2</v>
      </c>
      <c r="H3" s="1">
        <v>3</v>
      </c>
      <c r="I3" s="1">
        <v>4</v>
      </c>
      <c r="J3" s="1">
        <v>5</v>
      </c>
      <c r="K3" s="1">
        <v>3</v>
      </c>
      <c r="L3" s="1">
        <f>konzisztencia_teszt_nyers_i!D3*1000+10000</f>
        <v>12000</v>
      </c>
      <c r="M3" s="1">
        <f t="shared" ref="M3:M66" si="0">AB162</f>
        <v>11932.8</v>
      </c>
      <c r="N3" s="1">
        <f>konzisztencia_teszt_nyers_i!L3</f>
        <v>3</v>
      </c>
      <c r="O3">
        <f>(M3-10000)/1000</f>
        <v>1.9327999999999992</v>
      </c>
      <c r="P3" s="12">
        <f>ABS(N3-O3)/N3</f>
        <v>0.35573333333333362</v>
      </c>
      <c r="Q3" s="12">
        <f>(N3-O3)/N3</f>
        <v>0.35573333333333362</v>
      </c>
    </row>
    <row r="4" spans="1:31" x14ac:dyDescent="0.3">
      <c r="A4" s="1" t="s">
        <v>153</v>
      </c>
      <c r="B4" s="1" t="s">
        <v>15</v>
      </c>
      <c r="C4" s="1">
        <v>2</v>
      </c>
      <c r="D4" s="1">
        <v>1</v>
      </c>
      <c r="E4" s="1">
        <v>2</v>
      </c>
      <c r="F4" s="1">
        <v>2</v>
      </c>
      <c r="G4" s="1">
        <v>2</v>
      </c>
      <c r="H4" s="1">
        <v>3</v>
      </c>
      <c r="I4" s="1">
        <v>3</v>
      </c>
      <c r="J4" s="1">
        <v>5</v>
      </c>
      <c r="K4" s="1">
        <v>3</v>
      </c>
      <c r="L4" s="1">
        <f>konzisztencia_teszt_nyers_i!D4*1000+10000</f>
        <v>12000</v>
      </c>
      <c r="M4" s="1">
        <f t="shared" si="0"/>
        <v>11967.7</v>
      </c>
      <c r="N4" s="1">
        <f>konzisztencia_teszt_nyers_i!L4</f>
        <v>3</v>
      </c>
      <c r="O4">
        <f t="shared" ref="O4:O67" si="1">(M4-10000)/1000</f>
        <v>1.9677000000000007</v>
      </c>
      <c r="P4" s="12">
        <f t="shared" ref="P4:P67" si="2">ABS(N4-O4)/N4</f>
        <v>0.34409999999999979</v>
      </c>
      <c r="Q4" s="12">
        <f t="shared" ref="Q4:Q67" si="3">(N4-O4)/N4</f>
        <v>0.34409999999999979</v>
      </c>
    </row>
    <row r="5" spans="1:31" ht="18" x14ac:dyDescent="0.3">
      <c r="A5" s="1" t="s">
        <v>152</v>
      </c>
      <c r="B5" s="1" t="s">
        <v>16</v>
      </c>
      <c r="C5" s="1">
        <v>1</v>
      </c>
      <c r="D5" s="1">
        <v>3</v>
      </c>
      <c r="E5" s="1">
        <v>2</v>
      </c>
      <c r="F5" s="1">
        <v>2</v>
      </c>
      <c r="G5" s="1">
        <v>3</v>
      </c>
      <c r="H5" s="1">
        <v>2</v>
      </c>
      <c r="I5" s="1">
        <v>3</v>
      </c>
      <c r="J5" s="1">
        <v>4</v>
      </c>
      <c r="K5" s="1">
        <v>1</v>
      </c>
      <c r="L5" s="1">
        <f>konzisztencia_teszt_nyers_i!D5*1000+10000</f>
        <v>12000</v>
      </c>
      <c r="M5" s="1">
        <f t="shared" si="0"/>
        <v>12567.6</v>
      </c>
      <c r="N5" s="1">
        <f>konzisztencia_teszt_nyers_i!L5</f>
        <v>1</v>
      </c>
      <c r="O5">
        <f t="shared" si="1"/>
        <v>2.5676000000000005</v>
      </c>
      <c r="P5" s="12">
        <f t="shared" si="2"/>
        <v>1.5676000000000005</v>
      </c>
      <c r="Q5" s="12">
        <f t="shared" si="3"/>
        <v>-1.5676000000000005</v>
      </c>
      <c r="R5" s="5" t="s">
        <v>158</v>
      </c>
      <c r="S5" s="6" t="s">
        <v>159</v>
      </c>
      <c r="T5" s="5" t="s">
        <v>160</v>
      </c>
      <c r="U5" s="6">
        <v>138</v>
      </c>
      <c r="V5" s="5" t="s">
        <v>161</v>
      </c>
      <c r="W5" s="6">
        <v>9</v>
      </c>
      <c r="X5" s="5" t="s">
        <v>162</v>
      </c>
      <c r="Y5" s="6">
        <v>5</v>
      </c>
      <c r="Z5" s="5" t="s">
        <v>163</v>
      </c>
      <c r="AA5" s="6">
        <v>0</v>
      </c>
      <c r="AB5" s="5" t="s">
        <v>164</v>
      </c>
      <c r="AC5" s="6" t="s">
        <v>165</v>
      </c>
    </row>
    <row r="6" spans="1:31" ht="18.600000000000001" thickBot="1" x14ac:dyDescent="0.35">
      <c r="A6" s="1" t="s">
        <v>156</v>
      </c>
      <c r="B6" s="1" t="s">
        <v>17</v>
      </c>
      <c r="C6" s="1">
        <v>2</v>
      </c>
      <c r="D6" s="1">
        <v>1</v>
      </c>
      <c r="E6" s="1">
        <v>2</v>
      </c>
      <c r="F6" s="1">
        <v>1</v>
      </c>
      <c r="G6" s="1">
        <v>1</v>
      </c>
      <c r="H6" s="1">
        <v>1</v>
      </c>
      <c r="I6" s="1">
        <v>2</v>
      </c>
      <c r="J6" s="1">
        <v>1</v>
      </c>
      <c r="K6" s="1">
        <v>4</v>
      </c>
      <c r="L6" s="1">
        <f>konzisztencia_teszt_nyers_i!D6*1000+10000</f>
        <v>11000</v>
      </c>
      <c r="M6" s="1">
        <f t="shared" si="0"/>
        <v>11844.1</v>
      </c>
      <c r="N6" s="1">
        <f>konzisztencia_teszt_nyers_i!L6</f>
        <v>4</v>
      </c>
      <c r="O6">
        <f t="shared" si="1"/>
        <v>1.8441000000000003</v>
      </c>
      <c r="P6" s="12">
        <f t="shared" si="2"/>
        <v>0.53897499999999998</v>
      </c>
      <c r="Q6" s="12">
        <f t="shared" si="3"/>
        <v>0.53897499999999998</v>
      </c>
      <c r="R6" s="3"/>
    </row>
    <row r="7" spans="1:31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1</v>
      </c>
      <c r="K7" s="1">
        <v>4</v>
      </c>
      <c r="L7" s="1">
        <f>konzisztencia_teszt_nyers_i!D7*1000+10000</f>
        <v>11000</v>
      </c>
      <c r="M7" s="1">
        <f t="shared" si="0"/>
        <v>11808.2</v>
      </c>
      <c r="N7" s="1">
        <f>konzisztencia_teszt_nyers_i!L7</f>
        <v>4</v>
      </c>
      <c r="O7">
        <f t="shared" si="1"/>
        <v>1.8082000000000007</v>
      </c>
      <c r="P7" s="12">
        <f t="shared" si="2"/>
        <v>0.54794999999999983</v>
      </c>
      <c r="Q7" s="12">
        <f t="shared" si="3"/>
        <v>0.54794999999999983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</row>
    <row r="8" spans="1:31" ht="15" thickBot="1" x14ac:dyDescent="0.35">
      <c r="A8" s="1" t="s">
        <v>155</v>
      </c>
      <c r="B8" s="1" t="s">
        <v>19</v>
      </c>
      <c r="C8" s="1">
        <v>3</v>
      </c>
      <c r="D8" s="1">
        <v>1</v>
      </c>
      <c r="E8" s="1">
        <v>3</v>
      </c>
      <c r="F8" s="1">
        <v>3</v>
      </c>
      <c r="G8" s="1">
        <v>3</v>
      </c>
      <c r="H8" s="1">
        <v>3</v>
      </c>
      <c r="I8" s="1">
        <v>5</v>
      </c>
      <c r="J8" s="1">
        <v>5</v>
      </c>
      <c r="K8" s="1">
        <v>3</v>
      </c>
      <c r="L8" s="1">
        <f>konzisztencia_teszt_nyers_i!D8*1000+10000</f>
        <v>12000</v>
      </c>
      <c r="M8" s="1">
        <f t="shared" si="0"/>
        <v>11880</v>
      </c>
      <c r="N8" s="1">
        <f>konzisztencia_teszt_nyers_i!L8</f>
        <v>3</v>
      </c>
      <c r="O8">
        <f t="shared" si="1"/>
        <v>1.88</v>
      </c>
      <c r="P8" s="12">
        <f t="shared" si="2"/>
        <v>0.37333333333333335</v>
      </c>
      <c r="Q8" s="12">
        <f t="shared" si="3"/>
        <v>0.37333333333333335</v>
      </c>
      <c r="R8" s="7" t="s">
        <v>177</v>
      </c>
      <c r="S8" s="8">
        <v>3</v>
      </c>
      <c r="T8" s="8">
        <v>1</v>
      </c>
      <c r="U8" s="8">
        <v>2</v>
      </c>
      <c r="V8" s="8">
        <v>2</v>
      </c>
      <c r="W8" s="8">
        <v>2</v>
      </c>
      <c r="X8" s="8">
        <v>3</v>
      </c>
      <c r="Y8" s="8">
        <v>4</v>
      </c>
      <c r="Z8" s="8">
        <v>5</v>
      </c>
      <c r="AA8" s="8">
        <v>3</v>
      </c>
      <c r="AB8" s="8">
        <v>12000</v>
      </c>
    </row>
    <row r="9" spans="1:31" ht="15" thickBot="1" x14ac:dyDescent="0.35">
      <c r="A9" s="1" t="s">
        <v>153</v>
      </c>
      <c r="B9" s="1" t="s">
        <v>20</v>
      </c>
      <c r="C9" s="1">
        <v>3</v>
      </c>
      <c r="D9" s="1">
        <v>2</v>
      </c>
      <c r="E9" s="1">
        <v>3</v>
      </c>
      <c r="F9" s="1">
        <v>3</v>
      </c>
      <c r="G9" s="1">
        <v>3</v>
      </c>
      <c r="H9" s="1">
        <v>3</v>
      </c>
      <c r="I9" s="1">
        <v>4</v>
      </c>
      <c r="J9" s="1">
        <v>4</v>
      </c>
      <c r="K9" s="1">
        <v>3</v>
      </c>
      <c r="L9" s="1">
        <f>konzisztencia_teszt_nyers_i!D9*1000+10000</f>
        <v>13000</v>
      </c>
      <c r="M9" s="1">
        <f t="shared" si="0"/>
        <v>12346.2</v>
      </c>
      <c r="N9" s="1">
        <f>konzisztencia_teszt_nyers_i!L9</f>
        <v>3</v>
      </c>
      <c r="O9">
        <f t="shared" si="1"/>
        <v>2.3462000000000005</v>
      </c>
      <c r="P9" s="12">
        <f t="shared" si="2"/>
        <v>0.21793333333333317</v>
      </c>
      <c r="Q9" s="12">
        <f t="shared" si="3"/>
        <v>0.21793333333333317</v>
      </c>
      <c r="R9" s="7" t="s">
        <v>178</v>
      </c>
      <c r="S9" s="8">
        <v>2</v>
      </c>
      <c r="T9" s="8">
        <v>1</v>
      </c>
      <c r="U9" s="8">
        <v>2</v>
      </c>
      <c r="V9" s="8">
        <v>2</v>
      </c>
      <c r="W9" s="8">
        <v>2</v>
      </c>
      <c r="X9" s="8">
        <v>3</v>
      </c>
      <c r="Y9" s="8">
        <v>3</v>
      </c>
      <c r="Z9" s="8">
        <v>5</v>
      </c>
      <c r="AA9" s="8">
        <v>3</v>
      </c>
      <c r="AB9" s="8">
        <v>12000</v>
      </c>
    </row>
    <row r="10" spans="1:31" ht="15" thickBot="1" x14ac:dyDescent="0.35">
      <c r="A10" s="1" t="s">
        <v>156</v>
      </c>
      <c r="B10" s="1" t="s">
        <v>21</v>
      </c>
      <c r="C10" s="1">
        <v>1</v>
      </c>
      <c r="D10" s="1">
        <v>3</v>
      </c>
      <c r="E10" s="1">
        <v>3</v>
      </c>
      <c r="F10" s="1">
        <v>2</v>
      </c>
      <c r="G10" s="1">
        <v>1</v>
      </c>
      <c r="H10" s="1">
        <v>1</v>
      </c>
      <c r="I10" s="1">
        <v>4</v>
      </c>
      <c r="J10" s="1">
        <v>4</v>
      </c>
      <c r="K10" s="1">
        <v>4</v>
      </c>
      <c r="L10" s="1">
        <f>konzisztencia_teszt_nyers_i!D10*1000+10000</f>
        <v>11000</v>
      </c>
      <c r="M10" s="1">
        <f t="shared" si="0"/>
        <v>11603.7</v>
      </c>
      <c r="N10" s="1">
        <f>konzisztencia_teszt_nyers_i!L10</f>
        <v>4</v>
      </c>
      <c r="O10">
        <f t="shared" si="1"/>
        <v>1.6037000000000008</v>
      </c>
      <c r="P10" s="12">
        <f t="shared" si="2"/>
        <v>0.5990749999999998</v>
      </c>
      <c r="Q10" s="12">
        <f t="shared" si="3"/>
        <v>0.5990749999999998</v>
      </c>
      <c r="R10" s="7" t="s">
        <v>179</v>
      </c>
      <c r="S10" s="8">
        <v>1</v>
      </c>
      <c r="T10" s="8">
        <v>3</v>
      </c>
      <c r="U10" s="8">
        <v>2</v>
      </c>
      <c r="V10" s="8">
        <v>2</v>
      </c>
      <c r="W10" s="8">
        <v>3</v>
      </c>
      <c r="X10" s="8">
        <v>2</v>
      </c>
      <c r="Y10" s="8">
        <v>3</v>
      </c>
      <c r="Z10" s="8">
        <v>4</v>
      </c>
      <c r="AA10" s="8">
        <v>1</v>
      </c>
      <c r="AB10" s="8">
        <v>12000</v>
      </c>
    </row>
    <row r="11" spans="1:31" ht="15" thickBot="1" x14ac:dyDescent="0.35">
      <c r="A11" s="1" t="s">
        <v>156</v>
      </c>
      <c r="B11" s="1" t="s">
        <v>22</v>
      </c>
      <c r="C11" s="1">
        <v>1</v>
      </c>
      <c r="D11" s="1">
        <v>2</v>
      </c>
      <c r="E11" s="1">
        <v>2</v>
      </c>
      <c r="F11" s="1">
        <v>2</v>
      </c>
      <c r="G11" s="1">
        <v>1</v>
      </c>
      <c r="H11" s="1">
        <v>1</v>
      </c>
      <c r="I11" s="1">
        <v>4</v>
      </c>
      <c r="J11" s="1">
        <v>4</v>
      </c>
      <c r="K11" s="1">
        <v>5</v>
      </c>
      <c r="L11" s="1">
        <f>konzisztencia_teszt_nyers_i!D11*1000+10000</f>
        <v>11000</v>
      </c>
      <c r="M11" s="1">
        <f t="shared" si="0"/>
        <v>11609.2</v>
      </c>
      <c r="N11" s="1">
        <f>konzisztencia_teszt_nyers_i!L11</f>
        <v>5</v>
      </c>
      <c r="O11">
        <f t="shared" si="1"/>
        <v>1.6092000000000006</v>
      </c>
      <c r="P11" s="12">
        <f t="shared" si="2"/>
        <v>0.67815999999999987</v>
      </c>
      <c r="Q11" s="12">
        <f t="shared" si="3"/>
        <v>0.67815999999999987</v>
      </c>
      <c r="R11" s="7" t="s">
        <v>180</v>
      </c>
      <c r="S11" s="8">
        <v>2</v>
      </c>
      <c r="T11" s="8">
        <v>1</v>
      </c>
      <c r="U11" s="8">
        <v>2</v>
      </c>
      <c r="V11" s="8">
        <v>1</v>
      </c>
      <c r="W11" s="8">
        <v>1</v>
      </c>
      <c r="X11" s="8">
        <v>1</v>
      </c>
      <c r="Y11" s="8">
        <v>2</v>
      </c>
      <c r="Z11" s="8">
        <v>1</v>
      </c>
      <c r="AA11" s="8">
        <v>4</v>
      </c>
      <c r="AB11" s="8">
        <v>11000</v>
      </c>
    </row>
    <row r="12" spans="1:31" ht="15" thickBot="1" x14ac:dyDescent="0.35">
      <c r="A12" s="1" t="s">
        <v>152</v>
      </c>
      <c r="B12" s="1" t="s">
        <v>23</v>
      </c>
      <c r="C12" s="1">
        <v>2</v>
      </c>
      <c r="D12" s="1">
        <v>5</v>
      </c>
      <c r="E12" s="1">
        <v>5</v>
      </c>
      <c r="F12" s="1">
        <v>4</v>
      </c>
      <c r="G12" s="1">
        <v>5</v>
      </c>
      <c r="H12" s="1">
        <v>5</v>
      </c>
      <c r="I12" s="1">
        <v>1</v>
      </c>
      <c r="J12" s="1">
        <v>3</v>
      </c>
      <c r="K12" s="1">
        <v>1</v>
      </c>
      <c r="L12" s="1">
        <f>konzisztencia_teszt_nyers_i!D12*1000+10000</f>
        <v>12000</v>
      </c>
      <c r="M12" s="1">
        <f t="shared" si="0"/>
        <v>12874.8</v>
      </c>
      <c r="N12" s="1">
        <f>konzisztencia_teszt_nyers_i!L12</f>
        <v>1</v>
      </c>
      <c r="O12">
        <f t="shared" si="1"/>
        <v>2.8747999999999991</v>
      </c>
      <c r="P12" s="12">
        <f t="shared" si="2"/>
        <v>1.8747999999999991</v>
      </c>
      <c r="Q12" s="12">
        <f t="shared" si="3"/>
        <v>-1.8747999999999991</v>
      </c>
      <c r="R12" s="7" t="s">
        <v>181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1</v>
      </c>
      <c r="AA12" s="8">
        <v>4</v>
      </c>
      <c r="AB12" s="8">
        <v>11000</v>
      </c>
    </row>
    <row r="13" spans="1:31" ht="15" thickBot="1" x14ac:dyDescent="0.35">
      <c r="A13" s="1" t="s">
        <v>155</v>
      </c>
      <c r="B13" s="1" t="s">
        <v>24</v>
      </c>
      <c r="C13" s="1">
        <v>3</v>
      </c>
      <c r="D13" s="1">
        <v>2</v>
      </c>
      <c r="E13" s="1">
        <v>4</v>
      </c>
      <c r="F13" s="1">
        <v>3</v>
      </c>
      <c r="G13" s="1">
        <v>3</v>
      </c>
      <c r="H13" s="1">
        <v>4</v>
      </c>
      <c r="I13" s="1">
        <v>3</v>
      </c>
      <c r="J13" s="1">
        <v>3</v>
      </c>
      <c r="K13" s="1">
        <v>3</v>
      </c>
      <c r="L13" s="1">
        <f>konzisztencia_teszt_nyers_i!D13*1000+10000</f>
        <v>13000</v>
      </c>
      <c r="M13" s="1">
        <f t="shared" si="0"/>
        <v>11878.5</v>
      </c>
      <c r="N13" s="1">
        <f>konzisztencia_teszt_nyers_i!L13</f>
        <v>3</v>
      </c>
      <c r="O13">
        <f t="shared" si="1"/>
        <v>1.8785000000000001</v>
      </c>
      <c r="P13" s="12">
        <f t="shared" si="2"/>
        <v>0.3738333333333333</v>
      </c>
      <c r="Q13" s="12">
        <f t="shared" si="3"/>
        <v>0.3738333333333333</v>
      </c>
      <c r="R13" s="7" t="s">
        <v>182</v>
      </c>
      <c r="S13" s="8">
        <v>3</v>
      </c>
      <c r="T13" s="8">
        <v>1</v>
      </c>
      <c r="U13" s="8">
        <v>3</v>
      </c>
      <c r="V13" s="8">
        <v>3</v>
      </c>
      <c r="W13" s="8">
        <v>3</v>
      </c>
      <c r="X13" s="8">
        <v>3</v>
      </c>
      <c r="Y13" s="8">
        <v>5</v>
      </c>
      <c r="Z13" s="8">
        <v>5</v>
      </c>
      <c r="AA13" s="8">
        <v>3</v>
      </c>
      <c r="AB13" s="8">
        <v>12000</v>
      </c>
    </row>
    <row r="14" spans="1:31" ht="15" thickBot="1" x14ac:dyDescent="0.35">
      <c r="A14" s="1" t="s">
        <v>152</v>
      </c>
      <c r="B14" s="1" t="s">
        <v>25</v>
      </c>
      <c r="C14" s="1">
        <v>3</v>
      </c>
      <c r="D14" s="1">
        <v>2</v>
      </c>
      <c r="E14" s="1">
        <v>3</v>
      </c>
      <c r="F14" s="1">
        <v>3</v>
      </c>
      <c r="G14" s="1">
        <v>3</v>
      </c>
      <c r="H14" s="1">
        <v>4</v>
      </c>
      <c r="I14" s="1">
        <v>3</v>
      </c>
      <c r="J14" s="1">
        <v>2</v>
      </c>
      <c r="K14" s="1">
        <v>3</v>
      </c>
      <c r="L14" s="1">
        <f>konzisztencia_teszt_nyers_i!D14*1000+10000</f>
        <v>13000</v>
      </c>
      <c r="M14" s="1">
        <f t="shared" si="0"/>
        <v>12288.9</v>
      </c>
      <c r="N14" s="1">
        <f>konzisztencia_teszt_nyers_i!L14</f>
        <v>3</v>
      </c>
      <c r="O14">
        <f t="shared" si="1"/>
        <v>2.2888999999999995</v>
      </c>
      <c r="P14" s="12">
        <f t="shared" si="2"/>
        <v>0.23703333333333351</v>
      </c>
      <c r="Q14" s="12">
        <f t="shared" si="3"/>
        <v>0.23703333333333351</v>
      </c>
      <c r="R14" s="7" t="s">
        <v>183</v>
      </c>
      <c r="S14" s="8">
        <v>3</v>
      </c>
      <c r="T14" s="8">
        <v>2</v>
      </c>
      <c r="U14" s="8">
        <v>3</v>
      </c>
      <c r="V14" s="8">
        <v>3</v>
      </c>
      <c r="W14" s="8">
        <v>3</v>
      </c>
      <c r="X14" s="8">
        <v>3</v>
      </c>
      <c r="Y14" s="8">
        <v>4</v>
      </c>
      <c r="Z14" s="8">
        <v>4</v>
      </c>
      <c r="AA14" s="8">
        <v>3</v>
      </c>
      <c r="AB14" s="8">
        <v>13000</v>
      </c>
    </row>
    <row r="15" spans="1:31" ht="15" thickBot="1" x14ac:dyDescent="0.35">
      <c r="A15" s="1" t="s">
        <v>154</v>
      </c>
      <c r="B15" s="1" t="s">
        <v>26</v>
      </c>
      <c r="C15" s="1">
        <v>3</v>
      </c>
      <c r="D15" s="1">
        <v>2</v>
      </c>
      <c r="E15" s="1">
        <v>3</v>
      </c>
      <c r="F15" s="1">
        <v>3</v>
      </c>
      <c r="G15" s="1">
        <v>3</v>
      </c>
      <c r="H15" s="1">
        <v>4</v>
      </c>
      <c r="I15" s="1">
        <v>2</v>
      </c>
      <c r="J15" s="1">
        <v>3</v>
      </c>
      <c r="K15" s="1">
        <v>3</v>
      </c>
      <c r="L15" s="1">
        <f>konzisztencia_teszt_nyers_i!D15*1000+10000</f>
        <v>13000</v>
      </c>
      <c r="M15" s="1">
        <f t="shared" si="0"/>
        <v>11995.2</v>
      </c>
      <c r="N15" s="1">
        <f>konzisztencia_teszt_nyers_i!L15</f>
        <v>3</v>
      </c>
      <c r="O15">
        <f t="shared" si="1"/>
        <v>1.9952000000000008</v>
      </c>
      <c r="P15" s="12">
        <f t="shared" si="2"/>
        <v>0.33493333333333308</v>
      </c>
      <c r="Q15" s="12">
        <f t="shared" si="3"/>
        <v>0.33493333333333308</v>
      </c>
      <c r="R15" s="7" t="s">
        <v>184</v>
      </c>
      <c r="S15" s="8">
        <v>1</v>
      </c>
      <c r="T15" s="8">
        <v>3</v>
      </c>
      <c r="U15" s="8">
        <v>3</v>
      </c>
      <c r="V15" s="8">
        <v>2</v>
      </c>
      <c r="W15" s="8">
        <v>1</v>
      </c>
      <c r="X15" s="8">
        <v>1</v>
      </c>
      <c r="Y15" s="8">
        <v>4</v>
      </c>
      <c r="Z15" s="8">
        <v>4</v>
      </c>
      <c r="AA15" s="8">
        <v>4</v>
      </c>
      <c r="AB15" s="8">
        <v>11000</v>
      </c>
    </row>
    <row r="16" spans="1:31" ht="15" thickBot="1" x14ac:dyDescent="0.35">
      <c r="A16" s="1" t="s">
        <v>155</v>
      </c>
      <c r="B16" s="1" t="s">
        <v>27</v>
      </c>
      <c r="C16" s="1">
        <v>3</v>
      </c>
      <c r="D16" s="1">
        <v>3</v>
      </c>
      <c r="E16" s="1">
        <v>3</v>
      </c>
      <c r="F16" s="1">
        <v>3</v>
      </c>
      <c r="G16" s="1">
        <v>2</v>
      </c>
      <c r="H16" s="1">
        <v>3</v>
      </c>
      <c r="I16" s="1">
        <v>4</v>
      </c>
      <c r="J16" s="1">
        <v>3</v>
      </c>
      <c r="K16" s="1">
        <v>3</v>
      </c>
      <c r="L16" s="1">
        <f>konzisztencia_teszt_nyers_i!D16*1000+10000</f>
        <v>12000</v>
      </c>
      <c r="M16" s="1">
        <f t="shared" si="0"/>
        <v>12043</v>
      </c>
      <c r="N16" s="1">
        <f>konzisztencia_teszt_nyers_i!L16</f>
        <v>3</v>
      </c>
      <c r="O16">
        <f t="shared" si="1"/>
        <v>2.0430000000000001</v>
      </c>
      <c r="P16" s="12">
        <f t="shared" si="2"/>
        <v>0.31899999999999995</v>
      </c>
      <c r="Q16" s="12">
        <f t="shared" si="3"/>
        <v>0.31899999999999995</v>
      </c>
      <c r="R16" s="7" t="s">
        <v>185</v>
      </c>
      <c r="S16" s="8">
        <v>1</v>
      </c>
      <c r="T16" s="8">
        <v>2</v>
      </c>
      <c r="U16" s="8">
        <v>2</v>
      </c>
      <c r="V16" s="8">
        <v>2</v>
      </c>
      <c r="W16" s="8">
        <v>1</v>
      </c>
      <c r="X16" s="8">
        <v>1</v>
      </c>
      <c r="Y16" s="8">
        <v>4</v>
      </c>
      <c r="Z16" s="8">
        <v>4</v>
      </c>
      <c r="AA16" s="8">
        <v>5</v>
      </c>
      <c r="AB16" s="8">
        <v>11000</v>
      </c>
    </row>
    <row r="17" spans="1:28" ht="15" thickBot="1" x14ac:dyDescent="0.35">
      <c r="A17" s="1" t="s">
        <v>152</v>
      </c>
      <c r="B17" s="1" t="s">
        <v>28</v>
      </c>
      <c r="C17" s="1">
        <v>2</v>
      </c>
      <c r="D17" s="1">
        <v>3</v>
      </c>
      <c r="E17" s="1">
        <v>4</v>
      </c>
      <c r="F17" s="1">
        <v>3</v>
      </c>
      <c r="G17" s="1">
        <v>2</v>
      </c>
      <c r="H17" s="1">
        <v>3</v>
      </c>
      <c r="I17" s="1">
        <v>3</v>
      </c>
      <c r="J17" s="1">
        <v>3</v>
      </c>
      <c r="K17" s="1">
        <v>2</v>
      </c>
      <c r="L17" s="1">
        <f>konzisztencia_teszt_nyers_i!D17*1000+10000</f>
        <v>12000</v>
      </c>
      <c r="M17" s="1">
        <f t="shared" si="0"/>
        <v>11681</v>
      </c>
      <c r="N17" s="1">
        <f>konzisztencia_teszt_nyers_i!L17</f>
        <v>2</v>
      </c>
      <c r="O17">
        <f t="shared" si="1"/>
        <v>1.681</v>
      </c>
      <c r="P17" s="12">
        <f t="shared" si="2"/>
        <v>0.15949999999999998</v>
      </c>
      <c r="Q17" s="12">
        <f t="shared" si="3"/>
        <v>0.15949999999999998</v>
      </c>
      <c r="R17" s="7" t="s">
        <v>186</v>
      </c>
      <c r="S17" s="8">
        <v>2</v>
      </c>
      <c r="T17" s="8">
        <v>5</v>
      </c>
      <c r="U17" s="8">
        <v>5</v>
      </c>
      <c r="V17" s="8">
        <v>4</v>
      </c>
      <c r="W17" s="8">
        <v>5</v>
      </c>
      <c r="X17" s="8">
        <v>5</v>
      </c>
      <c r="Y17" s="8">
        <v>1</v>
      </c>
      <c r="Z17" s="8">
        <v>3</v>
      </c>
      <c r="AA17" s="8">
        <v>1</v>
      </c>
      <c r="AB17" s="8">
        <v>12000</v>
      </c>
    </row>
    <row r="18" spans="1:28" ht="15" thickBot="1" x14ac:dyDescent="0.35">
      <c r="A18" s="1" t="s">
        <v>154</v>
      </c>
      <c r="B18" s="1" t="s">
        <v>29</v>
      </c>
      <c r="C18" s="1">
        <v>3</v>
      </c>
      <c r="D18" s="1">
        <v>3</v>
      </c>
      <c r="E18" s="1">
        <v>3</v>
      </c>
      <c r="F18" s="1">
        <v>3</v>
      </c>
      <c r="G18" s="1">
        <v>2</v>
      </c>
      <c r="H18" s="1">
        <v>3</v>
      </c>
      <c r="I18" s="1">
        <v>3</v>
      </c>
      <c r="J18" s="1">
        <v>3</v>
      </c>
      <c r="K18" s="1">
        <v>3</v>
      </c>
      <c r="L18" s="1">
        <f>konzisztencia_teszt_nyers_i!D18*1000+10000</f>
        <v>12000</v>
      </c>
      <c r="M18" s="1">
        <f t="shared" si="0"/>
        <v>12339.7</v>
      </c>
      <c r="N18" s="1">
        <f>konzisztencia_teszt_nyers_i!L18</f>
        <v>3</v>
      </c>
      <c r="O18">
        <f t="shared" si="1"/>
        <v>2.3397000000000006</v>
      </c>
      <c r="P18" s="12">
        <f t="shared" si="2"/>
        <v>0.22009999999999982</v>
      </c>
      <c r="Q18" s="12">
        <f t="shared" si="3"/>
        <v>0.22009999999999982</v>
      </c>
      <c r="R18" s="7" t="s">
        <v>187</v>
      </c>
      <c r="S18" s="8">
        <v>3</v>
      </c>
      <c r="T18" s="8">
        <v>2</v>
      </c>
      <c r="U18" s="8">
        <v>4</v>
      </c>
      <c r="V18" s="8">
        <v>3</v>
      </c>
      <c r="W18" s="8">
        <v>3</v>
      </c>
      <c r="X18" s="8">
        <v>4</v>
      </c>
      <c r="Y18" s="8">
        <v>3</v>
      </c>
      <c r="Z18" s="8">
        <v>3</v>
      </c>
      <c r="AA18" s="8">
        <v>3</v>
      </c>
      <c r="AB18" s="8">
        <v>13000</v>
      </c>
    </row>
    <row r="19" spans="1:28" ht="15" thickBot="1" x14ac:dyDescent="0.35">
      <c r="A19" s="1" t="s">
        <v>156</v>
      </c>
      <c r="B19" s="1" t="s">
        <v>30</v>
      </c>
      <c r="C19" s="1">
        <v>2</v>
      </c>
      <c r="D19" s="1">
        <v>2</v>
      </c>
      <c r="E19" s="1">
        <v>2</v>
      </c>
      <c r="F19" s="1">
        <v>1</v>
      </c>
      <c r="G19" s="1">
        <v>1</v>
      </c>
      <c r="H19" s="1">
        <v>1</v>
      </c>
      <c r="I19" s="1">
        <v>3</v>
      </c>
      <c r="J19" s="1">
        <v>2</v>
      </c>
      <c r="K19" s="1">
        <v>3</v>
      </c>
      <c r="L19" s="1">
        <f>konzisztencia_teszt_nyers_i!D19*1000+10000</f>
        <v>13000</v>
      </c>
      <c r="M19" s="1">
        <f t="shared" si="0"/>
        <v>11866</v>
      </c>
      <c r="N19" s="1">
        <f>konzisztencia_teszt_nyers_i!L19</f>
        <v>3</v>
      </c>
      <c r="O19">
        <f t="shared" si="1"/>
        <v>1.8660000000000001</v>
      </c>
      <c r="P19" s="12">
        <f t="shared" si="2"/>
        <v>0.37799999999999995</v>
      </c>
      <c r="Q19" s="12">
        <f t="shared" si="3"/>
        <v>0.37799999999999995</v>
      </c>
      <c r="R19" s="7" t="s">
        <v>188</v>
      </c>
      <c r="S19" s="8">
        <v>3</v>
      </c>
      <c r="T19" s="8">
        <v>2</v>
      </c>
      <c r="U19" s="8">
        <v>3</v>
      </c>
      <c r="V19" s="8">
        <v>3</v>
      </c>
      <c r="W19" s="8">
        <v>3</v>
      </c>
      <c r="X19" s="8">
        <v>4</v>
      </c>
      <c r="Y19" s="8">
        <v>3</v>
      </c>
      <c r="Z19" s="8">
        <v>2</v>
      </c>
      <c r="AA19" s="8">
        <v>3</v>
      </c>
      <c r="AB19" s="8">
        <v>13000</v>
      </c>
    </row>
    <row r="20" spans="1:28" ht="15" thickBot="1" x14ac:dyDescent="0.35">
      <c r="A20" s="1" t="s">
        <v>152</v>
      </c>
      <c r="B20" s="1" t="s">
        <v>31</v>
      </c>
      <c r="C20" s="1">
        <v>1</v>
      </c>
      <c r="D20" s="1">
        <v>4</v>
      </c>
      <c r="E20" s="1">
        <v>3</v>
      </c>
      <c r="F20" s="1">
        <v>1</v>
      </c>
      <c r="G20" s="1">
        <v>2</v>
      </c>
      <c r="H20" s="1">
        <v>1</v>
      </c>
      <c r="I20" s="1">
        <v>3</v>
      </c>
      <c r="J20" s="1">
        <v>2</v>
      </c>
      <c r="K20" s="1">
        <v>2</v>
      </c>
      <c r="L20" s="1">
        <f>konzisztencia_teszt_nyers_i!D20*1000+10000</f>
        <v>12000</v>
      </c>
      <c r="M20" s="1">
        <f t="shared" si="0"/>
        <v>12110.8</v>
      </c>
      <c r="N20" s="1">
        <f>konzisztencia_teszt_nyers_i!L20</f>
        <v>2</v>
      </c>
      <c r="O20">
        <f t="shared" si="1"/>
        <v>2.1107999999999993</v>
      </c>
      <c r="P20" s="12">
        <f t="shared" si="2"/>
        <v>5.5399999999999672E-2</v>
      </c>
      <c r="Q20" s="12">
        <f t="shared" si="3"/>
        <v>-5.5399999999999672E-2</v>
      </c>
      <c r="R20" s="7" t="s">
        <v>189</v>
      </c>
      <c r="S20" s="8">
        <v>3</v>
      </c>
      <c r="T20" s="8">
        <v>2</v>
      </c>
      <c r="U20" s="8">
        <v>3</v>
      </c>
      <c r="V20" s="8">
        <v>3</v>
      </c>
      <c r="W20" s="8">
        <v>3</v>
      </c>
      <c r="X20" s="8">
        <v>4</v>
      </c>
      <c r="Y20" s="8">
        <v>2</v>
      </c>
      <c r="Z20" s="8">
        <v>3</v>
      </c>
      <c r="AA20" s="8">
        <v>3</v>
      </c>
      <c r="AB20" s="8">
        <v>13000</v>
      </c>
    </row>
    <row r="21" spans="1:28" ht="15" thickBot="1" x14ac:dyDescent="0.35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1</v>
      </c>
      <c r="G21" s="1">
        <v>1</v>
      </c>
      <c r="H21" s="1">
        <v>1</v>
      </c>
      <c r="I21" s="1">
        <v>3</v>
      </c>
      <c r="J21" s="1">
        <v>2</v>
      </c>
      <c r="K21" s="1">
        <v>4</v>
      </c>
      <c r="L21" s="1">
        <f>konzisztencia_teszt_nyers_i!D21*1000+10000</f>
        <v>13000</v>
      </c>
      <c r="M21" s="1">
        <f t="shared" si="0"/>
        <v>12164.2</v>
      </c>
      <c r="N21" s="1">
        <f>konzisztencia_teszt_nyers_i!L21</f>
        <v>4</v>
      </c>
      <c r="O21">
        <f t="shared" si="1"/>
        <v>2.1642000000000006</v>
      </c>
      <c r="P21" s="12">
        <f t="shared" si="2"/>
        <v>0.45894999999999986</v>
      </c>
      <c r="Q21" s="12">
        <f t="shared" si="3"/>
        <v>0.45894999999999986</v>
      </c>
      <c r="R21" s="7" t="s">
        <v>190</v>
      </c>
      <c r="S21" s="8">
        <v>3</v>
      </c>
      <c r="T21" s="8">
        <v>3</v>
      </c>
      <c r="U21" s="8">
        <v>3</v>
      </c>
      <c r="V21" s="8">
        <v>3</v>
      </c>
      <c r="W21" s="8">
        <v>2</v>
      </c>
      <c r="X21" s="8">
        <v>3</v>
      </c>
      <c r="Y21" s="8">
        <v>4</v>
      </c>
      <c r="Z21" s="8">
        <v>3</v>
      </c>
      <c r="AA21" s="8">
        <v>3</v>
      </c>
      <c r="AB21" s="8">
        <v>12000</v>
      </c>
    </row>
    <row r="22" spans="1:28" ht="15" thickBot="1" x14ac:dyDescent="0.35">
      <c r="A22" s="1" t="s">
        <v>156</v>
      </c>
      <c r="B22" s="1" t="s">
        <v>33</v>
      </c>
      <c r="C22" s="1">
        <v>1</v>
      </c>
      <c r="D22" s="1">
        <v>5</v>
      </c>
      <c r="E22" s="1">
        <v>4</v>
      </c>
      <c r="F22" s="1">
        <v>2</v>
      </c>
      <c r="G22" s="1">
        <v>4</v>
      </c>
      <c r="H22" s="1">
        <v>2</v>
      </c>
      <c r="I22" s="1">
        <v>2</v>
      </c>
      <c r="J22" s="1">
        <v>3</v>
      </c>
      <c r="K22" s="1">
        <v>1</v>
      </c>
      <c r="L22" s="1">
        <f>konzisztencia_teszt_nyers_i!D22*1000+10000</f>
        <v>13000</v>
      </c>
      <c r="M22" s="1">
        <f t="shared" si="0"/>
        <v>12044.5</v>
      </c>
      <c r="N22" s="1">
        <f>konzisztencia_teszt_nyers_i!L22</f>
        <v>1</v>
      </c>
      <c r="O22">
        <f t="shared" si="1"/>
        <v>2.0445000000000002</v>
      </c>
      <c r="P22" s="12">
        <f t="shared" si="2"/>
        <v>1.0445000000000002</v>
      </c>
      <c r="Q22" s="12">
        <f t="shared" si="3"/>
        <v>-1.0445000000000002</v>
      </c>
      <c r="R22" s="7" t="s">
        <v>191</v>
      </c>
      <c r="S22" s="8">
        <v>2</v>
      </c>
      <c r="T22" s="8">
        <v>3</v>
      </c>
      <c r="U22" s="8">
        <v>4</v>
      </c>
      <c r="V22" s="8">
        <v>3</v>
      </c>
      <c r="W22" s="8">
        <v>2</v>
      </c>
      <c r="X22" s="8">
        <v>3</v>
      </c>
      <c r="Y22" s="8">
        <v>3</v>
      </c>
      <c r="Z22" s="8">
        <v>3</v>
      </c>
      <c r="AA22" s="8">
        <v>2</v>
      </c>
      <c r="AB22" s="8">
        <v>12000</v>
      </c>
    </row>
    <row r="23" spans="1:28" ht="15" thickBot="1" x14ac:dyDescent="0.35">
      <c r="A23" s="1" t="s">
        <v>155</v>
      </c>
      <c r="B23" s="1" t="s">
        <v>34</v>
      </c>
      <c r="C23" s="1">
        <v>2</v>
      </c>
      <c r="D23" s="1">
        <v>3</v>
      </c>
      <c r="E23" s="1">
        <v>3</v>
      </c>
      <c r="F23" s="1">
        <v>2</v>
      </c>
      <c r="G23" s="1">
        <v>2</v>
      </c>
      <c r="H23" s="1">
        <v>1</v>
      </c>
      <c r="I23" s="1">
        <v>4</v>
      </c>
      <c r="J23" s="1">
        <v>3</v>
      </c>
      <c r="K23" s="1">
        <v>3</v>
      </c>
      <c r="L23" s="1">
        <f>konzisztencia_teszt_nyers_i!D23*1000+10000</f>
        <v>12000</v>
      </c>
      <c r="M23" s="1">
        <f t="shared" si="0"/>
        <v>11588.7</v>
      </c>
      <c r="N23" s="1">
        <f>konzisztencia_teszt_nyers_i!L23</f>
        <v>3</v>
      </c>
      <c r="O23">
        <f t="shared" si="1"/>
        <v>1.5887000000000007</v>
      </c>
      <c r="P23" s="12">
        <f t="shared" si="2"/>
        <v>0.47043333333333309</v>
      </c>
      <c r="Q23" s="12">
        <f t="shared" si="3"/>
        <v>0.47043333333333309</v>
      </c>
      <c r="R23" s="7" t="s">
        <v>192</v>
      </c>
      <c r="S23" s="8">
        <v>3</v>
      </c>
      <c r="T23" s="8">
        <v>3</v>
      </c>
      <c r="U23" s="8">
        <v>3</v>
      </c>
      <c r="V23" s="8">
        <v>3</v>
      </c>
      <c r="W23" s="8">
        <v>2</v>
      </c>
      <c r="X23" s="8">
        <v>3</v>
      </c>
      <c r="Y23" s="8">
        <v>3</v>
      </c>
      <c r="Z23" s="8">
        <v>3</v>
      </c>
      <c r="AA23" s="8">
        <v>3</v>
      </c>
      <c r="AB23" s="8">
        <v>12000</v>
      </c>
    </row>
    <row r="24" spans="1:28" ht="15" thickBot="1" x14ac:dyDescent="0.35">
      <c r="A24" s="1" t="s">
        <v>154</v>
      </c>
      <c r="B24" s="1" t="s">
        <v>35</v>
      </c>
      <c r="C24" s="1">
        <v>2</v>
      </c>
      <c r="D24" s="1">
        <v>3</v>
      </c>
      <c r="E24" s="1">
        <v>2</v>
      </c>
      <c r="F24" s="1">
        <v>2</v>
      </c>
      <c r="G24" s="1">
        <v>1</v>
      </c>
      <c r="H24" s="1">
        <v>1</v>
      </c>
      <c r="I24" s="1">
        <v>3</v>
      </c>
      <c r="J24" s="1">
        <v>4</v>
      </c>
      <c r="K24" s="1">
        <v>4</v>
      </c>
      <c r="L24" s="1">
        <f>konzisztencia_teszt_nyers_i!D24*1000+10000</f>
        <v>13000</v>
      </c>
      <c r="M24" s="1">
        <f t="shared" si="0"/>
        <v>12208.1</v>
      </c>
      <c r="N24" s="1">
        <f>konzisztencia_teszt_nyers_i!L24</f>
        <v>4</v>
      </c>
      <c r="O24">
        <f t="shared" si="1"/>
        <v>2.2081000000000004</v>
      </c>
      <c r="P24" s="12">
        <f t="shared" si="2"/>
        <v>0.4479749999999999</v>
      </c>
      <c r="Q24" s="12">
        <f t="shared" si="3"/>
        <v>0.4479749999999999</v>
      </c>
      <c r="R24" s="7" t="s">
        <v>193</v>
      </c>
      <c r="S24" s="8">
        <v>2</v>
      </c>
      <c r="T24" s="8">
        <v>2</v>
      </c>
      <c r="U24" s="8">
        <v>2</v>
      </c>
      <c r="V24" s="8">
        <v>1</v>
      </c>
      <c r="W24" s="8">
        <v>1</v>
      </c>
      <c r="X24" s="8">
        <v>1</v>
      </c>
      <c r="Y24" s="8">
        <v>3</v>
      </c>
      <c r="Z24" s="8">
        <v>2</v>
      </c>
      <c r="AA24" s="8">
        <v>3</v>
      </c>
      <c r="AB24" s="8">
        <v>13000</v>
      </c>
    </row>
    <row r="25" spans="1:28" ht="15" thickBot="1" x14ac:dyDescent="0.35">
      <c r="A25" s="1" t="s">
        <v>152</v>
      </c>
      <c r="B25" s="1" t="s">
        <v>36</v>
      </c>
      <c r="C25" s="1">
        <v>1</v>
      </c>
      <c r="D25" s="1">
        <v>4</v>
      </c>
      <c r="E25" s="1">
        <v>3</v>
      </c>
      <c r="F25" s="1">
        <v>2</v>
      </c>
      <c r="G25" s="1">
        <v>2</v>
      </c>
      <c r="H25" s="1">
        <v>1</v>
      </c>
      <c r="I25" s="1">
        <v>3</v>
      </c>
      <c r="J25" s="1">
        <v>3</v>
      </c>
      <c r="K25" s="1">
        <v>2</v>
      </c>
      <c r="L25" s="1">
        <f>konzisztencia_teszt_nyers_i!D25*1000+10000</f>
        <v>12000</v>
      </c>
      <c r="M25" s="1">
        <f t="shared" si="0"/>
        <v>12016.1</v>
      </c>
      <c r="N25" s="1">
        <f>konzisztencia_teszt_nyers_i!L25</f>
        <v>2</v>
      </c>
      <c r="O25">
        <f t="shared" si="1"/>
        <v>2.0161000000000002</v>
      </c>
      <c r="P25" s="12">
        <f t="shared" si="2"/>
        <v>8.0500000000001126E-3</v>
      </c>
      <c r="Q25" s="12">
        <f t="shared" si="3"/>
        <v>-8.0500000000001126E-3</v>
      </c>
      <c r="R25" s="7" t="s">
        <v>194</v>
      </c>
      <c r="S25" s="8">
        <v>1</v>
      </c>
      <c r="T25" s="8">
        <v>4</v>
      </c>
      <c r="U25" s="8">
        <v>3</v>
      </c>
      <c r="V25" s="8">
        <v>1</v>
      </c>
      <c r="W25" s="8">
        <v>2</v>
      </c>
      <c r="X25" s="8">
        <v>1</v>
      </c>
      <c r="Y25" s="8">
        <v>3</v>
      </c>
      <c r="Z25" s="8">
        <v>2</v>
      </c>
      <c r="AA25" s="8">
        <v>2</v>
      </c>
      <c r="AB25" s="8">
        <v>12000</v>
      </c>
    </row>
    <row r="26" spans="1:28" ht="15" thickBot="1" x14ac:dyDescent="0.35">
      <c r="A26" s="1" t="s">
        <v>152</v>
      </c>
      <c r="B26" s="1" t="s">
        <v>37</v>
      </c>
      <c r="C26" s="1">
        <v>1</v>
      </c>
      <c r="D26" s="1">
        <v>3</v>
      </c>
      <c r="E26" s="1">
        <v>3</v>
      </c>
      <c r="F26" s="1">
        <v>3</v>
      </c>
      <c r="G26" s="1">
        <v>2</v>
      </c>
      <c r="H26" s="1">
        <v>2</v>
      </c>
      <c r="I26" s="1">
        <v>3</v>
      </c>
      <c r="J26" s="1">
        <v>4</v>
      </c>
      <c r="K26" s="1">
        <v>2</v>
      </c>
      <c r="L26" s="1">
        <f>konzisztencia_teszt_nyers_i!D26*1000+10000</f>
        <v>11000</v>
      </c>
      <c r="M26" s="1">
        <f t="shared" si="0"/>
        <v>11502.5</v>
      </c>
      <c r="N26" s="1">
        <f>konzisztencia_teszt_nyers_i!L26</f>
        <v>2</v>
      </c>
      <c r="O26">
        <f t="shared" si="1"/>
        <v>1.5024999999999999</v>
      </c>
      <c r="P26" s="12">
        <f t="shared" si="2"/>
        <v>0.24875000000000003</v>
      </c>
      <c r="Q26" s="12">
        <f t="shared" si="3"/>
        <v>0.24875000000000003</v>
      </c>
      <c r="R26" s="7" t="s">
        <v>195</v>
      </c>
      <c r="S26" s="8">
        <v>2</v>
      </c>
      <c r="T26" s="8">
        <v>3</v>
      </c>
      <c r="U26" s="8">
        <v>3</v>
      </c>
      <c r="V26" s="8">
        <v>1</v>
      </c>
      <c r="W26" s="8">
        <v>1</v>
      </c>
      <c r="X26" s="8">
        <v>1</v>
      </c>
      <c r="Y26" s="8">
        <v>3</v>
      </c>
      <c r="Z26" s="8">
        <v>2</v>
      </c>
      <c r="AA26" s="8">
        <v>4</v>
      </c>
      <c r="AB26" s="8">
        <v>13000</v>
      </c>
    </row>
    <row r="27" spans="1:28" ht="15" thickBot="1" x14ac:dyDescent="0.35">
      <c r="A27" s="1" t="s">
        <v>155</v>
      </c>
      <c r="B27" s="1" t="s">
        <v>38</v>
      </c>
      <c r="C27" s="1">
        <v>3</v>
      </c>
      <c r="D27" s="1">
        <v>2</v>
      </c>
      <c r="E27" s="1">
        <v>2</v>
      </c>
      <c r="F27" s="1">
        <v>3</v>
      </c>
      <c r="G27" s="1">
        <v>2</v>
      </c>
      <c r="H27" s="1">
        <v>2</v>
      </c>
      <c r="I27" s="1">
        <v>4</v>
      </c>
      <c r="J27" s="1">
        <v>5</v>
      </c>
      <c r="K27" s="1">
        <v>4</v>
      </c>
      <c r="L27" s="1">
        <f>konzisztencia_teszt_nyers_i!D27*1000+10000</f>
        <v>13000</v>
      </c>
      <c r="M27" s="1">
        <f t="shared" si="0"/>
        <v>12211.1</v>
      </c>
      <c r="N27" s="1">
        <f>konzisztencia_teszt_nyers_i!L27</f>
        <v>4</v>
      </c>
      <c r="O27">
        <f t="shared" si="1"/>
        <v>2.2111000000000005</v>
      </c>
      <c r="P27" s="12">
        <f t="shared" si="2"/>
        <v>0.44722499999999987</v>
      </c>
      <c r="Q27" s="12">
        <f t="shared" si="3"/>
        <v>0.44722499999999987</v>
      </c>
      <c r="R27" s="7" t="s">
        <v>196</v>
      </c>
      <c r="S27" s="8">
        <v>1</v>
      </c>
      <c r="T27" s="8">
        <v>5</v>
      </c>
      <c r="U27" s="8">
        <v>4</v>
      </c>
      <c r="V27" s="8">
        <v>2</v>
      </c>
      <c r="W27" s="8">
        <v>4</v>
      </c>
      <c r="X27" s="8">
        <v>2</v>
      </c>
      <c r="Y27" s="8">
        <v>2</v>
      </c>
      <c r="Z27" s="8">
        <v>3</v>
      </c>
      <c r="AA27" s="8">
        <v>1</v>
      </c>
      <c r="AB27" s="8">
        <v>13000</v>
      </c>
    </row>
    <row r="28" spans="1:28" ht="15" thickBot="1" x14ac:dyDescent="0.35">
      <c r="A28" s="1" t="s">
        <v>156</v>
      </c>
      <c r="B28" s="1" t="s">
        <v>39</v>
      </c>
      <c r="C28" s="1">
        <v>4</v>
      </c>
      <c r="D28" s="1">
        <v>1</v>
      </c>
      <c r="E28" s="1">
        <v>4</v>
      </c>
      <c r="F28" s="1">
        <v>3</v>
      </c>
      <c r="G28" s="1">
        <v>4</v>
      </c>
      <c r="H28" s="1">
        <v>4</v>
      </c>
      <c r="I28" s="1">
        <v>2</v>
      </c>
      <c r="J28" s="1">
        <v>3</v>
      </c>
      <c r="K28" s="1">
        <v>3</v>
      </c>
      <c r="L28" s="1">
        <f>konzisztencia_teszt_nyers_i!D28*1000+10000</f>
        <v>12000</v>
      </c>
      <c r="M28" s="1">
        <f t="shared" si="0"/>
        <v>12822.9</v>
      </c>
      <c r="N28" s="1">
        <f>konzisztencia_teszt_nyers_i!L28</f>
        <v>3</v>
      </c>
      <c r="O28">
        <f t="shared" si="1"/>
        <v>2.8228999999999997</v>
      </c>
      <c r="P28" s="12">
        <f t="shared" si="2"/>
        <v>5.9033333333333417E-2</v>
      </c>
      <c r="Q28" s="12">
        <f t="shared" si="3"/>
        <v>5.9033333333333417E-2</v>
      </c>
      <c r="R28" s="7" t="s">
        <v>197</v>
      </c>
      <c r="S28" s="8">
        <v>2</v>
      </c>
      <c r="T28" s="8">
        <v>3</v>
      </c>
      <c r="U28" s="8">
        <v>3</v>
      </c>
      <c r="V28" s="8">
        <v>2</v>
      </c>
      <c r="W28" s="8">
        <v>2</v>
      </c>
      <c r="X28" s="8">
        <v>1</v>
      </c>
      <c r="Y28" s="8">
        <v>4</v>
      </c>
      <c r="Z28" s="8">
        <v>3</v>
      </c>
      <c r="AA28" s="8">
        <v>3</v>
      </c>
      <c r="AB28" s="8">
        <v>12000</v>
      </c>
    </row>
    <row r="29" spans="1:28" ht="15" thickBot="1" x14ac:dyDescent="0.35">
      <c r="A29" s="1" t="s">
        <v>156</v>
      </c>
      <c r="B29" s="1" t="s">
        <v>40</v>
      </c>
      <c r="C29" s="1">
        <v>4</v>
      </c>
      <c r="D29" s="1">
        <v>2</v>
      </c>
      <c r="E29" s="1">
        <v>4</v>
      </c>
      <c r="F29" s="1">
        <v>4</v>
      </c>
      <c r="G29" s="1">
        <v>4</v>
      </c>
      <c r="H29" s="1">
        <v>4</v>
      </c>
      <c r="I29" s="1">
        <v>2</v>
      </c>
      <c r="J29" s="1">
        <v>2</v>
      </c>
      <c r="K29" s="1">
        <v>3</v>
      </c>
      <c r="L29" s="1">
        <f>konzisztencia_teszt_nyers_i!D29*1000+10000</f>
        <v>14000</v>
      </c>
      <c r="M29" s="1">
        <f t="shared" si="0"/>
        <v>13654.2</v>
      </c>
      <c r="N29" s="1">
        <f>konzisztencia_teszt_nyers_i!L29</f>
        <v>3</v>
      </c>
      <c r="O29">
        <f t="shared" si="1"/>
        <v>3.6542000000000008</v>
      </c>
      <c r="P29" s="12">
        <f t="shared" si="2"/>
        <v>0.21806666666666694</v>
      </c>
      <c r="Q29" s="12">
        <f t="shared" si="3"/>
        <v>-0.21806666666666694</v>
      </c>
      <c r="R29" s="7" t="s">
        <v>198</v>
      </c>
      <c r="S29" s="8">
        <v>2</v>
      </c>
      <c r="T29" s="8">
        <v>3</v>
      </c>
      <c r="U29" s="8">
        <v>2</v>
      </c>
      <c r="V29" s="8">
        <v>2</v>
      </c>
      <c r="W29" s="8">
        <v>1</v>
      </c>
      <c r="X29" s="8">
        <v>1</v>
      </c>
      <c r="Y29" s="8">
        <v>3</v>
      </c>
      <c r="Z29" s="8">
        <v>4</v>
      </c>
      <c r="AA29" s="8">
        <v>4</v>
      </c>
      <c r="AB29" s="8">
        <v>13000</v>
      </c>
    </row>
    <row r="30" spans="1:28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4</v>
      </c>
      <c r="G30" s="1">
        <v>2</v>
      </c>
      <c r="H30" s="1">
        <v>2</v>
      </c>
      <c r="I30" s="1">
        <v>4</v>
      </c>
      <c r="J30" s="1">
        <v>5</v>
      </c>
      <c r="K30" s="1">
        <v>4</v>
      </c>
      <c r="L30" s="1">
        <f>konzisztencia_teszt_nyers_i!D30*1000+10000</f>
        <v>13000</v>
      </c>
      <c r="M30" s="1">
        <f t="shared" si="0"/>
        <v>12407.5</v>
      </c>
      <c r="N30" s="1">
        <f>konzisztencia_teszt_nyers_i!L30</f>
        <v>4</v>
      </c>
      <c r="O30">
        <f t="shared" si="1"/>
        <v>2.4075000000000002</v>
      </c>
      <c r="P30" s="12">
        <f t="shared" si="2"/>
        <v>0.39812499999999995</v>
      </c>
      <c r="Q30" s="12">
        <f t="shared" si="3"/>
        <v>0.39812499999999995</v>
      </c>
      <c r="R30" s="7" t="s">
        <v>199</v>
      </c>
      <c r="S30" s="8">
        <v>1</v>
      </c>
      <c r="T30" s="8">
        <v>4</v>
      </c>
      <c r="U30" s="8">
        <v>3</v>
      </c>
      <c r="V30" s="8">
        <v>2</v>
      </c>
      <c r="W30" s="8">
        <v>2</v>
      </c>
      <c r="X30" s="8">
        <v>1</v>
      </c>
      <c r="Y30" s="8">
        <v>3</v>
      </c>
      <c r="Z30" s="8">
        <v>3</v>
      </c>
      <c r="AA30" s="8">
        <v>2</v>
      </c>
      <c r="AB30" s="8">
        <v>12000</v>
      </c>
    </row>
    <row r="31" spans="1:28" ht="15" thickBot="1" x14ac:dyDescent="0.35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1</v>
      </c>
      <c r="G31" s="1">
        <v>1</v>
      </c>
      <c r="H31" s="1">
        <v>1</v>
      </c>
      <c r="I31" s="1">
        <v>4</v>
      </c>
      <c r="J31" s="1">
        <v>3</v>
      </c>
      <c r="K31" s="1">
        <v>3</v>
      </c>
      <c r="L31" s="1">
        <f>konzisztencia_teszt_nyers_i!D31*1000+10000</f>
        <v>12000</v>
      </c>
      <c r="M31" s="1">
        <f t="shared" si="0"/>
        <v>11696</v>
      </c>
      <c r="N31" s="1">
        <f>konzisztencia_teszt_nyers_i!L31</f>
        <v>3</v>
      </c>
      <c r="O31">
        <f t="shared" si="1"/>
        <v>1.696</v>
      </c>
      <c r="P31" s="12">
        <f t="shared" si="2"/>
        <v>0.4346666666666667</v>
      </c>
      <c r="Q31" s="12">
        <f t="shared" si="3"/>
        <v>0.4346666666666667</v>
      </c>
      <c r="R31" s="7" t="s">
        <v>200</v>
      </c>
      <c r="S31" s="8">
        <v>1</v>
      </c>
      <c r="T31" s="8">
        <v>3</v>
      </c>
      <c r="U31" s="8">
        <v>3</v>
      </c>
      <c r="V31" s="8">
        <v>3</v>
      </c>
      <c r="W31" s="8">
        <v>2</v>
      </c>
      <c r="X31" s="8">
        <v>2</v>
      </c>
      <c r="Y31" s="8">
        <v>3</v>
      </c>
      <c r="Z31" s="8">
        <v>4</v>
      </c>
      <c r="AA31" s="8">
        <v>2</v>
      </c>
      <c r="AB31" s="8">
        <v>11000</v>
      </c>
    </row>
    <row r="32" spans="1:28" ht="15" thickBot="1" x14ac:dyDescent="0.35">
      <c r="A32" s="1" t="s">
        <v>154</v>
      </c>
      <c r="B32" s="1" t="s">
        <v>43</v>
      </c>
      <c r="C32" s="1">
        <v>3</v>
      </c>
      <c r="D32" s="1">
        <v>3</v>
      </c>
      <c r="E32" s="1">
        <v>2</v>
      </c>
      <c r="F32" s="1">
        <v>1</v>
      </c>
      <c r="G32" s="1">
        <v>1</v>
      </c>
      <c r="H32" s="1">
        <v>2</v>
      </c>
      <c r="I32" s="1">
        <v>4</v>
      </c>
      <c r="J32" s="1">
        <v>3</v>
      </c>
      <c r="K32" s="1">
        <v>4</v>
      </c>
      <c r="L32" s="1">
        <f>konzisztencia_teszt_nyers_i!D32*1000+10000</f>
        <v>12000</v>
      </c>
      <c r="M32" s="1">
        <f t="shared" si="0"/>
        <v>12265.9</v>
      </c>
      <c r="N32" s="1">
        <f>konzisztencia_teszt_nyers_i!L32</f>
        <v>4</v>
      </c>
      <c r="O32">
        <f t="shared" si="1"/>
        <v>2.2658999999999998</v>
      </c>
      <c r="P32" s="12">
        <f t="shared" si="2"/>
        <v>0.43352500000000005</v>
      </c>
      <c r="Q32" s="12">
        <f t="shared" si="3"/>
        <v>0.43352500000000005</v>
      </c>
      <c r="R32" s="7" t="s">
        <v>201</v>
      </c>
      <c r="S32" s="8">
        <v>3</v>
      </c>
      <c r="T32" s="8">
        <v>2</v>
      </c>
      <c r="U32" s="8">
        <v>2</v>
      </c>
      <c r="V32" s="8">
        <v>3</v>
      </c>
      <c r="W32" s="8">
        <v>2</v>
      </c>
      <c r="X32" s="8">
        <v>2</v>
      </c>
      <c r="Y32" s="8">
        <v>4</v>
      </c>
      <c r="Z32" s="8">
        <v>5</v>
      </c>
      <c r="AA32" s="8">
        <v>4</v>
      </c>
      <c r="AB32" s="8">
        <v>13000</v>
      </c>
    </row>
    <row r="33" spans="1:28" ht="15" thickBot="1" x14ac:dyDescent="0.35">
      <c r="A33" s="1" t="s">
        <v>152</v>
      </c>
      <c r="B33" s="1" t="s">
        <v>44</v>
      </c>
      <c r="C33" s="1">
        <v>1</v>
      </c>
      <c r="D33" s="1">
        <v>4</v>
      </c>
      <c r="E33" s="1">
        <v>2</v>
      </c>
      <c r="F33" s="1">
        <v>1</v>
      </c>
      <c r="G33" s="1">
        <v>1</v>
      </c>
      <c r="H33" s="1">
        <v>1</v>
      </c>
      <c r="I33" s="1">
        <v>3</v>
      </c>
      <c r="J33" s="1">
        <v>3</v>
      </c>
      <c r="K33" s="1">
        <v>2</v>
      </c>
      <c r="L33" s="1">
        <f>konzisztencia_teszt_nyers_i!D33*1000+10000</f>
        <v>13000</v>
      </c>
      <c r="M33" s="1">
        <f t="shared" si="0"/>
        <v>11806.2</v>
      </c>
      <c r="N33" s="1">
        <f>konzisztencia_teszt_nyers_i!L33</f>
        <v>2</v>
      </c>
      <c r="O33">
        <f t="shared" si="1"/>
        <v>1.8062000000000007</v>
      </c>
      <c r="P33" s="12">
        <f t="shared" si="2"/>
        <v>9.6899999999999653E-2</v>
      </c>
      <c r="Q33" s="12">
        <f t="shared" si="3"/>
        <v>9.6899999999999653E-2</v>
      </c>
      <c r="R33" s="7" t="s">
        <v>202</v>
      </c>
      <c r="S33" s="8">
        <v>4</v>
      </c>
      <c r="T33" s="8">
        <v>1</v>
      </c>
      <c r="U33" s="8">
        <v>4</v>
      </c>
      <c r="V33" s="8">
        <v>3</v>
      </c>
      <c r="W33" s="8">
        <v>4</v>
      </c>
      <c r="X33" s="8">
        <v>4</v>
      </c>
      <c r="Y33" s="8">
        <v>2</v>
      </c>
      <c r="Z33" s="8">
        <v>3</v>
      </c>
      <c r="AA33" s="8">
        <v>3</v>
      </c>
      <c r="AB33" s="8">
        <v>12000</v>
      </c>
    </row>
    <row r="34" spans="1:28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2</v>
      </c>
      <c r="H34" s="1">
        <v>2</v>
      </c>
      <c r="I34" s="1">
        <v>4</v>
      </c>
      <c r="J34" s="1">
        <v>4</v>
      </c>
      <c r="K34" s="1">
        <v>4</v>
      </c>
      <c r="L34" s="1">
        <f>konzisztencia_teszt_nyers_i!D34*1000+10000</f>
        <v>13000</v>
      </c>
      <c r="M34" s="1">
        <f t="shared" si="0"/>
        <v>12250.5</v>
      </c>
      <c r="N34" s="1">
        <f>konzisztencia_teszt_nyers_i!L34</f>
        <v>4</v>
      </c>
      <c r="O34">
        <f t="shared" si="1"/>
        <v>2.2505000000000002</v>
      </c>
      <c r="P34" s="12">
        <f t="shared" si="2"/>
        <v>0.43737499999999996</v>
      </c>
      <c r="Q34" s="12">
        <f t="shared" si="3"/>
        <v>0.43737499999999996</v>
      </c>
      <c r="R34" s="7" t="s">
        <v>203</v>
      </c>
      <c r="S34" s="8">
        <v>4</v>
      </c>
      <c r="T34" s="8">
        <v>2</v>
      </c>
      <c r="U34" s="8">
        <v>4</v>
      </c>
      <c r="V34" s="8">
        <v>4</v>
      </c>
      <c r="W34" s="8">
        <v>4</v>
      </c>
      <c r="X34" s="8">
        <v>4</v>
      </c>
      <c r="Y34" s="8">
        <v>2</v>
      </c>
      <c r="Z34" s="8">
        <v>2</v>
      </c>
      <c r="AA34" s="8">
        <v>3</v>
      </c>
      <c r="AB34" s="8">
        <v>14000</v>
      </c>
    </row>
    <row r="35" spans="1:28" ht="15" thickBot="1" x14ac:dyDescent="0.35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1</v>
      </c>
      <c r="H35" s="1">
        <v>1</v>
      </c>
      <c r="I35" s="1">
        <v>5</v>
      </c>
      <c r="J35" s="1">
        <v>4</v>
      </c>
      <c r="K35" s="1">
        <v>4</v>
      </c>
      <c r="L35" s="1">
        <f>konzisztencia_teszt_nyers_i!D35*1000+10000</f>
        <v>12000</v>
      </c>
      <c r="M35" s="1">
        <f t="shared" si="0"/>
        <v>12301.3</v>
      </c>
      <c r="N35" s="1">
        <f>konzisztencia_teszt_nyers_i!L35</f>
        <v>4</v>
      </c>
      <c r="O35">
        <f t="shared" si="1"/>
        <v>2.3012999999999995</v>
      </c>
      <c r="P35" s="12">
        <f t="shared" si="2"/>
        <v>0.42467500000000014</v>
      </c>
      <c r="Q35" s="12">
        <f t="shared" si="3"/>
        <v>0.42467500000000014</v>
      </c>
      <c r="R35" s="7" t="s">
        <v>204</v>
      </c>
      <c r="S35" s="8">
        <v>3</v>
      </c>
      <c r="T35" s="8">
        <v>3</v>
      </c>
      <c r="U35" s="8">
        <v>3</v>
      </c>
      <c r="V35" s="8">
        <v>4</v>
      </c>
      <c r="W35" s="8">
        <v>2</v>
      </c>
      <c r="X35" s="8">
        <v>2</v>
      </c>
      <c r="Y35" s="8">
        <v>4</v>
      </c>
      <c r="Z35" s="8">
        <v>5</v>
      </c>
      <c r="AA35" s="8">
        <v>4</v>
      </c>
      <c r="AB35" s="8">
        <v>13000</v>
      </c>
    </row>
    <row r="36" spans="1:28" ht="15" thickBot="1" x14ac:dyDescent="0.35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1</v>
      </c>
      <c r="H36" s="1">
        <v>2</v>
      </c>
      <c r="I36" s="1">
        <v>4</v>
      </c>
      <c r="J36" s="1">
        <v>3</v>
      </c>
      <c r="K36" s="1">
        <v>5</v>
      </c>
      <c r="L36" s="1">
        <f>konzisztencia_teszt_nyers_i!D36*1000+10000</f>
        <v>12000</v>
      </c>
      <c r="M36" s="1">
        <f t="shared" si="0"/>
        <v>12182.6</v>
      </c>
      <c r="N36" s="1">
        <f>konzisztencia_teszt_nyers_i!L36</f>
        <v>5</v>
      </c>
      <c r="O36">
        <f t="shared" si="1"/>
        <v>2.1826000000000003</v>
      </c>
      <c r="P36" s="12">
        <f t="shared" si="2"/>
        <v>0.56347999999999998</v>
      </c>
      <c r="Q36" s="12">
        <f t="shared" si="3"/>
        <v>0.56347999999999998</v>
      </c>
      <c r="R36" s="7" t="s">
        <v>205</v>
      </c>
      <c r="S36" s="8">
        <v>3</v>
      </c>
      <c r="T36" s="8">
        <v>2</v>
      </c>
      <c r="U36" s="8">
        <v>2</v>
      </c>
      <c r="V36" s="8">
        <v>1</v>
      </c>
      <c r="W36" s="8">
        <v>1</v>
      </c>
      <c r="X36" s="8">
        <v>1</v>
      </c>
      <c r="Y36" s="8">
        <v>4</v>
      </c>
      <c r="Z36" s="8">
        <v>3</v>
      </c>
      <c r="AA36" s="8">
        <v>3</v>
      </c>
      <c r="AB36" s="8">
        <v>12000</v>
      </c>
    </row>
    <row r="37" spans="1:28" ht="15" thickBot="1" x14ac:dyDescent="0.35">
      <c r="A37" s="1" t="s">
        <v>152</v>
      </c>
      <c r="B37" s="1" t="s">
        <v>48</v>
      </c>
      <c r="C37" s="1">
        <v>1</v>
      </c>
      <c r="D37" s="1">
        <v>3</v>
      </c>
      <c r="E37" s="1">
        <v>2</v>
      </c>
      <c r="F37" s="1">
        <v>2</v>
      </c>
      <c r="G37" s="1">
        <v>1</v>
      </c>
      <c r="H37" s="1">
        <v>1</v>
      </c>
      <c r="I37" s="1">
        <v>3</v>
      </c>
      <c r="J37" s="1">
        <v>3</v>
      </c>
      <c r="K37" s="1">
        <v>2</v>
      </c>
      <c r="L37" s="1">
        <f>konzisztencia_teszt_nyers_i!D37*1000+10000</f>
        <v>11000</v>
      </c>
      <c r="M37" s="1">
        <f t="shared" si="0"/>
        <v>11415.7</v>
      </c>
      <c r="N37" s="1">
        <f>konzisztencia_teszt_nyers_i!L37</f>
        <v>2</v>
      </c>
      <c r="O37">
        <f t="shared" si="1"/>
        <v>1.4157000000000006</v>
      </c>
      <c r="P37" s="12">
        <f t="shared" si="2"/>
        <v>0.29214999999999969</v>
      </c>
      <c r="Q37" s="12">
        <f t="shared" si="3"/>
        <v>0.29214999999999969</v>
      </c>
      <c r="R37" s="7" t="s">
        <v>206</v>
      </c>
      <c r="S37" s="8">
        <v>3</v>
      </c>
      <c r="T37" s="8">
        <v>3</v>
      </c>
      <c r="U37" s="8">
        <v>2</v>
      </c>
      <c r="V37" s="8">
        <v>1</v>
      </c>
      <c r="W37" s="8">
        <v>1</v>
      </c>
      <c r="X37" s="8">
        <v>2</v>
      </c>
      <c r="Y37" s="8">
        <v>4</v>
      </c>
      <c r="Z37" s="8">
        <v>3</v>
      </c>
      <c r="AA37" s="8">
        <v>4</v>
      </c>
      <c r="AB37" s="8">
        <v>12000</v>
      </c>
    </row>
    <row r="38" spans="1:28" ht="15" thickBot="1" x14ac:dyDescent="0.35">
      <c r="A38" s="1" t="s">
        <v>155</v>
      </c>
      <c r="B38" s="1" t="s">
        <v>49</v>
      </c>
      <c r="C38" s="1">
        <v>2</v>
      </c>
      <c r="D38" s="1">
        <v>1</v>
      </c>
      <c r="E38" s="1">
        <v>2</v>
      </c>
      <c r="F38" s="1">
        <v>1</v>
      </c>
      <c r="G38" s="1">
        <v>1</v>
      </c>
      <c r="H38" s="1">
        <v>2</v>
      </c>
      <c r="I38" s="1">
        <v>4</v>
      </c>
      <c r="J38" s="1">
        <v>2</v>
      </c>
      <c r="K38" s="1">
        <v>4</v>
      </c>
      <c r="L38" s="1">
        <f>konzisztencia_teszt_nyers_i!D38*1000+10000</f>
        <v>11000</v>
      </c>
      <c r="M38" s="1">
        <f t="shared" si="0"/>
        <v>11879.5</v>
      </c>
      <c r="N38" s="1">
        <f>konzisztencia_teszt_nyers_i!L38</f>
        <v>4</v>
      </c>
      <c r="O38">
        <f t="shared" si="1"/>
        <v>1.8794999999999999</v>
      </c>
      <c r="P38" s="12">
        <f t="shared" si="2"/>
        <v>0.53012499999999996</v>
      </c>
      <c r="Q38" s="12">
        <f t="shared" si="3"/>
        <v>0.53012499999999996</v>
      </c>
      <c r="R38" s="7" t="s">
        <v>207</v>
      </c>
      <c r="S38" s="8">
        <v>1</v>
      </c>
      <c r="T38" s="8">
        <v>4</v>
      </c>
      <c r="U38" s="8">
        <v>2</v>
      </c>
      <c r="V38" s="8">
        <v>1</v>
      </c>
      <c r="W38" s="8">
        <v>1</v>
      </c>
      <c r="X38" s="8">
        <v>1</v>
      </c>
      <c r="Y38" s="8">
        <v>3</v>
      </c>
      <c r="Z38" s="8">
        <v>3</v>
      </c>
      <c r="AA38" s="8">
        <v>2</v>
      </c>
      <c r="AB38" s="8">
        <v>13000</v>
      </c>
    </row>
    <row r="39" spans="1:28" ht="15" thickBot="1" x14ac:dyDescent="0.35">
      <c r="A39" s="1" t="s">
        <v>152</v>
      </c>
      <c r="B39" s="1" t="s">
        <v>50</v>
      </c>
      <c r="C39" s="1">
        <v>1</v>
      </c>
      <c r="D39" s="1">
        <v>2</v>
      </c>
      <c r="E39" s="1">
        <v>1</v>
      </c>
      <c r="F39" s="1">
        <v>1</v>
      </c>
      <c r="G39" s="1">
        <v>1</v>
      </c>
      <c r="H39" s="1">
        <v>1</v>
      </c>
      <c r="I39" s="1">
        <v>4</v>
      </c>
      <c r="J39" s="1">
        <v>2</v>
      </c>
      <c r="K39" s="1">
        <v>2</v>
      </c>
      <c r="L39" s="1">
        <f>konzisztencia_teszt_nyers_i!D39*1000+10000</f>
        <v>11000</v>
      </c>
      <c r="M39" s="1">
        <f t="shared" si="0"/>
        <v>11411.7</v>
      </c>
      <c r="N39" s="1">
        <f>konzisztencia_teszt_nyers_i!L39</f>
        <v>2</v>
      </c>
      <c r="O39">
        <f t="shared" si="1"/>
        <v>1.4117000000000006</v>
      </c>
      <c r="P39" s="12">
        <f t="shared" si="2"/>
        <v>0.29414999999999969</v>
      </c>
      <c r="Q39" s="12">
        <f t="shared" si="3"/>
        <v>0.29414999999999969</v>
      </c>
      <c r="R39" s="7" t="s">
        <v>208</v>
      </c>
      <c r="S39" s="8">
        <v>3</v>
      </c>
      <c r="T39" s="8">
        <v>3</v>
      </c>
      <c r="U39" s="8">
        <v>3</v>
      </c>
      <c r="V39" s="8">
        <v>3</v>
      </c>
      <c r="W39" s="8">
        <v>2</v>
      </c>
      <c r="X39" s="8">
        <v>2</v>
      </c>
      <c r="Y39" s="8">
        <v>4</v>
      </c>
      <c r="Z39" s="8">
        <v>4</v>
      </c>
      <c r="AA39" s="8">
        <v>4</v>
      </c>
      <c r="AB39" s="8">
        <v>13000</v>
      </c>
    </row>
    <row r="40" spans="1:28" ht="15" thickBot="1" x14ac:dyDescent="0.35">
      <c r="A40" s="1" t="s">
        <v>155</v>
      </c>
      <c r="B40" s="1" t="s">
        <v>51</v>
      </c>
      <c r="C40" s="1">
        <v>3</v>
      </c>
      <c r="D40" s="1">
        <v>2</v>
      </c>
      <c r="E40" s="1">
        <v>1</v>
      </c>
      <c r="F40" s="1">
        <v>1</v>
      </c>
      <c r="G40" s="1">
        <v>1</v>
      </c>
      <c r="H40" s="1">
        <v>2</v>
      </c>
      <c r="I40" s="1">
        <v>5</v>
      </c>
      <c r="J40" s="1">
        <v>5</v>
      </c>
      <c r="K40" s="1">
        <v>5</v>
      </c>
      <c r="L40" s="1">
        <f>konzisztencia_teszt_nyers_i!D40*1000+10000</f>
        <v>12000</v>
      </c>
      <c r="M40" s="1">
        <f t="shared" si="0"/>
        <v>12143.3</v>
      </c>
      <c r="N40" s="1">
        <f>konzisztencia_teszt_nyers_i!L40</f>
        <v>5</v>
      </c>
      <c r="O40">
        <f t="shared" si="1"/>
        <v>2.1432999999999991</v>
      </c>
      <c r="P40" s="12">
        <f t="shared" si="2"/>
        <v>0.57134000000000018</v>
      </c>
      <c r="Q40" s="12">
        <f t="shared" si="3"/>
        <v>0.57134000000000018</v>
      </c>
      <c r="R40" s="7" t="s">
        <v>209</v>
      </c>
      <c r="S40" s="8">
        <v>3</v>
      </c>
      <c r="T40" s="8">
        <v>2</v>
      </c>
      <c r="U40" s="8">
        <v>2</v>
      </c>
      <c r="V40" s="8">
        <v>2</v>
      </c>
      <c r="W40" s="8">
        <v>1</v>
      </c>
      <c r="X40" s="8">
        <v>1</v>
      </c>
      <c r="Y40" s="8">
        <v>5</v>
      </c>
      <c r="Z40" s="8">
        <v>4</v>
      </c>
      <c r="AA40" s="8">
        <v>4</v>
      </c>
      <c r="AB40" s="8">
        <v>12000</v>
      </c>
    </row>
    <row r="41" spans="1:28" ht="15" thickBot="1" x14ac:dyDescent="0.35">
      <c r="A41" s="1" t="s">
        <v>152</v>
      </c>
      <c r="B41" s="1" t="s">
        <v>52</v>
      </c>
      <c r="C41" s="1">
        <v>1</v>
      </c>
      <c r="D41" s="1">
        <v>3</v>
      </c>
      <c r="E41" s="1">
        <v>2</v>
      </c>
      <c r="F41" s="1">
        <v>1</v>
      </c>
      <c r="G41" s="1">
        <v>3</v>
      </c>
      <c r="H41" s="1">
        <v>2</v>
      </c>
      <c r="I41" s="1">
        <v>4</v>
      </c>
      <c r="J41" s="1">
        <v>4</v>
      </c>
      <c r="K41" s="1">
        <v>1</v>
      </c>
      <c r="L41" s="1">
        <f>konzisztencia_teszt_nyers_i!D41*1000+10000</f>
        <v>12000</v>
      </c>
      <c r="M41" s="1">
        <f t="shared" si="0"/>
        <v>12230.5</v>
      </c>
      <c r="N41" s="1">
        <f>konzisztencia_teszt_nyers_i!L41</f>
        <v>1</v>
      </c>
      <c r="O41">
        <f t="shared" si="1"/>
        <v>2.2305000000000001</v>
      </c>
      <c r="P41" s="12">
        <f t="shared" si="2"/>
        <v>1.2305000000000001</v>
      </c>
      <c r="Q41" s="12">
        <f t="shared" si="3"/>
        <v>-1.2305000000000001</v>
      </c>
      <c r="R41" s="7" t="s">
        <v>210</v>
      </c>
      <c r="S41" s="8">
        <v>3</v>
      </c>
      <c r="T41" s="8">
        <v>2</v>
      </c>
      <c r="U41" s="8">
        <v>2</v>
      </c>
      <c r="V41" s="8">
        <v>2</v>
      </c>
      <c r="W41" s="8">
        <v>1</v>
      </c>
      <c r="X41" s="8">
        <v>2</v>
      </c>
      <c r="Y41" s="8">
        <v>4</v>
      </c>
      <c r="Z41" s="8">
        <v>3</v>
      </c>
      <c r="AA41" s="8">
        <v>5</v>
      </c>
      <c r="AB41" s="8">
        <v>12000</v>
      </c>
    </row>
    <row r="42" spans="1:28" ht="15" thickBot="1" x14ac:dyDescent="0.35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1</v>
      </c>
      <c r="G42" s="1">
        <v>1</v>
      </c>
      <c r="H42" s="1">
        <v>2</v>
      </c>
      <c r="I42" s="1">
        <v>4</v>
      </c>
      <c r="J42" s="1">
        <v>5</v>
      </c>
      <c r="K42" s="1">
        <v>4</v>
      </c>
      <c r="L42" s="1">
        <f>konzisztencia_teszt_nyers_i!D42*1000+10000</f>
        <v>12000</v>
      </c>
      <c r="M42" s="1">
        <f t="shared" si="0"/>
        <v>12106.8</v>
      </c>
      <c r="N42" s="1">
        <f>konzisztencia_teszt_nyers_i!L42</f>
        <v>4</v>
      </c>
      <c r="O42">
        <f t="shared" si="1"/>
        <v>2.1067999999999993</v>
      </c>
      <c r="P42" s="12">
        <f t="shared" si="2"/>
        <v>0.47330000000000017</v>
      </c>
      <c r="Q42" s="12">
        <f t="shared" si="3"/>
        <v>0.47330000000000017</v>
      </c>
      <c r="R42" s="7" t="s">
        <v>211</v>
      </c>
      <c r="S42" s="8">
        <v>1</v>
      </c>
      <c r="T42" s="8">
        <v>3</v>
      </c>
      <c r="U42" s="8">
        <v>2</v>
      </c>
      <c r="V42" s="8">
        <v>2</v>
      </c>
      <c r="W42" s="8">
        <v>1</v>
      </c>
      <c r="X42" s="8">
        <v>1</v>
      </c>
      <c r="Y42" s="8">
        <v>3</v>
      </c>
      <c r="Z42" s="8">
        <v>3</v>
      </c>
      <c r="AA42" s="8">
        <v>2</v>
      </c>
      <c r="AB42" s="8">
        <v>11000</v>
      </c>
    </row>
    <row r="43" spans="1:28" ht="15" thickBot="1" x14ac:dyDescent="0.35">
      <c r="A43" s="1" t="s">
        <v>156</v>
      </c>
      <c r="B43" s="1" t="s">
        <v>54</v>
      </c>
      <c r="C43" s="1">
        <v>4</v>
      </c>
      <c r="D43" s="1">
        <v>2</v>
      </c>
      <c r="E43" s="1">
        <v>3</v>
      </c>
      <c r="F43" s="1">
        <v>3</v>
      </c>
      <c r="G43" s="1">
        <v>5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konzisztencia_teszt_nyers_i!D43*1000+10000</f>
        <v>12000</v>
      </c>
      <c r="M43" s="1">
        <f t="shared" si="0"/>
        <v>11968.2</v>
      </c>
      <c r="N43" s="1">
        <f>konzisztencia_teszt_nyers_i!L43</f>
        <v>2</v>
      </c>
      <c r="O43">
        <f t="shared" si="1"/>
        <v>1.9682000000000008</v>
      </c>
      <c r="P43" s="12">
        <f t="shared" si="2"/>
        <v>1.5899999999999581E-2</v>
      </c>
      <c r="Q43" s="12">
        <f t="shared" si="3"/>
        <v>1.5899999999999581E-2</v>
      </c>
      <c r="R43" s="7" t="s">
        <v>212</v>
      </c>
      <c r="S43" s="8">
        <v>2</v>
      </c>
      <c r="T43" s="8">
        <v>1</v>
      </c>
      <c r="U43" s="8">
        <v>2</v>
      </c>
      <c r="V43" s="8">
        <v>1</v>
      </c>
      <c r="W43" s="8">
        <v>1</v>
      </c>
      <c r="X43" s="8">
        <v>2</v>
      </c>
      <c r="Y43" s="8">
        <v>4</v>
      </c>
      <c r="Z43" s="8">
        <v>2</v>
      </c>
      <c r="AA43" s="8">
        <v>4</v>
      </c>
      <c r="AB43" s="8">
        <v>11000</v>
      </c>
    </row>
    <row r="44" spans="1:28" ht="15" thickBot="1" x14ac:dyDescent="0.35">
      <c r="A44" s="1" t="s">
        <v>155</v>
      </c>
      <c r="B44" s="1" t="s">
        <v>55</v>
      </c>
      <c r="C44" s="1">
        <v>2</v>
      </c>
      <c r="D44" s="1">
        <v>1</v>
      </c>
      <c r="E44" s="1">
        <v>2</v>
      </c>
      <c r="F44" s="1">
        <v>2</v>
      </c>
      <c r="G44" s="1">
        <v>1</v>
      </c>
      <c r="H44" s="1">
        <v>2</v>
      </c>
      <c r="I44" s="1">
        <v>4</v>
      </c>
      <c r="J44" s="1">
        <v>3</v>
      </c>
      <c r="K44" s="1">
        <v>4</v>
      </c>
      <c r="L44" s="1">
        <f>konzisztencia_teszt_nyers_i!D44*1000+10000</f>
        <v>12000</v>
      </c>
      <c r="M44" s="1">
        <f t="shared" si="0"/>
        <v>11784.7</v>
      </c>
      <c r="N44" s="1">
        <f>konzisztencia_teszt_nyers_i!L44</f>
        <v>4</v>
      </c>
      <c r="O44">
        <f t="shared" si="1"/>
        <v>1.7847000000000006</v>
      </c>
      <c r="P44" s="12">
        <f t="shared" si="2"/>
        <v>0.55382499999999979</v>
      </c>
      <c r="Q44" s="12">
        <f t="shared" si="3"/>
        <v>0.55382499999999979</v>
      </c>
      <c r="R44" s="7" t="s">
        <v>213</v>
      </c>
      <c r="S44" s="8">
        <v>1</v>
      </c>
      <c r="T44" s="8">
        <v>2</v>
      </c>
      <c r="U44" s="8">
        <v>1</v>
      </c>
      <c r="V44" s="8">
        <v>1</v>
      </c>
      <c r="W44" s="8">
        <v>1</v>
      </c>
      <c r="X44" s="8">
        <v>1</v>
      </c>
      <c r="Y44" s="8">
        <v>4</v>
      </c>
      <c r="Z44" s="8">
        <v>2</v>
      </c>
      <c r="AA44" s="8">
        <v>2</v>
      </c>
      <c r="AB44" s="8">
        <v>11000</v>
      </c>
    </row>
    <row r="45" spans="1:28" ht="15" thickBot="1" x14ac:dyDescent="0.35">
      <c r="A45" s="1" t="s">
        <v>154</v>
      </c>
      <c r="B45" s="1" t="s">
        <v>56</v>
      </c>
      <c r="C45" s="1">
        <v>2</v>
      </c>
      <c r="D45" s="1">
        <v>1</v>
      </c>
      <c r="E45" s="1">
        <v>2</v>
      </c>
      <c r="F45" s="1">
        <v>2</v>
      </c>
      <c r="G45" s="1">
        <v>1</v>
      </c>
      <c r="H45" s="1">
        <v>2</v>
      </c>
      <c r="I45" s="1">
        <v>4</v>
      </c>
      <c r="J45" s="1">
        <v>3</v>
      </c>
      <c r="K45" s="1">
        <v>3</v>
      </c>
      <c r="L45" s="1">
        <f>konzisztencia_teszt_nyers_i!D45*1000+10000</f>
        <v>12000</v>
      </c>
      <c r="M45" s="1">
        <f t="shared" si="0"/>
        <v>11302</v>
      </c>
      <c r="N45" s="1">
        <f>konzisztencia_teszt_nyers_i!L45</f>
        <v>3</v>
      </c>
      <c r="O45">
        <f t="shared" si="1"/>
        <v>1.302</v>
      </c>
      <c r="P45" s="12">
        <f t="shared" si="2"/>
        <v>0.56599999999999995</v>
      </c>
      <c r="Q45" s="12">
        <f t="shared" si="3"/>
        <v>0.56599999999999995</v>
      </c>
      <c r="R45" s="7" t="s">
        <v>214</v>
      </c>
      <c r="S45" s="8">
        <v>3</v>
      </c>
      <c r="T45" s="8">
        <v>2</v>
      </c>
      <c r="U45" s="8">
        <v>1</v>
      </c>
      <c r="V45" s="8">
        <v>1</v>
      </c>
      <c r="W45" s="8">
        <v>1</v>
      </c>
      <c r="X45" s="8">
        <v>2</v>
      </c>
      <c r="Y45" s="8">
        <v>5</v>
      </c>
      <c r="Z45" s="8">
        <v>5</v>
      </c>
      <c r="AA45" s="8">
        <v>5</v>
      </c>
      <c r="AB45" s="8">
        <v>12000</v>
      </c>
    </row>
    <row r="46" spans="1:28" ht="15" thickBot="1" x14ac:dyDescent="0.35">
      <c r="A46" s="1" t="s">
        <v>152</v>
      </c>
      <c r="B46" s="1" t="s">
        <v>57</v>
      </c>
      <c r="C46" s="1">
        <v>1</v>
      </c>
      <c r="D46" s="1">
        <v>2</v>
      </c>
      <c r="E46" s="1">
        <v>2</v>
      </c>
      <c r="F46" s="1">
        <v>2</v>
      </c>
      <c r="G46" s="1">
        <v>2</v>
      </c>
      <c r="H46" s="1">
        <v>1</v>
      </c>
      <c r="I46" s="1">
        <v>4</v>
      </c>
      <c r="J46" s="1">
        <v>3</v>
      </c>
      <c r="K46" s="1">
        <v>3</v>
      </c>
      <c r="L46" s="1">
        <f>konzisztencia_teszt_nyers_i!D46*1000+10000</f>
        <v>11000</v>
      </c>
      <c r="M46" s="1">
        <f t="shared" si="0"/>
        <v>11594.7</v>
      </c>
      <c r="N46" s="1">
        <f>konzisztencia_teszt_nyers_i!L46</f>
        <v>3</v>
      </c>
      <c r="O46">
        <f t="shared" si="1"/>
        <v>1.5947000000000007</v>
      </c>
      <c r="P46" s="12">
        <f t="shared" si="2"/>
        <v>0.46843333333333309</v>
      </c>
      <c r="Q46" s="12">
        <f t="shared" si="3"/>
        <v>0.46843333333333309</v>
      </c>
      <c r="R46" s="7" t="s">
        <v>215</v>
      </c>
      <c r="S46" s="8">
        <v>1</v>
      </c>
      <c r="T46" s="8">
        <v>3</v>
      </c>
      <c r="U46" s="8">
        <v>2</v>
      </c>
      <c r="V46" s="8">
        <v>1</v>
      </c>
      <c r="W46" s="8">
        <v>3</v>
      </c>
      <c r="X46" s="8">
        <v>2</v>
      </c>
      <c r="Y46" s="8">
        <v>4</v>
      </c>
      <c r="Z46" s="8">
        <v>4</v>
      </c>
      <c r="AA46" s="8">
        <v>1</v>
      </c>
      <c r="AB46" s="8">
        <v>12000</v>
      </c>
    </row>
    <row r="47" spans="1:28" ht="15" thickBot="1" x14ac:dyDescent="0.35">
      <c r="A47" s="1" t="s">
        <v>152</v>
      </c>
      <c r="B47" s="1" t="s">
        <v>58</v>
      </c>
      <c r="C47" s="1">
        <v>1</v>
      </c>
      <c r="D47" s="1">
        <v>5</v>
      </c>
      <c r="E47" s="1">
        <v>5</v>
      </c>
      <c r="F47" s="1">
        <v>4</v>
      </c>
      <c r="G47" s="1">
        <v>5</v>
      </c>
      <c r="H47" s="1">
        <v>5</v>
      </c>
      <c r="I47" s="1">
        <v>2</v>
      </c>
      <c r="J47" s="1">
        <v>4</v>
      </c>
      <c r="K47" s="1">
        <v>1</v>
      </c>
      <c r="L47" s="1">
        <f>konzisztencia_teszt_nyers_i!D47*1000+10000</f>
        <v>13000</v>
      </c>
      <c r="M47" s="1">
        <f t="shared" si="0"/>
        <v>12853.8</v>
      </c>
      <c r="N47" s="1">
        <f>konzisztencia_teszt_nyers_i!L47</f>
        <v>1</v>
      </c>
      <c r="O47">
        <f t="shared" si="1"/>
        <v>2.8537999999999992</v>
      </c>
      <c r="P47" s="12">
        <f t="shared" si="2"/>
        <v>1.8537999999999992</v>
      </c>
      <c r="Q47" s="12">
        <f t="shared" si="3"/>
        <v>-1.8537999999999992</v>
      </c>
      <c r="R47" s="7" t="s">
        <v>216</v>
      </c>
      <c r="S47" s="8">
        <v>3</v>
      </c>
      <c r="T47" s="8">
        <v>2</v>
      </c>
      <c r="U47" s="8">
        <v>2</v>
      </c>
      <c r="V47" s="8">
        <v>1</v>
      </c>
      <c r="W47" s="8">
        <v>1</v>
      </c>
      <c r="X47" s="8">
        <v>2</v>
      </c>
      <c r="Y47" s="8">
        <v>4</v>
      </c>
      <c r="Z47" s="8">
        <v>5</v>
      </c>
      <c r="AA47" s="8">
        <v>4</v>
      </c>
      <c r="AB47" s="8">
        <v>12000</v>
      </c>
    </row>
    <row r="48" spans="1:28" ht="15" thickBot="1" x14ac:dyDescent="0.35">
      <c r="A48" s="1" t="s">
        <v>156</v>
      </c>
      <c r="B48" s="1" t="s">
        <v>59</v>
      </c>
      <c r="C48" s="1">
        <v>3</v>
      </c>
      <c r="D48" s="1">
        <v>1</v>
      </c>
      <c r="E48" s="1">
        <v>2</v>
      </c>
      <c r="F48" s="1">
        <v>2</v>
      </c>
      <c r="G48" s="1">
        <v>2</v>
      </c>
      <c r="H48" s="1">
        <v>2</v>
      </c>
      <c r="I48" s="1">
        <v>5</v>
      </c>
      <c r="J48" s="1">
        <v>4</v>
      </c>
      <c r="K48" s="1">
        <v>4</v>
      </c>
      <c r="L48" s="1">
        <f>konzisztencia_teszt_nyers_i!D48*1000+10000</f>
        <v>12000</v>
      </c>
      <c r="M48" s="1">
        <f t="shared" si="0"/>
        <v>12427.5</v>
      </c>
      <c r="N48" s="1">
        <f>konzisztencia_teszt_nyers_i!L48</f>
        <v>4</v>
      </c>
      <c r="O48">
        <f t="shared" si="1"/>
        <v>2.4275000000000002</v>
      </c>
      <c r="P48" s="12">
        <f t="shared" si="2"/>
        <v>0.39312499999999995</v>
      </c>
      <c r="Q48" s="12">
        <f t="shared" si="3"/>
        <v>0.39312499999999995</v>
      </c>
      <c r="R48" s="7" t="s">
        <v>217</v>
      </c>
      <c r="S48" s="8">
        <v>4</v>
      </c>
      <c r="T48" s="8">
        <v>2</v>
      </c>
      <c r="U48" s="8">
        <v>3</v>
      </c>
      <c r="V48" s="8">
        <v>3</v>
      </c>
      <c r="W48" s="8">
        <v>5</v>
      </c>
      <c r="X48" s="8">
        <v>5</v>
      </c>
      <c r="Y48" s="8">
        <v>5</v>
      </c>
      <c r="Z48" s="8">
        <v>5</v>
      </c>
      <c r="AA48" s="8">
        <v>2</v>
      </c>
      <c r="AB48" s="8">
        <v>12000</v>
      </c>
    </row>
    <row r="49" spans="1:28" ht="15" thickBot="1" x14ac:dyDescent="0.35">
      <c r="A49" s="1" t="s">
        <v>156</v>
      </c>
      <c r="B49" s="1" t="s">
        <v>60</v>
      </c>
      <c r="C49" s="1">
        <v>5</v>
      </c>
      <c r="D49" s="1">
        <v>2</v>
      </c>
      <c r="E49" s="1">
        <v>4</v>
      </c>
      <c r="F49" s="1">
        <v>2</v>
      </c>
      <c r="G49" s="1">
        <v>4</v>
      </c>
      <c r="H49" s="1">
        <v>4</v>
      </c>
      <c r="I49" s="1">
        <v>1</v>
      </c>
      <c r="J49" s="1">
        <v>4</v>
      </c>
      <c r="K49" s="1">
        <v>4</v>
      </c>
      <c r="L49" s="1">
        <f>konzisztencia_teszt_nyers_i!D49*1000+10000</f>
        <v>14000</v>
      </c>
      <c r="M49" s="1">
        <f t="shared" si="0"/>
        <v>13492.1</v>
      </c>
      <c r="N49" s="1">
        <f>konzisztencia_teszt_nyers_i!L49</f>
        <v>4</v>
      </c>
      <c r="O49">
        <f t="shared" si="1"/>
        <v>3.4921000000000002</v>
      </c>
      <c r="P49" s="12">
        <f t="shared" si="2"/>
        <v>0.12697499999999995</v>
      </c>
      <c r="Q49" s="12">
        <f t="shared" si="3"/>
        <v>0.12697499999999995</v>
      </c>
      <c r="R49" s="7" t="s">
        <v>218</v>
      </c>
      <c r="S49" s="8">
        <v>2</v>
      </c>
      <c r="T49" s="8">
        <v>1</v>
      </c>
      <c r="U49" s="8">
        <v>2</v>
      </c>
      <c r="V49" s="8">
        <v>2</v>
      </c>
      <c r="W49" s="8">
        <v>1</v>
      </c>
      <c r="X49" s="8">
        <v>2</v>
      </c>
      <c r="Y49" s="8">
        <v>4</v>
      </c>
      <c r="Z49" s="8">
        <v>3</v>
      </c>
      <c r="AA49" s="8">
        <v>4</v>
      </c>
      <c r="AB49" s="8">
        <v>12000</v>
      </c>
    </row>
    <row r="50" spans="1:28" ht="15" thickBot="1" x14ac:dyDescent="0.35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1</v>
      </c>
      <c r="G50" s="1">
        <v>1</v>
      </c>
      <c r="H50" s="1">
        <v>1</v>
      </c>
      <c r="I50" s="1">
        <v>5</v>
      </c>
      <c r="J50" s="1">
        <v>4</v>
      </c>
      <c r="K50" s="1">
        <v>4</v>
      </c>
      <c r="L50" s="1">
        <f>konzisztencia_teszt_nyers_i!D50*1000+10000</f>
        <v>12000</v>
      </c>
      <c r="M50" s="1">
        <f t="shared" si="0"/>
        <v>11820.6</v>
      </c>
      <c r="N50" s="1">
        <f>konzisztencia_teszt_nyers_i!L50</f>
        <v>4</v>
      </c>
      <c r="O50">
        <f t="shared" si="1"/>
        <v>1.8206000000000004</v>
      </c>
      <c r="P50" s="12">
        <f t="shared" si="2"/>
        <v>0.54484999999999983</v>
      </c>
      <c r="Q50" s="12">
        <f t="shared" si="3"/>
        <v>0.54484999999999983</v>
      </c>
      <c r="R50" s="7" t="s">
        <v>219</v>
      </c>
      <c r="S50" s="8">
        <v>2</v>
      </c>
      <c r="T50" s="8">
        <v>1</v>
      </c>
      <c r="U50" s="8">
        <v>2</v>
      </c>
      <c r="V50" s="8">
        <v>2</v>
      </c>
      <c r="W50" s="8">
        <v>1</v>
      </c>
      <c r="X50" s="8">
        <v>2</v>
      </c>
      <c r="Y50" s="8">
        <v>4</v>
      </c>
      <c r="Z50" s="8">
        <v>3</v>
      </c>
      <c r="AA50" s="8">
        <v>3</v>
      </c>
      <c r="AB50" s="8">
        <v>12000</v>
      </c>
    </row>
    <row r="51" spans="1:28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5</v>
      </c>
      <c r="J51" s="1">
        <v>2</v>
      </c>
      <c r="K51" s="1">
        <v>5</v>
      </c>
      <c r="L51" s="1">
        <f>konzisztencia_teszt_nyers_i!D51*1000+10000</f>
        <v>11000</v>
      </c>
      <c r="M51" s="1">
        <f t="shared" si="0"/>
        <v>11594.7</v>
      </c>
      <c r="N51" s="1">
        <f>konzisztencia_teszt_nyers_i!L51</f>
        <v>5</v>
      </c>
      <c r="O51">
        <f t="shared" si="1"/>
        <v>1.5947000000000007</v>
      </c>
      <c r="P51" s="12">
        <f t="shared" si="2"/>
        <v>0.68105999999999989</v>
      </c>
      <c r="Q51" s="12">
        <f t="shared" si="3"/>
        <v>0.68105999999999989</v>
      </c>
      <c r="R51" s="7" t="s">
        <v>220</v>
      </c>
      <c r="S51" s="8">
        <v>1</v>
      </c>
      <c r="T51" s="8">
        <v>2</v>
      </c>
      <c r="U51" s="8">
        <v>2</v>
      </c>
      <c r="V51" s="8">
        <v>2</v>
      </c>
      <c r="W51" s="8">
        <v>2</v>
      </c>
      <c r="X51" s="8">
        <v>1</v>
      </c>
      <c r="Y51" s="8">
        <v>4</v>
      </c>
      <c r="Z51" s="8">
        <v>3</v>
      </c>
      <c r="AA51" s="8">
        <v>3</v>
      </c>
      <c r="AB51" s="8">
        <v>11000</v>
      </c>
    </row>
    <row r="52" spans="1:28" ht="15" thickBot="1" x14ac:dyDescent="0.35">
      <c r="A52" s="1" t="s">
        <v>155</v>
      </c>
      <c r="B52" s="1" t="s">
        <v>63</v>
      </c>
      <c r="C52" s="1">
        <v>3</v>
      </c>
      <c r="D52" s="1">
        <v>2</v>
      </c>
      <c r="E52" s="1">
        <v>3</v>
      </c>
      <c r="F52" s="1">
        <v>3</v>
      </c>
      <c r="G52" s="1">
        <v>2</v>
      </c>
      <c r="H52" s="1">
        <v>3</v>
      </c>
      <c r="I52" s="1">
        <v>3</v>
      </c>
      <c r="J52" s="1">
        <v>2</v>
      </c>
      <c r="K52" s="1">
        <v>3</v>
      </c>
      <c r="L52" s="1">
        <f>konzisztencia_teszt_nyers_i!D52*1000+10000</f>
        <v>13000</v>
      </c>
      <c r="M52" s="1">
        <f t="shared" si="0"/>
        <v>12530.2</v>
      </c>
      <c r="N52" s="1">
        <f>konzisztencia_teszt_nyers_i!L52</f>
        <v>3</v>
      </c>
      <c r="O52">
        <f t="shared" si="1"/>
        <v>2.5302000000000007</v>
      </c>
      <c r="P52" s="12">
        <f t="shared" si="2"/>
        <v>0.15659999999999977</v>
      </c>
      <c r="Q52" s="12">
        <f t="shared" si="3"/>
        <v>0.15659999999999977</v>
      </c>
      <c r="R52" s="7" t="s">
        <v>221</v>
      </c>
      <c r="S52" s="8">
        <v>1</v>
      </c>
      <c r="T52" s="8">
        <v>5</v>
      </c>
      <c r="U52" s="8">
        <v>5</v>
      </c>
      <c r="V52" s="8">
        <v>4</v>
      </c>
      <c r="W52" s="8">
        <v>5</v>
      </c>
      <c r="X52" s="8">
        <v>5</v>
      </c>
      <c r="Y52" s="8">
        <v>2</v>
      </c>
      <c r="Z52" s="8">
        <v>4</v>
      </c>
      <c r="AA52" s="8">
        <v>1</v>
      </c>
      <c r="AB52" s="8">
        <v>13000</v>
      </c>
    </row>
    <row r="53" spans="1:28" ht="15" thickBot="1" x14ac:dyDescent="0.35">
      <c r="A53" s="1" t="s">
        <v>154</v>
      </c>
      <c r="B53" s="1" t="s">
        <v>64</v>
      </c>
      <c r="C53" s="1">
        <v>3</v>
      </c>
      <c r="D53" s="1">
        <v>2</v>
      </c>
      <c r="E53" s="1">
        <v>3</v>
      </c>
      <c r="F53" s="1">
        <v>3</v>
      </c>
      <c r="G53" s="1">
        <v>2</v>
      </c>
      <c r="H53" s="1">
        <v>3</v>
      </c>
      <c r="I53" s="1">
        <v>3</v>
      </c>
      <c r="J53" s="1">
        <v>2</v>
      </c>
      <c r="K53" s="1">
        <v>4</v>
      </c>
      <c r="L53" s="1">
        <f>konzisztencia_teszt_nyers_i!D53*1000+10000</f>
        <v>13000</v>
      </c>
      <c r="M53" s="1">
        <f t="shared" si="0"/>
        <v>13012.9</v>
      </c>
      <c r="N53" s="1">
        <f>konzisztencia_teszt_nyers_i!L53</f>
        <v>4</v>
      </c>
      <c r="O53">
        <f t="shared" si="1"/>
        <v>3.0128999999999997</v>
      </c>
      <c r="P53" s="12">
        <f t="shared" si="2"/>
        <v>0.24677500000000008</v>
      </c>
      <c r="Q53" s="12">
        <f t="shared" si="3"/>
        <v>0.24677500000000008</v>
      </c>
      <c r="R53" s="7" t="s">
        <v>222</v>
      </c>
      <c r="S53" s="8">
        <v>3</v>
      </c>
      <c r="T53" s="8">
        <v>1</v>
      </c>
      <c r="U53" s="8">
        <v>2</v>
      </c>
      <c r="V53" s="8">
        <v>2</v>
      </c>
      <c r="W53" s="8">
        <v>2</v>
      </c>
      <c r="X53" s="8">
        <v>2</v>
      </c>
      <c r="Y53" s="8">
        <v>5</v>
      </c>
      <c r="Z53" s="8">
        <v>4</v>
      </c>
      <c r="AA53" s="8">
        <v>4</v>
      </c>
      <c r="AB53" s="8">
        <v>12000</v>
      </c>
    </row>
    <row r="54" spans="1:28" ht="15" thickBot="1" x14ac:dyDescent="0.35">
      <c r="A54" s="1" t="s">
        <v>152</v>
      </c>
      <c r="B54" s="1" t="s">
        <v>65</v>
      </c>
      <c r="C54" s="1">
        <v>1</v>
      </c>
      <c r="D54" s="1">
        <v>3</v>
      </c>
      <c r="E54" s="1">
        <v>2</v>
      </c>
      <c r="F54" s="1">
        <v>3</v>
      </c>
      <c r="G54" s="1">
        <v>2</v>
      </c>
      <c r="H54" s="1">
        <v>1</v>
      </c>
      <c r="I54" s="1">
        <v>2</v>
      </c>
      <c r="J54" s="1">
        <v>2</v>
      </c>
      <c r="K54" s="1">
        <v>2</v>
      </c>
      <c r="L54" s="1">
        <f>konzisztencia_teszt_nyers_i!D54*1000+10000</f>
        <v>12000</v>
      </c>
      <c r="M54" s="1">
        <f t="shared" si="0"/>
        <v>11456.1</v>
      </c>
      <c r="N54" s="1">
        <f>konzisztencia_teszt_nyers_i!L54</f>
        <v>2</v>
      </c>
      <c r="O54">
        <f t="shared" si="1"/>
        <v>1.4561000000000004</v>
      </c>
      <c r="P54" s="12">
        <f t="shared" si="2"/>
        <v>0.2719499999999998</v>
      </c>
      <c r="Q54" s="12">
        <f t="shared" si="3"/>
        <v>0.2719499999999998</v>
      </c>
      <c r="R54" s="7" t="s">
        <v>223</v>
      </c>
      <c r="S54" s="8">
        <v>5</v>
      </c>
      <c r="T54" s="8">
        <v>2</v>
      </c>
      <c r="U54" s="8">
        <v>4</v>
      </c>
      <c r="V54" s="8">
        <v>2</v>
      </c>
      <c r="W54" s="8">
        <v>4</v>
      </c>
      <c r="X54" s="8">
        <v>4</v>
      </c>
      <c r="Y54" s="8">
        <v>1</v>
      </c>
      <c r="Z54" s="8">
        <v>4</v>
      </c>
      <c r="AA54" s="8">
        <v>4</v>
      </c>
      <c r="AB54" s="8">
        <v>14000</v>
      </c>
    </row>
    <row r="55" spans="1:28" ht="15" thickBot="1" x14ac:dyDescent="0.35">
      <c r="A55" s="1" t="s">
        <v>154</v>
      </c>
      <c r="B55" s="1" t="s">
        <v>66</v>
      </c>
      <c r="C55" s="1">
        <v>1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5</v>
      </c>
      <c r="J55" s="1">
        <v>2</v>
      </c>
      <c r="K55" s="1">
        <v>5</v>
      </c>
      <c r="L55" s="1">
        <f>konzisztencia_teszt_nyers_i!D55*1000+10000</f>
        <v>12000</v>
      </c>
      <c r="M55" s="1">
        <f t="shared" si="0"/>
        <v>11594.7</v>
      </c>
      <c r="N55" s="1">
        <f>konzisztencia_teszt_nyers_i!L55</f>
        <v>5</v>
      </c>
      <c r="O55">
        <f t="shared" si="1"/>
        <v>1.5947000000000007</v>
      </c>
      <c r="P55" s="12">
        <f t="shared" si="2"/>
        <v>0.68105999999999989</v>
      </c>
      <c r="Q55" s="12">
        <f t="shared" si="3"/>
        <v>0.68105999999999989</v>
      </c>
      <c r="R55" s="7" t="s">
        <v>224</v>
      </c>
      <c r="S55" s="8">
        <v>1</v>
      </c>
      <c r="T55" s="8">
        <v>2</v>
      </c>
      <c r="U55" s="8">
        <v>2</v>
      </c>
      <c r="V55" s="8">
        <v>1</v>
      </c>
      <c r="W55" s="8">
        <v>1</v>
      </c>
      <c r="X55" s="8">
        <v>1</v>
      </c>
      <c r="Y55" s="8">
        <v>5</v>
      </c>
      <c r="Z55" s="8">
        <v>4</v>
      </c>
      <c r="AA55" s="8">
        <v>4</v>
      </c>
      <c r="AB55" s="8">
        <v>12000</v>
      </c>
    </row>
    <row r="56" spans="1:28" ht="15" thickBot="1" x14ac:dyDescent="0.35">
      <c r="A56" s="1" t="s">
        <v>154</v>
      </c>
      <c r="B56" s="1" t="s">
        <v>67</v>
      </c>
      <c r="C56" s="1">
        <v>1</v>
      </c>
      <c r="D56" s="1">
        <v>3</v>
      </c>
      <c r="E56" s="1">
        <v>2</v>
      </c>
      <c r="F56" s="1">
        <v>2</v>
      </c>
      <c r="G56" s="1">
        <v>1</v>
      </c>
      <c r="H56" s="1">
        <v>1</v>
      </c>
      <c r="I56" s="1">
        <v>4</v>
      </c>
      <c r="J56" s="1">
        <v>3</v>
      </c>
      <c r="K56" s="1">
        <v>5</v>
      </c>
      <c r="L56" s="1">
        <f>konzisztencia_teszt_nyers_i!D56*1000+10000</f>
        <v>12000</v>
      </c>
      <c r="M56" s="1">
        <f t="shared" si="0"/>
        <v>11544.4</v>
      </c>
      <c r="N56" s="1">
        <f>konzisztencia_teszt_nyers_i!L56</f>
        <v>5</v>
      </c>
      <c r="O56">
        <f t="shared" si="1"/>
        <v>1.5443999999999996</v>
      </c>
      <c r="P56" s="12">
        <f t="shared" si="2"/>
        <v>0.69112000000000007</v>
      </c>
      <c r="Q56" s="12">
        <f t="shared" si="3"/>
        <v>0.69112000000000007</v>
      </c>
      <c r="R56" s="7" t="s">
        <v>225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5</v>
      </c>
      <c r="Z56" s="8">
        <v>2</v>
      </c>
      <c r="AA56" s="8">
        <v>5</v>
      </c>
      <c r="AB56" s="8">
        <v>11000</v>
      </c>
    </row>
    <row r="57" spans="1:28" ht="15" thickBot="1" x14ac:dyDescent="0.35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2</v>
      </c>
      <c r="G57" s="1">
        <v>2</v>
      </c>
      <c r="H57" s="1">
        <v>2</v>
      </c>
      <c r="I57" s="1">
        <v>3</v>
      </c>
      <c r="J57" s="1">
        <v>2</v>
      </c>
      <c r="K57" s="1">
        <v>4</v>
      </c>
      <c r="L57" s="1">
        <f>konzisztencia_teszt_nyers_i!D57*1000+10000</f>
        <v>13000</v>
      </c>
      <c r="M57" s="1">
        <f t="shared" si="0"/>
        <v>12645.9</v>
      </c>
      <c r="N57" s="1">
        <f>konzisztencia_teszt_nyers_i!L57</f>
        <v>4</v>
      </c>
      <c r="O57">
        <f t="shared" si="1"/>
        <v>2.6458999999999997</v>
      </c>
      <c r="P57" s="12">
        <f t="shared" si="2"/>
        <v>0.33852500000000008</v>
      </c>
      <c r="Q57" s="12">
        <f t="shared" si="3"/>
        <v>0.33852500000000008</v>
      </c>
      <c r="R57" s="7" t="s">
        <v>226</v>
      </c>
      <c r="S57" s="8">
        <v>3</v>
      </c>
      <c r="T57" s="8">
        <v>2</v>
      </c>
      <c r="U57" s="8">
        <v>3</v>
      </c>
      <c r="V57" s="8">
        <v>3</v>
      </c>
      <c r="W57" s="8">
        <v>2</v>
      </c>
      <c r="X57" s="8">
        <v>3</v>
      </c>
      <c r="Y57" s="8">
        <v>3</v>
      </c>
      <c r="Z57" s="8">
        <v>2</v>
      </c>
      <c r="AA57" s="8">
        <v>3</v>
      </c>
      <c r="AB57" s="8">
        <v>13000</v>
      </c>
    </row>
    <row r="58" spans="1:28" ht="15" thickBot="1" x14ac:dyDescent="0.35">
      <c r="A58" s="1" t="s">
        <v>155</v>
      </c>
      <c r="B58" s="1" t="s">
        <v>69</v>
      </c>
      <c r="C58" s="1">
        <v>3</v>
      </c>
      <c r="D58" s="1">
        <v>3</v>
      </c>
      <c r="E58" s="1">
        <v>2</v>
      </c>
      <c r="F58" s="1">
        <v>3</v>
      </c>
      <c r="G58" s="1">
        <v>2</v>
      </c>
      <c r="H58" s="1">
        <v>2</v>
      </c>
      <c r="I58" s="1">
        <v>3</v>
      </c>
      <c r="J58" s="1">
        <v>2</v>
      </c>
      <c r="K58" s="1">
        <v>4</v>
      </c>
      <c r="L58" s="1">
        <f>konzisztencia_teszt_nyers_i!D58*1000+10000</f>
        <v>12000</v>
      </c>
      <c r="M58" s="1">
        <f t="shared" si="0"/>
        <v>12802</v>
      </c>
      <c r="N58" s="1">
        <f>konzisztencia_teszt_nyers_i!L58</f>
        <v>4</v>
      </c>
      <c r="O58">
        <f t="shared" si="1"/>
        <v>2.802</v>
      </c>
      <c r="P58" s="12">
        <f t="shared" si="2"/>
        <v>0.29949999999999999</v>
      </c>
      <c r="Q58" s="12">
        <f t="shared" si="3"/>
        <v>0.29949999999999999</v>
      </c>
      <c r="R58" s="7" t="s">
        <v>227</v>
      </c>
      <c r="S58" s="8">
        <v>3</v>
      </c>
      <c r="T58" s="8">
        <v>2</v>
      </c>
      <c r="U58" s="8">
        <v>3</v>
      </c>
      <c r="V58" s="8">
        <v>3</v>
      </c>
      <c r="W58" s="8">
        <v>2</v>
      </c>
      <c r="X58" s="8">
        <v>3</v>
      </c>
      <c r="Y58" s="8">
        <v>3</v>
      </c>
      <c r="Z58" s="8">
        <v>2</v>
      </c>
      <c r="AA58" s="8">
        <v>4</v>
      </c>
      <c r="AB58" s="8">
        <v>13000</v>
      </c>
    </row>
    <row r="59" spans="1:28" ht="15" thickBot="1" x14ac:dyDescent="0.35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3</v>
      </c>
      <c r="G59" s="1">
        <v>2</v>
      </c>
      <c r="H59" s="1">
        <v>2</v>
      </c>
      <c r="I59" s="1">
        <v>3</v>
      </c>
      <c r="J59" s="1">
        <v>2</v>
      </c>
      <c r="K59" s="1">
        <v>2</v>
      </c>
      <c r="L59" s="1">
        <f>konzisztencia_teszt_nyers_i!D59*1000+10000</f>
        <v>12000</v>
      </c>
      <c r="M59" s="1">
        <f t="shared" si="0"/>
        <v>11812.6</v>
      </c>
      <c r="N59" s="1">
        <f>konzisztencia_teszt_nyers_i!L59</f>
        <v>2</v>
      </c>
      <c r="O59">
        <f t="shared" si="1"/>
        <v>1.8126000000000004</v>
      </c>
      <c r="P59" s="12">
        <f t="shared" si="2"/>
        <v>9.3699999999999783E-2</v>
      </c>
      <c r="Q59" s="12">
        <f t="shared" si="3"/>
        <v>9.3699999999999783E-2</v>
      </c>
      <c r="R59" s="7" t="s">
        <v>228</v>
      </c>
      <c r="S59" s="8">
        <v>1</v>
      </c>
      <c r="T59" s="8">
        <v>3</v>
      </c>
      <c r="U59" s="8">
        <v>2</v>
      </c>
      <c r="V59" s="8">
        <v>3</v>
      </c>
      <c r="W59" s="8">
        <v>2</v>
      </c>
      <c r="X59" s="8">
        <v>1</v>
      </c>
      <c r="Y59" s="8">
        <v>2</v>
      </c>
      <c r="Z59" s="8">
        <v>2</v>
      </c>
      <c r="AA59" s="8">
        <v>2</v>
      </c>
      <c r="AB59" s="8">
        <v>12000</v>
      </c>
    </row>
    <row r="60" spans="1:28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4</v>
      </c>
      <c r="K60" s="1">
        <v>4</v>
      </c>
      <c r="L60" s="1">
        <f>konzisztencia_teszt_nyers_i!D60*1000+10000</f>
        <v>11000</v>
      </c>
      <c r="M60" s="1">
        <f t="shared" si="0"/>
        <v>11648.1</v>
      </c>
      <c r="N60" s="1">
        <f>konzisztencia_teszt_nyers_i!L60</f>
        <v>4</v>
      </c>
      <c r="O60">
        <f t="shared" si="1"/>
        <v>1.6481000000000003</v>
      </c>
      <c r="P60" s="12">
        <f t="shared" si="2"/>
        <v>0.58797499999999991</v>
      </c>
      <c r="Q60" s="12">
        <f t="shared" si="3"/>
        <v>0.58797499999999991</v>
      </c>
      <c r="R60" s="7" t="s">
        <v>229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5</v>
      </c>
      <c r="Z60" s="8">
        <v>2</v>
      </c>
      <c r="AA60" s="8">
        <v>5</v>
      </c>
      <c r="AB60" s="8">
        <v>12000</v>
      </c>
    </row>
    <row r="61" spans="1:28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5</v>
      </c>
      <c r="J61" s="1">
        <v>4</v>
      </c>
      <c r="K61" s="1">
        <v>3</v>
      </c>
      <c r="L61" s="1">
        <f>konzisztencia_teszt_nyers_i!D61*1000+10000</f>
        <v>11000</v>
      </c>
      <c r="M61" s="1">
        <f t="shared" si="0"/>
        <v>11165.4</v>
      </c>
      <c r="N61" s="1">
        <f>konzisztencia_teszt_nyers_i!L61</f>
        <v>3</v>
      </c>
      <c r="O61">
        <f t="shared" si="1"/>
        <v>1.1653999999999995</v>
      </c>
      <c r="P61" s="12">
        <f t="shared" si="2"/>
        <v>0.61153333333333348</v>
      </c>
      <c r="Q61" s="12">
        <f t="shared" si="3"/>
        <v>0.61153333333333348</v>
      </c>
      <c r="R61" s="7" t="s">
        <v>230</v>
      </c>
      <c r="S61" s="8">
        <v>1</v>
      </c>
      <c r="T61" s="8">
        <v>3</v>
      </c>
      <c r="U61" s="8">
        <v>2</v>
      </c>
      <c r="V61" s="8">
        <v>2</v>
      </c>
      <c r="W61" s="8">
        <v>1</v>
      </c>
      <c r="X61" s="8">
        <v>1</v>
      </c>
      <c r="Y61" s="8">
        <v>4</v>
      </c>
      <c r="Z61" s="8">
        <v>3</v>
      </c>
      <c r="AA61" s="8">
        <v>5</v>
      </c>
      <c r="AB61" s="8">
        <v>12000</v>
      </c>
    </row>
    <row r="62" spans="1:28" ht="15" thickBot="1" x14ac:dyDescent="0.35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3</v>
      </c>
      <c r="G62" s="1">
        <v>2</v>
      </c>
      <c r="H62" s="1">
        <v>2</v>
      </c>
      <c r="I62" s="1">
        <v>4</v>
      </c>
      <c r="J62" s="1">
        <v>5</v>
      </c>
      <c r="K62" s="1">
        <v>3</v>
      </c>
      <c r="L62" s="1">
        <f>konzisztencia_teszt_nyers_i!D62*1000+10000</f>
        <v>12000</v>
      </c>
      <c r="M62" s="1">
        <f t="shared" si="0"/>
        <v>11728.4</v>
      </c>
      <c r="N62" s="1">
        <f>konzisztencia_teszt_nyers_i!L62</f>
        <v>3</v>
      </c>
      <c r="O62">
        <f t="shared" si="1"/>
        <v>1.7283999999999997</v>
      </c>
      <c r="P62" s="12">
        <f t="shared" si="2"/>
        <v>0.42386666666666678</v>
      </c>
      <c r="Q62" s="12">
        <f t="shared" si="3"/>
        <v>0.42386666666666678</v>
      </c>
      <c r="R62" s="7" t="s">
        <v>231</v>
      </c>
      <c r="S62" s="8">
        <v>2</v>
      </c>
      <c r="T62" s="8">
        <v>3</v>
      </c>
      <c r="U62" s="8">
        <v>3</v>
      </c>
      <c r="V62" s="8">
        <v>2</v>
      </c>
      <c r="W62" s="8">
        <v>2</v>
      </c>
      <c r="X62" s="8">
        <v>2</v>
      </c>
      <c r="Y62" s="8">
        <v>3</v>
      </c>
      <c r="Z62" s="8">
        <v>2</v>
      </c>
      <c r="AA62" s="8">
        <v>4</v>
      </c>
      <c r="AB62" s="8">
        <v>13000</v>
      </c>
    </row>
    <row r="63" spans="1:28" ht="15" thickBot="1" x14ac:dyDescent="0.35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3</v>
      </c>
      <c r="G63" s="1">
        <v>1</v>
      </c>
      <c r="H63" s="1">
        <v>1</v>
      </c>
      <c r="I63" s="1">
        <v>3</v>
      </c>
      <c r="J63" s="1">
        <v>5</v>
      </c>
      <c r="K63" s="1">
        <v>3</v>
      </c>
      <c r="L63" s="1">
        <f>konzisztencia_teszt_nyers_i!D63*1000+10000</f>
        <v>12000</v>
      </c>
      <c r="M63" s="1">
        <f t="shared" si="0"/>
        <v>11143.4</v>
      </c>
      <c r="N63" s="1">
        <f>konzisztencia_teszt_nyers_i!L63</f>
        <v>3</v>
      </c>
      <c r="O63">
        <f t="shared" si="1"/>
        <v>1.1433999999999995</v>
      </c>
      <c r="P63" s="12">
        <f t="shared" si="2"/>
        <v>0.61886666666666679</v>
      </c>
      <c r="Q63" s="12">
        <f t="shared" si="3"/>
        <v>0.61886666666666679</v>
      </c>
      <c r="R63" s="7" t="s">
        <v>232</v>
      </c>
      <c r="S63" s="8">
        <v>3</v>
      </c>
      <c r="T63" s="8">
        <v>3</v>
      </c>
      <c r="U63" s="8">
        <v>2</v>
      </c>
      <c r="V63" s="8">
        <v>3</v>
      </c>
      <c r="W63" s="8">
        <v>2</v>
      </c>
      <c r="X63" s="8">
        <v>2</v>
      </c>
      <c r="Y63" s="8">
        <v>3</v>
      </c>
      <c r="Z63" s="8">
        <v>2</v>
      </c>
      <c r="AA63" s="8">
        <v>4</v>
      </c>
      <c r="AB63" s="8">
        <v>12000</v>
      </c>
    </row>
    <row r="64" spans="1:28" ht="15" thickBot="1" x14ac:dyDescent="0.35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3</v>
      </c>
      <c r="G64" s="1">
        <v>2</v>
      </c>
      <c r="H64" s="1">
        <v>2</v>
      </c>
      <c r="I64" s="1">
        <v>4</v>
      </c>
      <c r="J64" s="1">
        <v>5</v>
      </c>
      <c r="K64" s="1">
        <v>4</v>
      </c>
      <c r="L64" s="1">
        <f>konzisztencia_teszt_nyers_i!D64*1000+10000</f>
        <v>12000</v>
      </c>
      <c r="M64" s="1">
        <f t="shared" si="0"/>
        <v>12211.1</v>
      </c>
      <c r="N64" s="1">
        <f>konzisztencia_teszt_nyers_i!L64</f>
        <v>4</v>
      </c>
      <c r="O64">
        <f t="shared" si="1"/>
        <v>2.2111000000000005</v>
      </c>
      <c r="P64" s="12">
        <f t="shared" si="2"/>
        <v>0.44722499999999987</v>
      </c>
      <c r="Q64" s="12">
        <f t="shared" si="3"/>
        <v>0.44722499999999987</v>
      </c>
      <c r="R64" s="7" t="s">
        <v>233</v>
      </c>
      <c r="S64" s="8">
        <v>1</v>
      </c>
      <c r="T64" s="8">
        <v>2</v>
      </c>
      <c r="U64" s="8">
        <v>2</v>
      </c>
      <c r="V64" s="8">
        <v>3</v>
      </c>
      <c r="W64" s="8">
        <v>2</v>
      </c>
      <c r="X64" s="8">
        <v>2</v>
      </c>
      <c r="Y64" s="8">
        <v>3</v>
      </c>
      <c r="Z64" s="8">
        <v>2</v>
      </c>
      <c r="AA64" s="8">
        <v>2</v>
      </c>
      <c r="AB64" s="8">
        <v>12000</v>
      </c>
    </row>
    <row r="65" spans="1:28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3</v>
      </c>
      <c r="G65" s="1">
        <v>1</v>
      </c>
      <c r="H65" s="1">
        <v>1</v>
      </c>
      <c r="I65" s="1">
        <v>4</v>
      </c>
      <c r="J65" s="1">
        <v>3</v>
      </c>
      <c r="K65" s="1">
        <v>5</v>
      </c>
      <c r="L65" s="1">
        <f>konzisztencia_teszt_nyers_i!D65*1000+10000</f>
        <v>11000</v>
      </c>
      <c r="M65" s="1">
        <f t="shared" si="0"/>
        <v>11192.3</v>
      </c>
      <c r="N65" s="1">
        <f>konzisztencia_teszt_nyers_i!L65</f>
        <v>5</v>
      </c>
      <c r="O65">
        <f t="shared" si="1"/>
        <v>1.1922999999999992</v>
      </c>
      <c r="P65" s="12">
        <f t="shared" si="2"/>
        <v>0.76154000000000011</v>
      </c>
      <c r="Q65" s="12">
        <f t="shared" si="3"/>
        <v>0.76154000000000011</v>
      </c>
      <c r="R65" s="7" t="s">
        <v>234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5</v>
      </c>
      <c r="Z65" s="8">
        <v>4</v>
      </c>
      <c r="AA65" s="8">
        <v>4</v>
      </c>
      <c r="AB65" s="8">
        <v>11000</v>
      </c>
    </row>
    <row r="66" spans="1:28" ht="15" thickBot="1" x14ac:dyDescent="0.35">
      <c r="A66" s="1" t="s">
        <v>152</v>
      </c>
      <c r="B66" s="1" t="s">
        <v>77</v>
      </c>
      <c r="C66" s="1">
        <v>1</v>
      </c>
      <c r="D66" s="1">
        <v>3</v>
      </c>
      <c r="E66" s="1">
        <v>4</v>
      </c>
      <c r="F66" s="1">
        <v>2</v>
      </c>
      <c r="G66" s="1">
        <v>4</v>
      </c>
      <c r="H66" s="1">
        <v>3</v>
      </c>
      <c r="I66" s="1">
        <v>2</v>
      </c>
      <c r="J66" s="1">
        <v>1</v>
      </c>
      <c r="K66" s="1">
        <v>1</v>
      </c>
      <c r="L66" s="1">
        <f>konzisztencia_teszt_nyers_i!D66*1000+10000</f>
        <v>13000</v>
      </c>
      <c r="M66" s="1">
        <f t="shared" si="0"/>
        <v>12966</v>
      </c>
      <c r="N66" s="1">
        <f>konzisztencia_teszt_nyers_i!L66</f>
        <v>1</v>
      </c>
      <c r="O66">
        <f t="shared" si="1"/>
        <v>2.9660000000000002</v>
      </c>
      <c r="P66" s="12">
        <f t="shared" si="2"/>
        <v>1.9660000000000002</v>
      </c>
      <c r="Q66" s="12">
        <f t="shared" si="3"/>
        <v>-1.9660000000000002</v>
      </c>
      <c r="R66" s="7" t="s">
        <v>235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5</v>
      </c>
      <c r="Z66" s="8">
        <v>4</v>
      </c>
      <c r="AA66" s="8">
        <v>3</v>
      </c>
      <c r="AB66" s="8">
        <v>11000</v>
      </c>
    </row>
    <row r="67" spans="1:28" ht="15" thickBot="1" x14ac:dyDescent="0.35">
      <c r="A67" s="1" t="s">
        <v>156</v>
      </c>
      <c r="B67" s="1" t="s">
        <v>78</v>
      </c>
      <c r="C67" s="1">
        <v>1</v>
      </c>
      <c r="D67" s="1">
        <v>1</v>
      </c>
      <c r="E67" s="1">
        <v>1</v>
      </c>
      <c r="F67" s="1">
        <v>2</v>
      </c>
      <c r="G67" s="1">
        <v>1</v>
      </c>
      <c r="H67" s="1">
        <v>1</v>
      </c>
      <c r="I67" s="1">
        <v>4</v>
      </c>
      <c r="J67" s="1">
        <v>1</v>
      </c>
      <c r="K67" s="1">
        <v>4</v>
      </c>
      <c r="L67" s="1">
        <f>konzisztencia_teszt_nyers_i!D67*1000+10000</f>
        <v>12000</v>
      </c>
      <c r="M67" s="1">
        <f t="shared" ref="M67:M130" si="4">AB226</f>
        <v>11710.4</v>
      </c>
      <c r="N67" s="1">
        <f>konzisztencia_teszt_nyers_i!L67</f>
        <v>4</v>
      </c>
      <c r="O67">
        <f t="shared" si="1"/>
        <v>1.7103999999999997</v>
      </c>
      <c r="P67" s="12">
        <f t="shared" si="2"/>
        <v>0.57240000000000002</v>
      </c>
      <c r="Q67" s="12">
        <f t="shared" si="3"/>
        <v>0.57240000000000002</v>
      </c>
      <c r="R67" s="7" t="s">
        <v>236</v>
      </c>
      <c r="S67" s="8">
        <v>3</v>
      </c>
      <c r="T67" s="8">
        <v>2</v>
      </c>
      <c r="U67" s="8">
        <v>2</v>
      </c>
      <c r="V67" s="8">
        <v>3</v>
      </c>
      <c r="W67" s="8">
        <v>2</v>
      </c>
      <c r="X67" s="8">
        <v>2</v>
      </c>
      <c r="Y67" s="8">
        <v>4</v>
      </c>
      <c r="Z67" s="8">
        <v>5</v>
      </c>
      <c r="AA67" s="8">
        <v>3</v>
      </c>
      <c r="AB67" s="8">
        <v>12000</v>
      </c>
    </row>
    <row r="68" spans="1:28" ht="15" thickBot="1" x14ac:dyDescent="0.35">
      <c r="A68" s="1" t="s">
        <v>156</v>
      </c>
      <c r="B68" s="1" t="s">
        <v>79</v>
      </c>
      <c r="C68" s="1">
        <v>1</v>
      </c>
      <c r="D68" s="1">
        <v>1</v>
      </c>
      <c r="E68" s="1">
        <v>1</v>
      </c>
      <c r="F68" s="1">
        <v>2</v>
      </c>
      <c r="G68" s="1">
        <v>1</v>
      </c>
      <c r="H68" s="1">
        <v>1</v>
      </c>
      <c r="I68" s="1">
        <v>4</v>
      </c>
      <c r="J68" s="1">
        <v>1</v>
      </c>
      <c r="K68" s="1">
        <v>5</v>
      </c>
      <c r="L68" s="1">
        <f>konzisztencia_teszt_nyers_i!D68*1000+10000</f>
        <v>12000</v>
      </c>
      <c r="M68" s="1">
        <f t="shared" si="4"/>
        <v>11531.4</v>
      </c>
      <c r="N68" s="1">
        <f>konzisztencia_teszt_nyers_i!L68</f>
        <v>5</v>
      </c>
      <c r="O68">
        <f t="shared" ref="O68:O131" si="5">(M68-10000)/1000</f>
        <v>1.5313999999999997</v>
      </c>
      <c r="P68" s="12">
        <f t="shared" ref="P68:P131" si="6">ABS(N68-O68)/N68</f>
        <v>0.69372000000000011</v>
      </c>
      <c r="Q68" s="12">
        <f t="shared" ref="Q68:Q131" si="7">(N68-O68)/N68</f>
        <v>0.69372000000000011</v>
      </c>
      <c r="R68" s="7" t="s">
        <v>237</v>
      </c>
      <c r="S68" s="8">
        <v>1</v>
      </c>
      <c r="T68" s="8">
        <v>2</v>
      </c>
      <c r="U68" s="8">
        <v>2</v>
      </c>
      <c r="V68" s="8">
        <v>3</v>
      </c>
      <c r="W68" s="8">
        <v>1</v>
      </c>
      <c r="X68" s="8">
        <v>1</v>
      </c>
      <c r="Y68" s="8">
        <v>3</v>
      </c>
      <c r="Z68" s="8">
        <v>5</v>
      </c>
      <c r="AA68" s="8">
        <v>3</v>
      </c>
      <c r="AB68" s="8">
        <v>12000</v>
      </c>
    </row>
    <row r="69" spans="1:28" ht="15" thickBot="1" x14ac:dyDescent="0.35">
      <c r="A69" s="1" t="s">
        <v>155</v>
      </c>
      <c r="B69" s="1" t="s">
        <v>80</v>
      </c>
      <c r="C69" s="1">
        <v>4</v>
      </c>
      <c r="D69" s="1">
        <v>2</v>
      </c>
      <c r="E69" s="1">
        <v>4</v>
      </c>
      <c r="F69" s="1">
        <v>4</v>
      </c>
      <c r="G69" s="1">
        <v>3</v>
      </c>
      <c r="H69" s="1">
        <v>2</v>
      </c>
      <c r="I69" s="1">
        <v>5</v>
      </c>
      <c r="J69" s="1">
        <v>4</v>
      </c>
      <c r="K69" s="1">
        <v>3</v>
      </c>
      <c r="L69" s="1">
        <f>konzisztencia_teszt_nyers_i!D69*1000+10000</f>
        <v>13000</v>
      </c>
      <c r="M69" s="1">
        <f t="shared" si="4"/>
        <v>13076.2</v>
      </c>
      <c r="N69" s="1">
        <f>konzisztencia_teszt_nyers_i!L69</f>
        <v>3</v>
      </c>
      <c r="O69">
        <f t="shared" si="5"/>
        <v>3.0762000000000009</v>
      </c>
      <c r="P69" s="12">
        <f t="shared" si="6"/>
        <v>2.5400000000000311E-2</v>
      </c>
      <c r="Q69" s="12">
        <f t="shared" si="7"/>
        <v>-2.5400000000000311E-2</v>
      </c>
      <c r="R69" s="7" t="s">
        <v>238</v>
      </c>
      <c r="S69" s="8">
        <v>3</v>
      </c>
      <c r="T69" s="8">
        <v>2</v>
      </c>
      <c r="U69" s="8">
        <v>2</v>
      </c>
      <c r="V69" s="8">
        <v>3</v>
      </c>
      <c r="W69" s="8">
        <v>2</v>
      </c>
      <c r="X69" s="8">
        <v>2</v>
      </c>
      <c r="Y69" s="8">
        <v>4</v>
      </c>
      <c r="Z69" s="8">
        <v>5</v>
      </c>
      <c r="AA69" s="8">
        <v>4</v>
      </c>
      <c r="AB69" s="8">
        <v>12000</v>
      </c>
    </row>
    <row r="70" spans="1:28" ht="15" thickBot="1" x14ac:dyDescent="0.35">
      <c r="A70" s="1" t="s">
        <v>152</v>
      </c>
      <c r="B70" s="1" t="s">
        <v>81</v>
      </c>
      <c r="C70" s="1">
        <v>2</v>
      </c>
      <c r="D70" s="1">
        <v>5</v>
      </c>
      <c r="E70" s="1">
        <v>5</v>
      </c>
      <c r="F70" s="1">
        <v>4</v>
      </c>
      <c r="G70" s="1">
        <v>5</v>
      </c>
      <c r="H70" s="1">
        <v>5</v>
      </c>
      <c r="I70" s="1">
        <v>2</v>
      </c>
      <c r="J70" s="1">
        <v>4</v>
      </c>
      <c r="K70" s="1">
        <v>1</v>
      </c>
      <c r="L70" s="1">
        <f>konzisztencia_teszt_nyers_i!D70*1000+10000</f>
        <v>13000</v>
      </c>
      <c r="M70" s="1">
        <f t="shared" si="4"/>
        <v>13032.4</v>
      </c>
      <c r="N70" s="1">
        <f>konzisztencia_teszt_nyers_i!L70</f>
        <v>1</v>
      </c>
      <c r="O70">
        <f t="shared" si="5"/>
        <v>3.0323999999999995</v>
      </c>
      <c r="P70" s="12">
        <f t="shared" si="6"/>
        <v>2.0323999999999995</v>
      </c>
      <c r="Q70" s="12">
        <f t="shared" si="7"/>
        <v>-2.0323999999999995</v>
      </c>
      <c r="R70" s="7" t="s">
        <v>239</v>
      </c>
      <c r="S70" s="8">
        <v>1</v>
      </c>
      <c r="T70" s="8">
        <v>1</v>
      </c>
      <c r="U70" s="8">
        <v>1</v>
      </c>
      <c r="V70" s="8">
        <v>3</v>
      </c>
      <c r="W70" s="8">
        <v>1</v>
      </c>
      <c r="X70" s="8">
        <v>1</v>
      </c>
      <c r="Y70" s="8">
        <v>4</v>
      </c>
      <c r="Z70" s="8">
        <v>3</v>
      </c>
      <c r="AA70" s="8">
        <v>5</v>
      </c>
      <c r="AB70" s="8">
        <v>11000</v>
      </c>
    </row>
    <row r="71" spans="1:28" ht="15" thickBot="1" x14ac:dyDescent="0.35">
      <c r="A71" s="1" t="s">
        <v>154</v>
      </c>
      <c r="B71" s="1" t="s">
        <v>82</v>
      </c>
      <c r="C71" s="1">
        <v>4</v>
      </c>
      <c r="D71" s="1">
        <v>3</v>
      </c>
      <c r="E71" s="1">
        <v>4</v>
      </c>
      <c r="F71" s="1">
        <v>4</v>
      </c>
      <c r="G71" s="1">
        <v>3</v>
      </c>
      <c r="H71" s="1">
        <v>3</v>
      </c>
      <c r="I71" s="1">
        <v>4</v>
      </c>
      <c r="J71" s="1">
        <v>4</v>
      </c>
      <c r="K71" s="1">
        <v>3</v>
      </c>
      <c r="L71" s="1">
        <f>konzisztencia_teszt_nyers_i!D71*1000+10000</f>
        <v>13000</v>
      </c>
      <c r="M71" s="1">
        <f t="shared" si="4"/>
        <v>13232.8</v>
      </c>
      <c r="N71" s="1">
        <f>konzisztencia_teszt_nyers_i!L71</f>
        <v>3</v>
      </c>
      <c r="O71">
        <f t="shared" si="5"/>
        <v>3.2327999999999992</v>
      </c>
      <c r="P71" s="12">
        <f t="shared" si="6"/>
        <v>7.7599999999999739E-2</v>
      </c>
      <c r="Q71" s="12">
        <f t="shared" si="7"/>
        <v>-7.7599999999999739E-2</v>
      </c>
      <c r="R71" s="7" t="s">
        <v>240</v>
      </c>
      <c r="S71" s="8">
        <v>1</v>
      </c>
      <c r="T71" s="8">
        <v>3</v>
      </c>
      <c r="U71" s="8">
        <v>4</v>
      </c>
      <c r="V71" s="8">
        <v>2</v>
      </c>
      <c r="W71" s="8">
        <v>4</v>
      </c>
      <c r="X71" s="8">
        <v>3</v>
      </c>
      <c r="Y71" s="8">
        <v>2</v>
      </c>
      <c r="Z71" s="8">
        <v>1</v>
      </c>
      <c r="AA71" s="8">
        <v>1</v>
      </c>
      <c r="AB71" s="8">
        <v>13000</v>
      </c>
    </row>
    <row r="72" spans="1:28" ht="15" thickBot="1" x14ac:dyDescent="0.35">
      <c r="A72" s="1" t="s">
        <v>155</v>
      </c>
      <c r="B72" s="1" t="s">
        <v>83</v>
      </c>
      <c r="C72" s="1">
        <v>4</v>
      </c>
      <c r="D72" s="1">
        <v>3</v>
      </c>
      <c r="E72" s="1">
        <v>4</v>
      </c>
      <c r="F72" s="1">
        <v>5</v>
      </c>
      <c r="G72" s="1">
        <v>3</v>
      </c>
      <c r="H72" s="1">
        <v>4</v>
      </c>
      <c r="I72" s="1">
        <v>4</v>
      </c>
      <c r="J72" s="1">
        <v>3</v>
      </c>
      <c r="K72" s="1">
        <v>3</v>
      </c>
      <c r="L72" s="1">
        <f>konzisztencia_teszt_nyers_i!D72*1000+10000</f>
        <v>14000</v>
      </c>
      <c r="M72" s="1">
        <f t="shared" si="4"/>
        <v>13203.4</v>
      </c>
      <c r="N72" s="1">
        <f>konzisztencia_teszt_nyers_i!L72</f>
        <v>3</v>
      </c>
      <c r="O72">
        <f t="shared" si="5"/>
        <v>3.2033999999999998</v>
      </c>
      <c r="P72" s="12">
        <f t="shared" si="6"/>
        <v>6.779999999999993E-2</v>
      </c>
      <c r="Q72" s="12">
        <f t="shared" si="7"/>
        <v>-6.779999999999993E-2</v>
      </c>
      <c r="R72" s="7" t="s">
        <v>241</v>
      </c>
      <c r="S72" s="8">
        <v>1</v>
      </c>
      <c r="T72" s="8">
        <v>1</v>
      </c>
      <c r="U72" s="8">
        <v>1</v>
      </c>
      <c r="V72" s="8">
        <v>2</v>
      </c>
      <c r="W72" s="8">
        <v>1</v>
      </c>
      <c r="X72" s="8">
        <v>1</v>
      </c>
      <c r="Y72" s="8">
        <v>4</v>
      </c>
      <c r="Z72" s="8">
        <v>1</v>
      </c>
      <c r="AA72" s="8">
        <v>4</v>
      </c>
      <c r="AB72" s="8">
        <v>12000</v>
      </c>
    </row>
    <row r="73" spans="1:28" ht="15" thickBot="1" x14ac:dyDescent="0.35">
      <c r="A73" s="1" t="s">
        <v>152</v>
      </c>
      <c r="B73" s="1" t="s">
        <v>84</v>
      </c>
      <c r="C73" s="1">
        <v>2</v>
      </c>
      <c r="D73" s="1">
        <v>5</v>
      </c>
      <c r="E73" s="1">
        <v>4</v>
      </c>
      <c r="F73" s="1">
        <v>5</v>
      </c>
      <c r="G73" s="1">
        <v>4</v>
      </c>
      <c r="H73" s="1">
        <v>4</v>
      </c>
      <c r="I73" s="1">
        <v>2</v>
      </c>
      <c r="J73" s="1">
        <v>3</v>
      </c>
      <c r="K73" s="1">
        <v>3</v>
      </c>
      <c r="L73" s="1">
        <f>konzisztencia_teszt_nyers_i!D73*1000+10000</f>
        <v>13000</v>
      </c>
      <c r="M73" s="1">
        <f t="shared" si="4"/>
        <v>12292.8</v>
      </c>
      <c r="N73" s="1">
        <f>konzisztencia_teszt_nyers_i!L73</f>
        <v>3</v>
      </c>
      <c r="O73">
        <f t="shared" si="5"/>
        <v>2.2927999999999993</v>
      </c>
      <c r="P73" s="12">
        <f t="shared" si="6"/>
        <v>0.23573333333333357</v>
      </c>
      <c r="Q73" s="12">
        <f t="shared" si="7"/>
        <v>0.23573333333333357</v>
      </c>
      <c r="R73" s="7" t="s">
        <v>242</v>
      </c>
      <c r="S73" s="8">
        <v>1</v>
      </c>
      <c r="T73" s="8">
        <v>1</v>
      </c>
      <c r="U73" s="8">
        <v>1</v>
      </c>
      <c r="V73" s="8">
        <v>2</v>
      </c>
      <c r="W73" s="8">
        <v>1</v>
      </c>
      <c r="X73" s="8">
        <v>1</v>
      </c>
      <c r="Y73" s="8">
        <v>4</v>
      </c>
      <c r="Z73" s="8">
        <v>1</v>
      </c>
      <c r="AA73" s="8">
        <v>5</v>
      </c>
      <c r="AB73" s="8">
        <v>12000</v>
      </c>
    </row>
    <row r="74" spans="1:28" ht="15" thickBot="1" x14ac:dyDescent="0.35">
      <c r="A74" s="1" t="s">
        <v>156</v>
      </c>
      <c r="B74" s="1" t="s">
        <v>85</v>
      </c>
      <c r="C74" s="1">
        <v>4</v>
      </c>
      <c r="D74" s="1">
        <v>2</v>
      </c>
      <c r="E74" s="1">
        <v>3</v>
      </c>
      <c r="F74" s="1">
        <v>2</v>
      </c>
      <c r="G74" s="1">
        <v>3</v>
      </c>
      <c r="H74" s="1">
        <v>3</v>
      </c>
      <c r="I74" s="1">
        <v>5</v>
      </c>
      <c r="J74" s="1">
        <v>3</v>
      </c>
      <c r="K74" s="1">
        <v>4</v>
      </c>
      <c r="L74" s="1">
        <f>konzisztencia_teszt_nyers_i!D74*1000+10000</f>
        <v>14000</v>
      </c>
      <c r="M74" s="1">
        <f t="shared" si="4"/>
        <v>13963.3</v>
      </c>
      <c r="N74" s="1">
        <f>konzisztencia_teszt_nyers_i!L74</f>
        <v>4</v>
      </c>
      <c r="O74">
        <f t="shared" si="5"/>
        <v>3.9632999999999994</v>
      </c>
      <c r="P74" s="12">
        <f t="shared" si="6"/>
        <v>9.1750000000001553E-3</v>
      </c>
      <c r="Q74" s="12">
        <f t="shared" si="7"/>
        <v>9.1750000000001553E-3</v>
      </c>
      <c r="R74" s="7" t="s">
        <v>243</v>
      </c>
      <c r="S74" s="8">
        <v>4</v>
      </c>
      <c r="T74" s="8">
        <v>2</v>
      </c>
      <c r="U74" s="8">
        <v>4</v>
      </c>
      <c r="V74" s="8">
        <v>4</v>
      </c>
      <c r="W74" s="8">
        <v>3</v>
      </c>
      <c r="X74" s="8">
        <v>2</v>
      </c>
      <c r="Y74" s="8">
        <v>5</v>
      </c>
      <c r="Z74" s="8">
        <v>4</v>
      </c>
      <c r="AA74" s="8">
        <v>3</v>
      </c>
      <c r="AB74" s="8">
        <v>13000</v>
      </c>
    </row>
    <row r="75" spans="1:28" ht="15" thickBot="1" x14ac:dyDescent="0.35">
      <c r="A75" s="1" t="s">
        <v>154</v>
      </c>
      <c r="B75" s="1" t="s">
        <v>86</v>
      </c>
      <c r="C75" s="1">
        <v>4</v>
      </c>
      <c r="D75" s="1">
        <v>2</v>
      </c>
      <c r="E75" s="1">
        <v>3</v>
      </c>
      <c r="F75" s="1">
        <v>2</v>
      </c>
      <c r="G75" s="1">
        <v>3</v>
      </c>
      <c r="H75" s="1">
        <v>3</v>
      </c>
      <c r="I75" s="1">
        <v>4</v>
      </c>
      <c r="J75" s="1">
        <v>3</v>
      </c>
      <c r="K75" s="1">
        <v>4</v>
      </c>
      <c r="L75" s="1">
        <f>konzisztencia_teszt_nyers_i!D75*1000+10000</f>
        <v>14000</v>
      </c>
      <c r="M75" s="1">
        <f t="shared" si="4"/>
        <v>13890.5</v>
      </c>
      <c r="N75" s="1">
        <f>konzisztencia_teszt_nyers_i!L75</f>
        <v>4</v>
      </c>
      <c r="O75">
        <f t="shared" si="5"/>
        <v>3.8904999999999998</v>
      </c>
      <c r="P75" s="12">
        <f t="shared" si="6"/>
        <v>2.7375000000000038E-2</v>
      </c>
      <c r="Q75" s="12">
        <f t="shared" si="7"/>
        <v>2.7375000000000038E-2</v>
      </c>
      <c r="R75" s="7" t="s">
        <v>244</v>
      </c>
      <c r="S75" s="8">
        <v>2</v>
      </c>
      <c r="T75" s="8">
        <v>5</v>
      </c>
      <c r="U75" s="8">
        <v>5</v>
      </c>
      <c r="V75" s="8">
        <v>4</v>
      </c>
      <c r="W75" s="8">
        <v>5</v>
      </c>
      <c r="X75" s="8">
        <v>5</v>
      </c>
      <c r="Y75" s="8">
        <v>2</v>
      </c>
      <c r="Z75" s="8">
        <v>4</v>
      </c>
      <c r="AA75" s="8">
        <v>1</v>
      </c>
      <c r="AB75" s="8">
        <v>13000</v>
      </c>
    </row>
    <row r="76" spans="1:28" ht="15" thickBot="1" x14ac:dyDescent="0.35">
      <c r="A76" s="1" t="s">
        <v>152</v>
      </c>
      <c r="B76" s="1" t="s">
        <v>87</v>
      </c>
      <c r="C76" s="1">
        <v>2</v>
      </c>
      <c r="D76" s="1">
        <v>4</v>
      </c>
      <c r="E76" s="1">
        <v>3</v>
      </c>
      <c r="F76" s="1">
        <v>2</v>
      </c>
      <c r="G76" s="1">
        <v>4</v>
      </c>
      <c r="H76" s="1">
        <v>2</v>
      </c>
      <c r="I76" s="1">
        <v>3</v>
      </c>
      <c r="J76" s="1">
        <v>3</v>
      </c>
      <c r="K76" s="1">
        <v>2</v>
      </c>
      <c r="L76" s="1">
        <f>konzisztencia_teszt_nyers_i!D76*1000+10000</f>
        <v>13000</v>
      </c>
      <c r="M76" s="1">
        <f t="shared" si="4"/>
        <v>13157.5</v>
      </c>
      <c r="N76" s="1">
        <f>konzisztencia_teszt_nyers_i!L76</f>
        <v>2</v>
      </c>
      <c r="O76">
        <f t="shared" si="5"/>
        <v>3.1575000000000002</v>
      </c>
      <c r="P76" s="12">
        <f t="shared" si="6"/>
        <v>0.5787500000000001</v>
      </c>
      <c r="Q76" s="12">
        <f t="shared" si="7"/>
        <v>-0.5787500000000001</v>
      </c>
      <c r="R76" s="7" t="s">
        <v>245</v>
      </c>
      <c r="S76" s="8">
        <v>4</v>
      </c>
      <c r="T76" s="8">
        <v>3</v>
      </c>
      <c r="U76" s="8">
        <v>4</v>
      </c>
      <c r="V76" s="8">
        <v>4</v>
      </c>
      <c r="W76" s="8">
        <v>3</v>
      </c>
      <c r="X76" s="8">
        <v>3</v>
      </c>
      <c r="Y76" s="8">
        <v>4</v>
      </c>
      <c r="Z76" s="8">
        <v>4</v>
      </c>
      <c r="AA76" s="8">
        <v>3</v>
      </c>
      <c r="AB76" s="8">
        <v>13000</v>
      </c>
    </row>
    <row r="77" spans="1:28" ht="15" thickBot="1" x14ac:dyDescent="0.35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4</v>
      </c>
      <c r="G77" s="1">
        <v>2</v>
      </c>
      <c r="H77" s="1">
        <v>2</v>
      </c>
      <c r="I77" s="1">
        <v>5</v>
      </c>
      <c r="J77" s="1">
        <v>4</v>
      </c>
      <c r="K77" s="1">
        <v>4</v>
      </c>
      <c r="L77" s="1">
        <f>konzisztencia_teszt_nyers_i!D77*1000+10000</f>
        <v>12000</v>
      </c>
      <c r="M77" s="1">
        <f t="shared" si="4"/>
        <v>12888.7</v>
      </c>
      <c r="N77" s="1">
        <f>konzisztencia_teszt_nyers_i!L77</f>
        <v>4</v>
      </c>
      <c r="O77">
        <f t="shared" si="5"/>
        <v>2.8887000000000009</v>
      </c>
      <c r="P77" s="12">
        <f t="shared" si="6"/>
        <v>0.27782499999999977</v>
      </c>
      <c r="Q77" s="12">
        <f t="shared" si="7"/>
        <v>0.27782499999999977</v>
      </c>
      <c r="R77" s="7" t="s">
        <v>246</v>
      </c>
      <c r="S77" s="8">
        <v>4</v>
      </c>
      <c r="T77" s="8">
        <v>3</v>
      </c>
      <c r="U77" s="8">
        <v>4</v>
      </c>
      <c r="V77" s="8">
        <v>5</v>
      </c>
      <c r="W77" s="8">
        <v>3</v>
      </c>
      <c r="X77" s="8">
        <v>4</v>
      </c>
      <c r="Y77" s="8">
        <v>4</v>
      </c>
      <c r="Z77" s="8">
        <v>3</v>
      </c>
      <c r="AA77" s="8">
        <v>3</v>
      </c>
      <c r="AB77" s="8">
        <v>14000</v>
      </c>
    </row>
    <row r="78" spans="1:28" ht="15" thickBot="1" x14ac:dyDescent="0.35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4</v>
      </c>
      <c r="G78" s="1">
        <v>2</v>
      </c>
      <c r="H78" s="1">
        <v>2</v>
      </c>
      <c r="I78" s="1">
        <v>5</v>
      </c>
      <c r="J78" s="1">
        <v>4</v>
      </c>
      <c r="K78" s="1">
        <v>4</v>
      </c>
      <c r="L78" s="1">
        <f>konzisztencia_teszt_nyers_i!D78*1000+10000</f>
        <v>12000</v>
      </c>
      <c r="M78" s="1">
        <f t="shared" si="4"/>
        <v>12888.7</v>
      </c>
      <c r="N78" s="1">
        <f>konzisztencia_teszt_nyers_i!L78</f>
        <v>4</v>
      </c>
      <c r="O78">
        <f t="shared" si="5"/>
        <v>2.8887000000000009</v>
      </c>
      <c r="P78" s="12">
        <f t="shared" si="6"/>
        <v>0.27782499999999977</v>
      </c>
      <c r="Q78" s="12">
        <f t="shared" si="7"/>
        <v>0.27782499999999977</v>
      </c>
      <c r="R78" s="7" t="s">
        <v>247</v>
      </c>
      <c r="S78" s="8">
        <v>2</v>
      </c>
      <c r="T78" s="8">
        <v>5</v>
      </c>
      <c r="U78" s="8">
        <v>4</v>
      </c>
      <c r="V78" s="8">
        <v>5</v>
      </c>
      <c r="W78" s="8">
        <v>4</v>
      </c>
      <c r="X78" s="8">
        <v>4</v>
      </c>
      <c r="Y78" s="8">
        <v>2</v>
      </c>
      <c r="Z78" s="8">
        <v>3</v>
      </c>
      <c r="AA78" s="8">
        <v>3</v>
      </c>
      <c r="AB78" s="8">
        <v>13000</v>
      </c>
    </row>
    <row r="79" spans="1:28" ht="15" thickBot="1" x14ac:dyDescent="0.35">
      <c r="A79" s="1" t="s">
        <v>152</v>
      </c>
      <c r="B79" s="1" t="s">
        <v>90</v>
      </c>
      <c r="C79" s="1">
        <v>1</v>
      </c>
      <c r="D79" s="1">
        <v>5</v>
      </c>
      <c r="E79" s="1">
        <v>4</v>
      </c>
      <c r="F79" s="1">
        <v>4</v>
      </c>
      <c r="G79" s="1">
        <v>3</v>
      </c>
      <c r="H79" s="1">
        <v>3</v>
      </c>
      <c r="I79" s="1">
        <v>3</v>
      </c>
      <c r="J79" s="1">
        <v>4</v>
      </c>
      <c r="K79" s="1">
        <v>1</v>
      </c>
      <c r="L79" s="1">
        <f>konzisztencia_teszt_nyers_i!D79*1000+10000</f>
        <v>11000</v>
      </c>
      <c r="M79" s="1">
        <f t="shared" si="4"/>
        <v>12061.5</v>
      </c>
      <c r="N79" s="1">
        <f>konzisztencia_teszt_nyers_i!L79</f>
        <v>1</v>
      </c>
      <c r="O79">
        <f t="shared" si="5"/>
        <v>2.0615000000000001</v>
      </c>
      <c r="P79" s="12">
        <f t="shared" si="6"/>
        <v>1.0615000000000001</v>
      </c>
      <c r="Q79" s="12">
        <f t="shared" si="7"/>
        <v>-1.0615000000000001</v>
      </c>
      <c r="R79" s="7" t="s">
        <v>248</v>
      </c>
      <c r="S79" s="8">
        <v>4</v>
      </c>
      <c r="T79" s="8">
        <v>2</v>
      </c>
      <c r="U79" s="8">
        <v>3</v>
      </c>
      <c r="V79" s="8">
        <v>2</v>
      </c>
      <c r="W79" s="8">
        <v>3</v>
      </c>
      <c r="X79" s="8">
        <v>3</v>
      </c>
      <c r="Y79" s="8">
        <v>5</v>
      </c>
      <c r="Z79" s="8">
        <v>3</v>
      </c>
      <c r="AA79" s="8">
        <v>4</v>
      </c>
      <c r="AB79" s="8">
        <v>14000</v>
      </c>
    </row>
    <row r="80" spans="1:28" ht="15" thickBot="1" x14ac:dyDescent="0.35">
      <c r="A80" s="1" t="s">
        <v>156</v>
      </c>
      <c r="B80" s="1" t="s">
        <v>91</v>
      </c>
      <c r="C80" s="1">
        <v>3</v>
      </c>
      <c r="D80" s="1">
        <v>1</v>
      </c>
      <c r="E80" s="1">
        <v>3</v>
      </c>
      <c r="F80" s="1">
        <v>5</v>
      </c>
      <c r="G80" s="1">
        <v>2</v>
      </c>
      <c r="H80" s="1">
        <v>3</v>
      </c>
      <c r="I80" s="1">
        <v>5</v>
      </c>
      <c r="J80" s="1">
        <v>5</v>
      </c>
      <c r="K80" s="1">
        <v>4</v>
      </c>
      <c r="L80" s="1">
        <f>konzisztencia_teszt_nyers_i!D80*1000+10000</f>
        <v>13000</v>
      </c>
      <c r="M80" s="1">
        <f t="shared" si="4"/>
        <v>12965</v>
      </c>
      <c r="N80" s="1">
        <f>konzisztencia_teszt_nyers_i!L80</f>
        <v>4</v>
      </c>
      <c r="O80">
        <f t="shared" si="5"/>
        <v>2.9649999999999999</v>
      </c>
      <c r="P80" s="12">
        <f t="shared" si="6"/>
        <v>0.25875000000000004</v>
      </c>
      <c r="Q80" s="12">
        <f t="shared" si="7"/>
        <v>0.25875000000000004</v>
      </c>
      <c r="R80" s="7" t="s">
        <v>249</v>
      </c>
      <c r="S80" s="8">
        <v>4</v>
      </c>
      <c r="T80" s="8">
        <v>2</v>
      </c>
      <c r="U80" s="8">
        <v>3</v>
      </c>
      <c r="V80" s="8">
        <v>2</v>
      </c>
      <c r="W80" s="8">
        <v>3</v>
      </c>
      <c r="X80" s="8">
        <v>3</v>
      </c>
      <c r="Y80" s="8">
        <v>4</v>
      </c>
      <c r="Z80" s="8">
        <v>3</v>
      </c>
      <c r="AA80" s="8">
        <v>4</v>
      </c>
      <c r="AB80" s="8">
        <v>14000</v>
      </c>
    </row>
    <row r="81" spans="1:28" ht="15" thickBot="1" x14ac:dyDescent="0.35">
      <c r="A81" s="1" t="s">
        <v>152</v>
      </c>
      <c r="B81" s="1" t="s">
        <v>92</v>
      </c>
      <c r="C81" s="1">
        <v>1</v>
      </c>
      <c r="D81" s="1">
        <v>3</v>
      </c>
      <c r="E81" s="1">
        <v>2</v>
      </c>
      <c r="F81" s="1">
        <v>5</v>
      </c>
      <c r="G81" s="1">
        <v>2</v>
      </c>
      <c r="H81" s="1">
        <v>2</v>
      </c>
      <c r="I81" s="1">
        <v>4</v>
      </c>
      <c r="J81" s="1">
        <v>5</v>
      </c>
      <c r="K81" s="1">
        <v>3</v>
      </c>
      <c r="L81" s="1">
        <f>konzisztencia_teszt_nyers_i!D81*1000+10000</f>
        <v>12000</v>
      </c>
      <c r="M81" s="1">
        <f t="shared" si="4"/>
        <v>12073.4</v>
      </c>
      <c r="N81" s="1">
        <f>konzisztencia_teszt_nyers_i!L81</f>
        <v>3</v>
      </c>
      <c r="O81">
        <f t="shared" si="5"/>
        <v>2.0733999999999995</v>
      </c>
      <c r="P81" s="12">
        <f t="shared" si="6"/>
        <v>0.30886666666666684</v>
      </c>
      <c r="Q81" s="12">
        <f t="shared" si="7"/>
        <v>0.30886666666666684</v>
      </c>
      <c r="R81" s="7" t="s">
        <v>250</v>
      </c>
      <c r="S81" s="8">
        <v>2</v>
      </c>
      <c r="T81" s="8">
        <v>4</v>
      </c>
      <c r="U81" s="8">
        <v>3</v>
      </c>
      <c r="V81" s="8">
        <v>2</v>
      </c>
      <c r="W81" s="8">
        <v>4</v>
      </c>
      <c r="X81" s="8">
        <v>2</v>
      </c>
      <c r="Y81" s="8">
        <v>3</v>
      </c>
      <c r="Z81" s="8">
        <v>3</v>
      </c>
      <c r="AA81" s="8">
        <v>2</v>
      </c>
      <c r="AB81" s="8">
        <v>13000</v>
      </c>
    </row>
    <row r="82" spans="1:28" ht="15" thickBot="1" x14ac:dyDescent="0.35">
      <c r="A82" s="1" t="s">
        <v>154</v>
      </c>
      <c r="B82" s="1" t="s">
        <v>93</v>
      </c>
      <c r="C82" s="1">
        <v>3</v>
      </c>
      <c r="D82" s="1">
        <v>2</v>
      </c>
      <c r="E82" s="1">
        <v>2</v>
      </c>
      <c r="F82" s="1">
        <v>5</v>
      </c>
      <c r="G82" s="1">
        <v>2</v>
      </c>
      <c r="H82" s="1">
        <v>3</v>
      </c>
      <c r="I82" s="1">
        <v>4</v>
      </c>
      <c r="J82" s="1">
        <v>5</v>
      </c>
      <c r="K82" s="1">
        <v>4</v>
      </c>
      <c r="L82" s="1">
        <f>konzisztencia_teszt_nyers_i!D82*1000+10000</f>
        <v>13000</v>
      </c>
      <c r="M82" s="1">
        <f t="shared" si="4"/>
        <v>13336.5</v>
      </c>
      <c r="N82" s="1">
        <f>konzisztencia_teszt_nyers_i!L82</f>
        <v>4</v>
      </c>
      <c r="O82">
        <f t="shared" si="5"/>
        <v>3.3365</v>
      </c>
      <c r="P82" s="12">
        <f t="shared" si="6"/>
        <v>0.16587499999999999</v>
      </c>
      <c r="Q82" s="12">
        <f t="shared" si="7"/>
        <v>0.16587499999999999</v>
      </c>
      <c r="R82" s="7" t="s">
        <v>251</v>
      </c>
      <c r="S82" s="8">
        <v>3</v>
      </c>
      <c r="T82" s="8">
        <v>2</v>
      </c>
      <c r="U82" s="8">
        <v>2</v>
      </c>
      <c r="V82" s="8">
        <v>4</v>
      </c>
      <c r="W82" s="8">
        <v>2</v>
      </c>
      <c r="X82" s="8">
        <v>2</v>
      </c>
      <c r="Y82" s="8">
        <v>5</v>
      </c>
      <c r="Z82" s="8">
        <v>4</v>
      </c>
      <c r="AA82" s="8">
        <v>4</v>
      </c>
      <c r="AB82" s="8">
        <v>12000</v>
      </c>
    </row>
    <row r="83" spans="1:28" ht="15" thickBot="1" x14ac:dyDescent="0.35">
      <c r="A83" s="1" t="s">
        <v>156</v>
      </c>
      <c r="B83" s="1" t="s">
        <v>94</v>
      </c>
      <c r="C83" s="1">
        <v>1</v>
      </c>
      <c r="D83" s="1">
        <v>2</v>
      </c>
      <c r="E83" s="1">
        <v>1</v>
      </c>
      <c r="F83" s="1">
        <v>3</v>
      </c>
      <c r="G83" s="1">
        <v>1</v>
      </c>
      <c r="H83" s="1">
        <v>1</v>
      </c>
      <c r="I83" s="1">
        <v>5</v>
      </c>
      <c r="J83" s="1">
        <v>3</v>
      </c>
      <c r="K83" s="1">
        <v>5</v>
      </c>
      <c r="L83" s="1">
        <f>konzisztencia_teszt_nyers_i!D83*1000+10000</f>
        <v>11000</v>
      </c>
      <c r="M83" s="1">
        <f t="shared" si="4"/>
        <v>11580.3</v>
      </c>
      <c r="N83" s="1">
        <f>konzisztencia_teszt_nyers_i!L83</f>
        <v>5</v>
      </c>
      <c r="O83">
        <f t="shared" si="5"/>
        <v>1.5802999999999994</v>
      </c>
      <c r="P83" s="12">
        <f t="shared" si="6"/>
        <v>0.6839400000000001</v>
      </c>
      <c r="Q83" s="12">
        <f t="shared" si="7"/>
        <v>0.6839400000000001</v>
      </c>
      <c r="R83" s="7" t="s">
        <v>252</v>
      </c>
      <c r="S83" s="8">
        <v>3</v>
      </c>
      <c r="T83" s="8">
        <v>2</v>
      </c>
      <c r="U83" s="8">
        <v>2</v>
      </c>
      <c r="V83" s="8">
        <v>4</v>
      </c>
      <c r="W83" s="8">
        <v>2</v>
      </c>
      <c r="X83" s="8">
        <v>2</v>
      </c>
      <c r="Y83" s="8">
        <v>5</v>
      </c>
      <c r="Z83" s="8">
        <v>4</v>
      </c>
      <c r="AA83" s="8">
        <v>4</v>
      </c>
      <c r="AB83" s="8">
        <v>12000</v>
      </c>
    </row>
    <row r="84" spans="1:28" ht="15" thickBot="1" x14ac:dyDescent="0.35">
      <c r="A84" s="1" t="s">
        <v>156</v>
      </c>
      <c r="B84" s="1" t="s">
        <v>95</v>
      </c>
      <c r="C84" s="1">
        <v>1</v>
      </c>
      <c r="D84" s="1">
        <v>1</v>
      </c>
      <c r="E84" s="1">
        <v>1</v>
      </c>
      <c r="F84" s="1">
        <v>3</v>
      </c>
      <c r="G84" s="1">
        <v>1</v>
      </c>
      <c r="H84" s="1">
        <v>1</v>
      </c>
      <c r="I84" s="1">
        <v>5</v>
      </c>
      <c r="J84" s="1">
        <v>3</v>
      </c>
      <c r="K84" s="1">
        <v>5</v>
      </c>
      <c r="L84" s="1">
        <f>konzisztencia_teszt_nyers_i!D84*1000+10000</f>
        <v>12000</v>
      </c>
      <c r="M84" s="1">
        <f t="shared" si="4"/>
        <v>11265.1</v>
      </c>
      <c r="N84" s="1">
        <f>konzisztencia_teszt_nyers_i!L84</f>
        <v>5</v>
      </c>
      <c r="O84">
        <f t="shared" si="5"/>
        <v>1.2651000000000003</v>
      </c>
      <c r="P84" s="12">
        <f t="shared" si="6"/>
        <v>0.74697999999999998</v>
      </c>
      <c r="Q84" s="12">
        <f t="shared" si="7"/>
        <v>0.74697999999999998</v>
      </c>
      <c r="R84" s="7" t="s">
        <v>253</v>
      </c>
      <c r="S84" s="8">
        <v>1</v>
      </c>
      <c r="T84" s="8">
        <v>5</v>
      </c>
      <c r="U84" s="8">
        <v>4</v>
      </c>
      <c r="V84" s="8">
        <v>4</v>
      </c>
      <c r="W84" s="8">
        <v>3</v>
      </c>
      <c r="X84" s="8">
        <v>3</v>
      </c>
      <c r="Y84" s="8">
        <v>3</v>
      </c>
      <c r="Z84" s="8">
        <v>4</v>
      </c>
      <c r="AA84" s="8">
        <v>1</v>
      </c>
      <c r="AB84" s="8">
        <v>11000</v>
      </c>
    </row>
    <row r="85" spans="1:28" ht="15" thickBot="1" x14ac:dyDescent="0.35">
      <c r="A85" s="1" t="s">
        <v>156</v>
      </c>
      <c r="B85" s="1" t="s">
        <v>96</v>
      </c>
      <c r="C85" s="1">
        <v>4</v>
      </c>
      <c r="D85" s="1">
        <v>2</v>
      </c>
      <c r="E85" s="1">
        <v>4</v>
      </c>
      <c r="F85" s="1">
        <v>4</v>
      </c>
      <c r="G85" s="1">
        <v>4</v>
      </c>
      <c r="H85" s="1">
        <v>4</v>
      </c>
      <c r="I85" s="1">
        <v>3</v>
      </c>
      <c r="J85" s="1">
        <v>2</v>
      </c>
      <c r="K85" s="1">
        <v>3</v>
      </c>
      <c r="L85" s="1">
        <f>konzisztencia_teszt_nyers_i!D85*1000+10000</f>
        <v>14000</v>
      </c>
      <c r="M85" s="1">
        <f t="shared" si="4"/>
        <v>13812.7</v>
      </c>
      <c r="N85" s="1">
        <f>konzisztencia_teszt_nyers_i!L85</f>
        <v>3</v>
      </c>
      <c r="O85">
        <f t="shared" si="5"/>
        <v>3.8127000000000009</v>
      </c>
      <c r="P85" s="12">
        <f t="shared" si="6"/>
        <v>0.27090000000000031</v>
      </c>
      <c r="Q85" s="12">
        <f t="shared" si="7"/>
        <v>-0.27090000000000031</v>
      </c>
      <c r="R85" s="7" t="s">
        <v>254</v>
      </c>
      <c r="S85" s="8">
        <v>3</v>
      </c>
      <c r="T85" s="8">
        <v>1</v>
      </c>
      <c r="U85" s="8">
        <v>3</v>
      </c>
      <c r="V85" s="8">
        <v>5</v>
      </c>
      <c r="W85" s="8">
        <v>2</v>
      </c>
      <c r="X85" s="8">
        <v>3</v>
      </c>
      <c r="Y85" s="8">
        <v>5</v>
      </c>
      <c r="Z85" s="8">
        <v>5</v>
      </c>
      <c r="AA85" s="8">
        <v>4</v>
      </c>
      <c r="AB85" s="8">
        <v>13000</v>
      </c>
    </row>
    <row r="86" spans="1:28" ht="15" thickBot="1" x14ac:dyDescent="0.35">
      <c r="A86" s="1" t="s">
        <v>156</v>
      </c>
      <c r="B86" s="1" t="s">
        <v>97</v>
      </c>
      <c r="C86" s="1">
        <v>5</v>
      </c>
      <c r="D86" s="1">
        <v>2</v>
      </c>
      <c r="E86" s="1">
        <v>5</v>
      </c>
      <c r="F86" s="1">
        <v>5</v>
      </c>
      <c r="G86" s="1">
        <v>4</v>
      </c>
      <c r="H86" s="1">
        <v>5</v>
      </c>
      <c r="I86" s="1">
        <v>2</v>
      </c>
      <c r="J86" s="1">
        <v>3</v>
      </c>
      <c r="K86" s="1">
        <v>3</v>
      </c>
      <c r="L86" s="1">
        <f>konzisztencia_teszt_nyers_i!D86*1000+10000</f>
        <v>14000</v>
      </c>
      <c r="M86" s="1">
        <f t="shared" si="4"/>
        <v>14074.5</v>
      </c>
      <c r="N86" s="1">
        <f>konzisztencia_teszt_nyers_i!L86</f>
        <v>3</v>
      </c>
      <c r="O86">
        <f t="shared" si="5"/>
        <v>4.0744999999999996</v>
      </c>
      <c r="P86" s="12">
        <f t="shared" si="6"/>
        <v>0.35816666666666652</v>
      </c>
      <c r="Q86" s="12">
        <f t="shared" si="7"/>
        <v>-0.35816666666666652</v>
      </c>
      <c r="R86" s="7" t="s">
        <v>255</v>
      </c>
      <c r="S86" s="8">
        <v>1</v>
      </c>
      <c r="T86" s="8">
        <v>3</v>
      </c>
      <c r="U86" s="8">
        <v>2</v>
      </c>
      <c r="V86" s="8">
        <v>5</v>
      </c>
      <c r="W86" s="8">
        <v>2</v>
      </c>
      <c r="X86" s="8">
        <v>2</v>
      </c>
      <c r="Y86" s="8">
        <v>4</v>
      </c>
      <c r="Z86" s="8">
        <v>5</v>
      </c>
      <c r="AA86" s="8">
        <v>3</v>
      </c>
      <c r="AB86" s="8">
        <v>12000</v>
      </c>
    </row>
    <row r="87" spans="1:28" ht="15" thickBot="1" x14ac:dyDescent="0.35">
      <c r="A87" s="1" t="s">
        <v>156</v>
      </c>
      <c r="B87" s="1" t="s">
        <v>98</v>
      </c>
      <c r="C87" s="1">
        <v>3</v>
      </c>
      <c r="D87" s="1">
        <v>2</v>
      </c>
      <c r="E87" s="1">
        <v>3</v>
      </c>
      <c r="F87" s="1">
        <v>4</v>
      </c>
      <c r="G87" s="1">
        <v>4</v>
      </c>
      <c r="H87" s="1">
        <v>3</v>
      </c>
      <c r="I87" s="1">
        <v>4</v>
      </c>
      <c r="J87" s="1">
        <v>4</v>
      </c>
      <c r="K87" s="1">
        <v>4</v>
      </c>
      <c r="L87" s="1">
        <f>konzisztencia_teszt_nyers_i!D87*1000+10000</f>
        <v>14000</v>
      </c>
      <c r="M87" s="1">
        <f t="shared" si="4"/>
        <v>13791.8</v>
      </c>
      <c r="N87" s="1">
        <f>konzisztencia_teszt_nyers_i!L87</f>
        <v>4</v>
      </c>
      <c r="O87">
        <f t="shared" si="5"/>
        <v>3.7917999999999994</v>
      </c>
      <c r="P87" s="12">
        <f t="shared" si="6"/>
        <v>5.2050000000000152E-2</v>
      </c>
      <c r="Q87" s="12">
        <f t="shared" si="7"/>
        <v>5.2050000000000152E-2</v>
      </c>
      <c r="R87" s="7" t="s">
        <v>256</v>
      </c>
      <c r="S87" s="8">
        <v>3</v>
      </c>
      <c r="T87" s="8">
        <v>2</v>
      </c>
      <c r="U87" s="8">
        <v>2</v>
      </c>
      <c r="V87" s="8">
        <v>5</v>
      </c>
      <c r="W87" s="8">
        <v>2</v>
      </c>
      <c r="X87" s="8">
        <v>3</v>
      </c>
      <c r="Y87" s="8">
        <v>4</v>
      </c>
      <c r="Z87" s="8">
        <v>5</v>
      </c>
      <c r="AA87" s="8">
        <v>4</v>
      </c>
      <c r="AB87" s="8">
        <v>13000</v>
      </c>
    </row>
    <row r="88" spans="1:28" ht="15" thickBot="1" x14ac:dyDescent="0.35">
      <c r="A88" s="1" t="s">
        <v>152</v>
      </c>
      <c r="B88" s="1" t="s">
        <v>99</v>
      </c>
      <c r="C88" s="1">
        <v>2</v>
      </c>
      <c r="D88" s="1">
        <v>5</v>
      </c>
      <c r="E88" s="1">
        <v>5</v>
      </c>
      <c r="F88" s="1">
        <v>5</v>
      </c>
      <c r="G88" s="1">
        <v>5</v>
      </c>
      <c r="H88" s="1">
        <v>5</v>
      </c>
      <c r="I88" s="1">
        <v>1</v>
      </c>
      <c r="J88" s="1">
        <v>2</v>
      </c>
      <c r="K88" s="1">
        <v>1</v>
      </c>
      <c r="L88" s="1">
        <f>konzisztencia_teszt_nyers_i!D88*1000+10000</f>
        <v>13000</v>
      </c>
      <c r="M88" s="1">
        <f t="shared" si="4"/>
        <v>13469.7</v>
      </c>
      <c r="N88" s="1">
        <f>konzisztencia_teszt_nyers_i!L88</f>
        <v>1</v>
      </c>
      <c r="O88">
        <f t="shared" si="5"/>
        <v>3.4697000000000009</v>
      </c>
      <c r="P88" s="12">
        <f t="shared" si="6"/>
        <v>2.4697000000000009</v>
      </c>
      <c r="Q88" s="12">
        <f t="shared" si="7"/>
        <v>-2.4697000000000009</v>
      </c>
      <c r="R88" s="7" t="s">
        <v>257</v>
      </c>
      <c r="S88" s="8">
        <v>1</v>
      </c>
      <c r="T88" s="8">
        <v>2</v>
      </c>
      <c r="U88" s="8">
        <v>1</v>
      </c>
      <c r="V88" s="8">
        <v>3</v>
      </c>
      <c r="W88" s="8">
        <v>1</v>
      </c>
      <c r="X88" s="8">
        <v>1</v>
      </c>
      <c r="Y88" s="8">
        <v>5</v>
      </c>
      <c r="Z88" s="8">
        <v>3</v>
      </c>
      <c r="AA88" s="8">
        <v>5</v>
      </c>
      <c r="AB88" s="8">
        <v>11000</v>
      </c>
    </row>
    <row r="89" spans="1:28" ht="15" thickBot="1" x14ac:dyDescent="0.35">
      <c r="A89" s="1" t="s">
        <v>155</v>
      </c>
      <c r="B89" s="1" t="s">
        <v>100</v>
      </c>
      <c r="C89" s="1">
        <v>3</v>
      </c>
      <c r="D89" s="1">
        <v>1</v>
      </c>
      <c r="E89" s="1">
        <v>2</v>
      </c>
      <c r="F89" s="1">
        <v>3</v>
      </c>
      <c r="G89" s="1">
        <v>3</v>
      </c>
      <c r="H89" s="1">
        <v>2</v>
      </c>
      <c r="I89" s="1">
        <v>5</v>
      </c>
      <c r="J89" s="1">
        <v>5</v>
      </c>
      <c r="K89" s="1">
        <v>4</v>
      </c>
      <c r="L89" s="1">
        <f>konzisztencia_teszt_nyers_i!D89*1000+10000</f>
        <v>12000</v>
      </c>
      <c r="M89" s="1">
        <f t="shared" si="4"/>
        <v>12207.1</v>
      </c>
      <c r="N89" s="1">
        <f>konzisztencia_teszt_nyers_i!L89</f>
        <v>4</v>
      </c>
      <c r="O89">
        <f t="shared" si="5"/>
        <v>2.2071000000000005</v>
      </c>
      <c r="P89" s="12">
        <f t="shared" si="6"/>
        <v>0.44822499999999987</v>
      </c>
      <c r="Q89" s="12">
        <f t="shared" si="7"/>
        <v>0.44822499999999987</v>
      </c>
      <c r="R89" s="7" t="s">
        <v>258</v>
      </c>
      <c r="S89" s="8">
        <v>1</v>
      </c>
      <c r="T89" s="8">
        <v>1</v>
      </c>
      <c r="U89" s="8">
        <v>1</v>
      </c>
      <c r="V89" s="8">
        <v>3</v>
      </c>
      <c r="W89" s="8">
        <v>1</v>
      </c>
      <c r="X89" s="8">
        <v>1</v>
      </c>
      <c r="Y89" s="8">
        <v>5</v>
      </c>
      <c r="Z89" s="8">
        <v>3</v>
      </c>
      <c r="AA89" s="8">
        <v>5</v>
      </c>
      <c r="AB89" s="8">
        <v>12000</v>
      </c>
    </row>
    <row r="90" spans="1:28" ht="15" thickBot="1" x14ac:dyDescent="0.35">
      <c r="A90" s="1" t="s">
        <v>154</v>
      </c>
      <c r="B90" s="1" t="s">
        <v>101</v>
      </c>
      <c r="C90" s="1">
        <v>3</v>
      </c>
      <c r="D90" s="1">
        <v>1</v>
      </c>
      <c r="E90" s="1">
        <v>2</v>
      </c>
      <c r="F90" s="1">
        <v>3</v>
      </c>
      <c r="G90" s="1">
        <v>2</v>
      </c>
      <c r="H90" s="1">
        <v>2</v>
      </c>
      <c r="I90" s="1">
        <v>5</v>
      </c>
      <c r="J90" s="1">
        <v>5</v>
      </c>
      <c r="K90" s="1">
        <v>5</v>
      </c>
      <c r="L90" s="1">
        <f>konzisztencia_teszt_nyers_i!D90*1000+10000</f>
        <v>12000</v>
      </c>
      <c r="M90" s="1">
        <f t="shared" si="4"/>
        <v>11789.7</v>
      </c>
      <c r="N90" s="1">
        <f>konzisztencia_teszt_nyers_i!L90</f>
        <v>5</v>
      </c>
      <c r="O90">
        <f t="shared" si="5"/>
        <v>1.7897000000000007</v>
      </c>
      <c r="P90" s="12">
        <f t="shared" si="6"/>
        <v>0.64205999999999985</v>
      </c>
      <c r="Q90" s="12">
        <f t="shared" si="7"/>
        <v>0.64205999999999985</v>
      </c>
      <c r="R90" s="7" t="s">
        <v>259</v>
      </c>
      <c r="S90" s="8">
        <v>4</v>
      </c>
      <c r="T90" s="8">
        <v>2</v>
      </c>
      <c r="U90" s="8">
        <v>4</v>
      </c>
      <c r="V90" s="8">
        <v>4</v>
      </c>
      <c r="W90" s="8">
        <v>4</v>
      </c>
      <c r="X90" s="8">
        <v>4</v>
      </c>
      <c r="Y90" s="8">
        <v>3</v>
      </c>
      <c r="Z90" s="8">
        <v>2</v>
      </c>
      <c r="AA90" s="8">
        <v>3</v>
      </c>
      <c r="AB90" s="8">
        <v>14000</v>
      </c>
    </row>
    <row r="91" spans="1:28" ht="15" thickBot="1" x14ac:dyDescent="0.35">
      <c r="A91" s="1" t="s">
        <v>152</v>
      </c>
      <c r="B91" s="1" t="s">
        <v>102</v>
      </c>
      <c r="C91" s="1">
        <v>1</v>
      </c>
      <c r="D91" s="1">
        <v>2</v>
      </c>
      <c r="E91" s="1">
        <v>3</v>
      </c>
      <c r="F91" s="1">
        <v>3</v>
      </c>
      <c r="G91" s="1">
        <v>2</v>
      </c>
      <c r="H91" s="1">
        <v>1</v>
      </c>
      <c r="I91" s="1">
        <v>3</v>
      </c>
      <c r="J91" s="1">
        <v>3</v>
      </c>
      <c r="K91" s="1">
        <v>2</v>
      </c>
      <c r="L91" s="1">
        <f>konzisztencia_teszt_nyers_i!D91*1000+10000</f>
        <v>11000</v>
      </c>
      <c r="M91" s="1">
        <f t="shared" si="4"/>
        <v>11405.7</v>
      </c>
      <c r="N91" s="1">
        <f>konzisztencia_teszt_nyers_i!L91</f>
        <v>2</v>
      </c>
      <c r="O91">
        <f t="shared" si="5"/>
        <v>1.4057000000000008</v>
      </c>
      <c r="P91" s="12">
        <f t="shared" si="6"/>
        <v>0.29714999999999958</v>
      </c>
      <c r="Q91" s="12">
        <f t="shared" si="7"/>
        <v>0.29714999999999958</v>
      </c>
      <c r="R91" s="7" t="s">
        <v>260</v>
      </c>
      <c r="S91" s="8">
        <v>5</v>
      </c>
      <c r="T91" s="8">
        <v>2</v>
      </c>
      <c r="U91" s="8">
        <v>5</v>
      </c>
      <c r="V91" s="8">
        <v>5</v>
      </c>
      <c r="W91" s="8">
        <v>4</v>
      </c>
      <c r="X91" s="8">
        <v>5</v>
      </c>
      <c r="Y91" s="8">
        <v>2</v>
      </c>
      <c r="Z91" s="8">
        <v>3</v>
      </c>
      <c r="AA91" s="8">
        <v>3</v>
      </c>
      <c r="AB91" s="8">
        <v>14000</v>
      </c>
    </row>
    <row r="92" spans="1:28" ht="15" thickBot="1" x14ac:dyDescent="0.35">
      <c r="A92" s="1" t="s">
        <v>156</v>
      </c>
      <c r="B92" s="1" t="s">
        <v>103</v>
      </c>
      <c r="C92" s="1">
        <v>3</v>
      </c>
      <c r="D92" s="1">
        <v>1</v>
      </c>
      <c r="E92" s="1">
        <v>3</v>
      </c>
      <c r="F92" s="1">
        <v>3</v>
      </c>
      <c r="G92" s="1">
        <v>3</v>
      </c>
      <c r="H92" s="1">
        <v>2</v>
      </c>
      <c r="I92" s="1">
        <v>4</v>
      </c>
      <c r="J92" s="1">
        <v>3</v>
      </c>
      <c r="K92" s="1">
        <v>4</v>
      </c>
      <c r="L92" s="1">
        <f>konzisztencia_teszt_nyers_i!D92*1000+10000</f>
        <v>12000</v>
      </c>
      <c r="M92" s="1">
        <f t="shared" si="4"/>
        <v>12219.5</v>
      </c>
      <c r="N92" s="1">
        <f>konzisztencia_teszt_nyers_i!L92</f>
        <v>4</v>
      </c>
      <c r="O92">
        <f t="shared" si="5"/>
        <v>2.2195</v>
      </c>
      <c r="P92" s="12">
        <f t="shared" si="6"/>
        <v>0.44512499999999999</v>
      </c>
      <c r="Q92" s="12">
        <f t="shared" si="7"/>
        <v>0.44512499999999999</v>
      </c>
      <c r="R92" s="7" t="s">
        <v>261</v>
      </c>
      <c r="S92" s="8">
        <v>3</v>
      </c>
      <c r="T92" s="8">
        <v>2</v>
      </c>
      <c r="U92" s="8">
        <v>3</v>
      </c>
      <c r="V92" s="8">
        <v>4</v>
      </c>
      <c r="W92" s="8">
        <v>4</v>
      </c>
      <c r="X92" s="8">
        <v>3</v>
      </c>
      <c r="Y92" s="8">
        <v>4</v>
      </c>
      <c r="Z92" s="8">
        <v>4</v>
      </c>
      <c r="AA92" s="8">
        <v>4</v>
      </c>
      <c r="AB92" s="8">
        <v>14000</v>
      </c>
    </row>
    <row r="93" spans="1:28" ht="15" thickBot="1" x14ac:dyDescent="0.35">
      <c r="A93" s="1" t="s">
        <v>152</v>
      </c>
      <c r="B93" s="1" t="s">
        <v>104</v>
      </c>
      <c r="C93" s="1">
        <v>1</v>
      </c>
      <c r="D93" s="1">
        <v>2</v>
      </c>
      <c r="E93" s="1">
        <v>3</v>
      </c>
      <c r="F93" s="1">
        <v>3</v>
      </c>
      <c r="G93" s="1">
        <v>2</v>
      </c>
      <c r="H93" s="1">
        <v>2</v>
      </c>
      <c r="I93" s="1">
        <v>4</v>
      </c>
      <c r="J93" s="1">
        <v>3</v>
      </c>
      <c r="K93" s="1">
        <v>3</v>
      </c>
      <c r="L93" s="1">
        <f>konzisztencia_teszt_nyers_i!D93*1000+10000</f>
        <v>11000</v>
      </c>
      <c r="M93" s="1">
        <f t="shared" si="4"/>
        <v>11373.3</v>
      </c>
      <c r="N93" s="1">
        <f>konzisztencia_teszt_nyers_i!L93</f>
        <v>3</v>
      </c>
      <c r="O93">
        <f t="shared" si="5"/>
        <v>1.3732999999999993</v>
      </c>
      <c r="P93" s="12">
        <f t="shared" si="6"/>
        <v>0.54223333333333357</v>
      </c>
      <c r="Q93" s="12">
        <f t="shared" si="7"/>
        <v>0.54223333333333357</v>
      </c>
      <c r="R93" s="7" t="s">
        <v>262</v>
      </c>
      <c r="S93" s="8">
        <v>2</v>
      </c>
      <c r="T93" s="8">
        <v>5</v>
      </c>
      <c r="U93" s="8">
        <v>5</v>
      </c>
      <c r="V93" s="8">
        <v>5</v>
      </c>
      <c r="W93" s="8">
        <v>5</v>
      </c>
      <c r="X93" s="8">
        <v>5</v>
      </c>
      <c r="Y93" s="8">
        <v>1</v>
      </c>
      <c r="Z93" s="8">
        <v>2</v>
      </c>
      <c r="AA93" s="8">
        <v>1</v>
      </c>
      <c r="AB93" s="8">
        <v>13000</v>
      </c>
    </row>
    <row r="94" spans="1:28" ht="15" thickBot="1" x14ac:dyDescent="0.35">
      <c r="A94" s="1" t="s">
        <v>154</v>
      </c>
      <c r="B94" s="1" t="s">
        <v>105</v>
      </c>
      <c r="C94" s="1">
        <v>3</v>
      </c>
      <c r="D94" s="1">
        <v>2</v>
      </c>
      <c r="E94" s="1">
        <v>3</v>
      </c>
      <c r="F94" s="1">
        <v>3</v>
      </c>
      <c r="G94" s="1">
        <v>3</v>
      </c>
      <c r="H94" s="1">
        <v>2</v>
      </c>
      <c r="I94" s="1">
        <v>4</v>
      </c>
      <c r="J94" s="1">
        <v>3</v>
      </c>
      <c r="K94" s="1">
        <v>4</v>
      </c>
      <c r="L94" s="1">
        <f>konzisztencia_teszt_nyers_i!D94*1000+10000</f>
        <v>12000</v>
      </c>
      <c r="M94" s="1">
        <f t="shared" si="4"/>
        <v>12534.7</v>
      </c>
      <c r="N94" s="1">
        <f>konzisztencia_teszt_nyers_i!L94</f>
        <v>4</v>
      </c>
      <c r="O94">
        <f t="shared" si="5"/>
        <v>2.5347000000000008</v>
      </c>
      <c r="P94" s="12">
        <f t="shared" si="6"/>
        <v>0.36632499999999979</v>
      </c>
      <c r="Q94" s="12">
        <f t="shared" si="7"/>
        <v>0.36632499999999979</v>
      </c>
      <c r="R94" s="7" t="s">
        <v>263</v>
      </c>
      <c r="S94" s="8">
        <v>3</v>
      </c>
      <c r="T94" s="8">
        <v>1</v>
      </c>
      <c r="U94" s="8">
        <v>2</v>
      </c>
      <c r="V94" s="8">
        <v>3</v>
      </c>
      <c r="W94" s="8">
        <v>3</v>
      </c>
      <c r="X94" s="8">
        <v>2</v>
      </c>
      <c r="Y94" s="8">
        <v>5</v>
      </c>
      <c r="Z94" s="8">
        <v>5</v>
      </c>
      <c r="AA94" s="8">
        <v>4</v>
      </c>
      <c r="AB94" s="8">
        <v>12000</v>
      </c>
    </row>
    <row r="95" spans="1:28" ht="15" thickBot="1" x14ac:dyDescent="0.35">
      <c r="A95" s="1" t="s">
        <v>156</v>
      </c>
      <c r="B95" s="1" t="s">
        <v>106</v>
      </c>
      <c r="C95" s="1">
        <v>4</v>
      </c>
      <c r="D95" s="1">
        <v>2</v>
      </c>
      <c r="E95" s="1">
        <v>4</v>
      </c>
      <c r="F95" s="1">
        <v>4</v>
      </c>
      <c r="G95" s="1">
        <v>2</v>
      </c>
      <c r="H95" s="1">
        <v>4</v>
      </c>
      <c r="I95" s="1">
        <v>5</v>
      </c>
      <c r="J95" s="1">
        <v>4</v>
      </c>
      <c r="K95" s="1">
        <v>4</v>
      </c>
      <c r="L95" s="1">
        <f>konzisztencia_teszt_nyers_i!D95*1000+10000</f>
        <v>14000</v>
      </c>
      <c r="M95" s="1">
        <f t="shared" si="4"/>
        <v>13125.6</v>
      </c>
      <c r="N95" s="1">
        <f>konzisztencia_teszt_nyers_i!L95</f>
        <v>4</v>
      </c>
      <c r="O95">
        <f t="shared" si="5"/>
        <v>3.1256000000000004</v>
      </c>
      <c r="P95" s="12">
        <f t="shared" si="6"/>
        <v>0.21859999999999991</v>
      </c>
      <c r="Q95" s="12">
        <f t="shared" si="7"/>
        <v>0.21859999999999991</v>
      </c>
      <c r="R95" s="7" t="s">
        <v>264</v>
      </c>
      <c r="S95" s="8">
        <v>3</v>
      </c>
      <c r="T95" s="8">
        <v>1</v>
      </c>
      <c r="U95" s="8">
        <v>2</v>
      </c>
      <c r="V95" s="8">
        <v>3</v>
      </c>
      <c r="W95" s="8">
        <v>2</v>
      </c>
      <c r="X95" s="8">
        <v>2</v>
      </c>
      <c r="Y95" s="8">
        <v>5</v>
      </c>
      <c r="Z95" s="8">
        <v>5</v>
      </c>
      <c r="AA95" s="8">
        <v>5</v>
      </c>
      <c r="AB95" s="8">
        <v>12000</v>
      </c>
    </row>
    <row r="96" spans="1:28" ht="15" thickBot="1" x14ac:dyDescent="0.35">
      <c r="A96" s="1" t="s">
        <v>152</v>
      </c>
      <c r="B96" s="1" t="s">
        <v>107</v>
      </c>
      <c r="C96" s="1">
        <v>2</v>
      </c>
      <c r="D96" s="1">
        <v>4</v>
      </c>
      <c r="E96" s="1">
        <v>4</v>
      </c>
      <c r="F96" s="1">
        <v>4</v>
      </c>
      <c r="G96" s="1">
        <v>4</v>
      </c>
      <c r="H96" s="1">
        <v>3</v>
      </c>
      <c r="I96" s="1">
        <v>5</v>
      </c>
      <c r="J96" s="1">
        <v>4</v>
      </c>
      <c r="K96" s="1">
        <v>2</v>
      </c>
      <c r="L96" s="1">
        <f>konzisztencia_teszt_nyers_i!D96*1000+10000</f>
        <v>13000</v>
      </c>
      <c r="M96" s="1">
        <f t="shared" si="4"/>
        <v>13098.7</v>
      </c>
      <c r="N96" s="1">
        <f>konzisztencia_teszt_nyers_i!L96</f>
        <v>2</v>
      </c>
      <c r="O96">
        <f t="shared" si="5"/>
        <v>3.0987000000000009</v>
      </c>
      <c r="P96" s="12">
        <f t="shared" si="6"/>
        <v>0.54935000000000045</v>
      </c>
      <c r="Q96" s="12">
        <f t="shared" si="7"/>
        <v>-0.54935000000000045</v>
      </c>
      <c r="R96" s="7" t="s">
        <v>265</v>
      </c>
      <c r="S96" s="8">
        <v>1</v>
      </c>
      <c r="T96" s="8">
        <v>2</v>
      </c>
      <c r="U96" s="8">
        <v>3</v>
      </c>
      <c r="V96" s="8">
        <v>3</v>
      </c>
      <c r="W96" s="8">
        <v>2</v>
      </c>
      <c r="X96" s="8">
        <v>1</v>
      </c>
      <c r="Y96" s="8">
        <v>3</v>
      </c>
      <c r="Z96" s="8">
        <v>3</v>
      </c>
      <c r="AA96" s="8">
        <v>2</v>
      </c>
      <c r="AB96" s="8">
        <v>11000</v>
      </c>
    </row>
    <row r="97" spans="1:28" ht="15" thickBot="1" x14ac:dyDescent="0.35">
      <c r="A97" s="1" t="s">
        <v>154</v>
      </c>
      <c r="B97" s="1" t="s">
        <v>108</v>
      </c>
      <c r="C97" s="1">
        <v>4</v>
      </c>
      <c r="D97" s="1">
        <v>3</v>
      </c>
      <c r="E97" s="1">
        <v>4</v>
      </c>
      <c r="F97" s="1">
        <v>4</v>
      </c>
      <c r="G97" s="1">
        <v>2</v>
      </c>
      <c r="H97" s="1">
        <v>4</v>
      </c>
      <c r="I97" s="1">
        <v>5</v>
      </c>
      <c r="J97" s="1">
        <v>4</v>
      </c>
      <c r="K97" s="1">
        <v>4</v>
      </c>
      <c r="L97" s="1">
        <f>konzisztencia_teszt_nyers_i!D97*1000+10000</f>
        <v>14000</v>
      </c>
      <c r="M97" s="1">
        <f t="shared" si="4"/>
        <v>13070.3</v>
      </c>
      <c r="N97" s="1">
        <f>konzisztencia_teszt_nyers_i!L97</f>
        <v>4</v>
      </c>
      <c r="O97">
        <f t="shared" si="5"/>
        <v>3.0702999999999991</v>
      </c>
      <c r="P97" s="12">
        <f t="shared" si="6"/>
        <v>0.23242500000000021</v>
      </c>
      <c r="Q97" s="12">
        <f t="shared" si="7"/>
        <v>0.23242500000000021</v>
      </c>
      <c r="R97" s="7" t="s">
        <v>266</v>
      </c>
      <c r="S97" s="8">
        <v>3</v>
      </c>
      <c r="T97" s="8">
        <v>1</v>
      </c>
      <c r="U97" s="8">
        <v>3</v>
      </c>
      <c r="V97" s="8">
        <v>3</v>
      </c>
      <c r="W97" s="8">
        <v>3</v>
      </c>
      <c r="X97" s="8">
        <v>2</v>
      </c>
      <c r="Y97" s="8">
        <v>4</v>
      </c>
      <c r="Z97" s="8">
        <v>3</v>
      </c>
      <c r="AA97" s="8">
        <v>4</v>
      </c>
      <c r="AB97" s="8">
        <v>12000</v>
      </c>
    </row>
    <row r="98" spans="1:28" ht="15" thickBot="1" x14ac:dyDescent="0.35">
      <c r="A98" s="1" t="s">
        <v>156</v>
      </c>
      <c r="B98" s="1" t="s">
        <v>109</v>
      </c>
      <c r="C98" s="1">
        <v>4</v>
      </c>
      <c r="D98" s="1">
        <v>2</v>
      </c>
      <c r="E98" s="1">
        <v>3</v>
      </c>
      <c r="F98" s="1">
        <v>3</v>
      </c>
      <c r="G98" s="1">
        <v>3</v>
      </c>
      <c r="H98" s="1">
        <v>3</v>
      </c>
      <c r="I98" s="1">
        <v>5</v>
      </c>
      <c r="J98" s="1">
        <v>3</v>
      </c>
      <c r="K98" s="1">
        <v>4</v>
      </c>
      <c r="L98" s="1">
        <f>konzisztencia_teszt_nyers_i!D98*1000+10000</f>
        <v>14000</v>
      </c>
      <c r="M98" s="1">
        <f t="shared" si="4"/>
        <v>13728.5</v>
      </c>
      <c r="N98" s="1">
        <f>konzisztencia_teszt_nyers_i!L98</f>
        <v>4</v>
      </c>
      <c r="O98">
        <f t="shared" si="5"/>
        <v>3.7284999999999999</v>
      </c>
      <c r="P98" s="12">
        <f t="shared" si="6"/>
        <v>6.7875000000000019E-2</v>
      </c>
      <c r="Q98" s="12">
        <f t="shared" si="7"/>
        <v>6.7875000000000019E-2</v>
      </c>
      <c r="R98" s="7" t="s">
        <v>267</v>
      </c>
      <c r="S98" s="8">
        <v>1</v>
      </c>
      <c r="T98" s="8">
        <v>2</v>
      </c>
      <c r="U98" s="8">
        <v>3</v>
      </c>
      <c r="V98" s="8">
        <v>3</v>
      </c>
      <c r="W98" s="8">
        <v>2</v>
      </c>
      <c r="X98" s="8">
        <v>2</v>
      </c>
      <c r="Y98" s="8">
        <v>4</v>
      </c>
      <c r="Z98" s="8">
        <v>3</v>
      </c>
      <c r="AA98" s="8">
        <v>3</v>
      </c>
      <c r="AB98" s="8">
        <v>11000</v>
      </c>
    </row>
    <row r="99" spans="1:28" ht="15" thickBot="1" x14ac:dyDescent="0.35">
      <c r="A99" s="1" t="s">
        <v>154</v>
      </c>
      <c r="B99" s="1" t="s">
        <v>110</v>
      </c>
      <c r="C99" s="1">
        <v>4</v>
      </c>
      <c r="D99" s="1">
        <v>3</v>
      </c>
      <c r="E99" s="1">
        <v>3</v>
      </c>
      <c r="F99" s="1">
        <v>3</v>
      </c>
      <c r="G99" s="1">
        <v>3</v>
      </c>
      <c r="H99" s="1">
        <v>3</v>
      </c>
      <c r="I99" s="1">
        <v>5</v>
      </c>
      <c r="J99" s="1">
        <v>3</v>
      </c>
      <c r="K99" s="1">
        <v>4</v>
      </c>
      <c r="L99" s="1">
        <f>konzisztencia_teszt_nyers_i!D99*1000+10000</f>
        <v>14000</v>
      </c>
      <c r="M99" s="1">
        <f t="shared" si="4"/>
        <v>13673.1</v>
      </c>
      <c r="N99" s="1">
        <f>konzisztencia_teszt_nyers_i!L99</f>
        <v>4</v>
      </c>
      <c r="O99">
        <f t="shared" si="5"/>
        <v>3.6731000000000003</v>
      </c>
      <c r="P99" s="12">
        <f t="shared" si="6"/>
        <v>8.1724999999999937E-2</v>
      </c>
      <c r="Q99" s="12">
        <f t="shared" si="7"/>
        <v>8.1724999999999937E-2</v>
      </c>
      <c r="R99" s="7" t="s">
        <v>268</v>
      </c>
      <c r="S99" s="8">
        <v>3</v>
      </c>
      <c r="T99" s="8">
        <v>2</v>
      </c>
      <c r="U99" s="8">
        <v>3</v>
      </c>
      <c r="V99" s="8">
        <v>3</v>
      </c>
      <c r="W99" s="8">
        <v>3</v>
      </c>
      <c r="X99" s="8">
        <v>2</v>
      </c>
      <c r="Y99" s="8">
        <v>4</v>
      </c>
      <c r="Z99" s="8">
        <v>3</v>
      </c>
      <c r="AA99" s="8">
        <v>4</v>
      </c>
      <c r="AB99" s="8">
        <v>12000</v>
      </c>
    </row>
    <row r="100" spans="1:28" ht="15" thickBot="1" x14ac:dyDescent="0.35">
      <c r="A100" s="1" t="s">
        <v>152</v>
      </c>
      <c r="B100" s="1" t="s">
        <v>111</v>
      </c>
      <c r="C100" s="1">
        <v>2</v>
      </c>
      <c r="D100" s="1">
        <v>4</v>
      </c>
      <c r="E100" s="1">
        <v>3</v>
      </c>
      <c r="F100" s="1">
        <v>3</v>
      </c>
      <c r="G100" s="1">
        <v>4</v>
      </c>
      <c r="H100" s="1">
        <v>2</v>
      </c>
      <c r="I100" s="1">
        <v>5</v>
      </c>
      <c r="J100" s="1">
        <v>2</v>
      </c>
      <c r="K100" s="1">
        <v>2</v>
      </c>
      <c r="L100" s="1">
        <f>konzisztencia_teszt_nyers_i!D100*1000+10000</f>
        <v>13000</v>
      </c>
      <c r="M100" s="1">
        <f t="shared" si="4"/>
        <v>12833.9</v>
      </c>
      <c r="N100" s="1">
        <f>konzisztencia_teszt_nyers_i!L100</f>
        <v>2</v>
      </c>
      <c r="O100">
        <f t="shared" si="5"/>
        <v>2.8338999999999994</v>
      </c>
      <c r="P100" s="12">
        <f t="shared" si="6"/>
        <v>0.41694999999999971</v>
      </c>
      <c r="Q100" s="12">
        <f t="shared" si="7"/>
        <v>-0.41694999999999971</v>
      </c>
      <c r="R100" s="7" t="s">
        <v>269</v>
      </c>
      <c r="S100" s="8">
        <v>4</v>
      </c>
      <c r="T100" s="8">
        <v>2</v>
      </c>
      <c r="U100" s="8">
        <v>4</v>
      </c>
      <c r="V100" s="8">
        <v>4</v>
      </c>
      <c r="W100" s="8">
        <v>2</v>
      </c>
      <c r="X100" s="8">
        <v>4</v>
      </c>
      <c r="Y100" s="8">
        <v>5</v>
      </c>
      <c r="Z100" s="8">
        <v>4</v>
      </c>
      <c r="AA100" s="8">
        <v>4</v>
      </c>
      <c r="AB100" s="8">
        <v>14000</v>
      </c>
    </row>
    <row r="101" spans="1:28" ht="15" thickBot="1" x14ac:dyDescent="0.35">
      <c r="A101" s="1" t="s">
        <v>156</v>
      </c>
      <c r="B101" s="1" t="s">
        <v>112</v>
      </c>
      <c r="C101" s="1">
        <v>5</v>
      </c>
      <c r="D101" s="1">
        <v>2</v>
      </c>
      <c r="E101" s="1">
        <v>5</v>
      </c>
      <c r="F101" s="1">
        <v>5</v>
      </c>
      <c r="G101" s="1">
        <v>5</v>
      </c>
      <c r="H101" s="1">
        <v>5</v>
      </c>
      <c r="I101" s="1">
        <v>1</v>
      </c>
      <c r="J101" s="1">
        <v>2</v>
      </c>
      <c r="K101" s="1">
        <v>3</v>
      </c>
      <c r="L101" s="1">
        <f>konzisztencia_teszt_nyers_i!D101*1000+10000</f>
        <v>15000</v>
      </c>
      <c r="M101" s="1">
        <f t="shared" si="4"/>
        <v>14589.7</v>
      </c>
      <c r="N101" s="1">
        <f>konzisztencia_teszt_nyers_i!L101</f>
        <v>3</v>
      </c>
      <c r="O101">
        <f t="shared" si="5"/>
        <v>4.5897000000000006</v>
      </c>
      <c r="P101" s="12">
        <f t="shared" si="6"/>
        <v>0.52990000000000015</v>
      </c>
      <c r="Q101" s="12">
        <f t="shared" si="7"/>
        <v>-0.52990000000000015</v>
      </c>
      <c r="R101" s="7" t="s">
        <v>270</v>
      </c>
      <c r="S101" s="8">
        <v>2</v>
      </c>
      <c r="T101" s="8">
        <v>4</v>
      </c>
      <c r="U101" s="8">
        <v>4</v>
      </c>
      <c r="V101" s="8">
        <v>4</v>
      </c>
      <c r="W101" s="8">
        <v>4</v>
      </c>
      <c r="X101" s="8">
        <v>3</v>
      </c>
      <c r="Y101" s="8">
        <v>5</v>
      </c>
      <c r="Z101" s="8">
        <v>4</v>
      </c>
      <c r="AA101" s="8">
        <v>2</v>
      </c>
      <c r="AB101" s="8">
        <v>13000</v>
      </c>
    </row>
    <row r="102" spans="1:28" ht="15" thickBot="1" x14ac:dyDescent="0.35">
      <c r="A102" s="1" t="s">
        <v>154</v>
      </c>
      <c r="B102" s="1" t="s">
        <v>113</v>
      </c>
      <c r="C102" s="1">
        <v>5</v>
      </c>
      <c r="D102" s="1">
        <v>4</v>
      </c>
      <c r="E102" s="1">
        <v>5</v>
      </c>
      <c r="F102" s="1">
        <v>5</v>
      </c>
      <c r="G102" s="1">
        <v>5</v>
      </c>
      <c r="H102" s="1">
        <v>5</v>
      </c>
      <c r="I102" s="1">
        <v>1</v>
      </c>
      <c r="J102" s="1">
        <v>2</v>
      </c>
      <c r="K102" s="1">
        <v>4</v>
      </c>
      <c r="L102" s="1">
        <f>konzisztencia_teszt_nyers_i!D102*1000+10000</f>
        <v>15000</v>
      </c>
      <c r="M102" s="1">
        <f t="shared" si="4"/>
        <v>15447.8</v>
      </c>
      <c r="N102" s="1">
        <f>konzisztencia_teszt_nyers_i!L102</f>
        <v>4</v>
      </c>
      <c r="O102">
        <f t="shared" si="5"/>
        <v>5.4477999999999991</v>
      </c>
      <c r="P102" s="12">
        <f t="shared" si="6"/>
        <v>0.36194999999999977</v>
      </c>
      <c r="Q102" s="12">
        <f t="shared" si="7"/>
        <v>-0.36194999999999977</v>
      </c>
      <c r="R102" s="7" t="s">
        <v>271</v>
      </c>
      <c r="S102" s="8">
        <v>4</v>
      </c>
      <c r="T102" s="8">
        <v>3</v>
      </c>
      <c r="U102" s="8">
        <v>4</v>
      </c>
      <c r="V102" s="8">
        <v>4</v>
      </c>
      <c r="W102" s="8">
        <v>2</v>
      </c>
      <c r="X102" s="8">
        <v>4</v>
      </c>
      <c r="Y102" s="8">
        <v>5</v>
      </c>
      <c r="Z102" s="8">
        <v>4</v>
      </c>
      <c r="AA102" s="8">
        <v>4</v>
      </c>
      <c r="AB102" s="8">
        <v>14000</v>
      </c>
    </row>
    <row r="103" spans="1:28" ht="15" thickBot="1" x14ac:dyDescent="0.35">
      <c r="A103" s="1" t="s">
        <v>152</v>
      </c>
      <c r="B103" s="1" t="s">
        <v>114</v>
      </c>
      <c r="C103" s="1">
        <v>2</v>
      </c>
      <c r="D103" s="1">
        <v>5</v>
      </c>
      <c r="E103" s="1">
        <v>3</v>
      </c>
      <c r="F103" s="1">
        <v>5</v>
      </c>
      <c r="G103" s="1">
        <v>5</v>
      </c>
      <c r="H103" s="1">
        <v>2</v>
      </c>
      <c r="I103" s="1">
        <v>2</v>
      </c>
      <c r="J103" s="1">
        <v>2</v>
      </c>
      <c r="K103" s="1">
        <v>3</v>
      </c>
      <c r="L103" s="1">
        <f>konzisztencia_teszt_nyers_i!D103*1000+10000</f>
        <v>14000</v>
      </c>
      <c r="M103" s="1">
        <f t="shared" si="4"/>
        <v>13426.3</v>
      </c>
      <c r="N103" s="1">
        <f>konzisztencia_teszt_nyers_i!L103</f>
        <v>3</v>
      </c>
      <c r="O103">
        <f t="shared" si="5"/>
        <v>3.4262999999999995</v>
      </c>
      <c r="P103" s="12">
        <f t="shared" si="6"/>
        <v>0.14209999999999981</v>
      </c>
      <c r="Q103" s="12">
        <f t="shared" si="7"/>
        <v>-0.14209999999999981</v>
      </c>
      <c r="R103" s="7" t="s">
        <v>272</v>
      </c>
      <c r="S103" s="8">
        <v>4</v>
      </c>
      <c r="T103" s="8">
        <v>2</v>
      </c>
      <c r="U103" s="8">
        <v>3</v>
      </c>
      <c r="V103" s="8">
        <v>3</v>
      </c>
      <c r="W103" s="8">
        <v>3</v>
      </c>
      <c r="X103" s="8">
        <v>3</v>
      </c>
      <c r="Y103" s="8">
        <v>5</v>
      </c>
      <c r="Z103" s="8">
        <v>3</v>
      </c>
      <c r="AA103" s="8">
        <v>4</v>
      </c>
      <c r="AB103" s="8">
        <v>14000</v>
      </c>
    </row>
    <row r="104" spans="1:28" ht="15" thickBot="1" x14ac:dyDescent="0.35">
      <c r="A104" s="1" t="s">
        <v>156</v>
      </c>
      <c r="B104" s="1" t="s">
        <v>115</v>
      </c>
      <c r="C104" s="1">
        <v>4</v>
      </c>
      <c r="D104" s="1">
        <v>4</v>
      </c>
      <c r="E104" s="1">
        <v>4</v>
      </c>
      <c r="F104" s="1">
        <v>3</v>
      </c>
      <c r="G104" s="1">
        <v>2</v>
      </c>
      <c r="H104" s="1">
        <v>4</v>
      </c>
      <c r="I104" s="1">
        <v>2</v>
      </c>
      <c r="J104" s="1">
        <v>2</v>
      </c>
      <c r="K104" s="1">
        <v>4</v>
      </c>
      <c r="L104" s="1">
        <f>konzisztencia_teszt_nyers_i!D104*1000+10000</f>
        <v>13000</v>
      </c>
      <c r="M104" s="1">
        <f t="shared" si="4"/>
        <v>13311.1</v>
      </c>
      <c r="N104" s="1">
        <f>konzisztencia_teszt_nyers_i!L104</f>
        <v>4</v>
      </c>
      <c r="O104">
        <f t="shared" si="5"/>
        <v>3.3111000000000002</v>
      </c>
      <c r="P104" s="12">
        <f t="shared" si="6"/>
        <v>0.17222499999999996</v>
      </c>
      <c r="Q104" s="12">
        <f t="shared" si="7"/>
        <v>0.17222499999999996</v>
      </c>
      <c r="R104" s="7" t="s">
        <v>273</v>
      </c>
      <c r="S104" s="8">
        <v>4</v>
      </c>
      <c r="T104" s="8">
        <v>3</v>
      </c>
      <c r="U104" s="8">
        <v>3</v>
      </c>
      <c r="V104" s="8">
        <v>3</v>
      </c>
      <c r="W104" s="8">
        <v>3</v>
      </c>
      <c r="X104" s="8">
        <v>3</v>
      </c>
      <c r="Y104" s="8">
        <v>5</v>
      </c>
      <c r="Z104" s="8">
        <v>3</v>
      </c>
      <c r="AA104" s="8">
        <v>4</v>
      </c>
      <c r="AB104" s="8">
        <v>14000</v>
      </c>
    </row>
    <row r="105" spans="1:28" ht="15" thickBot="1" x14ac:dyDescent="0.35">
      <c r="A105" s="1" t="s">
        <v>156</v>
      </c>
      <c r="B105" s="1" t="s">
        <v>116</v>
      </c>
      <c r="C105" s="1">
        <v>5</v>
      </c>
      <c r="D105" s="1">
        <v>4</v>
      </c>
      <c r="E105" s="1">
        <v>5</v>
      </c>
      <c r="F105" s="1">
        <v>3</v>
      </c>
      <c r="G105" s="1">
        <v>3</v>
      </c>
      <c r="H105" s="1">
        <v>5</v>
      </c>
      <c r="I105" s="1">
        <v>2</v>
      </c>
      <c r="J105" s="1">
        <v>2</v>
      </c>
      <c r="K105" s="1">
        <v>4</v>
      </c>
      <c r="L105" s="1">
        <f>konzisztencia_teszt_nyers_i!D105*1000+10000</f>
        <v>14000</v>
      </c>
      <c r="M105" s="1">
        <f t="shared" si="4"/>
        <v>13645.2</v>
      </c>
      <c r="N105" s="1">
        <f>konzisztencia_teszt_nyers_i!L105</f>
        <v>4</v>
      </c>
      <c r="O105">
        <f t="shared" si="5"/>
        <v>3.6452000000000009</v>
      </c>
      <c r="P105" s="12">
        <f t="shared" si="6"/>
        <v>8.8699999999999779E-2</v>
      </c>
      <c r="Q105" s="12">
        <f t="shared" si="7"/>
        <v>8.8699999999999779E-2</v>
      </c>
      <c r="R105" s="7" t="s">
        <v>274</v>
      </c>
      <c r="S105" s="8">
        <v>2</v>
      </c>
      <c r="T105" s="8">
        <v>4</v>
      </c>
      <c r="U105" s="8">
        <v>3</v>
      </c>
      <c r="V105" s="8">
        <v>3</v>
      </c>
      <c r="W105" s="8">
        <v>4</v>
      </c>
      <c r="X105" s="8">
        <v>2</v>
      </c>
      <c r="Y105" s="8">
        <v>5</v>
      </c>
      <c r="Z105" s="8">
        <v>2</v>
      </c>
      <c r="AA105" s="8">
        <v>2</v>
      </c>
      <c r="AB105" s="8">
        <v>13000</v>
      </c>
    </row>
    <row r="106" spans="1:28" ht="15" thickBot="1" x14ac:dyDescent="0.35">
      <c r="A106" s="1" t="s">
        <v>156</v>
      </c>
      <c r="B106" s="1" t="s">
        <v>117</v>
      </c>
      <c r="C106" s="1">
        <v>3</v>
      </c>
      <c r="D106" s="1">
        <v>1</v>
      </c>
      <c r="E106" s="1">
        <v>2</v>
      </c>
      <c r="F106" s="1">
        <v>2</v>
      </c>
      <c r="G106" s="1">
        <v>1</v>
      </c>
      <c r="H106" s="1">
        <v>2</v>
      </c>
      <c r="I106" s="1">
        <v>4</v>
      </c>
      <c r="J106" s="1">
        <v>4</v>
      </c>
      <c r="K106" s="1">
        <v>5</v>
      </c>
      <c r="L106" s="1">
        <f>konzisztencia_teszt_nyers_i!D106*1000+10000</f>
        <v>12000</v>
      </c>
      <c r="M106" s="1">
        <f t="shared" si="4"/>
        <v>11877</v>
      </c>
      <c r="N106" s="1">
        <f>konzisztencia_teszt_nyers_i!L106</f>
        <v>5</v>
      </c>
      <c r="O106">
        <f t="shared" si="5"/>
        <v>1.877</v>
      </c>
      <c r="P106" s="12">
        <f t="shared" si="6"/>
        <v>0.62460000000000004</v>
      </c>
      <c r="Q106" s="12">
        <f t="shared" si="7"/>
        <v>0.62460000000000004</v>
      </c>
      <c r="R106" s="7" t="s">
        <v>275</v>
      </c>
      <c r="S106" s="8">
        <v>5</v>
      </c>
      <c r="T106" s="8">
        <v>2</v>
      </c>
      <c r="U106" s="8">
        <v>5</v>
      </c>
      <c r="V106" s="8">
        <v>5</v>
      </c>
      <c r="W106" s="8">
        <v>5</v>
      </c>
      <c r="X106" s="8">
        <v>5</v>
      </c>
      <c r="Y106" s="8">
        <v>1</v>
      </c>
      <c r="Z106" s="8">
        <v>2</v>
      </c>
      <c r="AA106" s="8">
        <v>3</v>
      </c>
      <c r="AB106" s="8">
        <v>15000</v>
      </c>
    </row>
    <row r="107" spans="1:28" ht="15" thickBot="1" x14ac:dyDescent="0.35">
      <c r="A107" s="1" t="s">
        <v>156</v>
      </c>
      <c r="B107" s="1" t="s">
        <v>118</v>
      </c>
      <c r="C107" s="1">
        <v>1</v>
      </c>
      <c r="D107" s="1">
        <v>1</v>
      </c>
      <c r="E107" s="1">
        <v>1</v>
      </c>
      <c r="F107" s="1">
        <v>2</v>
      </c>
      <c r="G107" s="1">
        <v>1</v>
      </c>
      <c r="H107" s="1">
        <v>1</v>
      </c>
      <c r="I107" s="1">
        <v>4</v>
      </c>
      <c r="J107" s="1">
        <v>4</v>
      </c>
      <c r="K107" s="1">
        <v>5</v>
      </c>
      <c r="L107" s="1">
        <f>konzisztencia_teszt_nyers_i!D107*1000+10000</f>
        <v>12000</v>
      </c>
      <c r="M107" s="1">
        <f t="shared" si="4"/>
        <v>11436.7</v>
      </c>
      <c r="N107" s="1">
        <f>konzisztencia_teszt_nyers_i!L107</f>
        <v>5</v>
      </c>
      <c r="O107">
        <f t="shared" si="5"/>
        <v>1.4367000000000008</v>
      </c>
      <c r="P107" s="12">
        <f t="shared" si="6"/>
        <v>0.71265999999999985</v>
      </c>
      <c r="Q107" s="12">
        <f t="shared" si="7"/>
        <v>0.71265999999999985</v>
      </c>
      <c r="R107" s="7" t="s">
        <v>276</v>
      </c>
      <c r="S107" s="8">
        <v>5</v>
      </c>
      <c r="T107" s="8">
        <v>4</v>
      </c>
      <c r="U107" s="8">
        <v>5</v>
      </c>
      <c r="V107" s="8">
        <v>5</v>
      </c>
      <c r="W107" s="8">
        <v>5</v>
      </c>
      <c r="X107" s="8">
        <v>5</v>
      </c>
      <c r="Y107" s="8">
        <v>1</v>
      </c>
      <c r="Z107" s="8">
        <v>2</v>
      </c>
      <c r="AA107" s="8">
        <v>4</v>
      </c>
      <c r="AB107" s="8">
        <v>15000</v>
      </c>
    </row>
    <row r="108" spans="1:28" ht="15" thickBot="1" x14ac:dyDescent="0.35">
      <c r="A108" s="1" t="s">
        <v>152</v>
      </c>
      <c r="B108" s="1" t="s">
        <v>119</v>
      </c>
      <c r="C108" s="1">
        <v>1</v>
      </c>
      <c r="D108" s="1">
        <v>5</v>
      </c>
      <c r="E108" s="1">
        <v>4</v>
      </c>
      <c r="F108" s="1">
        <v>4</v>
      </c>
      <c r="G108" s="1">
        <v>5</v>
      </c>
      <c r="H108" s="1">
        <v>4</v>
      </c>
      <c r="I108" s="1">
        <v>2</v>
      </c>
      <c r="J108" s="1">
        <v>3</v>
      </c>
      <c r="K108" s="1">
        <v>1</v>
      </c>
      <c r="L108" s="1">
        <f>konzisztencia_teszt_nyers_i!D108*1000+10000</f>
        <v>12000</v>
      </c>
      <c r="M108" s="1">
        <f t="shared" si="4"/>
        <v>12523.7</v>
      </c>
      <c r="N108" s="1">
        <f>konzisztencia_teszt_nyers_i!L108</f>
        <v>1</v>
      </c>
      <c r="O108">
        <f t="shared" si="5"/>
        <v>2.5237000000000007</v>
      </c>
      <c r="P108" s="12">
        <f t="shared" si="6"/>
        <v>1.5237000000000007</v>
      </c>
      <c r="Q108" s="12">
        <f t="shared" si="7"/>
        <v>-1.5237000000000007</v>
      </c>
      <c r="R108" s="7" t="s">
        <v>277</v>
      </c>
      <c r="S108" s="8">
        <v>2</v>
      </c>
      <c r="T108" s="8">
        <v>5</v>
      </c>
      <c r="U108" s="8">
        <v>3</v>
      </c>
      <c r="V108" s="8">
        <v>5</v>
      </c>
      <c r="W108" s="8">
        <v>5</v>
      </c>
      <c r="X108" s="8">
        <v>2</v>
      </c>
      <c r="Y108" s="8">
        <v>2</v>
      </c>
      <c r="Z108" s="8">
        <v>2</v>
      </c>
      <c r="AA108" s="8">
        <v>3</v>
      </c>
      <c r="AB108" s="8">
        <v>14000</v>
      </c>
    </row>
    <row r="109" spans="1:28" ht="15" thickBot="1" x14ac:dyDescent="0.35">
      <c r="A109" s="1" t="s">
        <v>156</v>
      </c>
      <c r="B109" s="1" t="s">
        <v>120</v>
      </c>
      <c r="C109" s="1">
        <v>4</v>
      </c>
      <c r="D109" s="1">
        <v>2</v>
      </c>
      <c r="E109" s="1">
        <v>3</v>
      </c>
      <c r="F109" s="1">
        <v>3</v>
      </c>
      <c r="G109" s="1">
        <v>2</v>
      </c>
      <c r="H109" s="1">
        <v>3</v>
      </c>
      <c r="I109" s="1">
        <v>4</v>
      </c>
      <c r="J109" s="1">
        <v>3</v>
      </c>
      <c r="K109" s="1">
        <v>4</v>
      </c>
      <c r="L109" s="1">
        <f>konzisztencia_teszt_nyers_i!D109*1000+10000</f>
        <v>13000</v>
      </c>
      <c r="M109" s="1">
        <f t="shared" si="4"/>
        <v>13417.3</v>
      </c>
      <c r="N109" s="1">
        <f>konzisztencia_teszt_nyers_i!L109</f>
        <v>4</v>
      </c>
      <c r="O109">
        <f t="shared" si="5"/>
        <v>3.4172999999999991</v>
      </c>
      <c r="P109" s="12">
        <f t="shared" si="6"/>
        <v>0.14567500000000022</v>
      </c>
      <c r="Q109" s="12">
        <f t="shared" si="7"/>
        <v>0.14567500000000022</v>
      </c>
      <c r="R109" s="7" t="s">
        <v>278</v>
      </c>
      <c r="S109" s="8">
        <v>4</v>
      </c>
      <c r="T109" s="8">
        <v>4</v>
      </c>
      <c r="U109" s="8">
        <v>4</v>
      </c>
      <c r="V109" s="8">
        <v>3</v>
      </c>
      <c r="W109" s="8">
        <v>2</v>
      </c>
      <c r="X109" s="8">
        <v>4</v>
      </c>
      <c r="Y109" s="8">
        <v>2</v>
      </c>
      <c r="Z109" s="8">
        <v>2</v>
      </c>
      <c r="AA109" s="8">
        <v>4</v>
      </c>
      <c r="AB109" s="8">
        <v>13000</v>
      </c>
    </row>
    <row r="110" spans="1:28" ht="15" thickBot="1" x14ac:dyDescent="0.35">
      <c r="A110" s="1" t="s">
        <v>156</v>
      </c>
      <c r="B110" s="1" t="s">
        <v>121</v>
      </c>
      <c r="C110" s="1">
        <v>2</v>
      </c>
      <c r="D110" s="1">
        <v>1</v>
      </c>
      <c r="E110" s="1">
        <v>2</v>
      </c>
      <c r="F110" s="1">
        <v>4</v>
      </c>
      <c r="G110" s="1">
        <v>2</v>
      </c>
      <c r="H110" s="1">
        <v>1</v>
      </c>
      <c r="I110" s="1">
        <v>5</v>
      </c>
      <c r="J110" s="1">
        <v>5</v>
      </c>
      <c r="K110" s="1">
        <v>4</v>
      </c>
      <c r="L110" s="1">
        <f>konzisztencia_teszt_nyers_i!D110*1000+10000</f>
        <v>12000</v>
      </c>
      <c r="M110" s="1">
        <f t="shared" si="4"/>
        <v>11945.3</v>
      </c>
      <c r="N110" s="1">
        <f>konzisztencia_teszt_nyers_i!L110</f>
        <v>4</v>
      </c>
      <c r="O110">
        <f t="shared" si="5"/>
        <v>1.9452999999999994</v>
      </c>
      <c r="P110" s="12">
        <f t="shared" si="6"/>
        <v>0.5136750000000001</v>
      </c>
      <c r="Q110" s="12">
        <f t="shared" si="7"/>
        <v>0.5136750000000001</v>
      </c>
      <c r="R110" s="7" t="s">
        <v>279</v>
      </c>
      <c r="S110" s="8">
        <v>5</v>
      </c>
      <c r="T110" s="8">
        <v>4</v>
      </c>
      <c r="U110" s="8">
        <v>5</v>
      </c>
      <c r="V110" s="8">
        <v>3</v>
      </c>
      <c r="W110" s="8">
        <v>3</v>
      </c>
      <c r="X110" s="8">
        <v>5</v>
      </c>
      <c r="Y110" s="8">
        <v>2</v>
      </c>
      <c r="Z110" s="8">
        <v>2</v>
      </c>
      <c r="AA110" s="8">
        <v>4</v>
      </c>
      <c r="AB110" s="8">
        <v>14000</v>
      </c>
    </row>
    <row r="111" spans="1:28" ht="15" thickBot="1" x14ac:dyDescent="0.35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4</v>
      </c>
      <c r="G111" s="1">
        <v>2</v>
      </c>
      <c r="H111" s="1">
        <v>2</v>
      </c>
      <c r="I111" s="1">
        <v>5</v>
      </c>
      <c r="J111" s="1">
        <v>5</v>
      </c>
      <c r="K111" s="1">
        <v>2</v>
      </c>
      <c r="L111" s="1">
        <f>konzisztencia_teszt_nyers_i!D111*1000+10000</f>
        <v>12000</v>
      </c>
      <c r="M111" s="1">
        <f t="shared" si="4"/>
        <v>11620.2</v>
      </c>
      <c r="N111" s="1">
        <f>konzisztencia_teszt_nyers_i!L111</f>
        <v>2</v>
      </c>
      <c r="O111">
        <f t="shared" si="5"/>
        <v>1.6202000000000008</v>
      </c>
      <c r="P111" s="12">
        <f t="shared" si="6"/>
        <v>0.18989999999999962</v>
      </c>
      <c r="Q111" s="12">
        <f t="shared" si="7"/>
        <v>0.18989999999999962</v>
      </c>
      <c r="R111" s="7" t="s">
        <v>280</v>
      </c>
      <c r="S111" s="8">
        <v>3</v>
      </c>
      <c r="T111" s="8">
        <v>1</v>
      </c>
      <c r="U111" s="8">
        <v>2</v>
      </c>
      <c r="V111" s="8">
        <v>2</v>
      </c>
      <c r="W111" s="8">
        <v>1</v>
      </c>
      <c r="X111" s="8">
        <v>2</v>
      </c>
      <c r="Y111" s="8">
        <v>4</v>
      </c>
      <c r="Z111" s="8">
        <v>4</v>
      </c>
      <c r="AA111" s="8">
        <v>5</v>
      </c>
      <c r="AB111" s="8">
        <v>12000</v>
      </c>
    </row>
    <row r="112" spans="1:28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4</v>
      </c>
      <c r="G112" s="1">
        <v>2</v>
      </c>
      <c r="H112" s="1">
        <v>1</v>
      </c>
      <c r="I112" s="1">
        <v>5</v>
      </c>
      <c r="J112" s="1">
        <v>5</v>
      </c>
      <c r="K112" s="1">
        <v>4</v>
      </c>
      <c r="L112" s="1">
        <f>konzisztencia_teszt_nyers_i!D112*1000+10000</f>
        <v>12000</v>
      </c>
      <c r="M112" s="1">
        <f t="shared" si="4"/>
        <v>12260.4</v>
      </c>
      <c r="N112" s="1">
        <f>konzisztencia_teszt_nyers_i!L112</f>
        <v>4</v>
      </c>
      <c r="O112">
        <f t="shared" si="5"/>
        <v>2.2603999999999997</v>
      </c>
      <c r="P112" s="12">
        <f t="shared" si="6"/>
        <v>0.43490000000000006</v>
      </c>
      <c r="Q112" s="12">
        <f t="shared" si="7"/>
        <v>0.43490000000000006</v>
      </c>
      <c r="R112" s="7" t="s">
        <v>281</v>
      </c>
      <c r="S112" s="8">
        <v>1</v>
      </c>
      <c r="T112" s="8">
        <v>1</v>
      </c>
      <c r="U112" s="8">
        <v>1</v>
      </c>
      <c r="V112" s="8">
        <v>2</v>
      </c>
      <c r="W112" s="8">
        <v>1</v>
      </c>
      <c r="X112" s="8">
        <v>1</v>
      </c>
      <c r="Y112" s="8">
        <v>4</v>
      </c>
      <c r="Z112" s="8">
        <v>4</v>
      </c>
      <c r="AA112" s="8">
        <v>5</v>
      </c>
      <c r="AB112" s="8">
        <v>12000</v>
      </c>
    </row>
    <row r="113" spans="1:28" ht="15" thickBot="1" x14ac:dyDescent="0.35">
      <c r="A113" s="1" t="s">
        <v>156</v>
      </c>
      <c r="B113" s="1" t="s">
        <v>124</v>
      </c>
      <c r="C113" s="1">
        <v>3</v>
      </c>
      <c r="D113" s="1">
        <v>1</v>
      </c>
      <c r="E113" s="1">
        <v>1</v>
      </c>
      <c r="F113" s="1">
        <v>2</v>
      </c>
      <c r="G113" s="1">
        <v>1</v>
      </c>
      <c r="H113" s="1">
        <v>1</v>
      </c>
      <c r="I113" s="1">
        <v>5</v>
      </c>
      <c r="J113" s="1">
        <v>5</v>
      </c>
      <c r="K113" s="1">
        <v>5</v>
      </c>
      <c r="L113" s="1">
        <f>konzisztencia_teszt_nyers_i!D113*1000+10000</f>
        <v>12000</v>
      </c>
      <c r="M113" s="1">
        <f t="shared" si="4"/>
        <v>11725.9</v>
      </c>
      <c r="N113" s="1">
        <f>konzisztencia_teszt_nyers_i!L113</f>
        <v>5</v>
      </c>
      <c r="O113">
        <f t="shared" si="5"/>
        <v>1.7258999999999995</v>
      </c>
      <c r="P113" s="12">
        <f t="shared" si="6"/>
        <v>0.65482000000000018</v>
      </c>
      <c r="Q113" s="12">
        <f t="shared" si="7"/>
        <v>0.65482000000000018</v>
      </c>
      <c r="R113" s="7" t="s">
        <v>282</v>
      </c>
      <c r="S113" s="8">
        <v>1</v>
      </c>
      <c r="T113" s="8">
        <v>5</v>
      </c>
      <c r="U113" s="8">
        <v>4</v>
      </c>
      <c r="V113" s="8">
        <v>4</v>
      </c>
      <c r="W113" s="8">
        <v>5</v>
      </c>
      <c r="X113" s="8">
        <v>4</v>
      </c>
      <c r="Y113" s="8">
        <v>2</v>
      </c>
      <c r="Z113" s="8">
        <v>3</v>
      </c>
      <c r="AA113" s="8">
        <v>1</v>
      </c>
      <c r="AB113" s="8">
        <v>12000</v>
      </c>
    </row>
    <row r="114" spans="1:28" ht="15" thickBot="1" x14ac:dyDescent="0.35">
      <c r="A114" s="1" t="s">
        <v>154</v>
      </c>
      <c r="B114" s="1" t="s">
        <v>125</v>
      </c>
      <c r="C114" s="1">
        <v>3</v>
      </c>
      <c r="D114" s="1">
        <v>3</v>
      </c>
      <c r="E114" s="1">
        <v>2</v>
      </c>
      <c r="F114" s="1">
        <v>4</v>
      </c>
      <c r="G114" s="1">
        <v>2</v>
      </c>
      <c r="H114" s="1">
        <v>2</v>
      </c>
      <c r="I114" s="1">
        <v>5</v>
      </c>
      <c r="J114" s="1">
        <v>5</v>
      </c>
      <c r="K114" s="1">
        <v>4</v>
      </c>
      <c r="L114" s="1">
        <f>konzisztencia_teszt_nyers_i!D114*1000+10000</f>
        <v>12000</v>
      </c>
      <c r="M114" s="1">
        <f t="shared" si="4"/>
        <v>12609.5</v>
      </c>
      <c r="N114" s="1">
        <f>konzisztencia_teszt_nyers_i!L114</f>
        <v>4</v>
      </c>
      <c r="O114">
        <f t="shared" si="5"/>
        <v>2.6095000000000002</v>
      </c>
      <c r="P114" s="12">
        <f t="shared" si="6"/>
        <v>0.34762499999999996</v>
      </c>
      <c r="Q114" s="12">
        <f t="shared" si="7"/>
        <v>0.34762499999999996</v>
      </c>
      <c r="R114" s="7" t="s">
        <v>283</v>
      </c>
      <c r="S114" s="8">
        <v>4</v>
      </c>
      <c r="T114" s="8">
        <v>2</v>
      </c>
      <c r="U114" s="8">
        <v>3</v>
      </c>
      <c r="V114" s="8">
        <v>3</v>
      </c>
      <c r="W114" s="8">
        <v>2</v>
      </c>
      <c r="X114" s="8">
        <v>3</v>
      </c>
      <c r="Y114" s="8">
        <v>4</v>
      </c>
      <c r="Z114" s="8">
        <v>3</v>
      </c>
      <c r="AA114" s="8">
        <v>4</v>
      </c>
      <c r="AB114" s="8">
        <v>13000</v>
      </c>
    </row>
    <row r="115" spans="1:28" ht="15" thickBot="1" x14ac:dyDescent="0.35">
      <c r="A115" s="1" t="s">
        <v>156</v>
      </c>
      <c r="B115" s="1" t="s">
        <v>126</v>
      </c>
      <c r="C115" s="1">
        <v>3</v>
      </c>
      <c r="D115" s="1">
        <v>2</v>
      </c>
      <c r="E115" s="1">
        <v>3</v>
      </c>
      <c r="F115" s="1">
        <v>3</v>
      </c>
      <c r="G115" s="1">
        <v>3</v>
      </c>
      <c r="H115" s="1">
        <v>2</v>
      </c>
      <c r="I115" s="1">
        <v>4</v>
      </c>
      <c r="J115" s="1">
        <v>4</v>
      </c>
      <c r="K115" s="1">
        <v>3</v>
      </c>
      <c r="L115" s="1">
        <f>konzisztencia_teszt_nyers_i!D115*1000+10000</f>
        <v>11000</v>
      </c>
      <c r="M115" s="1">
        <f t="shared" si="4"/>
        <v>12061.5</v>
      </c>
      <c r="N115" s="1">
        <f>konzisztencia_teszt_nyers_i!L115</f>
        <v>3</v>
      </c>
      <c r="O115">
        <f t="shared" si="5"/>
        <v>2.0615000000000001</v>
      </c>
      <c r="P115" s="12">
        <f t="shared" si="6"/>
        <v>0.3128333333333333</v>
      </c>
      <c r="Q115" s="12">
        <f t="shared" si="7"/>
        <v>0.3128333333333333</v>
      </c>
      <c r="R115" s="7" t="s">
        <v>284</v>
      </c>
      <c r="S115" s="8">
        <v>2</v>
      </c>
      <c r="T115" s="8">
        <v>1</v>
      </c>
      <c r="U115" s="8">
        <v>2</v>
      </c>
      <c r="V115" s="8">
        <v>4</v>
      </c>
      <c r="W115" s="8">
        <v>2</v>
      </c>
      <c r="X115" s="8">
        <v>1</v>
      </c>
      <c r="Y115" s="8">
        <v>5</v>
      </c>
      <c r="Z115" s="8">
        <v>5</v>
      </c>
      <c r="AA115" s="8">
        <v>4</v>
      </c>
      <c r="AB115" s="8">
        <v>12000</v>
      </c>
    </row>
    <row r="116" spans="1:28" ht="15" thickBot="1" x14ac:dyDescent="0.35">
      <c r="A116" s="1" t="s">
        <v>155</v>
      </c>
      <c r="B116" s="1" t="s">
        <v>127</v>
      </c>
      <c r="C116" s="1">
        <v>2</v>
      </c>
      <c r="D116" s="1">
        <v>1</v>
      </c>
      <c r="E116" s="1">
        <v>2</v>
      </c>
      <c r="F116" s="1">
        <v>2</v>
      </c>
      <c r="G116" s="1">
        <v>1</v>
      </c>
      <c r="H116" s="1">
        <v>1</v>
      </c>
      <c r="I116" s="1">
        <v>5</v>
      </c>
      <c r="J116" s="1">
        <v>3</v>
      </c>
      <c r="K116" s="1">
        <v>5</v>
      </c>
      <c r="L116" s="1">
        <f>konzisztencia_teszt_nyers_i!D116*1000+10000</f>
        <v>11000</v>
      </c>
      <c r="M116" s="1">
        <f t="shared" si="4"/>
        <v>11535.9</v>
      </c>
      <c r="N116" s="1">
        <f>konzisztencia_teszt_nyers_i!L116</f>
        <v>5</v>
      </c>
      <c r="O116">
        <f t="shared" si="5"/>
        <v>1.5358999999999996</v>
      </c>
      <c r="P116" s="12">
        <f t="shared" si="6"/>
        <v>0.69281999999999999</v>
      </c>
      <c r="Q116" s="12">
        <f t="shared" si="7"/>
        <v>0.69281999999999999</v>
      </c>
      <c r="R116" s="7" t="s">
        <v>285</v>
      </c>
      <c r="S116" s="8">
        <v>1</v>
      </c>
      <c r="T116" s="8">
        <v>2</v>
      </c>
      <c r="U116" s="8">
        <v>2</v>
      </c>
      <c r="V116" s="8">
        <v>4</v>
      </c>
      <c r="W116" s="8">
        <v>2</v>
      </c>
      <c r="X116" s="8">
        <v>2</v>
      </c>
      <c r="Y116" s="8">
        <v>5</v>
      </c>
      <c r="Z116" s="8">
        <v>5</v>
      </c>
      <c r="AA116" s="8">
        <v>2</v>
      </c>
      <c r="AB116" s="8">
        <v>12000</v>
      </c>
    </row>
    <row r="117" spans="1:28" ht="15" thickBot="1" x14ac:dyDescent="0.35">
      <c r="A117" s="1" t="s">
        <v>152</v>
      </c>
      <c r="B117" s="1" t="s">
        <v>128</v>
      </c>
      <c r="C117" s="1">
        <v>1</v>
      </c>
      <c r="D117" s="1">
        <v>2</v>
      </c>
      <c r="E117" s="1">
        <v>2</v>
      </c>
      <c r="F117" s="1">
        <v>2</v>
      </c>
      <c r="G117" s="1">
        <v>1</v>
      </c>
      <c r="H117" s="1">
        <v>1</v>
      </c>
      <c r="I117" s="1">
        <v>5</v>
      </c>
      <c r="J117" s="1">
        <v>3</v>
      </c>
      <c r="K117" s="1">
        <v>2</v>
      </c>
      <c r="L117" s="1">
        <f>konzisztencia_teszt_nyers_i!D117*1000+10000</f>
        <v>11000</v>
      </c>
      <c r="M117" s="1">
        <f t="shared" si="4"/>
        <v>11247.2</v>
      </c>
      <c r="N117" s="1">
        <f>konzisztencia_teszt_nyers_i!L117</f>
        <v>2</v>
      </c>
      <c r="O117">
        <f t="shared" si="5"/>
        <v>1.2472000000000008</v>
      </c>
      <c r="P117" s="12">
        <f t="shared" si="6"/>
        <v>0.37639999999999962</v>
      </c>
      <c r="Q117" s="12">
        <f t="shared" si="7"/>
        <v>0.37639999999999962</v>
      </c>
      <c r="R117" s="7" t="s">
        <v>286</v>
      </c>
      <c r="S117" s="8">
        <v>2</v>
      </c>
      <c r="T117" s="8">
        <v>2</v>
      </c>
      <c r="U117" s="8">
        <v>2</v>
      </c>
      <c r="V117" s="8">
        <v>4</v>
      </c>
      <c r="W117" s="8">
        <v>2</v>
      </c>
      <c r="X117" s="8">
        <v>1</v>
      </c>
      <c r="Y117" s="8">
        <v>5</v>
      </c>
      <c r="Z117" s="8">
        <v>5</v>
      </c>
      <c r="AA117" s="8">
        <v>4</v>
      </c>
      <c r="AB117" s="8">
        <v>12000</v>
      </c>
    </row>
    <row r="118" spans="1:28" ht="15" thickBot="1" x14ac:dyDescent="0.35">
      <c r="A118" s="1" t="s">
        <v>156</v>
      </c>
      <c r="B118" s="1" t="s">
        <v>129</v>
      </c>
      <c r="C118" s="1">
        <v>1</v>
      </c>
      <c r="D118" s="1">
        <v>1</v>
      </c>
      <c r="E118" s="1">
        <v>1</v>
      </c>
      <c r="F118" s="1">
        <v>2</v>
      </c>
      <c r="G118" s="1">
        <v>1</v>
      </c>
      <c r="H118" s="1">
        <v>1</v>
      </c>
      <c r="I118" s="1">
        <v>3</v>
      </c>
      <c r="J118" s="1">
        <v>2</v>
      </c>
      <c r="K118" s="1">
        <v>5</v>
      </c>
      <c r="L118" s="1">
        <f>konzisztencia_teszt_nyers_i!D118*1000+10000</f>
        <v>12000</v>
      </c>
      <c r="M118" s="1">
        <f t="shared" si="4"/>
        <v>11859</v>
      </c>
      <c r="N118" s="1">
        <f>konzisztencia_teszt_nyers_i!L118</f>
        <v>5</v>
      </c>
      <c r="O118">
        <f t="shared" si="5"/>
        <v>1.859</v>
      </c>
      <c r="P118" s="12">
        <f t="shared" si="6"/>
        <v>0.62819999999999998</v>
      </c>
      <c r="Q118" s="12">
        <f t="shared" si="7"/>
        <v>0.62819999999999998</v>
      </c>
      <c r="R118" s="7" t="s">
        <v>287</v>
      </c>
      <c r="S118" s="8">
        <v>3</v>
      </c>
      <c r="T118" s="8">
        <v>1</v>
      </c>
      <c r="U118" s="8">
        <v>1</v>
      </c>
      <c r="V118" s="8">
        <v>2</v>
      </c>
      <c r="W118" s="8">
        <v>1</v>
      </c>
      <c r="X118" s="8">
        <v>1</v>
      </c>
      <c r="Y118" s="8">
        <v>5</v>
      </c>
      <c r="Z118" s="8">
        <v>5</v>
      </c>
      <c r="AA118" s="8">
        <v>5</v>
      </c>
      <c r="AB118" s="8">
        <v>12000</v>
      </c>
    </row>
    <row r="119" spans="1:28" ht="15" thickBot="1" x14ac:dyDescent="0.35">
      <c r="A119" s="1" t="s">
        <v>156</v>
      </c>
      <c r="B119" s="1" t="s">
        <v>130</v>
      </c>
      <c r="C119" s="1">
        <v>1</v>
      </c>
      <c r="D119" s="1">
        <v>1</v>
      </c>
      <c r="E119" s="1">
        <v>1</v>
      </c>
      <c r="F119" s="1">
        <v>2</v>
      </c>
      <c r="G119" s="1">
        <v>1</v>
      </c>
      <c r="H119" s="1">
        <v>1</v>
      </c>
      <c r="I119" s="1">
        <v>3</v>
      </c>
      <c r="J119" s="1">
        <v>2</v>
      </c>
      <c r="K119" s="1">
        <v>5</v>
      </c>
      <c r="L119" s="1">
        <f>konzisztencia_teszt_nyers_i!D119*1000+10000</f>
        <v>12000</v>
      </c>
      <c r="M119" s="1">
        <f t="shared" si="4"/>
        <v>11859</v>
      </c>
      <c r="N119" s="1">
        <f>konzisztencia_teszt_nyers_i!L119</f>
        <v>5</v>
      </c>
      <c r="O119">
        <f t="shared" si="5"/>
        <v>1.859</v>
      </c>
      <c r="P119" s="12">
        <f t="shared" si="6"/>
        <v>0.62819999999999998</v>
      </c>
      <c r="Q119" s="12">
        <f t="shared" si="7"/>
        <v>0.62819999999999998</v>
      </c>
      <c r="R119" s="7" t="s">
        <v>288</v>
      </c>
      <c r="S119" s="8">
        <v>3</v>
      </c>
      <c r="T119" s="8">
        <v>3</v>
      </c>
      <c r="U119" s="8">
        <v>2</v>
      </c>
      <c r="V119" s="8">
        <v>4</v>
      </c>
      <c r="W119" s="8">
        <v>2</v>
      </c>
      <c r="X119" s="8">
        <v>2</v>
      </c>
      <c r="Y119" s="8">
        <v>5</v>
      </c>
      <c r="Z119" s="8">
        <v>5</v>
      </c>
      <c r="AA119" s="8">
        <v>4</v>
      </c>
      <c r="AB119" s="8">
        <v>12000</v>
      </c>
    </row>
    <row r="120" spans="1:28" ht="15" thickBot="1" x14ac:dyDescent="0.35">
      <c r="A120" s="1" t="s">
        <v>155</v>
      </c>
      <c r="B120" s="1" t="s">
        <v>131</v>
      </c>
      <c r="C120" s="1">
        <v>4</v>
      </c>
      <c r="D120" s="1">
        <v>2</v>
      </c>
      <c r="E120" s="1">
        <v>2</v>
      </c>
      <c r="F120" s="1">
        <v>3</v>
      </c>
      <c r="G120" s="1">
        <v>1</v>
      </c>
      <c r="H120" s="1">
        <v>2</v>
      </c>
      <c r="I120" s="1">
        <v>2</v>
      </c>
      <c r="J120" s="1">
        <v>3</v>
      </c>
      <c r="K120" s="1">
        <v>4</v>
      </c>
      <c r="L120" s="1">
        <f>konzisztencia_teszt_nyers_i!D120*1000+10000</f>
        <v>13000</v>
      </c>
      <c r="M120" s="1">
        <f t="shared" si="4"/>
        <v>13101.2</v>
      </c>
      <c r="N120" s="1">
        <f>konzisztencia_teszt_nyers_i!L120</f>
        <v>4</v>
      </c>
      <c r="O120">
        <f t="shared" si="5"/>
        <v>3.1012000000000008</v>
      </c>
      <c r="P120" s="12">
        <f t="shared" si="6"/>
        <v>0.22469999999999979</v>
      </c>
      <c r="Q120" s="12">
        <f t="shared" si="7"/>
        <v>0.22469999999999979</v>
      </c>
      <c r="R120" s="7" t="s">
        <v>289</v>
      </c>
      <c r="S120" s="8">
        <v>3</v>
      </c>
      <c r="T120" s="8">
        <v>2</v>
      </c>
      <c r="U120" s="8">
        <v>3</v>
      </c>
      <c r="V120" s="8">
        <v>3</v>
      </c>
      <c r="W120" s="8">
        <v>3</v>
      </c>
      <c r="X120" s="8">
        <v>2</v>
      </c>
      <c r="Y120" s="8">
        <v>4</v>
      </c>
      <c r="Z120" s="8">
        <v>4</v>
      </c>
      <c r="AA120" s="8">
        <v>3</v>
      </c>
      <c r="AB120" s="8">
        <v>11000</v>
      </c>
    </row>
    <row r="121" spans="1:28" ht="15" thickBot="1" x14ac:dyDescent="0.35">
      <c r="A121" s="1" t="s">
        <v>152</v>
      </c>
      <c r="B121" s="1" t="s">
        <v>132</v>
      </c>
      <c r="C121" s="1">
        <v>2</v>
      </c>
      <c r="D121" s="1">
        <v>4</v>
      </c>
      <c r="E121" s="1">
        <v>3</v>
      </c>
      <c r="F121" s="1">
        <v>3</v>
      </c>
      <c r="G121" s="1">
        <v>3</v>
      </c>
      <c r="H121" s="1">
        <v>3</v>
      </c>
      <c r="I121" s="1">
        <v>2</v>
      </c>
      <c r="J121" s="1">
        <v>3</v>
      </c>
      <c r="K121" s="1">
        <v>2</v>
      </c>
      <c r="L121" s="1">
        <f>konzisztencia_teszt_nyers_i!D121*1000+10000</f>
        <v>13000</v>
      </c>
      <c r="M121" s="1">
        <f t="shared" si="4"/>
        <v>12466.9</v>
      </c>
      <c r="N121" s="1">
        <f>konzisztencia_teszt_nyers_i!L121</f>
        <v>2</v>
      </c>
      <c r="O121">
        <f t="shared" si="5"/>
        <v>2.4668999999999994</v>
      </c>
      <c r="P121" s="12">
        <f t="shared" si="6"/>
        <v>0.23344999999999971</v>
      </c>
      <c r="Q121" s="12">
        <f t="shared" si="7"/>
        <v>-0.23344999999999971</v>
      </c>
      <c r="R121" s="7" t="s">
        <v>290</v>
      </c>
      <c r="S121" s="8">
        <v>2</v>
      </c>
      <c r="T121" s="8">
        <v>1</v>
      </c>
      <c r="U121" s="8">
        <v>2</v>
      </c>
      <c r="V121" s="8">
        <v>2</v>
      </c>
      <c r="W121" s="8">
        <v>1</v>
      </c>
      <c r="X121" s="8">
        <v>1</v>
      </c>
      <c r="Y121" s="8">
        <v>5</v>
      </c>
      <c r="Z121" s="8">
        <v>3</v>
      </c>
      <c r="AA121" s="8">
        <v>5</v>
      </c>
      <c r="AB121" s="8">
        <v>11000</v>
      </c>
    </row>
    <row r="122" spans="1:28" ht="15" thickBot="1" x14ac:dyDescent="0.35">
      <c r="A122" s="1" t="s">
        <v>156</v>
      </c>
      <c r="B122" s="1" t="s">
        <v>133</v>
      </c>
      <c r="C122" s="1">
        <v>4</v>
      </c>
      <c r="D122" s="1">
        <v>2</v>
      </c>
      <c r="E122" s="1">
        <v>4</v>
      </c>
      <c r="F122" s="1">
        <v>4</v>
      </c>
      <c r="G122" s="1">
        <v>4</v>
      </c>
      <c r="H122" s="1">
        <v>3</v>
      </c>
      <c r="I122" s="1">
        <v>2</v>
      </c>
      <c r="J122" s="1">
        <v>4</v>
      </c>
      <c r="K122" s="1">
        <v>4</v>
      </c>
      <c r="L122" s="1">
        <f>konzisztencia_teszt_nyers_i!D122*1000+10000</f>
        <v>14000</v>
      </c>
      <c r="M122" s="1">
        <f t="shared" si="4"/>
        <v>14490.9</v>
      </c>
      <c r="N122" s="1">
        <f>konzisztencia_teszt_nyers_i!L122</f>
        <v>4</v>
      </c>
      <c r="O122">
        <f t="shared" si="5"/>
        <v>4.4908999999999999</v>
      </c>
      <c r="P122" s="12">
        <f t="shared" si="6"/>
        <v>0.12272499999999997</v>
      </c>
      <c r="Q122" s="12">
        <f t="shared" si="7"/>
        <v>-0.12272499999999997</v>
      </c>
      <c r="R122" s="7" t="s">
        <v>291</v>
      </c>
      <c r="S122" s="8">
        <v>1</v>
      </c>
      <c r="T122" s="8">
        <v>2</v>
      </c>
      <c r="U122" s="8">
        <v>2</v>
      </c>
      <c r="V122" s="8">
        <v>2</v>
      </c>
      <c r="W122" s="8">
        <v>1</v>
      </c>
      <c r="X122" s="8">
        <v>1</v>
      </c>
      <c r="Y122" s="8">
        <v>5</v>
      </c>
      <c r="Z122" s="8">
        <v>3</v>
      </c>
      <c r="AA122" s="8">
        <v>2</v>
      </c>
      <c r="AB122" s="8">
        <v>11000</v>
      </c>
    </row>
    <row r="123" spans="1:28" ht="15" thickBot="1" x14ac:dyDescent="0.35">
      <c r="A123" s="1" t="s">
        <v>156</v>
      </c>
      <c r="B123" s="1" t="s">
        <v>134</v>
      </c>
      <c r="C123" s="1">
        <v>2</v>
      </c>
      <c r="D123" s="1">
        <v>4</v>
      </c>
      <c r="E123" s="1">
        <v>4</v>
      </c>
      <c r="F123" s="1">
        <v>4</v>
      </c>
      <c r="G123" s="1">
        <v>4</v>
      </c>
      <c r="H123" s="1">
        <v>3</v>
      </c>
      <c r="I123" s="1">
        <v>2</v>
      </c>
      <c r="J123" s="1">
        <v>4</v>
      </c>
      <c r="K123" s="1">
        <v>4</v>
      </c>
      <c r="L123" s="1">
        <f>konzisztencia_teszt_nyers_i!D123*1000+10000</f>
        <v>13000</v>
      </c>
      <c r="M123" s="1">
        <f t="shared" si="4"/>
        <v>13768.4</v>
      </c>
      <c r="N123" s="1">
        <f>konzisztencia_teszt_nyers_i!L123</f>
        <v>4</v>
      </c>
      <c r="O123">
        <f t="shared" si="5"/>
        <v>3.7683999999999997</v>
      </c>
      <c r="P123" s="12">
        <f t="shared" si="6"/>
        <v>5.7900000000000063E-2</v>
      </c>
      <c r="Q123" s="12">
        <f t="shared" si="7"/>
        <v>5.7900000000000063E-2</v>
      </c>
      <c r="R123" s="7" t="s">
        <v>292</v>
      </c>
      <c r="S123" s="8">
        <v>1</v>
      </c>
      <c r="T123" s="8">
        <v>1</v>
      </c>
      <c r="U123" s="8">
        <v>1</v>
      </c>
      <c r="V123" s="8">
        <v>2</v>
      </c>
      <c r="W123" s="8">
        <v>1</v>
      </c>
      <c r="X123" s="8">
        <v>1</v>
      </c>
      <c r="Y123" s="8">
        <v>3</v>
      </c>
      <c r="Z123" s="8">
        <v>2</v>
      </c>
      <c r="AA123" s="8">
        <v>5</v>
      </c>
      <c r="AB123" s="8">
        <v>12000</v>
      </c>
    </row>
    <row r="124" spans="1:28" ht="15" thickBot="1" x14ac:dyDescent="0.35">
      <c r="A124" s="1" t="s">
        <v>156</v>
      </c>
      <c r="B124" s="1" t="s">
        <v>135</v>
      </c>
      <c r="C124" s="1">
        <v>4</v>
      </c>
      <c r="D124" s="1">
        <v>3</v>
      </c>
      <c r="E124" s="1">
        <v>4</v>
      </c>
      <c r="F124" s="1">
        <v>2</v>
      </c>
      <c r="G124" s="1">
        <v>2</v>
      </c>
      <c r="H124" s="1">
        <v>2</v>
      </c>
      <c r="I124" s="1">
        <v>4</v>
      </c>
      <c r="J124" s="1">
        <v>4</v>
      </c>
      <c r="K124" s="1">
        <v>4</v>
      </c>
      <c r="L124" s="1">
        <f>konzisztencia_teszt_nyers_i!D124*1000+10000</f>
        <v>14000</v>
      </c>
      <c r="M124" s="1">
        <f t="shared" si="4"/>
        <v>13046.3</v>
      </c>
      <c r="N124" s="1">
        <f>konzisztencia_teszt_nyers_i!L124</f>
        <v>4</v>
      </c>
      <c r="O124">
        <f t="shared" si="5"/>
        <v>3.0462999999999991</v>
      </c>
      <c r="P124" s="12">
        <f t="shared" si="6"/>
        <v>0.23842500000000022</v>
      </c>
      <c r="Q124" s="12">
        <f t="shared" si="7"/>
        <v>0.23842500000000022</v>
      </c>
      <c r="R124" s="7" t="s">
        <v>293</v>
      </c>
      <c r="S124" s="8">
        <v>1</v>
      </c>
      <c r="T124" s="8">
        <v>1</v>
      </c>
      <c r="U124" s="8">
        <v>1</v>
      </c>
      <c r="V124" s="8">
        <v>2</v>
      </c>
      <c r="W124" s="8">
        <v>1</v>
      </c>
      <c r="X124" s="8">
        <v>1</v>
      </c>
      <c r="Y124" s="8">
        <v>3</v>
      </c>
      <c r="Z124" s="8">
        <v>2</v>
      </c>
      <c r="AA124" s="8">
        <v>5</v>
      </c>
      <c r="AB124" s="8">
        <v>12000</v>
      </c>
    </row>
    <row r="125" spans="1:28" ht="15" thickBot="1" x14ac:dyDescent="0.35">
      <c r="A125" s="1" t="s">
        <v>156</v>
      </c>
      <c r="B125" s="1" t="s">
        <v>136</v>
      </c>
      <c r="C125" s="1">
        <v>4</v>
      </c>
      <c r="D125" s="1">
        <v>2</v>
      </c>
      <c r="E125" s="1">
        <v>3</v>
      </c>
      <c r="F125" s="1">
        <v>1</v>
      </c>
      <c r="G125" s="1">
        <v>2</v>
      </c>
      <c r="H125" s="1">
        <v>1</v>
      </c>
      <c r="I125" s="1">
        <v>4</v>
      </c>
      <c r="J125" s="1">
        <v>5</v>
      </c>
      <c r="K125" s="1">
        <v>2</v>
      </c>
      <c r="L125" s="1">
        <f>konzisztencia_teszt_nyers_i!D125*1000+10000</f>
        <v>12000</v>
      </c>
      <c r="M125" s="1">
        <f t="shared" si="4"/>
        <v>12365.7</v>
      </c>
      <c r="N125" s="1">
        <f>konzisztencia_teszt_nyers_i!L125</f>
        <v>2</v>
      </c>
      <c r="O125">
        <f t="shared" si="5"/>
        <v>2.3657000000000008</v>
      </c>
      <c r="P125" s="12">
        <f t="shared" si="6"/>
        <v>0.1828500000000004</v>
      </c>
      <c r="Q125" s="12">
        <f t="shared" si="7"/>
        <v>-0.1828500000000004</v>
      </c>
      <c r="R125" s="7" t="s">
        <v>294</v>
      </c>
      <c r="S125" s="8">
        <v>4</v>
      </c>
      <c r="T125" s="8">
        <v>2</v>
      </c>
      <c r="U125" s="8">
        <v>2</v>
      </c>
      <c r="V125" s="8">
        <v>3</v>
      </c>
      <c r="W125" s="8">
        <v>1</v>
      </c>
      <c r="X125" s="8">
        <v>2</v>
      </c>
      <c r="Y125" s="8">
        <v>2</v>
      </c>
      <c r="Z125" s="8">
        <v>3</v>
      </c>
      <c r="AA125" s="8">
        <v>4</v>
      </c>
      <c r="AB125" s="8">
        <v>13000</v>
      </c>
    </row>
    <row r="126" spans="1:28" ht="15" thickBot="1" x14ac:dyDescent="0.35">
      <c r="A126" s="1" t="s">
        <v>156</v>
      </c>
      <c r="B126" s="1" t="s">
        <v>137</v>
      </c>
      <c r="C126" s="1">
        <v>4</v>
      </c>
      <c r="D126" s="1">
        <v>2</v>
      </c>
      <c r="E126" s="1">
        <v>3</v>
      </c>
      <c r="F126" s="1">
        <v>1</v>
      </c>
      <c r="G126" s="1">
        <v>2</v>
      </c>
      <c r="H126" s="1">
        <v>2</v>
      </c>
      <c r="I126" s="1">
        <v>4</v>
      </c>
      <c r="J126" s="1">
        <v>5</v>
      </c>
      <c r="K126" s="1">
        <v>2</v>
      </c>
      <c r="L126" s="1">
        <f>konzisztencia_teszt_nyers_i!D126*1000+10000</f>
        <v>12000</v>
      </c>
      <c r="M126" s="1">
        <f t="shared" si="4"/>
        <v>12508.3</v>
      </c>
      <c r="N126" s="1">
        <f>konzisztencia_teszt_nyers_i!L126</f>
        <v>2</v>
      </c>
      <c r="O126">
        <f t="shared" si="5"/>
        <v>2.5082999999999993</v>
      </c>
      <c r="P126" s="12">
        <f t="shared" si="6"/>
        <v>0.25414999999999965</v>
      </c>
      <c r="Q126" s="12">
        <f t="shared" si="7"/>
        <v>-0.25414999999999965</v>
      </c>
      <c r="R126" s="7" t="s">
        <v>295</v>
      </c>
      <c r="S126" s="8">
        <v>2</v>
      </c>
      <c r="T126" s="8">
        <v>4</v>
      </c>
      <c r="U126" s="8">
        <v>3</v>
      </c>
      <c r="V126" s="8">
        <v>3</v>
      </c>
      <c r="W126" s="8">
        <v>3</v>
      </c>
      <c r="X126" s="8">
        <v>3</v>
      </c>
      <c r="Y126" s="8">
        <v>2</v>
      </c>
      <c r="Z126" s="8">
        <v>3</v>
      </c>
      <c r="AA126" s="8">
        <v>2</v>
      </c>
      <c r="AB126" s="8">
        <v>13000</v>
      </c>
    </row>
    <row r="127" spans="1:28" ht="15" thickBot="1" x14ac:dyDescent="0.35">
      <c r="A127" s="1" t="s">
        <v>156</v>
      </c>
      <c r="B127" s="1" t="s">
        <v>138</v>
      </c>
      <c r="C127" s="1">
        <v>3</v>
      </c>
      <c r="D127" s="1">
        <v>1</v>
      </c>
      <c r="E127" s="1">
        <v>3</v>
      </c>
      <c r="F127" s="1">
        <v>2</v>
      </c>
      <c r="G127" s="1">
        <v>3</v>
      </c>
      <c r="H127" s="1">
        <v>2</v>
      </c>
      <c r="I127" s="1">
        <v>2</v>
      </c>
      <c r="J127" s="1">
        <v>3</v>
      </c>
      <c r="K127" s="1">
        <v>4</v>
      </c>
      <c r="L127" s="1">
        <f>konzisztencia_teszt_nyers_i!D127*1000+10000</f>
        <v>12000</v>
      </c>
      <c r="M127" s="1">
        <f t="shared" si="4"/>
        <v>12592.5</v>
      </c>
      <c r="N127" s="1">
        <f>konzisztencia_teszt_nyers_i!L127</f>
        <v>4</v>
      </c>
      <c r="O127">
        <f t="shared" si="5"/>
        <v>2.5924999999999998</v>
      </c>
      <c r="P127" s="12">
        <f t="shared" si="6"/>
        <v>0.35187500000000005</v>
      </c>
      <c r="Q127" s="12">
        <f t="shared" si="7"/>
        <v>0.35187500000000005</v>
      </c>
      <c r="R127" s="7" t="s">
        <v>296</v>
      </c>
      <c r="S127" s="8">
        <v>4</v>
      </c>
      <c r="T127" s="8">
        <v>2</v>
      </c>
      <c r="U127" s="8">
        <v>4</v>
      </c>
      <c r="V127" s="8">
        <v>4</v>
      </c>
      <c r="W127" s="8">
        <v>4</v>
      </c>
      <c r="X127" s="8">
        <v>3</v>
      </c>
      <c r="Y127" s="8">
        <v>2</v>
      </c>
      <c r="Z127" s="8">
        <v>4</v>
      </c>
      <c r="AA127" s="8">
        <v>4</v>
      </c>
      <c r="AB127" s="8">
        <v>14000</v>
      </c>
    </row>
    <row r="128" spans="1:28" ht="15" thickBot="1" x14ac:dyDescent="0.35">
      <c r="A128" s="1" t="s">
        <v>152</v>
      </c>
      <c r="B128" s="1" t="s">
        <v>139</v>
      </c>
      <c r="C128" s="1">
        <v>2</v>
      </c>
      <c r="D128" s="1">
        <v>3</v>
      </c>
      <c r="E128" s="1">
        <v>3</v>
      </c>
      <c r="F128" s="1">
        <v>2</v>
      </c>
      <c r="G128" s="1">
        <v>3</v>
      </c>
      <c r="H128" s="1">
        <v>2</v>
      </c>
      <c r="I128" s="1">
        <v>2</v>
      </c>
      <c r="J128" s="1">
        <v>3</v>
      </c>
      <c r="K128" s="1">
        <v>4</v>
      </c>
      <c r="L128" s="1">
        <f>konzisztencia_teszt_nyers_i!D128*1000+10000</f>
        <v>12000</v>
      </c>
      <c r="M128" s="1">
        <f t="shared" si="4"/>
        <v>12590.5</v>
      </c>
      <c r="N128" s="1">
        <f>konzisztencia_teszt_nyers_i!L128</f>
        <v>4</v>
      </c>
      <c r="O128">
        <f t="shared" si="5"/>
        <v>2.5905</v>
      </c>
      <c r="P128" s="12">
        <f t="shared" si="6"/>
        <v>0.35237499999999999</v>
      </c>
      <c r="Q128" s="12">
        <f t="shared" si="7"/>
        <v>0.35237499999999999</v>
      </c>
      <c r="R128" s="7" t="s">
        <v>297</v>
      </c>
      <c r="S128" s="8">
        <v>2</v>
      </c>
      <c r="T128" s="8">
        <v>4</v>
      </c>
      <c r="U128" s="8">
        <v>4</v>
      </c>
      <c r="V128" s="8">
        <v>4</v>
      </c>
      <c r="W128" s="8">
        <v>4</v>
      </c>
      <c r="X128" s="8">
        <v>3</v>
      </c>
      <c r="Y128" s="8">
        <v>2</v>
      </c>
      <c r="Z128" s="8">
        <v>4</v>
      </c>
      <c r="AA128" s="8">
        <v>4</v>
      </c>
      <c r="AB128" s="8">
        <v>13000</v>
      </c>
    </row>
    <row r="129" spans="1:28" ht="15" thickBot="1" x14ac:dyDescent="0.35">
      <c r="A129" s="1" t="s">
        <v>156</v>
      </c>
      <c r="B129" s="1" t="s">
        <v>140</v>
      </c>
      <c r="C129" s="1">
        <v>3</v>
      </c>
      <c r="D129" s="1">
        <v>1</v>
      </c>
      <c r="E129" s="1">
        <v>3</v>
      </c>
      <c r="F129" s="1">
        <v>1</v>
      </c>
      <c r="G129" s="1">
        <v>2</v>
      </c>
      <c r="H129" s="1">
        <v>1</v>
      </c>
      <c r="I129" s="1">
        <v>3</v>
      </c>
      <c r="J129" s="1">
        <v>4</v>
      </c>
      <c r="K129" s="1">
        <v>4</v>
      </c>
      <c r="L129" s="1">
        <f>konzisztencia_teszt_nyers_i!D129*1000+10000</f>
        <v>13000</v>
      </c>
      <c r="M129" s="1">
        <f t="shared" si="4"/>
        <v>12339.2</v>
      </c>
      <c r="N129" s="1">
        <f>konzisztencia_teszt_nyers_i!L129</f>
        <v>4</v>
      </c>
      <c r="O129">
        <f t="shared" si="5"/>
        <v>2.3392000000000008</v>
      </c>
      <c r="P129" s="12">
        <f t="shared" si="6"/>
        <v>0.41519999999999979</v>
      </c>
      <c r="Q129" s="12">
        <f t="shared" si="7"/>
        <v>0.41519999999999979</v>
      </c>
      <c r="R129" s="7" t="s">
        <v>298</v>
      </c>
      <c r="S129" s="8">
        <v>4</v>
      </c>
      <c r="T129" s="8">
        <v>3</v>
      </c>
      <c r="U129" s="8">
        <v>4</v>
      </c>
      <c r="V129" s="8">
        <v>2</v>
      </c>
      <c r="W129" s="8">
        <v>2</v>
      </c>
      <c r="X129" s="8">
        <v>2</v>
      </c>
      <c r="Y129" s="8">
        <v>4</v>
      </c>
      <c r="Z129" s="8">
        <v>4</v>
      </c>
      <c r="AA129" s="8">
        <v>4</v>
      </c>
      <c r="AB129" s="8">
        <v>14000</v>
      </c>
    </row>
    <row r="130" spans="1:28" ht="15" thickBot="1" x14ac:dyDescent="0.35">
      <c r="A130" s="1" t="s">
        <v>156</v>
      </c>
      <c r="B130" s="1" t="s">
        <v>141</v>
      </c>
      <c r="C130" s="1">
        <v>4</v>
      </c>
      <c r="D130" s="1">
        <v>1</v>
      </c>
      <c r="E130" s="1">
        <v>4</v>
      </c>
      <c r="F130" s="1">
        <v>3</v>
      </c>
      <c r="G130" s="1">
        <v>2</v>
      </c>
      <c r="H130" s="1">
        <v>4</v>
      </c>
      <c r="I130" s="1">
        <v>3</v>
      </c>
      <c r="J130" s="1">
        <v>3</v>
      </c>
      <c r="K130" s="1">
        <v>4</v>
      </c>
      <c r="L130" s="1">
        <f>konzisztencia_teszt_nyers_i!D130*1000+10000</f>
        <v>12000</v>
      </c>
      <c r="M130" s="1">
        <f t="shared" si="4"/>
        <v>12643.9</v>
      </c>
      <c r="N130" s="1">
        <f>konzisztencia_teszt_nyers_i!L130</f>
        <v>4</v>
      </c>
      <c r="O130">
        <f t="shared" si="5"/>
        <v>2.6438999999999995</v>
      </c>
      <c r="P130" s="12">
        <f t="shared" si="6"/>
        <v>0.33902500000000013</v>
      </c>
      <c r="Q130" s="12">
        <f t="shared" si="7"/>
        <v>0.33902500000000013</v>
      </c>
      <c r="R130" s="7" t="s">
        <v>299</v>
      </c>
      <c r="S130" s="8">
        <v>4</v>
      </c>
      <c r="T130" s="8">
        <v>2</v>
      </c>
      <c r="U130" s="8">
        <v>3</v>
      </c>
      <c r="V130" s="8">
        <v>1</v>
      </c>
      <c r="W130" s="8">
        <v>2</v>
      </c>
      <c r="X130" s="8">
        <v>1</v>
      </c>
      <c r="Y130" s="8">
        <v>4</v>
      </c>
      <c r="Z130" s="8">
        <v>5</v>
      </c>
      <c r="AA130" s="8">
        <v>2</v>
      </c>
      <c r="AB130" s="8">
        <v>12000</v>
      </c>
    </row>
    <row r="131" spans="1:28" ht="15" thickBot="1" x14ac:dyDescent="0.35">
      <c r="A131" s="1" t="s">
        <v>152</v>
      </c>
      <c r="B131" s="1" t="s">
        <v>142</v>
      </c>
      <c r="C131" s="1">
        <v>2</v>
      </c>
      <c r="D131" s="1">
        <v>3</v>
      </c>
      <c r="E131" s="1">
        <v>4</v>
      </c>
      <c r="F131" s="1">
        <v>3</v>
      </c>
      <c r="G131" s="1">
        <v>2</v>
      </c>
      <c r="H131" s="1">
        <v>3</v>
      </c>
      <c r="I131" s="1">
        <v>3</v>
      </c>
      <c r="J131" s="1">
        <v>3</v>
      </c>
      <c r="K131" s="1">
        <v>4</v>
      </c>
      <c r="L131" s="1">
        <f>konzisztencia_teszt_nyers_i!D131*1000+10000</f>
        <v>12000</v>
      </c>
      <c r="M131" s="1">
        <f t="shared" ref="M131:M140" si="8">AB290</f>
        <v>12285.4</v>
      </c>
      <c r="N131" s="1">
        <f>konzisztencia_teszt_nyers_i!L131</f>
        <v>4</v>
      </c>
      <c r="O131">
        <f t="shared" si="5"/>
        <v>2.2853999999999997</v>
      </c>
      <c r="P131" s="12">
        <f t="shared" si="6"/>
        <v>0.42865000000000009</v>
      </c>
      <c r="Q131" s="12">
        <f t="shared" si="7"/>
        <v>0.42865000000000009</v>
      </c>
      <c r="R131" s="7" t="s">
        <v>300</v>
      </c>
      <c r="S131" s="8">
        <v>4</v>
      </c>
      <c r="T131" s="8">
        <v>2</v>
      </c>
      <c r="U131" s="8">
        <v>3</v>
      </c>
      <c r="V131" s="8">
        <v>1</v>
      </c>
      <c r="W131" s="8">
        <v>2</v>
      </c>
      <c r="X131" s="8">
        <v>2</v>
      </c>
      <c r="Y131" s="8">
        <v>4</v>
      </c>
      <c r="Z131" s="8">
        <v>5</v>
      </c>
      <c r="AA131" s="8">
        <v>2</v>
      </c>
      <c r="AB131" s="8">
        <v>12000</v>
      </c>
    </row>
    <row r="132" spans="1:28" ht="15" thickBot="1" x14ac:dyDescent="0.35">
      <c r="A132" s="1" t="s">
        <v>154</v>
      </c>
      <c r="B132" s="1" t="s">
        <v>143</v>
      </c>
      <c r="C132" s="1">
        <v>4</v>
      </c>
      <c r="D132" s="1">
        <v>2</v>
      </c>
      <c r="E132" s="1">
        <v>4</v>
      </c>
      <c r="F132" s="1">
        <v>3</v>
      </c>
      <c r="G132" s="1">
        <v>2</v>
      </c>
      <c r="H132" s="1">
        <v>4</v>
      </c>
      <c r="I132" s="1">
        <v>3</v>
      </c>
      <c r="J132" s="1">
        <v>3</v>
      </c>
      <c r="K132" s="1">
        <v>4</v>
      </c>
      <c r="L132" s="1">
        <f>konzisztencia_teszt_nyers_i!D132*1000+10000</f>
        <v>12000</v>
      </c>
      <c r="M132" s="1">
        <f t="shared" si="8"/>
        <v>12959.1</v>
      </c>
      <c r="N132" s="1">
        <f>konzisztencia_teszt_nyers_i!L132</f>
        <v>4</v>
      </c>
      <c r="O132">
        <f t="shared" ref="O132:O140" si="9">(M132-10000)/1000</f>
        <v>2.9591000000000003</v>
      </c>
      <c r="P132" s="12">
        <f t="shared" ref="P132:P140" si="10">ABS(N132-O132)/N132</f>
        <v>0.26022499999999993</v>
      </c>
      <c r="Q132" s="12">
        <f t="shared" ref="Q132:Q140" si="11">(N132-O132)/N132</f>
        <v>0.26022499999999993</v>
      </c>
      <c r="R132" s="7" t="s">
        <v>301</v>
      </c>
      <c r="S132" s="8">
        <v>3</v>
      </c>
      <c r="T132" s="8">
        <v>1</v>
      </c>
      <c r="U132" s="8">
        <v>3</v>
      </c>
      <c r="V132" s="8">
        <v>2</v>
      </c>
      <c r="W132" s="8">
        <v>3</v>
      </c>
      <c r="X132" s="8">
        <v>2</v>
      </c>
      <c r="Y132" s="8">
        <v>2</v>
      </c>
      <c r="Z132" s="8">
        <v>3</v>
      </c>
      <c r="AA132" s="8">
        <v>4</v>
      </c>
      <c r="AB132" s="8">
        <v>12000</v>
      </c>
    </row>
    <row r="133" spans="1:28" ht="15" thickBot="1" x14ac:dyDescent="0.35">
      <c r="A133" s="1" t="s">
        <v>156</v>
      </c>
      <c r="B133" s="1" t="s">
        <v>144</v>
      </c>
      <c r="C133" s="1">
        <v>3</v>
      </c>
      <c r="D133" s="1">
        <v>1</v>
      </c>
      <c r="E133" s="1">
        <v>3</v>
      </c>
      <c r="F133" s="1">
        <v>4</v>
      </c>
      <c r="G133" s="1">
        <v>2</v>
      </c>
      <c r="H133" s="1">
        <v>3</v>
      </c>
      <c r="I133" s="1">
        <v>4</v>
      </c>
      <c r="J133" s="1">
        <v>3</v>
      </c>
      <c r="K133" s="1">
        <v>5</v>
      </c>
      <c r="L133" s="1">
        <f>konzisztencia_teszt_nyers_i!D133*1000+10000</f>
        <v>13000</v>
      </c>
      <c r="M133" s="1">
        <f t="shared" si="8"/>
        <v>12467.9</v>
      </c>
      <c r="N133" s="1">
        <f>konzisztencia_teszt_nyers_i!L133</f>
        <v>5</v>
      </c>
      <c r="O133">
        <f t="shared" si="9"/>
        <v>2.4678999999999998</v>
      </c>
      <c r="P133" s="12">
        <f t="shared" si="10"/>
        <v>0.50642000000000009</v>
      </c>
      <c r="Q133" s="12">
        <f t="shared" si="11"/>
        <v>0.50642000000000009</v>
      </c>
      <c r="R133" s="7" t="s">
        <v>302</v>
      </c>
      <c r="S133" s="8">
        <v>2</v>
      </c>
      <c r="T133" s="8">
        <v>3</v>
      </c>
      <c r="U133" s="8">
        <v>3</v>
      </c>
      <c r="V133" s="8">
        <v>2</v>
      </c>
      <c r="W133" s="8">
        <v>3</v>
      </c>
      <c r="X133" s="8">
        <v>2</v>
      </c>
      <c r="Y133" s="8">
        <v>2</v>
      </c>
      <c r="Z133" s="8">
        <v>3</v>
      </c>
      <c r="AA133" s="8">
        <v>4</v>
      </c>
      <c r="AB133" s="8">
        <v>12000</v>
      </c>
    </row>
    <row r="134" spans="1:28" ht="15" thickBot="1" x14ac:dyDescent="0.35">
      <c r="A134" s="1" t="s">
        <v>152</v>
      </c>
      <c r="B134" s="1" t="s">
        <v>145</v>
      </c>
      <c r="C134" s="1">
        <v>2</v>
      </c>
      <c r="D134" s="1">
        <v>3</v>
      </c>
      <c r="E134" s="1">
        <v>3</v>
      </c>
      <c r="F134" s="1">
        <v>4</v>
      </c>
      <c r="G134" s="1">
        <v>2</v>
      </c>
      <c r="H134" s="1">
        <v>3</v>
      </c>
      <c r="I134" s="1">
        <v>4</v>
      </c>
      <c r="J134" s="1">
        <v>3</v>
      </c>
      <c r="K134" s="1">
        <v>5</v>
      </c>
      <c r="L134" s="1">
        <f>konzisztencia_teszt_nyers_i!D134*1000+10000</f>
        <v>12000</v>
      </c>
      <c r="M134" s="1">
        <f t="shared" si="8"/>
        <v>12465.9</v>
      </c>
      <c r="N134" s="1">
        <f>konzisztencia_teszt_nyers_i!L134</f>
        <v>5</v>
      </c>
      <c r="O134">
        <f t="shared" si="9"/>
        <v>2.4658999999999995</v>
      </c>
      <c r="P134" s="12">
        <f t="shared" si="10"/>
        <v>0.50682000000000005</v>
      </c>
      <c r="Q134" s="12">
        <f t="shared" si="11"/>
        <v>0.50682000000000005</v>
      </c>
      <c r="R134" s="7" t="s">
        <v>303</v>
      </c>
      <c r="S134" s="8">
        <v>3</v>
      </c>
      <c r="T134" s="8">
        <v>1</v>
      </c>
      <c r="U134" s="8">
        <v>3</v>
      </c>
      <c r="V134" s="8">
        <v>1</v>
      </c>
      <c r="W134" s="8">
        <v>2</v>
      </c>
      <c r="X134" s="8">
        <v>1</v>
      </c>
      <c r="Y134" s="8">
        <v>3</v>
      </c>
      <c r="Z134" s="8">
        <v>4</v>
      </c>
      <c r="AA134" s="8">
        <v>4</v>
      </c>
      <c r="AB134" s="8">
        <v>13000</v>
      </c>
    </row>
    <row r="135" spans="1:28" ht="15" thickBot="1" x14ac:dyDescent="0.35">
      <c r="A135" s="1" t="s">
        <v>156</v>
      </c>
      <c r="B135" s="1" t="s">
        <v>146</v>
      </c>
      <c r="C135" s="1">
        <v>2</v>
      </c>
      <c r="D135" s="1">
        <v>1</v>
      </c>
      <c r="E135" s="1">
        <v>3</v>
      </c>
      <c r="F135" s="1">
        <v>1</v>
      </c>
      <c r="G135" s="1">
        <v>3</v>
      </c>
      <c r="H135" s="1">
        <v>2</v>
      </c>
      <c r="I135" s="1">
        <v>4</v>
      </c>
      <c r="J135" s="1">
        <v>4</v>
      </c>
      <c r="K135" s="1">
        <v>4</v>
      </c>
      <c r="L135" s="1">
        <f>konzisztencia_teszt_nyers_i!D135*1000+10000</f>
        <v>13000</v>
      </c>
      <c r="M135" s="1">
        <f t="shared" si="8"/>
        <v>12161.7</v>
      </c>
      <c r="N135" s="1">
        <f>konzisztencia_teszt_nyers_i!L135</f>
        <v>4</v>
      </c>
      <c r="O135">
        <f t="shared" si="9"/>
        <v>2.1617000000000006</v>
      </c>
      <c r="P135" s="12">
        <f t="shared" si="10"/>
        <v>0.45957499999999984</v>
      </c>
      <c r="Q135" s="12">
        <f t="shared" si="11"/>
        <v>0.45957499999999984</v>
      </c>
      <c r="R135" s="7" t="s">
        <v>304</v>
      </c>
      <c r="S135" s="8">
        <v>4</v>
      </c>
      <c r="T135" s="8">
        <v>1</v>
      </c>
      <c r="U135" s="8">
        <v>4</v>
      </c>
      <c r="V135" s="8">
        <v>3</v>
      </c>
      <c r="W135" s="8">
        <v>2</v>
      </c>
      <c r="X135" s="8">
        <v>4</v>
      </c>
      <c r="Y135" s="8">
        <v>3</v>
      </c>
      <c r="Z135" s="8">
        <v>3</v>
      </c>
      <c r="AA135" s="8">
        <v>4</v>
      </c>
      <c r="AB135" s="8">
        <v>12000</v>
      </c>
    </row>
    <row r="136" spans="1:28" ht="15" thickBot="1" x14ac:dyDescent="0.35">
      <c r="A136" s="1" t="s">
        <v>152</v>
      </c>
      <c r="B136" s="1" t="s">
        <v>147</v>
      </c>
      <c r="C136" s="1">
        <v>1</v>
      </c>
      <c r="D136" s="1">
        <v>3</v>
      </c>
      <c r="E136" s="1">
        <v>3</v>
      </c>
      <c r="F136" s="1">
        <v>1</v>
      </c>
      <c r="G136" s="1">
        <v>2</v>
      </c>
      <c r="H136" s="1">
        <v>1</v>
      </c>
      <c r="I136" s="1">
        <v>4</v>
      </c>
      <c r="J136" s="1">
        <v>4</v>
      </c>
      <c r="K136" s="1">
        <v>3</v>
      </c>
      <c r="L136" s="1">
        <f>konzisztencia_teszt_nyers_i!D136*1000+10000</f>
        <v>12000</v>
      </c>
      <c r="M136" s="1">
        <f t="shared" si="8"/>
        <v>11379.3</v>
      </c>
      <c r="N136" s="1">
        <f>konzisztencia_teszt_nyers_i!L136</f>
        <v>3</v>
      </c>
      <c r="O136">
        <f t="shared" si="9"/>
        <v>1.3792999999999993</v>
      </c>
      <c r="P136" s="12">
        <f t="shared" si="10"/>
        <v>0.54023333333333357</v>
      </c>
      <c r="Q136" s="12">
        <f t="shared" si="11"/>
        <v>0.54023333333333357</v>
      </c>
      <c r="R136" s="7" t="s">
        <v>305</v>
      </c>
      <c r="S136" s="8">
        <v>2</v>
      </c>
      <c r="T136" s="8">
        <v>3</v>
      </c>
      <c r="U136" s="8">
        <v>4</v>
      </c>
      <c r="V136" s="8">
        <v>3</v>
      </c>
      <c r="W136" s="8">
        <v>2</v>
      </c>
      <c r="X136" s="8">
        <v>3</v>
      </c>
      <c r="Y136" s="8">
        <v>3</v>
      </c>
      <c r="Z136" s="8">
        <v>3</v>
      </c>
      <c r="AA136" s="8">
        <v>4</v>
      </c>
      <c r="AB136" s="8">
        <v>12000</v>
      </c>
    </row>
    <row r="137" spans="1:28" ht="15" thickBot="1" x14ac:dyDescent="0.35">
      <c r="A137" s="1" t="s">
        <v>154</v>
      </c>
      <c r="B137" s="1" t="s">
        <v>148</v>
      </c>
      <c r="C137" s="1">
        <v>2</v>
      </c>
      <c r="D137" s="1">
        <v>2</v>
      </c>
      <c r="E137" s="1">
        <v>3</v>
      </c>
      <c r="F137" s="1">
        <v>1</v>
      </c>
      <c r="G137" s="1">
        <v>3</v>
      </c>
      <c r="H137" s="1">
        <v>2</v>
      </c>
      <c r="I137" s="1">
        <v>4</v>
      </c>
      <c r="J137" s="1">
        <v>4</v>
      </c>
      <c r="K137" s="1">
        <v>4</v>
      </c>
      <c r="L137" s="1">
        <f>konzisztencia_teszt_nyers_i!D137*1000+10000</f>
        <v>13000</v>
      </c>
      <c r="M137" s="1">
        <f t="shared" si="8"/>
        <v>12476.9</v>
      </c>
      <c r="N137" s="1">
        <f>konzisztencia_teszt_nyers_i!L137</f>
        <v>4</v>
      </c>
      <c r="O137">
        <f t="shared" si="9"/>
        <v>2.4768999999999997</v>
      </c>
      <c r="P137" s="12">
        <f t="shared" si="10"/>
        <v>0.38077500000000009</v>
      </c>
      <c r="Q137" s="12">
        <f t="shared" si="11"/>
        <v>0.38077500000000009</v>
      </c>
      <c r="R137" s="7" t="s">
        <v>306</v>
      </c>
      <c r="S137" s="8">
        <v>4</v>
      </c>
      <c r="T137" s="8">
        <v>2</v>
      </c>
      <c r="U137" s="8">
        <v>4</v>
      </c>
      <c r="V137" s="8">
        <v>3</v>
      </c>
      <c r="W137" s="8">
        <v>2</v>
      </c>
      <c r="X137" s="8">
        <v>4</v>
      </c>
      <c r="Y137" s="8">
        <v>3</v>
      </c>
      <c r="Z137" s="8">
        <v>3</v>
      </c>
      <c r="AA137" s="8">
        <v>4</v>
      </c>
      <c r="AB137" s="8">
        <v>12000</v>
      </c>
    </row>
    <row r="138" spans="1:28" ht="15" thickBot="1" x14ac:dyDescent="0.35">
      <c r="A138" s="1" t="s">
        <v>156</v>
      </c>
      <c r="B138" s="1" t="s">
        <v>149</v>
      </c>
      <c r="C138" s="1">
        <v>3</v>
      </c>
      <c r="D138" s="1">
        <v>1</v>
      </c>
      <c r="E138" s="1">
        <v>3</v>
      </c>
      <c r="F138" s="1">
        <v>1</v>
      </c>
      <c r="G138" s="1">
        <v>1</v>
      </c>
      <c r="H138" s="1">
        <v>2</v>
      </c>
      <c r="I138" s="1">
        <v>3</v>
      </c>
      <c r="J138" s="1">
        <v>4</v>
      </c>
      <c r="K138" s="1">
        <v>4</v>
      </c>
      <c r="L138" s="1">
        <f>konzisztencia_teszt_nyers_i!D138*1000+10000</f>
        <v>12000</v>
      </c>
      <c r="M138" s="1">
        <f t="shared" si="8"/>
        <v>12183.1</v>
      </c>
      <c r="N138" s="1">
        <f>konzisztencia_teszt_nyers_i!L138</f>
        <v>4</v>
      </c>
      <c r="O138">
        <f t="shared" si="9"/>
        <v>2.1831000000000005</v>
      </c>
      <c r="P138" s="12">
        <f t="shared" si="10"/>
        <v>0.45422499999999988</v>
      </c>
      <c r="Q138" s="12">
        <f t="shared" si="11"/>
        <v>0.45422499999999988</v>
      </c>
      <c r="R138" s="7" t="s">
        <v>307</v>
      </c>
      <c r="S138" s="8">
        <v>3</v>
      </c>
      <c r="T138" s="8">
        <v>1</v>
      </c>
      <c r="U138" s="8">
        <v>3</v>
      </c>
      <c r="V138" s="8">
        <v>4</v>
      </c>
      <c r="W138" s="8">
        <v>2</v>
      </c>
      <c r="X138" s="8">
        <v>3</v>
      </c>
      <c r="Y138" s="8">
        <v>4</v>
      </c>
      <c r="Z138" s="8">
        <v>3</v>
      </c>
      <c r="AA138" s="8">
        <v>5</v>
      </c>
      <c r="AB138" s="8">
        <v>13000</v>
      </c>
    </row>
    <row r="139" spans="1:28" ht="15" thickBot="1" x14ac:dyDescent="0.35">
      <c r="A139" s="1" t="s">
        <v>152</v>
      </c>
      <c r="B139" s="1" t="s">
        <v>150</v>
      </c>
      <c r="C139" s="1">
        <v>1</v>
      </c>
      <c r="D139" s="1">
        <v>4</v>
      </c>
      <c r="E139" s="1">
        <v>3</v>
      </c>
      <c r="F139" s="1">
        <v>1</v>
      </c>
      <c r="G139" s="1">
        <v>1</v>
      </c>
      <c r="H139" s="1">
        <v>1</v>
      </c>
      <c r="I139" s="1">
        <v>3</v>
      </c>
      <c r="J139" s="1">
        <v>3</v>
      </c>
      <c r="K139" s="1">
        <v>4</v>
      </c>
      <c r="L139" s="1">
        <f>konzisztencia_teszt_nyers_i!D139*1000+10000</f>
        <v>11000</v>
      </c>
      <c r="M139" s="1">
        <f t="shared" si="8"/>
        <v>12281.4</v>
      </c>
      <c r="N139" s="1">
        <f>konzisztencia_teszt_nyers_i!L139</f>
        <v>4</v>
      </c>
      <c r="O139">
        <f t="shared" si="9"/>
        <v>2.2813999999999997</v>
      </c>
      <c r="P139" s="12">
        <f t="shared" si="10"/>
        <v>0.42965000000000009</v>
      </c>
      <c r="Q139" s="12">
        <f t="shared" si="11"/>
        <v>0.42965000000000009</v>
      </c>
      <c r="R139" s="7" t="s">
        <v>308</v>
      </c>
      <c r="S139" s="8">
        <v>2</v>
      </c>
      <c r="T139" s="8">
        <v>3</v>
      </c>
      <c r="U139" s="8">
        <v>3</v>
      </c>
      <c r="V139" s="8">
        <v>4</v>
      </c>
      <c r="W139" s="8">
        <v>2</v>
      </c>
      <c r="X139" s="8">
        <v>3</v>
      </c>
      <c r="Y139" s="8">
        <v>4</v>
      </c>
      <c r="Z139" s="8">
        <v>3</v>
      </c>
      <c r="AA139" s="8">
        <v>5</v>
      </c>
      <c r="AB139" s="8">
        <v>12000</v>
      </c>
    </row>
    <row r="140" spans="1:28" ht="15" thickBot="1" x14ac:dyDescent="0.35">
      <c r="A140" s="1" t="s">
        <v>152</v>
      </c>
      <c r="B140" s="1" t="s">
        <v>151</v>
      </c>
      <c r="C140" s="1">
        <v>1</v>
      </c>
      <c r="D140" s="1">
        <v>5</v>
      </c>
      <c r="E140" s="1">
        <v>4</v>
      </c>
      <c r="F140" s="1">
        <v>1</v>
      </c>
      <c r="G140" s="1">
        <v>5</v>
      </c>
      <c r="H140" s="1">
        <v>4</v>
      </c>
      <c r="I140" s="1">
        <v>2</v>
      </c>
      <c r="J140" s="1">
        <v>1</v>
      </c>
      <c r="K140" s="1">
        <v>1</v>
      </c>
      <c r="L140" s="1">
        <f>konzisztencia_teszt_nyers_i!D140*1000+10000</f>
        <v>12000</v>
      </c>
      <c r="M140" s="1">
        <f t="shared" si="8"/>
        <v>12441.4</v>
      </c>
      <c r="N140" s="1">
        <f>konzisztencia_teszt_nyers_i!L140</f>
        <v>1</v>
      </c>
      <c r="O140">
        <f t="shared" si="9"/>
        <v>2.4413999999999998</v>
      </c>
      <c r="P140" s="12">
        <f t="shared" si="10"/>
        <v>1.4413999999999998</v>
      </c>
      <c r="Q140" s="12">
        <f t="shared" si="11"/>
        <v>-1.4413999999999998</v>
      </c>
      <c r="R140" s="7" t="s">
        <v>309</v>
      </c>
      <c r="S140" s="8">
        <v>2</v>
      </c>
      <c r="T140" s="8">
        <v>1</v>
      </c>
      <c r="U140" s="8">
        <v>3</v>
      </c>
      <c r="V140" s="8">
        <v>1</v>
      </c>
      <c r="W140" s="8">
        <v>3</v>
      </c>
      <c r="X140" s="8">
        <v>2</v>
      </c>
      <c r="Y140" s="8">
        <v>4</v>
      </c>
      <c r="Z140" s="8">
        <v>4</v>
      </c>
      <c r="AA140" s="8">
        <v>4</v>
      </c>
      <c r="AB140" s="8">
        <v>13000</v>
      </c>
    </row>
    <row r="141" spans="1:28" ht="15" thickBot="1" x14ac:dyDescent="0.35">
      <c r="R141" s="7" t="s">
        <v>310</v>
      </c>
      <c r="S141" s="8">
        <v>1</v>
      </c>
      <c r="T141" s="8">
        <v>3</v>
      </c>
      <c r="U141" s="8">
        <v>3</v>
      </c>
      <c r="V141" s="8">
        <v>1</v>
      </c>
      <c r="W141" s="8">
        <v>2</v>
      </c>
      <c r="X141" s="8">
        <v>1</v>
      </c>
      <c r="Y141" s="8">
        <v>4</v>
      </c>
      <c r="Z141" s="8">
        <v>4</v>
      </c>
      <c r="AA141" s="8">
        <v>3</v>
      </c>
      <c r="AB141" s="8">
        <v>12000</v>
      </c>
    </row>
    <row r="142" spans="1:28" ht="15" thickBot="1" x14ac:dyDescent="0.35">
      <c r="R142" s="7" t="s">
        <v>311</v>
      </c>
      <c r="S142" s="8">
        <v>2</v>
      </c>
      <c r="T142" s="8">
        <v>2</v>
      </c>
      <c r="U142" s="8">
        <v>3</v>
      </c>
      <c r="V142" s="8">
        <v>1</v>
      </c>
      <c r="W142" s="8">
        <v>3</v>
      </c>
      <c r="X142" s="8">
        <v>2</v>
      </c>
      <c r="Y142" s="8">
        <v>4</v>
      </c>
      <c r="Z142" s="8">
        <v>4</v>
      </c>
      <c r="AA142" s="8">
        <v>4</v>
      </c>
      <c r="AB142" s="8">
        <v>13000</v>
      </c>
    </row>
    <row r="143" spans="1:28" ht="15" thickBot="1" x14ac:dyDescent="0.35">
      <c r="R143" s="7" t="s">
        <v>312</v>
      </c>
      <c r="S143" s="8">
        <v>3</v>
      </c>
      <c r="T143" s="8">
        <v>1</v>
      </c>
      <c r="U143" s="8">
        <v>3</v>
      </c>
      <c r="V143" s="8">
        <v>1</v>
      </c>
      <c r="W143" s="8">
        <v>1</v>
      </c>
      <c r="X143" s="8">
        <v>2</v>
      </c>
      <c r="Y143" s="8">
        <v>3</v>
      </c>
      <c r="Z143" s="8">
        <v>4</v>
      </c>
      <c r="AA143" s="8">
        <v>4</v>
      </c>
      <c r="AB143" s="8">
        <v>12000</v>
      </c>
    </row>
    <row r="144" spans="1:28" ht="15" thickBot="1" x14ac:dyDescent="0.35">
      <c r="R144" s="7" t="s">
        <v>313</v>
      </c>
      <c r="S144" s="8">
        <v>1</v>
      </c>
      <c r="T144" s="8">
        <v>4</v>
      </c>
      <c r="U144" s="8">
        <v>3</v>
      </c>
      <c r="V144" s="8">
        <v>1</v>
      </c>
      <c r="W144" s="8">
        <v>1</v>
      </c>
      <c r="X144" s="8">
        <v>1</v>
      </c>
      <c r="Y144" s="8">
        <v>3</v>
      </c>
      <c r="Z144" s="8">
        <v>3</v>
      </c>
      <c r="AA144" s="8">
        <v>4</v>
      </c>
      <c r="AB144" s="8">
        <v>11000</v>
      </c>
    </row>
    <row r="145" spans="18:28" ht="15" thickBot="1" x14ac:dyDescent="0.35">
      <c r="R145" s="7" t="s">
        <v>314</v>
      </c>
      <c r="S145" s="8">
        <v>1</v>
      </c>
      <c r="T145" s="8">
        <v>5</v>
      </c>
      <c r="U145" s="8">
        <v>4</v>
      </c>
      <c r="V145" s="8">
        <v>1</v>
      </c>
      <c r="W145" s="8">
        <v>5</v>
      </c>
      <c r="X145" s="8">
        <v>4</v>
      </c>
      <c r="Y145" s="8">
        <v>2</v>
      </c>
      <c r="Z145" s="8">
        <v>1</v>
      </c>
      <c r="AA145" s="8">
        <v>1</v>
      </c>
      <c r="AB145" s="8">
        <v>12000</v>
      </c>
    </row>
    <row r="146" spans="18:28" ht="18.600000000000001" thickBot="1" x14ac:dyDescent="0.35">
      <c r="R146" s="3"/>
    </row>
    <row r="147" spans="18:28" ht="15" thickBot="1" x14ac:dyDescent="0.35">
      <c r="R147" s="7" t="s">
        <v>315</v>
      </c>
      <c r="S147" s="7" t="s">
        <v>167</v>
      </c>
      <c r="T147" s="7" t="s">
        <v>168</v>
      </c>
      <c r="U147" s="7" t="s">
        <v>169</v>
      </c>
      <c r="V147" s="7" t="s">
        <v>170</v>
      </c>
      <c r="W147" s="7" t="s">
        <v>171</v>
      </c>
      <c r="X147" s="7" t="s">
        <v>172</v>
      </c>
      <c r="Y147" s="7" t="s">
        <v>173</v>
      </c>
      <c r="Z147" s="7" t="s">
        <v>174</v>
      </c>
      <c r="AA147" s="7" t="s">
        <v>175</v>
      </c>
    </row>
    <row r="148" spans="18:28" ht="15" thickBot="1" x14ac:dyDescent="0.35">
      <c r="R148" s="7" t="s">
        <v>316</v>
      </c>
      <c r="S148" s="8" t="s">
        <v>788</v>
      </c>
      <c r="T148" s="8" t="s">
        <v>789</v>
      </c>
      <c r="U148" s="8" t="s">
        <v>790</v>
      </c>
      <c r="V148" s="8" t="s">
        <v>791</v>
      </c>
      <c r="W148" s="8" t="s">
        <v>317</v>
      </c>
      <c r="X148" s="8" t="s">
        <v>792</v>
      </c>
      <c r="Y148" s="8" t="s">
        <v>793</v>
      </c>
      <c r="Z148" s="8" t="s">
        <v>794</v>
      </c>
      <c r="AA148" s="8" t="s">
        <v>795</v>
      </c>
    </row>
    <row r="149" spans="18:28" ht="15" thickBot="1" x14ac:dyDescent="0.35">
      <c r="R149" s="7" t="s">
        <v>318</v>
      </c>
      <c r="S149" s="8" t="s">
        <v>796</v>
      </c>
      <c r="T149" s="8" t="s">
        <v>797</v>
      </c>
      <c r="U149" s="8" t="s">
        <v>798</v>
      </c>
      <c r="V149" s="8" t="s">
        <v>799</v>
      </c>
      <c r="W149" s="8" t="s">
        <v>800</v>
      </c>
      <c r="X149" s="8" t="s">
        <v>801</v>
      </c>
      <c r="Y149" s="8" t="s">
        <v>802</v>
      </c>
      <c r="Z149" s="8" t="s">
        <v>803</v>
      </c>
      <c r="AA149" s="8" t="s">
        <v>804</v>
      </c>
    </row>
    <row r="150" spans="18:28" ht="15" thickBot="1" x14ac:dyDescent="0.35">
      <c r="R150" s="7" t="s">
        <v>319</v>
      </c>
      <c r="S150" s="8" t="s">
        <v>805</v>
      </c>
      <c r="T150" s="8" t="s">
        <v>806</v>
      </c>
      <c r="U150" s="8" t="s">
        <v>807</v>
      </c>
      <c r="V150" s="8" t="s">
        <v>808</v>
      </c>
      <c r="W150" s="8" t="s">
        <v>809</v>
      </c>
      <c r="X150" s="8" t="s">
        <v>810</v>
      </c>
      <c r="Y150" s="8" t="s">
        <v>811</v>
      </c>
      <c r="Z150" s="8" t="s">
        <v>812</v>
      </c>
      <c r="AA150" s="8" t="s">
        <v>813</v>
      </c>
    </row>
    <row r="151" spans="18:28" ht="15" thickBot="1" x14ac:dyDescent="0.35">
      <c r="R151" s="7" t="s">
        <v>320</v>
      </c>
      <c r="S151" s="8" t="s">
        <v>814</v>
      </c>
      <c r="T151" s="8" t="s">
        <v>815</v>
      </c>
      <c r="U151" s="8" t="s">
        <v>317</v>
      </c>
      <c r="V151" s="8" t="s">
        <v>816</v>
      </c>
      <c r="W151" s="8" t="s">
        <v>817</v>
      </c>
      <c r="X151" s="8" t="s">
        <v>818</v>
      </c>
      <c r="Y151" s="8" t="s">
        <v>819</v>
      </c>
      <c r="Z151" s="8" t="s">
        <v>820</v>
      </c>
      <c r="AA151" s="8" t="s">
        <v>821</v>
      </c>
    </row>
    <row r="152" spans="18:28" ht="15" thickBot="1" x14ac:dyDescent="0.35">
      <c r="R152" s="7" t="s">
        <v>321</v>
      </c>
      <c r="S152" s="8" t="s">
        <v>822</v>
      </c>
      <c r="T152" s="8" t="s">
        <v>823</v>
      </c>
      <c r="U152" s="8" t="s">
        <v>824</v>
      </c>
      <c r="V152" s="8" t="s">
        <v>825</v>
      </c>
      <c r="W152" s="8" t="s">
        <v>826</v>
      </c>
      <c r="X152" s="8" t="s">
        <v>827</v>
      </c>
      <c r="Y152" s="8" t="s">
        <v>828</v>
      </c>
      <c r="Z152" s="8" t="s">
        <v>829</v>
      </c>
      <c r="AA152" s="8" t="s">
        <v>830</v>
      </c>
    </row>
    <row r="153" spans="18:28" ht="18.600000000000001" thickBot="1" x14ac:dyDescent="0.35">
      <c r="R153" s="3"/>
    </row>
    <row r="154" spans="18:28" ht="15" thickBot="1" x14ac:dyDescent="0.35">
      <c r="R154" s="7" t="s">
        <v>323</v>
      </c>
      <c r="S154" s="7" t="s">
        <v>167</v>
      </c>
      <c r="T154" s="7" t="s">
        <v>168</v>
      </c>
      <c r="U154" s="7" t="s">
        <v>169</v>
      </c>
      <c r="V154" s="7" t="s">
        <v>170</v>
      </c>
      <c r="W154" s="7" t="s">
        <v>171</v>
      </c>
      <c r="X154" s="7" t="s">
        <v>172</v>
      </c>
      <c r="Y154" s="7" t="s">
        <v>173</v>
      </c>
      <c r="Z154" s="7" t="s">
        <v>174</v>
      </c>
      <c r="AA154" s="7" t="s">
        <v>175</v>
      </c>
    </row>
    <row r="155" spans="18:28" ht="15" thickBot="1" x14ac:dyDescent="0.35">
      <c r="R155" s="7" t="s">
        <v>316</v>
      </c>
      <c r="S155" s="8">
        <v>2492.8000000000002</v>
      </c>
      <c r="T155" s="8">
        <v>352.5</v>
      </c>
      <c r="U155" s="8">
        <v>547</v>
      </c>
      <c r="V155" s="8">
        <v>231.4</v>
      </c>
      <c r="W155" s="8">
        <v>0</v>
      </c>
      <c r="X155" s="8">
        <v>6349.4</v>
      </c>
      <c r="Y155" s="8">
        <v>584.9</v>
      </c>
      <c r="Z155" s="8">
        <v>343.1</v>
      </c>
      <c r="AA155" s="8">
        <v>617.29999999999995</v>
      </c>
    </row>
    <row r="156" spans="18:28" ht="15" thickBot="1" x14ac:dyDescent="0.35">
      <c r="R156" s="7" t="s">
        <v>318</v>
      </c>
      <c r="S156" s="8">
        <v>2671.3</v>
      </c>
      <c r="T156" s="8">
        <v>667.7</v>
      </c>
      <c r="U156" s="8">
        <v>404.4</v>
      </c>
      <c r="V156" s="8">
        <v>271.8</v>
      </c>
      <c r="W156" s="8">
        <v>298.7</v>
      </c>
      <c r="X156" s="8">
        <v>6492</v>
      </c>
      <c r="Y156" s="8">
        <v>733</v>
      </c>
      <c r="Z156" s="8">
        <v>374</v>
      </c>
      <c r="AA156" s="8">
        <v>154.6</v>
      </c>
    </row>
    <row r="157" spans="18:28" ht="15" thickBot="1" x14ac:dyDescent="0.35">
      <c r="R157" s="7" t="s">
        <v>319</v>
      </c>
      <c r="S157" s="8">
        <v>2933.1</v>
      </c>
      <c r="T157" s="8">
        <v>612.29999999999995</v>
      </c>
      <c r="U157" s="8">
        <v>275.3</v>
      </c>
      <c r="V157" s="8">
        <v>36.9</v>
      </c>
      <c r="W157" s="8">
        <v>537.1</v>
      </c>
      <c r="X157" s="8">
        <v>6776.7</v>
      </c>
      <c r="Y157" s="8">
        <v>891.6</v>
      </c>
      <c r="Z157" s="8">
        <v>238.9</v>
      </c>
      <c r="AA157" s="8">
        <v>276.3</v>
      </c>
    </row>
    <row r="158" spans="18:28" ht="15" thickBot="1" x14ac:dyDescent="0.35">
      <c r="R158" s="7" t="s">
        <v>320</v>
      </c>
      <c r="S158" s="8">
        <v>3769.3</v>
      </c>
      <c r="T158" s="8">
        <v>1043.2</v>
      </c>
      <c r="U158" s="8">
        <v>0</v>
      </c>
      <c r="V158" s="8">
        <v>417.9</v>
      </c>
      <c r="W158" s="8">
        <v>1119</v>
      </c>
      <c r="X158" s="8">
        <v>6297</v>
      </c>
      <c r="Y158" s="8">
        <v>594.9</v>
      </c>
      <c r="Z158" s="8">
        <v>248.3</v>
      </c>
      <c r="AA158" s="8">
        <v>759</v>
      </c>
    </row>
    <row r="159" spans="18:28" ht="15" thickBot="1" x14ac:dyDescent="0.35">
      <c r="R159" s="7" t="s">
        <v>321</v>
      </c>
      <c r="S159" s="8">
        <v>3544.4</v>
      </c>
      <c r="T159" s="8">
        <v>79.8</v>
      </c>
      <c r="U159" s="8">
        <v>1892.4</v>
      </c>
      <c r="V159" s="8">
        <v>877.6</v>
      </c>
      <c r="W159" s="8">
        <v>1647.1</v>
      </c>
      <c r="X159" s="8">
        <v>4725.3</v>
      </c>
      <c r="Y159" s="8">
        <v>667.7</v>
      </c>
      <c r="Z159" s="8">
        <v>24.4</v>
      </c>
      <c r="AA159" s="8">
        <v>579.9</v>
      </c>
    </row>
    <row r="160" spans="18:28" ht="18.600000000000001" thickBot="1" x14ac:dyDescent="0.35">
      <c r="R160" s="3"/>
    </row>
    <row r="161" spans="18:31" ht="15" thickBot="1" x14ac:dyDescent="0.35">
      <c r="R161" s="7" t="s">
        <v>324</v>
      </c>
      <c r="S161" s="7" t="s">
        <v>167</v>
      </c>
      <c r="T161" s="7" t="s">
        <v>168</v>
      </c>
      <c r="U161" s="7" t="s">
        <v>169</v>
      </c>
      <c r="V161" s="7" t="s">
        <v>170</v>
      </c>
      <c r="W161" s="7" t="s">
        <v>171</v>
      </c>
      <c r="X161" s="7" t="s">
        <v>172</v>
      </c>
      <c r="Y161" s="7" t="s">
        <v>173</v>
      </c>
      <c r="Z161" s="7" t="s">
        <v>174</v>
      </c>
      <c r="AA161" s="7" t="s">
        <v>175</v>
      </c>
      <c r="AB161" s="7" t="s">
        <v>325</v>
      </c>
      <c r="AC161" s="7" t="s">
        <v>326</v>
      </c>
      <c r="AD161" s="7" t="s">
        <v>327</v>
      </c>
      <c r="AE161" s="7" t="s">
        <v>328</v>
      </c>
    </row>
    <row r="162" spans="18:31" ht="15" thickBot="1" x14ac:dyDescent="0.35">
      <c r="R162" s="7" t="s">
        <v>177</v>
      </c>
      <c r="S162" s="8">
        <v>2933.1</v>
      </c>
      <c r="T162" s="8">
        <v>352.5</v>
      </c>
      <c r="U162" s="8">
        <v>404.4</v>
      </c>
      <c r="V162" s="8">
        <v>271.8</v>
      </c>
      <c r="W162" s="8">
        <v>298.7</v>
      </c>
      <c r="X162" s="8">
        <v>6776.7</v>
      </c>
      <c r="Y162" s="8">
        <v>594.9</v>
      </c>
      <c r="Z162" s="8">
        <v>24.4</v>
      </c>
      <c r="AA162" s="8">
        <v>276.3</v>
      </c>
      <c r="AB162" s="8">
        <v>11932.8</v>
      </c>
      <c r="AC162" s="8">
        <v>12000</v>
      </c>
      <c r="AD162" s="8">
        <v>67.2</v>
      </c>
      <c r="AE162" s="8">
        <v>0.56000000000000005</v>
      </c>
    </row>
    <row r="163" spans="18:31" ht="15" thickBot="1" x14ac:dyDescent="0.35">
      <c r="R163" s="7" t="s">
        <v>178</v>
      </c>
      <c r="S163" s="8">
        <v>2671.3</v>
      </c>
      <c r="T163" s="8">
        <v>352.5</v>
      </c>
      <c r="U163" s="8">
        <v>404.4</v>
      </c>
      <c r="V163" s="8">
        <v>271.8</v>
      </c>
      <c r="W163" s="8">
        <v>298.7</v>
      </c>
      <c r="X163" s="8">
        <v>6776.7</v>
      </c>
      <c r="Y163" s="8">
        <v>891.6</v>
      </c>
      <c r="Z163" s="8">
        <v>24.4</v>
      </c>
      <c r="AA163" s="8">
        <v>276.3</v>
      </c>
      <c r="AB163" s="8">
        <v>11967.7</v>
      </c>
      <c r="AC163" s="8">
        <v>12000</v>
      </c>
      <c r="AD163" s="8">
        <v>32.299999999999997</v>
      </c>
      <c r="AE163" s="8">
        <v>0.27</v>
      </c>
    </row>
    <row r="164" spans="18:31" ht="15" thickBot="1" x14ac:dyDescent="0.35">
      <c r="R164" s="7" t="s">
        <v>179</v>
      </c>
      <c r="S164" s="8">
        <v>2492.8000000000002</v>
      </c>
      <c r="T164" s="8">
        <v>612.29999999999995</v>
      </c>
      <c r="U164" s="8">
        <v>404.4</v>
      </c>
      <c r="V164" s="8">
        <v>271.8</v>
      </c>
      <c r="W164" s="8">
        <v>537.1</v>
      </c>
      <c r="X164" s="8">
        <v>6492</v>
      </c>
      <c r="Y164" s="8">
        <v>891.6</v>
      </c>
      <c r="Z164" s="8">
        <v>248.3</v>
      </c>
      <c r="AA164" s="8">
        <v>617.29999999999995</v>
      </c>
      <c r="AB164" s="8">
        <v>12567.6</v>
      </c>
      <c r="AC164" s="8">
        <v>12000</v>
      </c>
      <c r="AD164" s="8">
        <v>-567.6</v>
      </c>
      <c r="AE164" s="8">
        <v>-4.7300000000000004</v>
      </c>
    </row>
    <row r="165" spans="18:31" ht="15" thickBot="1" x14ac:dyDescent="0.35">
      <c r="R165" s="7" t="s">
        <v>180</v>
      </c>
      <c r="S165" s="8">
        <v>2671.3</v>
      </c>
      <c r="T165" s="8">
        <v>352.5</v>
      </c>
      <c r="U165" s="8">
        <v>404.4</v>
      </c>
      <c r="V165" s="8">
        <v>231.4</v>
      </c>
      <c r="W165" s="8">
        <v>0</v>
      </c>
      <c r="X165" s="8">
        <v>6349.4</v>
      </c>
      <c r="Y165" s="8">
        <v>733</v>
      </c>
      <c r="Z165" s="8">
        <v>343.1</v>
      </c>
      <c r="AA165" s="8">
        <v>759</v>
      </c>
      <c r="AB165" s="8">
        <v>11844.1</v>
      </c>
      <c r="AC165" s="8">
        <v>11000</v>
      </c>
      <c r="AD165" s="8">
        <v>-844.1</v>
      </c>
      <c r="AE165" s="8">
        <v>-7.67</v>
      </c>
    </row>
    <row r="166" spans="18:31" ht="15" thickBot="1" x14ac:dyDescent="0.35">
      <c r="R166" s="7" t="s">
        <v>181</v>
      </c>
      <c r="S166" s="8">
        <v>2492.8000000000002</v>
      </c>
      <c r="T166" s="8">
        <v>352.5</v>
      </c>
      <c r="U166" s="8">
        <v>547</v>
      </c>
      <c r="V166" s="8">
        <v>231.4</v>
      </c>
      <c r="W166" s="8">
        <v>0</v>
      </c>
      <c r="X166" s="8">
        <v>6349.4</v>
      </c>
      <c r="Y166" s="8">
        <v>733</v>
      </c>
      <c r="Z166" s="8">
        <v>343.1</v>
      </c>
      <c r="AA166" s="8">
        <v>759</v>
      </c>
      <c r="AB166" s="8">
        <v>11808.2</v>
      </c>
      <c r="AC166" s="8">
        <v>11000</v>
      </c>
      <c r="AD166" s="8">
        <v>-808.2</v>
      </c>
      <c r="AE166" s="8">
        <v>-7.35</v>
      </c>
    </row>
    <row r="167" spans="18:31" ht="15" thickBot="1" x14ac:dyDescent="0.35">
      <c r="R167" s="7" t="s">
        <v>182</v>
      </c>
      <c r="S167" s="8">
        <v>2933.1</v>
      </c>
      <c r="T167" s="8">
        <v>352.5</v>
      </c>
      <c r="U167" s="8">
        <v>275.3</v>
      </c>
      <c r="V167" s="8">
        <v>36.9</v>
      </c>
      <c r="W167" s="8">
        <v>537.1</v>
      </c>
      <c r="X167" s="8">
        <v>6776.7</v>
      </c>
      <c r="Y167" s="8">
        <v>667.7</v>
      </c>
      <c r="Z167" s="8">
        <v>24.4</v>
      </c>
      <c r="AA167" s="8">
        <v>276.3</v>
      </c>
      <c r="AB167" s="8">
        <v>11880</v>
      </c>
      <c r="AC167" s="8">
        <v>12000</v>
      </c>
      <c r="AD167" s="8">
        <v>120</v>
      </c>
      <c r="AE167" s="8">
        <v>1</v>
      </c>
    </row>
    <row r="168" spans="18:31" ht="15" thickBot="1" x14ac:dyDescent="0.35">
      <c r="R168" s="7" t="s">
        <v>183</v>
      </c>
      <c r="S168" s="8">
        <v>2933.1</v>
      </c>
      <c r="T168" s="8">
        <v>667.7</v>
      </c>
      <c r="U168" s="8">
        <v>275.3</v>
      </c>
      <c r="V168" s="8">
        <v>36.9</v>
      </c>
      <c r="W168" s="8">
        <v>537.1</v>
      </c>
      <c r="X168" s="8">
        <v>6776.7</v>
      </c>
      <c r="Y168" s="8">
        <v>594.9</v>
      </c>
      <c r="Z168" s="8">
        <v>248.3</v>
      </c>
      <c r="AA168" s="8">
        <v>276.3</v>
      </c>
      <c r="AB168" s="8">
        <v>12346.2</v>
      </c>
      <c r="AC168" s="8">
        <v>13000</v>
      </c>
      <c r="AD168" s="8">
        <v>653.79999999999995</v>
      </c>
      <c r="AE168" s="8">
        <v>5.03</v>
      </c>
    </row>
    <row r="169" spans="18:31" ht="15" thickBot="1" x14ac:dyDescent="0.35">
      <c r="R169" s="7" t="s">
        <v>184</v>
      </c>
      <c r="S169" s="8">
        <v>2492.8000000000002</v>
      </c>
      <c r="T169" s="8">
        <v>612.29999999999995</v>
      </c>
      <c r="U169" s="8">
        <v>275.3</v>
      </c>
      <c r="V169" s="8">
        <v>271.8</v>
      </c>
      <c r="W169" s="8">
        <v>0</v>
      </c>
      <c r="X169" s="8">
        <v>6349.4</v>
      </c>
      <c r="Y169" s="8">
        <v>594.9</v>
      </c>
      <c r="Z169" s="8">
        <v>248.3</v>
      </c>
      <c r="AA169" s="8">
        <v>759</v>
      </c>
      <c r="AB169" s="8">
        <v>11603.7</v>
      </c>
      <c r="AC169" s="8">
        <v>11000</v>
      </c>
      <c r="AD169" s="8">
        <v>-603.70000000000005</v>
      </c>
      <c r="AE169" s="8">
        <v>-5.49</v>
      </c>
    </row>
    <row r="170" spans="18:31" ht="15" thickBot="1" x14ac:dyDescent="0.35">
      <c r="R170" s="7" t="s">
        <v>185</v>
      </c>
      <c r="S170" s="8">
        <v>2492.8000000000002</v>
      </c>
      <c r="T170" s="8">
        <v>667.7</v>
      </c>
      <c r="U170" s="8">
        <v>404.4</v>
      </c>
      <c r="V170" s="8">
        <v>271.8</v>
      </c>
      <c r="W170" s="8">
        <v>0</v>
      </c>
      <c r="X170" s="8">
        <v>6349.4</v>
      </c>
      <c r="Y170" s="8">
        <v>594.9</v>
      </c>
      <c r="Z170" s="8">
        <v>248.3</v>
      </c>
      <c r="AA170" s="8">
        <v>579.9</v>
      </c>
      <c r="AB170" s="8">
        <v>11609.2</v>
      </c>
      <c r="AC170" s="8">
        <v>11000</v>
      </c>
      <c r="AD170" s="8">
        <v>-609.20000000000005</v>
      </c>
      <c r="AE170" s="8">
        <v>-5.54</v>
      </c>
    </row>
    <row r="171" spans="18:31" ht="15" thickBot="1" x14ac:dyDescent="0.35">
      <c r="R171" s="7" t="s">
        <v>186</v>
      </c>
      <c r="S171" s="8">
        <v>2671.3</v>
      </c>
      <c r="T171" s="8">
        <v>79.8</v>
      </c>
      <c r="U171" s="8">
        <v>1892.4</v>
      </c>
      <c r="V171" s="8">
        <v>417.9</v>
      </c>
      <c r="W171" s="8">
        <v>1647.1</v>
      </c>
      <c r="X171" s="8">
        <v>4725.3</v>
      </c>
      <c r="Y171" s="8">
        <v>584.9</v>
      </c>
      <c r="Z171" s="8">
        <v>238.9</v>
      </c>
      <c r="AA171" s="8">
        <v>617.29999999999995</v>
      </c>
      <c r="AB171" s="8">
        <v>12874.8</v>
      </c>
      <c r="AC171" s="8">
        <v>12000</v>
      </c>
      <c r="AD171" s="8">
        <v>-874.8</v>
      </c>
      <c r="AE171" s="8">
        <v>-7.29</v>
      </c>
    </row>
    <row r="172" spans="18:31" ht="15" thickBot="1" x14ac:dyDescent="0.35">
      <c r="R172" s="7" t="s">
        <v>187</v>
      </c>
      <c r="S172" s="8">
        <v>2933.1</v>
      </c>
      <c r="T172" s="8">
        <v>667.7</v>
      </c>
      <c r="U172" s="8">
        <v>0</v>
      </c>
      <c r="V172" s="8">
        <v>36.9</v>
      </c>
      <c r="W172" s="8">
        <v>537.1</v>
      </c>
      <c r="X172" s="8">
        <v>6297</v>
      </c>
      <c r="Y172" s="8">
        <v>891.6</v>
      </c>
      <c r="Z172" s="8">
        <v>238.9</v>
      </c>
      <c r="AA172" s="8">
        <v>276.3</v>
      </c>
      <c r="AB172" s="8">
        <v>11878.5</v>
      </c>
      <c r="AC172" s="8">
        <v>13000</v>
      </c>
      <c r="AD172" s="8">
        <v>1121.5</v>
      </c>
      <c r="AE172" s="8">
        <v>8.6300000000000008</v>
      </c>
    </row>
    <row r="173" spans="18:31" ht="15" thickBot="1" x14ac:dyDescent="0.35">
      <c r="R173" s="7" t="s">
        <v>188</v>
      </c>
      <c r="S173" s="8">
        <v>2933.1</v>
      </c>
      <c r="T173" s="8">
        <v>667.7</v>
      </c>
      <c r="U173" s="8">
        <v>275.3</v>
      </c>
      <c r="V173" s="8">
        <v>36.9</v>
      </c>
      <c r="W173" s="8">
        <v>537.1</v>
      </c>
      <c r="X173" s="8">
        <v>6297</v>
      </c>
      <c r="Y173" s="8">
        <v>891.6</v>
      </c>
      <c r="Z173" s="8">
        <v>374</v>
      </c>
      <c r="AA173" s="8">
        <v>276.3</v>
      </c>
      <c r="AB173" s="8">
        <v>12288.9</v>
      </c>
      <c r="AC173" s="8">
        <v>13000</v>
      </c>
      <c r="AD173" s="8">
        <v>711.1</v>
      </c>
      <c r="AE173" s="8">
        <v>5.47</v>
      </c>
    </row>
    <row r="174" spans="18:31" ht="15" thickBot="1" x14ac:dyDescent="0.35">
      <c r="R174" s="7" t="s">
        <v>189</v>
      </c>
      <c r="S174" s="8">
        <v>2933.1</v>
      </c>
      <c r="T174" s="8">
        <v>667.7</v>
      </c>
      <c r="U174" s="8">
        <v>275.3</v>
      </c>
      <c r="V174" s="8">
        <v>36.9</v>
      </c>
      <c r="W174" s="8">
        <v>537.1</v>
      </c>
      <c r="X174" s="8">
        <v>6297</v>
      </c>
      <c r="Y174" s="8">
        <v>733</v>
      </c>
      <c r="Z174" s="8">
        <v>238.9</v>
      </c>
      <c r="AA174" s="8">
        <v>276.3</v>
      </c>
      <c r="AB174" s="8">
        <v>11995.2</v>
      </c>
      <c r="AC174" s="8">
        <v>13000</v>
      </c>
      <c r="AD174" s="8">
        <v>1004.8</v>
      </c>
      <c r="AE174" s="8">
        <v>7.73</v>
      </c>
    </row>
    <row r="175" spans="18:31" ht="15" thickBot="1" x14ac:dyDescent="0.35">
      <c r="R175" s="7" t="s">
        <v>190</v>
      </c>
      <c r="S175" s="8">
        <v>2933.1</v>
      </c>
      <c r="T175" s="8">
        <v>612.29999999999995</v>
      </c>
      <c r="U175" s="8">
        <v>275.3</v>
      </c>
      <c r="V175" s="8">
        <v>36.9</v>
      </c>
      <c r="W175" s="8">
        <v>298.7</v>
      </c>
      <c r="X175" s="8">
        <v>6776.7</v>
      </c>
      <c r="Y175" s="8">
        <v>594.9</v>
      </c>
      <c r="Z175" s="8">
        <v>238.9</v>
      </c>
      <c r="AA175" s="8">
        <v>276.3</v>
      </c>
      <c r="AB175" s="8">
        <v>12043</v>
      </c>
      <c r="AC175" s="8">
        <v>12000</v>
      </c>
      <c r="AD175" s="8">
        <v>-43</v>
      </c>
      <c r="AE175" s="8">
        <v>-0.36</v>
      </c>
    </row>
    <row r="176" spans="18:31" ht="15" thickBot="1" x14ac:dyDescent="0.35">
      <c r="R176" s="7" t="s">
        <v>191</v>
      </c>
      <c r="S176" s="8">
        <v>2671.3</v>
      </c>
      <c r="T176" s="8">
        <v>612.29999999999995</v>
      </c>
      <c r="U176" s="8">
        <v>0</v>
      </c>
      <c r="V176" s="8">
        <v>36.9</v>
      </c>
      <c r="W176" s="8">
        <v>298.7</v>
      </c>
      <c r="X176" s="8">
        <v>6776.7</v>
      </c>
      <c r="Y176" s="8">
        <v>891.6</v>
      </c>
      <c r="Z176" s="8">
        <v>238.9</v>
      </c>
      <c r="AA176" s="8">
        <v>154.6</v>
      </c>
      <c r="AB176" s="8">
        <v>11681</v>
      </c>
      <c r="AC176" s="8">
        <v>12000</v>
      </c>
      <c r="AD176" s="8">
        <v>319</v>
      </c>
      <c r="AE176" s="8">
        <v>2.66</v>
      </c>
    </row>
    <row r="177" spans="18:31" ht="15" thickBot="1" x14ac:dyDescent="0.35">
      <c r="R177" s="7" t="s">
        <v>192</v>
      </c>
      <c r="S177" s="8">
        <v>2933.1</v>
      </c>
      <c r="T177" s="8">
        <v>612.29999999999995</v>
      </c>
      <c r="U177" s="8">
        <v>275.3</v>
      </c>
      <c r="V177" s="8">
        <v>36.9</v>
      </c>
      <c r="W177" s="8">
        <v>298.7</v>
      </c>
      <c r="X177" s="8">
        <v>6776.7</v>
      </c>
      <c r="Y177" s="8">
        <v>891.6</v>
      </c>
      <c r="Z177" s="8">
        <v>238.9</v>
      </c>
      <c r="AA177" s="8">
        <v>276.3</v>
      </c>
      <c r="AB177" s="8">
        <v>12339.7</v>
      </c>
      <c r="AC177" s="8">
        <v>12000</v>
      </c>
      <c r="AD177" s="8">
        <v>-339.7</v>
      </c>
      <c r="AE177" s="8">
        <v>-2.83</v>
      </c>
    </row>
    <row r="178" spans="18:31" ht="15" thickBot="1" x14ac:dyDescent="0.35">
      <c r="R178" s="7" t="s">
        <v>193</v>
      </c>
      <c r="S178" s="8">
        <v>2671.3</v>
      </c>
      <c r="T178" s="8">
        <v>667.7</v>
      </c>
      <c r="U178" s="8">
        <v>404.4</v>
      </c>
      <c r="V178" s="8">
        <v>231.4</v>
      </c>
      <c r="W178" s="8">
        <v>0</v>
      </c>
      <c r="X178" s="8">
        <v>6349.4</v>
      </c>
      <c r="Y178" s="8">
        <v>891.6</v>
      </c>
      <c r="Z178" s="8">
        <v>374</v>
      </c>
      <c r="AA178" s="8">
        <v>276.3</v>
      </c>
      <c r="AB178" s="8">
        <v>11866</v>
      </c>
      <c r="AC178" s="8">
        <v>13000</v>
      </c>
      <c r="AD178" s="8">
        <v>1134</v>
      </c>
      <c r="AE178" s="8">
        <v>8.7200000000000006</v>
      </c>
    </row>
    <row r="179" spans="18:31" ht="15" thickBot="1" x14ac:dyDescent="0.35">
      <c r="R179" s="7" t="s">
        <v>194</v>
      </c>
      <c r="S179" s="8">
        <v>2492.8000000000002</v>
      </c>
      <c r="T179" s="8">
        <v>1043.2</v>
      </c>
      <c r="U179" s="8">
        <v>275.3</v>
      </c>
      <c r="V179" s="8">
        <v>231.4</v>
      </c>
      <c r="W179" s="8">
        <v>298.7</v>
      </c>
      <c r="X179" s="8">
        <v>6349.4</v>
      </c>
      <c r="Y179" s="8">
        <v>891.6</v>
      </c>
      <c r="Z179" s="8">
        <v>374</v>
      </c>
      <c r="AA179" s="8">
        <v>154.6</v>
      </c>
      <c r="AB179" s="8">
        <v>12110.8</v>
      </c>
      <c r="AC179" s="8">
        <v>12000</v>
      </c>
      <c r="AD179" s="8">
        <v>-110.8</v>
      </c>
      <c r="AE179" s="8">
        <v>-0.92</v>
      </c>
    </row>
    <row r="180" spans="18:31" ht="15" thickBot="1" x14ac:dyDescent="0.35">
      <c r="R180" s="7" t="s">
        <v>195</v>
      </c>
      <c r="S180" s="8">
        <v>2671.3</v>
      </c>
      <c r="T180" s="8">
        <v>612.29999999999995</v>
      </c>
      <c r="U180" s="8">
        <v>275.3</v>
      </c>
      <c r="V180" s="8">
        <v>231.4</v>
      </c>
      <c r="W180" s="8">
        <v>0</v>
      </c>
      <c r="X180" s="8">
        <v>6349.4</v>
      </c>
      <c r="Y180" s="8">
        <v>891.6</v>
      </c>
      <c r="Z180" s="8">
        <v>374</v>
      </c>
      <c r="AA180" s="8">
        <v>759</v>
      </c>
      <c r="AB180" s="8">
        <v>12164.2</v>
      </c>
      <c r="AC180" s="8">
        <v>13000</v>
      </c>
      <c r="AD180" s="8">
        <v>835.8</v>
      </c>
      <c r="AE180" s="8">
        <v>6.43</v>
      </c>
    </row>
    <row r="181" spans="18:31" ht="15" thickBot="1" x14ac:dyDescent="0.35">
      <c r="R181" s="7" t="s">
        <v>196</v>
      </c>
      <c r="S181" s="8">
        <v>2492.8000000000002</v>
      </c>
      <c r="T181" s="8">
        <v>79.8</v>
      </c>
      <c r="U181" s="8">
        <v>0</v>
      </c>
      <c r="V181" s="8">
        <v>271.8</v>
      </c>
      <c r="W181" s="8">
        <v>1119</v>
      </c>
      <c r="X181" s="8">
        <v>6492</v>
      </c>
      <c r="Y181" s="8">
        <v>733</v>
      </c>
      <c r="Z181" s="8">
        <v>238.9</v>
      </c>
      <c r="AA181" s="8">
        <v>617.29999999999995</v>
      </c>
      <c r="AB181" s="8">
        <v>12044.5</v>
      </c>
      <c r="AC181" s="8">
        <v>13000</v>
      </c>
      <c r="AD181" s="8">
        <v>955.5</v>
      </c>
      <c r="AE181" s="8">
        <v>7.35</v>
      </c>
    </row>
    <row r="182" spans="18:31" ht="15" thickBot="1" x14ac:dyDescent="0.35">
      <c r="R182" s="7" t="s">
        <v>197</v>
      </c>
      <c r="S182" s="8">
        <v>2671.3</v>
      </c>
      <c r="T182" s="8">
        <v>612.29999999999995</v>
      </c>
      <c r="U182" s="8">
        <v>275.3</v>
      </c>
      <c r="V182" s="8">
        <v>271.8</v>
      </c>
      <c r="W182" s="8">
        <v>298.7</v>
      </c>
      <c r="X182" s="8">
        <v>6349.4</v>
      </c>
      <c r="Y182" s="8">
        <v>594.9</v>
      </c>
      <c r="Z182" s="8">
        <v>238.9</v>
      </c>
      <c r="AA182" s="8">
        <v>276.3</v>
      </c>
      <c r="AB182" s="8">
        <v>11588.7</v>
      </c>
      <c r="AC182" s="8">
        <v>12000</v>
      </c>
      <c r="AD182" s="8">
        <v>411.3</v>
      </c>
      <c r="AE182" s="8">
        <v>3.43</v>
      </c>
    </row>
    <row r="183" spans="18:31" ht="15" thickBot="1" x14ac:dyDescent="0.35">
      <c r="R183" s="7" t="s">
        <v>198</v>
      </c>
      <c r="S183" s="8">
        <v>2671.3</v>
      </c>
      <c r="T183" s="8">
        <v>612.29999999999995</v>
      </c>
      <c r="U183" s="8">
        <v>404.4</v>
      </c>
      <c r="V183" s="8">
        <v>271.8</v>
      </c>
      <c r="W183" s="8">
        <v>0</v>
      </c>
      <c r="X183" s="8">
        <v>6349.4</v>
      </c>
      <c r="Y183" s="8">
        <v>891.6</v>
      </c>
      <c r="Z183" s="8">
        <v>248.3</v>
      </c>
      <c r="AA183" s="8">
        <v>759</v>
      </c>
      <c r="AB183" s="8">
        <v>12208.1</v>
      </c>
      <c r="AC183" s="8">
        <v>13000</v>
      </c>
      <c r="AD183" s="8">
        <v>791.9</v>
      </c>
      <c r="AE183" s="8">
        <v>6.09</v>
      </c>
    </row>
    <row r="184" spans="18:31" ht="15" thickBot="1" x14ac:dyDescent="0.35">
      <c r="R184" s="7" t="s">
        <v>199</v>
      </c>
      <c r="S184" s="8">
        <v>2492.8000000000002</v>
      </c>
      <c r="T184" s="8">
        <v>1043.2</v>
      </c>
      <c r="U184" s="8">
        <v>275.3</v>
      </c>
      <c r="V184" s="8">
        <v>271.8</v>
      </c>
      <c r="W184" s="8">
        <v>298.7</v>
      </c>
      <c r="X184" s="8">
        <v>6349.4</v>
      </c>
      <c r="Y184" s="8">
        <v>891.6</v>
      </c>
      <c r="Z184" s="8">
        <v>238.9</v>
      </c>
      <c r="AA184" s="8">
        <v>154.6</v>
      </c>
      <c r="AB184" s="8">
        <v>12016.1</v>
      </c>
      <c r="AC184" s="8">
        <v>12000</v>
      </c>
      <c r="AD184" s="8">
        <v>-16.100000000000001</v>
      </c>
      <c r="AE184" s="8">
        <v>-0.13</v>
      </c>
    </row>
    <row r="185" spans="18:31" ht="15" thickBot="1" x14ac:dyDescent="0.35">
      <c r="R185" s="7" t="s">
        <v>200</v>
      </c>
      <c r="S185" s="8">
        <v>2492.8000000000002</v>
      </c>
      <c r="T185" s="8">
        <v>612.29999999999995</v>
      </c>
      <c r="U185" s="8">
        <v>275.3</v>
      </c>
      <c r="V185" s="8">
        <v>36.9</v>
      </c>
      <c r="W185" s="8">
        <v>298.7</v>
      </c>
      <c r="X185" s="8">
        <v>6492</v>
      </c>
      <c r="Y185" s="8">
        <v>891.6</v>
      </c>
      <c r="Z185" s="8">
        <v>248.3</v>
      </c>
      <c r="AA185" s="8">
        <v>154.6</v>
      </c>
      <c r="AB185" s="8">
        <v>11502.5</v>
      </c>
      <c r="AC185" s="8">
        <v>11000</v>
      </c>
      <c r="AD185" s="8">
        <v>-502.5</v>
      </c>
      <c r="AE185" s="8">
        <v>-4.57</v>
      </c>
    </row>
    <row r="186" spans="18:31" ht="15" thickBot="1" x14ac:dyDescent="0.35">
      <c r="R186" s="7" t="s">
        <v>201</v>
      </c>
      <c r="S186" s="8">
        <v>2933.1</v>
      </c>
      <c r="T186" s="8">
        <v>667.7</v>
      </c>
      <c r="U186" s="8">
        <v>404.4</v>
      </c>
      <c r="V186" s="8">
        <v>36.9</v>
      </c>
      <c r="W186" s="8">
        <v>298.7</v>
      </c>
      <c r="X186" s="8">
        <v>6492</v>
      </c>
      <c r="Y186" s="8">
        <v>594.9</v>
      </c>
      <c r="Z186" s="8">
        <v>24.4</v>
      </c>
      <c r="AA186" s="8">
        <v>759</v>
      </c>
      <c r="AB186" s="8">
        <v>12211.1</v>
      </c>
      <c r="AC186" s="8">
        <v>13000</v>
      </c>
      <c r="AD186" s="8">
        <v>788.9</v>
      </c>
      <c r="AE186" s="8">
        <v>6.07</v>
      </c>
    </row>
    <row r="187" spans="18:31" ht="15" thickBot="1" x14ac:dyDescent="0.35">
      <c r="R187" s="7" t="s">
        <v>202</v>
      </c>
      <c r="S187" s="8">
        <v>3769.3</v>
      </c>
      <c r="T187" s="8">
        <v>352.5</v>
      </c>
      <c r="U187" s="8">
        <v>0</v>
      </c>
      <c r="V187" s="8">
        <v>36.9</v>
      </c>
      <c r="W187" s="8">
        <v>1119</v>
      </c>
      <c r="X187" s="8">
        <v>6297</v>
      </c>
      <c r="Y187" s="8">
        <v>733</v>
      </c>
      <c r="Z187" s="8">
        <v>238.9</v>
      </c>
      <c r="AA187" s="8">
        <v>276.3</v>
      </c>
      <c r="AB187" s="8">
        <v>12822.9</v>
      </c>
      <c r="AC187" s="8">
        <v>12000</v>
      </c>
      <c r="AD187" s="8">
        <v>-822.9</v>
      </c>
      <c r="AE187" s="8">
        <v>-6.86</v>
      </c>
    </row>
    <row r="188" spans="18:31" ht="15" thickBot="1" x14ac:dyDescent="0.35">
      <c r="R188" s="7" t="s">
        <v>203</v>
      </c>
      <c r="S188" s="8">
        <v>3769.3</v>
      </c>
      <c r="T188" s="8">
        <v>667.7</v>
      </c>
      <c r="U188" s="8">
        <v>0</v>
      </c>
      <c r="V188" s="8">
        <v>417.9</v>
      </c>
      <c r="W188" s="8">
        <v>1119</v>
      </c>
      <c r="X188" s="8">
        <v>6297</v>
      </c>
      <c r="Y188" s="8">
        <v>733</v>
      </c>
      <c r="Z188" s="8">
        <v>374</v>
      </c>
      <c r="AA188" s="8">
        <v>276.3</v>
      </c>
      <c r="AB188" s="8">
        <v>13654.2</v>
      </c>
      <c r="AC188" s="8">
        <v>14000</v>
      </c>
      <c r="AD188" s="8">
        <v>345.8</v>
      </c>
      <c r="AE188" s="8">
        <v>2.4700000000000002</v>
      </c>
    </row>
    <row r="189" spans="18:31" ht="15" thickBot="1" x14ac:dyDescent="0.35">
      <c r="R189" s="7" t="s">
        <v>204</v>
      </c>
      <c r="S189" s="8">
        <v>2933.1</v>
      </c>
      <c r="T189" s="8">
        <v>612.29999999999995</v>
      </c>
      <c r="U189" s="8">
        <v>275.3</v>
      </c>
      <c r="V189" s="8">
        <v>417.9</v>
      </c>
      <c r="W189" s="8">
        <v>298.7</v>
      </c>
      <c r="X189" s="8">
        <v>6492</v>
      </c>
      <c r="Y189" s="8">
        <v>594.9</v>
      </c>
      <c r="Z189" s="8">
        <v>24.4</v>
      </c>
      <c r="AA189" s="8">
        <v>759</v>
      </c>
      <c r="AB189" s="8">
        <v>12407.5</v>
      </c>
      <c r="AC189" s="8">
        <v>13000</v>
      </c>
      <c r="AD189" s="8">
        <v>592.5</v>
      </c>
      <c r="AE189" s="8">
        <v>4.5599999999999996</v>
      </c>
    </row>
    <row r="190" spans="18:31" ht="15" thickBot="1" x14ac:dyDescent="0.35">
      <c r="R190" s="7" t="s">
        <v>205</v>
      </c>
      <c r="S190" s="8">
        <v>2933.1</v>
      </c>
      <c r="T190" s="8">
        <v>667.7</v>
      </c>
      <c r="U190" s="8">
        <v>404.4</v>
      </c>
      <c r="V190" s="8">
        <v>231.4</v>
      </c>
      <c r="W190" s="8">
        <v>0</v>
      </c>
      <c r="X190" s="8">
        <v>6349.4</v>
      </c>
      <c r="Y190" s="8">
        <v>594.9</v>
      </c>
      <c r="Z190" s="8">
        <v>238.9</v>
      </c>
      <c r="AA190" s="8">
        <v>276.3</v>
      </c>
      <c r="AB190" s="8">
        <v>11696</v>
      </c>
      <c r="AC190" s="8">
        <v>12000</v>
      </c>
      <c r="AD190" s="8">
        <v>304</v>
      </c>
      <c r="AE190" s="8">
        <v>2.5299999999999998</v>
      </c>
    </row>
    <row r="191" spans="18:31" ht="15" thickBot="1" x14ac:dyDescent="0.35">
      <c r="R191" s="7" t="s">
        <v>206</v>
      </c>
      <c r="S191" s="8">
        <v>2933.1</v>
      </c>
      <c r="T191" s="8">
        <v>612.29999999999995</v>
      </c>
      <c r="U191" s="8">
        <v>404.4</v>
      </c>
      <c r="V191" s="8">
        <v>231.4</v>
      </c>
      <c r="W191" s="8">
        <v>0</v>
      </c>
      <c r="X191" s="8">
        <v>6492</v>
      </c>
      <c r="Y191" s="8">
        <v>594.9</v>
      </c>
      <c r="Z191" s="8">
        <v>238.9</v>
      </c>
      <c r="AA191" s="8">
        <v>759</v>
      </c>
      <c r="AB191" s="8">
        <v>12265.9</v>
      </c>
      <c r="AC191" s="8">
        <v>12000</v>
      </c>
      <c r="AD191" s="8">
        <v>-265.89999999999998</v>
      </c>
      <c r="AE191" s="8">
        <v>-2.2200000000000002</v>
      </c>
    </row>
    <row r="192" spans="18:31" ht="15" thickBot="1" x14ac:dyDescent="0.35">
      <c r="R192" s="7" t="s">
        <v>207</v>
      </c>
      <c r="S192" s="8">
        <v>2492.8000000000002</v>
      </c>
      <c r="T192" s="8">
        <v>1043.2</v>
      </c>
      <c r="U192" s="8">
        <v>404.4</v>
      </c>
      <c r="V192" s="8">
        <v>231.4</v>
      </c>
      <c r="W192" s="8">
        <v>0</v>
      </c>
      <c r="X192" s="8">
        <v>6349.4</v>
      </c>
      <c r="Y192" s="8">
        <v>891.6</v>
      </c>
      <c r="Z192" s="8">
        <v>238.9</v>
      </c>
      <c r="AA192" s="8">
        <v>154.6</v>
      </c>
      <c r="AB192" s="8">
        <v>11806.2</v>
      </c>
      <c r="AC192" s="8">
        <v>13000</v>
      </c>
      <c r="AD192" s="8">
        <v>1193.8</v>
      </c>
      <c r="AE192" s="8">
        <v>9.18</v>
      </c>
    </row>
    <row r="193" spans="18:31" ht="15" thickBot="1" x14ac:dyDescent="0.35">
      <c r="R193" s="7" t="s">
        <v>208</v>
      </c>
      <c r="S193" s="8">
        <v>2933.1</v>
      </c>
      <c r="T193" s="8">
        <v>612.29999999999995</v>
      </c>
      <c r="U193" s="8">
        <v>275.3</v>
      </c>
      <c r="V193" s="8">
        <v>36.9</v>
      </c>
      <c r="W193" s="8">
        <v>298.7</v>
      </c>
      <c r="X193" s="8">
        <v>6492</v>
      </c>
      <c r="Y193" s="8">
        <v>594.9</v>
      </c>
      <c r="Z193" s="8">
        <v>248.3</v>
      </c>
      <c r="AA193" s="8">
        <v>759</v>
      </c>
      <c r="AB193" s="8">
        <v>12250.5</v>
      </c>
      <c r="AC193" s="8">
        <v>13000</v>
      </c>
      <c r="AD193" s="8">
        <v>749.5</v>
      </c>
      <c r="AE193" s="8">
        <v>5.77</v>
      </c>
    </row>
    <row r="194" spans="18:31" ht="15" thickBot="1" x14ac:dyDescent="0.35">
      <c r="R194" s="7" t="s">
        <v>209</v>
      </c>
      <c r="S194" s="8">
        <v>2933.1</v>
      </c>
      <c r="T194" s="8">
        <v>667.7</v>
      </c>
      <c r="U194" s="8">
        <v>404.4</v>
      </c>
      <c r="V194" s="8">
        <v>271.8</v>
      </c>
      <c r="W194" s="8">
        <v>0</v>
      </c>
      <c r="X194" s="8">
        <v>6349.4</v>
      </c>
      <c r="Y194" s="8">
        <v>667.7</v>
      </c>
      <c r="Z194" s="8">
        <v>248.3</v>
      </c>
      <c r="AA194" s="8">
        <v>759</v>
      </c>
      <c r="AB194" s="8">
        <v>12301.3</v>
      </c>
      <c r="AC194" s="8">
        <v>12000</v>
      </c>
      <c r="AD194" s="8">
        <v>-301.3</v>
      </c>
      <c r="AE194" s="8">
        <v>-2.5099999999999998</v>
      </c>
    </row>
    <row r="195" spans="18:31" ht="15" thickBot="1" x14ac:dyDescent="0.35">
      <c r="R195" s="7" t="s">
        <v>210</v>
      </c>
      <c r="S195" s="8">
        <v>2933.1</v>
      </c>
      <c r="T195" s="8">
        <v>667.7</v>
      </c>
      <c r="U195" s="8">
        <v>404.4</v>
      </c>
      <c r="V195" s="8">
        <v>271.8</v>
      </c>
      <c r="W195" s="8">
        <v>0</v>
      </c>
      <c r="X195" s="8">
        <v>6492</v>
      </c>
      <c r="Y195" s="8">
        <v>594.9</v>
      </c>
      <c r="Z195" s="8">
        <v>238.9</v>
      </c>
      <c r="AA195" s="8">
        <v>579.9</v>
      </c>
      <c r="AB195" s="8">
        <v>12182.6</v>
      </c>
      <c r="AC195" s="8">
        <v>12000</v>
      </c>
      <c r="AD195" s="8">
        <v>-182.6</v>
      </c>
      <c r="AE195" s="8">
        <v>-1.52</v>
      </c>
    </row>
    <row r="196" spans="18:31" ht="15" thickBot="1" x14ac:dyDescent="0.35">
      <c r="R196" s="7" t="s">
        <v>211</v>
      </c>
      <c r="S196" s="8">
        <v>2492.8000000000002</v>
      </c>
      <c r="T196" s="8">
        <v>612.29999999999995</v>
      </c>
      <c r="U196" s="8">
        <v>404.4</v>
      </c>
      <c r="V196" s="8">
        <v>271.8</v>
      </c>
      <c r="W196" s="8">
        <v>0</v>
      </c>
      <c r="X196" s="8">
        <v>6349.4</v>
      </c>
      <c r="Y196" s="8">
        <v>891.6</v>
      </c>
      <c r="Z196" s="8">
        <v>238.9</v>
      </c>
      <c r="AA196" s="8">
        <v>154.6</v>
      </c>
      <c r="AB196" s="8">
        <v>11415.7</v>
      </c>
      <c r="AC196" s="8">
        <v>11000</v>
      </c>
      <c r="AD196" s="8">
        <v>-415.7</v>
      </c>
      <c r="AE196" s="8">
        <v>-3.78</v>
      </c>
    </row>
    <row r="197" spans="18:31" ht="15" thickBot="1" x14ac:dyDescent="0.35">
      <c r="R197" s="7" t="s">
        <v>212</v>
      </c>
      <c r="S197" s="8">
        <v>2671.3</v>
      </c>
      <c r="T197" s="8">
        <v>352.5</v>
      </c>
      <c r="U197" s="8">
        <v>404.4</v>
      </c>
      <c r="V197" s="8">
        <v>231.4</v>
      </c>
      <c r="W197" s="8">
        <v>0</v>
      </c>
      <c r="X197" s="8">
        <v>6492</v>
      </c>
      <c r="Y197" s="8">
        <v>594.9</v>
      </c>
      <c r="Z197" s="8">
        <v>374</v>
      </c>
      <c r="AA197" s="8">
        <v>759</v>
      </c>
      <c r="AB197" s="8">
        <v>11879.5</v>
      </c>
      <c r="AC197" s="8">
        <v>11000</v>
      </c>
      <c r="AD197" s="8">
        <v>-879.5</v>
      </c>
      <c r="AE197" s="8">
        <v>-8</v>
      </c>
    </row>
    <row r="198" spans="18:31" ht="15" thickBot="1" x14ac:dyDescent="0.35">
      <c r="R198" s="7" t="s">
        <v>213</v>
      </c>
      <c r="S198" s="8">
        <v>2492.8000000000002</v>
      </c>
      <c r="T198" s="8">
        <v>667.7</v>
      </c>
      <c r="U198" s="8">
        <v>547</v>
      </c>
      <c r="V198" s="8">
        <v>231.4</v>
      </c>
      <c r="W198" s="8">
        <v>0</v>
      </c>
      <c r="X198" s="8">
        <v>6349.4</v>
      </c>
      <c r="Y198" s="8">
        <v>594.9</v>
      </c>
      <c r="Z198" s="8">
        <v>374</v>
      </c>
      <c r="AA198" s="8">
        <v>154.6</v>
      </c>
      <c r="AB198" s="8">
        <v>11411.7</v>
      </c>
      <c r="AC198" s="8">
        <v>11000</v>
      </c>
      <c r="AD198" s="8">
        <v>-411.7</v>
      </c>
      <c r="AE198" s="8">
        <v>-3.74</v>
      </c>
    </row>
    <row r="199" spans="18:31" ht="15" thickBot="1" x14ac:dyDescent="0.35">
      <c r="R199" s="7" t="s">
        <v>214</v>
      </c>
      <c r="S199" s="8">
        <v>2933.1</v>
      </c>
      <c r="T199" s="8">
        <v>667.7</v>
      </c>
      <c r="U199" s="8">
        <v>547</v>
      </c>
      <c r="V199" s="8">
        <v>231.4</v>
      </c>
      <c r="W199" s="8">
        <v>0</v>
      </c>
      <c r="X199" s="8">
        <v>6492</v>
      </c>
      <c r="Y199" s="8">
        <v>667.7</v>
      </c>
      <c r="Z199" s="8">
        <v>24.4</v>
      </c>
      <c r="AA199" s="8">
        <v>579.9</v>
      </c>
      <c r="AB199" s="8">
        <v>12143.3</v>
      </c>
      <c r="AC199" s="8">
        <v>12000</v>
      </c>
      <c r="AD199" s="8">
        <v>-143.30000000000001</v>
      </c>
      <c r="AE199" s="8">
        <v>-1.19</v>
      </c>
    </row>
    <row r="200" spans="18:31" ht="15" thickBot="1" x14ac:dyDescent="0.35">
      <c r="R200" s="7" t="s">
        <v>215</v>
      </c>
      <c r="S200" s="8">
        <v>2492.8000000000002</v>
      </c>
      <c r="T200" s="8">
        <v>612.29999999999995</v>
      </c>
      <c r="U200" s="8">
        <v>404.4</v>
      </c>
      <c r="V200" s="8">
        <v>231.4</v>
      </c>
      <c r="W200" s="8">
        <v>537.1</v>
      </c>
      <c r="X200" s="8">
        <v>6492</v>
      </c>
      <c r="Y200" s="8">
        <v>594.9</v>
      </c>
      <c r="Z200" s="8">
        <v>248.3</v>
      </c>
      <c r="AA200" s="8">
        <v>617.29999999999995</v>
      </c>
      <c r="AB200" s="8">
        <v>12230.5</v>
      </c>
      <c r="AC200" s="8">
        <v>12000</v>
      </c>
      <c r="AD200" s="8">
        <v>-230.5</v>
      </c>
      <c r="AE200" s="8">
        <v>-1.92</v>
      </c>
    </row>
    <row r="201" spans="18:31" ht="15" thickBot="1" x14ac:dyDescent="0.35">
      <c r="R201" s="7" t="s">
        <v>216</v>
      </c>
      <c r="S201" s="8">
        <v>2933.1</v>
      </c>
      <c r="T201" s="8">
        <v>667.7</v>
      </c>
      <c r="U201" s="8">
        <v>404.4</v>
      </c>
      <c r="V201" s="8">
        <v>231.4</v>
      </c>
      <c r="W201" s="8">
        <v>0</v>
      </c>
      <c r="X201" s="8">
        <v>6492</v>
      </c>
      <c r="Y201" s="8">
        <v>594.9</v>
      </c>
      <c r="Z201" s="8">
        <v>24.4</v>
      </c>
      <c r="AA201" s="8">
        <v>759</v>
      </c>
      <c r="AB201" s="8">
        <v>12106.8</v>
      </c>
      <c r="AC201" s="8">
        <v>12000</v>
      </c>
      <c r="AD201" s="8">
        <v>-106.8</v>
      </c>
      <c r="AE201" s="8">
        <v>-0.89</v>
      </c>
    </row>
    <row r="202" spans="18:31" ht="15" thickBot="1" x14ac:dyDescent="0.35">
      <c r="R202" s="7" t="s">
        <v>217</v>
      </c>
      <c r="S202" s="8">
        <v>3769.3</v>
      </c>
      <c r="T202" s="8">
        <v>667.7</v>
      </c>
      <c r="U202" s="8">
        <v>275.3</v>
      </c>
      <c r="V202" s="8">
        <v>36.9</v>
      </c>
      <c r="W202" s="8">
        <v>1647.1</v>
      </c>
      <c r="X202" s="8">
        <v>4725.3</v>
      </c>
      <c r="Y202" s="8">
        <v>667.7</v>
      </c>
      <c r="Z202" s="8">
        <v>24.4</v>
      </c>
      <c r="AA202" s="8">
        <v>154.6</v>
      </c>
      <c r="AB202" s="8">
        <v>11968.2</v>
      </c>
      <c r="AC202" s="8">
        <v>12000</v>
      </c>
      <c r="AD202" s="8">
        <v>31.8</v>
      </c>
      <c r="AE202" s="8">
        <v>0.27</v>
      </c>
    </row>
    <row r="203" spans="18:31" ht="15" thickBot="1" x14ac:dyDescent="0.35">
      <c r="R203" s="7" t="s">
        <v>218</v>
      </c>
      <c r="S203" s="8">
        <v>2671.3</v>
      </c>
      <c r="T203" s="8">
        <v>352.5</v>
      </c>
      <c r="U203" s="8">
        <v>404.4</v>
      </c>
      <c r="V203" s="8">
        <v>271.8</v>
      </c>
      <c r="W203" s="8">
        <v>0</v>
      </c>
      <c r="X203" s="8">
        <v>6492</v>
      </c>
      <c r="Y203" s="8">
        <v>594.9</v>
      </c>
      <c r="Z203" s="8">
        <v>238.9</v>
      </c>
      <c r="AA203" s="8">
        <v>759</v>
      </c>
      <c r="AB203" s="8">
        <v>11784.7</v>
      </c>
      <c r="AC203" s="8">
        <v>12000</v>
      </c>
      <c r="AD203" s="8">
        <v>215.3</v>
      </c>
      <c r="AE203" s="8">
        <v>1.79</v>
      </c>
    </row>
    <row r="204" spans="18:31" ht="15" thickBot="1" x14ac:dyDescent="0.35">
      <c r="R204" s="7" t="s">
        <v>219</v>
      </c>
      <c r="S204" s="8">
        <v>2671.3</v>
      </c>
      <c r="T204" s="8">
        <v>352.5</v>
      </c>
      <c r="U204" s="8">
        <v>404.4</v>
      </c>
      <c r="V204" s="8">
        <v>271.8</v>
      </c>
      <c r="W204" s="8">
        <v>0</v>
      </c>
      <c r="X204" s="8">
        <v>6492</v>
      </c>
      <c r="Y204" s="8">
        <v>594.9</v>
      </c>
      <c r="Z204" s="8">
        <v>238.9</v>
      </c>
      <c r="AA204" s="8">
        <v>276.3</v>
      </c>
      <c r="AB204" s="8">
        <v>11302</v>
      </c>
      <c r="AC204" s="8">
        <v>12000</v>
      </c>
      <c r="AD204" s="8">
        <v>698</v>
      </c>
      <c r="AE204" s="8">
        <v>5.82</v>
      </c>
    </row>
    <row r="205" spans="18:31" ht="15" thickBot="1" x14ac:dyDescent="0.35">
      <c r="R205" s="7" t="s">
        <v>220</v>
      </c>
      <c r="S205" s="8">
        <v>2492.8000000000002</v>
      </c>
      <c r="T205" s="8">
        <v>667.7</v>
      </c>
      <c r="U205" s="8">
        <v>404.4</v>
      </c>
      <c r="V205" s="8">
        <v>271.8</v>
      </c>
      <c r="W205" s="8">
        <v>298.7</v>
      </c>
      <c r="X205" s="8">
        <v>6349.4</v>
      </c>
      <c r="Y205" s="8">
        <v>594.9</v>
      </c>
      <c r="Z205" s="8">
        <v>238.9</v>
      </c>
      <c r="AA205" s="8">
        <v>276.3</v>
      </c>
      <c r="AB205" s="8">
        <v>11594.7</v>
      </c>
      <c r="AC205" s="8">
        <v>11000</v>
      </c>
      <c r="AD205" s="8">
        <v>-594.70000000000005</v>
      </c>
      <c r="AE205" s="8">
        <v>-5.41</v>
      </c>
    </row>
    <row r="206" spans="18:31" ht="15" thickBot="1" x14ac:dyDescent="0.35">
      <c r="R206" s="7" t="s">
        <v>221</v>
      </c>
      <c r="S206" s="8">
        <v>2492.8000000000002</v>
      </c>
      <c r="T206" s="8">
        <v>79.8</v>
      </c>
      <c r="U206" s="8">
        <v>1892.4</v>
      </c>
      <c r="V206" s="8">
        <v>417.9</v>
      </c>
      <c r="W206" s="8">
        <v>1647.1</v>
      </c>
      <c r="X206" s="8">
        <v>4725.3</v>
      </c>
      <c r="Y206" s="8">
        <v>733</v>
      </c>
      <c r="Z206" s="8">
        <v>248.3</v>
      </c>
      <c r="AA206" s="8">
        <v>617.29999999999995</v>
      </c>
      <c r="AB206" s="8">
        <v>12853.8</v>
      </c>
      <c r="AC206" s="8">
        <v>13000</v>
      </c>
      <c r="AD206" s="8">
        <v>146.19999999999999</v>
      </c>
      <c r="AE206" s="8">
        <v>1.1200000000000001</v>
      </c>
    </row>
    <row r="207" spans="18:31" ht="15" thickBot="1" x14ac:dyDescent="0.35">
      <c r="R207" s="7" t="s">
        <v>222</v>
      </c>
      <c r="S207" s="8">
        <v>2933.1</v>
      </c>
      <c r="T207" s="8">
        <v>352.5</v>
      </c>
      <c r="U207" s="8">
        <v>404.4</v>
      </c>
      <c r="V207" s="8">
        <v>271.8</v>
      </c>
      <c r="W207" s="8">
        <v>298.7</v>
      </c>
      <c r="X207" s="8">
        <v>6492</v>
      </c>
      <c r="Y207" s="8">
        <v>667.7</v>
      </c>
      <c r="Z207" s="8">
        <v>248.3</v>
      </c>
      <c r="AA207" s="8">
        <v>759</v>
      </c>
      <c r="AB207" s="8">
        <v>12427.5</v>
      </c>
      <c r="AC207" s="8">
        <v>12000</v>
      </c>
      <c r="AD207" s="8">
        <v>-427.5</v>
      </c>
      <c r="AE207" s="8">
        <v>-3.56</v>
      </c>
    </row>
    <row r="208" spans="18:31" ht="15" thickBot="1" x14ac:dyDescent="0.35">
      <c r="R208" s="7" t="s">
        <v>223</v>
      </c>
      <c r="S208" s="8">
        <v>3544.4</v>
      </c>
      <c r="T208" s="8">
        <v>667.7</v>
      </c>
      <c r="U208" s="8">
        <v>0</v>
      </c>
      <c r="V208" s="8">
        <v>271.8</v>
      </c>
      <c r="W208" s="8">
        <v>1119</v>
      </c>
      <c r="X208" s="8">
        <v>6297</v>
      </c>
      <c r="Y208" s="8">
        <v>584.9</v>
      </c>
      <c r="Z208" s="8">
        <v>248.3</v>
      </c>
      <c r="AA208" s="8">
        <v>759</v>
      </c>
      <c r="AB208" s="8">
        <v>13492.1</v>
      </c>
      <c r="AC208" s="8">
        <v>14000</v>
      </c>
      <c r="AD208" s="8">
        <v>507.9</v>
      </c>
      <c r="AE208" s="8">
        <v>3.63</v>
      </c>
    </row>
    <row r="209" spans="18:31" ht="15" thickBot="1" x14ac:dyDescent="0.35">
      <c r="R209" s="7" t="s">
        <v>224</v>
      </c>
      <c r="S209" s="8">
        <v>2492.8000000000002</v>
      </c>
      <c r="T209" s="8">
        <v>667.7</v>
      </c>
      <c r="U209" s="8">
        <v>404.4</v>
      </c>
      <c r="V209" s="8">
        <v>231.4</v>
      </c>
      <c r="W209" s="8">
        <v>0</v>
      </c>
      <c r="X209" s="8">
        <v>6349.4</v>
      </c>
      <c r="Y209" s="8">
        <v>667.7</v>
      </c>
      <c r="Z209" s="8">
        <v>248.3</v>
      </c>
      <c r="AA209" s="8">
        <v>759</v>
      </c>
      <c r="AB209" s="8">
        <v>11820.6</v>
      </c>
      <c r="AC209" s="8">
        <v>12000</v>
      </c>
      <c r="AD209" s="8">
        <v>179.4</v>
      </c>
      <c r="AE209" s="8">
        <v>1.5</v>
      </c>
    </row>
    <row r="210" spans="18:31" ht="15" thickBot="1" x14ac:dyDescent="0.35">
      <c r="R210" s="7" t="s">
        <v>225</v>
      </c>
      <c r="S210" s="8">
        <v>2492.8000000000002</v>
      </c>
      <c r="T210" s="8">
        <v>352.5</v>
      </c>
      <c r="U210" s="8">
        <v>547</v>
      </c>
      <c r="V210" s="8">
        <v>231.4</v>
      </c>
      <c r="W210" s="8">
        <v>0</v>
      </c>
      <c r="X210" s="8">
        <v>6349.4</v>
      </c>
      <c r="Y210" s="8">
        <v>667.7</v>
      </c>
      <c r="Z210" s="8">
        <v>374</v>
      </c>
      <c r="AA210" s="8">
        <v>579.9</v>
      </c>
      <c r="AB210" s="8">
        <v>11594.7</v>
      </c>
      <c r="AC210" s="8">
        <v>11000</v>
      </c>
      <c r="AD210" s="8">
        <v>-594.70000000000005</v>
      </c>
      <c r="AE210" s="8">
        <v>-5.41</v>
      </c>
    </row>
    <row r="211" spans="18:31" ht="15" thickBot="1" x14ac:dyDescent="0.35">
      <c r="R211" s="7" t="s">
        <v>226</v>
      </c>
      <c r="S211" s="8">
        <v>2933.1</v>
      </c>
      <c r="T211" s="8">
        <v>667.7</v>
      </c>
      <c r="U211" s="8">
        <v>275.3</v>
      </c>
      <c r="V211" s="8">
        <v>36.9</v>
      </c>
      <c r="W211" s="8">
        <v>298.7</v>
      </c>
      <c r="X211" s="8">
        <v>6776.7</v>
      </c>
      <c r="Y211" s="8">
        <v>891.6</v>
      </c>
      <c r="Z211" s="8">
        <v>374</v>
      </c>
      <c r="AA211" s="8">
        <v>276.3</v>
      </c>
      <c r="AB211" s="8">
        <v>12530.2</v>
      </c>
      <c r="AC211" s="8">
        <v>13000</v>
      </c>
      <c r="AD211" s="8">
        <v>469.8</v>
      </c>
      <c r="AE211" s="8">
        <v>3.61</v>
      </c>
    </row>
    <row r="212" spans="18:31" ht="15" thickBot="1" x14ac:dyDescent="0.35">
      <c r="R212" s="7" t="s">
        <v>227</v>
      </c>
      <c r="S212" s="8">
        <v>2933.1</v>
      </c>
      <c r="T212" s="8">
        <v>667.7</v>
      </c>
      <c r="U212" s="8">
        <v>275.3</v>
      </c>
      <c r="V212" s="8">
        <v>36.9</v>
      </c>
      <c r="W212" s="8">
        <v>298.7</v>
      </c>
      <c r="X212" s="8">
        <v>6776.7</v>
      </c>
      <c r="Y212" s="8">
        <v>891.6</v>
      </c>
      <c r="Z212" s="8">
        <v>374</v>
      </c>
      <c r="AA212" s="8">
        <v>759</v>
      </c>
      <c r="AB212" s="8">
        <v>13012.9</v>
      </c>
      <c r="AC212" s="8">
        <v>13000</v>
      </c>
      <c r="AD212" s="8">
        <v>-12.9</v>
      </c>
      <c r="AE212" s="8">
        <v>-0.1</v>
      </c>
    </row>
    <row r="213" spans="18:31" ht="15" thickBot="1" x14ac:dyDescent="0.35">
      <c r="R213" s="7" t="s">
        <v>228</v>
      </c>
      <c r="S213" s="8">
        <v>2492.8000000000002</v>
      </c>
      <c r="T213" s="8">
        <v>612.29999999999995</v>
      </c>
      <c r="U213" s="8">
        <v>404.4</v>
      </c>
      <c r="V213" s="8">
        <v>36.9</v>
      </c>
      <c r="W213" s="8">
        <v>298.7</v>
      </c>
      <c r="X213" s="8">
        <v>6349.4</v>
      </c>
      <c r="Y213" s="8">
        <v>733</v>
      </c>
      <c r="Z213" s="8">
        <v>374</v>
      </c>
      <c r="AA213" s="8">
        <v>154.6</v>
      </c>
      <c r="AB213" s="8">
        <v>11456.1</v>
      </c>
      <c r="AC213" s="8">
        <v>12000</v>
      </c>
      <c r="AD213" s="8">
        <v>543.9</v>
      </c>
      <c r="AE213" s="8">
        <v>4.53</v>
      </c>
    </row>
    <row r="214" spans="18:31" ht="15" thickBot="1" x14ac:dyDescent="0.35">
      <c r="R214" s="7" t="s">
        <v>229</v>
      </c>
      <c r="S214" s="8">
        <v>2492.8000000000002</v>
      </c>
      <c r="T214" s="8">
        <v>352.5</v>
      </c>
      <c r="U214" s="8">
        <v>547</v>
      </c>
      <c r="V214" s="8">
        <v>231.4</v>
      </c>
      <c r="W214" s="8">
        <v>0</v>
      </c>
      <c r="X214" s="8">
        <v>6349.4</v>
      </c>
      <c r="Y214" s="8">
        <v>667.7</v>
      </c>
      <c r="Z214" s="8">
        <v>374</v>
      </c>
      <c r="AA214" s="8">
        <v>579.9</v>
      </c>
      <c r="AB214" s="8">
        <v>11594.7</v>
      </c>
      <c r="AC214" s="8">
        <v>12000</v>
      </c>
      <c r="AD214" s="8">
        <v>405.3</v>
      </c>
      <c r="AE214" s="8">
        <v>3.38</v>
      </c>
    </row>
    <row r="215" spans="18:31" ht="15" thickBot="1" x14ac:dyDescent="0.35">
      <c r="R215" s="7" t="s">
        <v>230</v>
      </c>
      <c r="S215" s="8">
        <v>2492.8000000000002</v>
      </c>
      <c r="T215" s="8">
        <v>612.29999999999995</v>
      </c>
      <c r="U215" s="8">
        <v>404.4</v>
      </c>
      <c r="V215" s="8">
        <v>271.8</v>
      </c>
      <c r="W215" s="8">
        <v>0</v>
      </c>
      <c r="X215" s="8">
        <v>6349.4</v>
      </c>
      <c r="Y215" s="8">
        <v>594.9</v>
      </c>
      <c r="Z215" s="8">
        <v>238.9</v>
      </c>
      <c r="AA215" s="8">
        <v>579.9</v>
      </c>
      <c r="AB215" s="8">
        <v>11544.4</v>
      </c>
      <c r="AC215" s="8">
        <v>12000</v>
      </c>
      <c r="AD215" s="8">
        <v>455.6</v>
      </c>
      <c r="AE215" s="8">
        <v>3.8</v>
      </c>
    </row>
    <row r="216" spans="18:31" ht="15" thickBot="1" x14ac:dyDescent="0.35">
      <c r="R216" s="7" t="s">
        <v>231</v>
      </c>
      <c r="S216" s="8">
        <v>2671.3</v>
      </c>
      <c r="T216" s="8">
        <v>612.29999999999995</v>
      </c>
      <c r="U216" s="8">
        <v>275.3</v>
      </c>
      <c r="V216" s="8">
        <v>271.8</v>
      </c>
      <c r="W216" s="8">
        <v>298.7</v>
      </c>
      <c r="X216" s="8">
        <v>6492</v>
      </c>
      <c r="Y216" s="8">
        <v>891.6</v>
      </c>
      <c r="Z216" s="8">
        <v>374</v>
      </c>
      <c r="AA216" s="8">
        <v>759</v>
      </c>
      <c r="AB216" s="8">
        <v>12645.9</v>
      </c>
      <c r="AC216" s="8">
        <v>13000</v>
      </c>
      <c r="AD216" s="8">
        <v>354.1</v>
      </c>
      <c r="AE216" s="8">
        <v>2.72</v>
      </c>
    </row>
    <row r="217" spans="18:31" ht="15" thickBot="1" x14ac:dyDescent="0.35">
      <c r="R217" s="7" t="s">
        <v>232</v>
      </c>
      <c r="S217" s="8">
        <v>2933.1</v>
      </c>
      <c r="T217" s="8">
        <v>612.29999999999995</v>
      </c>
      <c r="U217" s="8">
        <v>404.4</v>
      </c>
      <c r="V217" s="8">
        <v>36.9</v>
      </c>
      <c r="W217" s="8">
        <v>298.7</v>
      </c>
      <c r="X217" s="8">
        <v>6492</v>
      </c>
      <c r="Y217" s="8">
        <v>891.6</v>
      </c>
      <c r="Z217" s="8">
        <v>374</v>
      </c>
      <c r="AA217" s="8">
        <v>759</v>
      </c>
      <c r="AB217" s="8">
        <v>12802</v>
      </c>
      <c r="AC217" s="8">
        <v>12000</v>
      </c>
      <c r="AD217" s="8">
        <v>-802</v>
      </c>
      <c r="AE217" s="8">
        <v>-6.68</v>
      </c>
    </row>
    <row r="218" spans="18:31" ht="15" thickBot="1" x14ac:dyDescent="0.35">
      <c r="R218" s="7" t="s">
        <v>233</v>
      </c>
      <c r="S218" s="8">
        <v>2492.8000000000002</v>
      </c>
      <c r="T218" s="8">
        <v>667.7</v>
      </c>
      <c r="U218" s="8">
        <v>404.4</v>
      </c>
      <c r="V218" s="8">
        <v>36.9</v>
      </c>
      <c r="W218" s="8">
        <v>298.7</v>
      </c>
      <c r="X218" s="8">
        <v>6492</v>
      </c>
      <c r="Y218" s="8">
        <v>891.6</v>
      </c>
      <c r="Z218" s="8">
        <v>374</v>
      </c>
      <c r="AA218" s="8">
        <v>154.6</v>
      </c>
      <c r="AB218" s="8">
        <v>11812.6</v>
      </c>
      <c r="AC218" s="8">
        <v>12000</v>
      </c>
      <c r="AD218" s="8">
        <v>187.4</v>
      </c>
      <c r="AE218" s="8">
        <v>1.56</v>
      </c>
    </row>
    <row r="219" spans="18:31" ht="15" thickBot="1" x14ac:dyDescent="0.35">
      <c r="R219" s="7" t="s">
        <v>234</v>
      </c>
      <c r="S219" s="8">
        <v>2492.8000000000002</v>
      </c>
      <c r="T219" s="8">
        <v>352.5</v>
      </c>
      <c r="U219" s="8">
        <v>547</v>
      </c>
      <c r="V219" s="8">
        <v>231.4</v>
      </c>
      <c r="W219" s="8">
        <v>0</v>
      </c>
      <c r="X219" s="8">
        <v>6349.4</v>
      </c>
      <c r="Y219" s="8">
        <v>667.7</v>
      </c>
      <c r="Z219" s="8">
        <v>248.3</v>
      </c>
      <c r="AA219" s="8">
        <v>759</v>
      </c>
      <c r="AB219" s="8">
        <v>11648.1</v>
      </c>
      <c r="AC219" s="8">
        <v>11000</v>
      </c>
      <c r="AD219" s="8">
        <v>-648.1</v>
      </c>
      <c r="AE219" s="8">
        <v>-5.89</v>
      </c>
    </row>
    <row r="220" spans="18:31" ht="15" thickBot="1" x14ac:dyDescent="0.35">
      <c r="R220" s="7" t="s">
        <v>235</v>
      </c>
      <c r="S220" s="8">
        <v>2492.8000000000002</v>
      </c>
      <c r="T220" s="8">
        <v>352.5</v>
      </c>
      <c r="U220" s="8">
        <v>547</v>
      </c>
      <c r="V220" s="8">
        <v>231.4</v>
      </c>
      <c r="W220" s="8">
        <v>0</v>
      </c>
      <c r="X220" s="8">
        <v>6349.4</v>
      </c>
      <c r="Y220" s="8">
        <v>667.7</v>
      </c>
      <c r="Z220" s="8">
        <v>248.3</v>
      </c>
      <c r="AA220" s="8">
        <v>276.3</v>
      </c>
      <c r="AB220" s="8">
        <v>11165.4</v>
      </c>
      <c r="AC220" s="8">
        <v>11000</v>
      </c>
      <c r="AD220" s="8">
        <v>-165.4</v>
      </c>
      <c r="AE220" s="8">
        <v>-1.5</v>
      </c>
    </row>
    <row r="221" spans="18:31" ht="15" thickBot="1" x14ac:dyDescent="0.35">
      <c r="R221" s="7" t="s">
        <v>236</v>
      </c>
      <c r="S221" s="8">
        <v>2933.1</v>
      </c>
      <c r="T221" s="8">
        <v>667.7</v>
      </c>
      <c r="U221" s="8">
        <v>404.4</v>
      </c>
      <c r="V221" s="8">
        <v>36.9</v>
      </c>
      <c r="W221" s="8">
        <v>298.7</v>
      </c>
      <c r="X221" s="8">
        <v>6492</v>
      </c>
      <c r="Y221" s="8">
        <v>594.9</v>
      </c>
      <c r="Z221" s="8">
        <v>24.4</v>
      </c>
      <c r="AA221" s="8">
        <v>276.3</v>
      </c>
      <c r="AB221" s="8">
        <v>11728.4</v>
      </c>
      <c r="AC221" s="8">
        <v>12000</v>
      </c>
      <c r="AD221" s="8">
        <v>271.60000000000002</v>
      </c>
      <c r="AE221" s="8">
        <v>2.2599999999999998</v>
      </c>
    </row>
    <row r="222" spans="18:31" ht="15" thickBot="1" x14ac:dyDescent="0.35">
      <c r="R222" s="7" t="s">
        <v>237</v>
      </c>
      <c r="S222" s="8">
        <v>2492.8000000000002</v>
      </c>
      <c r="T222" s="8">
        <v>667.7</v>
      </c>
      <c r="U222" s="8">
        <v>404.4</v>
      </c>
      <c r="V222" s="8">
        <v>36.9</v>
      </c>
      <c r="W222" s="8">
        <v>0</v>
      </c>
      <c r="X222" s="8">
        <v>6349.4</v>
      </c>
      <c r="Y222" s="8">
        <v>891.6</v>
      </c>
      <c r="Z222" s="8">
        <v>24.4</v>
      </c>
      <c r="AA222" s="8">
        <v>276.3</v>
      </c>
      <c r="AB222" s="8">
        <v>11143.4</v>
      </c>
      <c r="AC222" s="8">
        <v>12000</v>
      </c>
      <c r="AD222" s="8">
        <v>856.6</v>
      </c>
      <c r="AE222" s="8">
        <v>7.14</v>
      </c>
    </row>
    <row r="223" spans="18:31" ht="15" thickBot="1" x14ac:dyDescent="0.35">
      <c r="R223" s="7" t="s">
        <v>238</v>
      </c>
      <c r="S223" s="8">
        <v>2933.1</v>
      </c>
      <c r="T223" s="8">
        <v>667.7</v>
      </c>
      <c r="U223" s="8">
        <v>404.4</v>
      </c>
      <c r="V223" s="8">
        <v>36.9</v>
      </c>
      <c r="W223" s="8">
        <v>298.7</v>
      </c>
      <c r="X223" s="8">
        <v>6492</v>
      </c>
      <c r="Y223" s="8">
        <v>594.9</v>
      </c>
      <c r="Z223" s="8">
        <v>24.4</v>
      </c>
      <c r="AA223" s="8">
        <v>759</v>
      </c>
      <c r="AB223" s="8">
        <v>12211.1</v>
      </c>
      <c r="AC223" s="8">
        <v>12000</v>
      </c>
      <c r="AD223" s="8">
        <v>-211.1</v>
      </c>
      <c r="AE223" s="8">
        <v>-1.76</v>
      </c>
    </row>
    <row r="224" spans="18:31" ht="15" thickBot="1" x14ac:dyDescent="0.35">
      <c r="R224" s="7" t="s">
        <v>239</v>
      </c>
      <c r="S224" s="8">
        <v>2492.8000000000002</v>
      </c>
      <c r="T224" s="8">
        <v>352.5</v>
      </c>
      <c r="U224" s="8">
        <v>547</v>
      </c>
      <c r="V224" s="8">
        <v>36.9</v>
      </c>
      <c r="W224" s="8">
        <v>0</v>
      </c>
      <c r="X224" s="8">
        <v>6349.4</v>
      </c>
      <c r="Y224" s="8">
        <v>594.9</v>
      </c>
      <c r="Z224" s="8">
        <v>238.9</v>
      </c>
      <c r="AA224" s="8">
        <v>579.9</v>
      </c>
      <c r="AB224" s="8">
        <v>11192.3</v>
      </c>
      <c r="AC224" s="8">
        <v>11000</v>
      </c>
      <c r="AD224" s="8">
        <v>-192.3</v>
      </c>
      <c r="AE224" s="8">
        <v>-1.75</v>
      </c>
    </row>
    <row r="225" spans="18:31" ht="15" thickBot="1" x14ac:dyDescent="0.35">
      <c r="R225" s="7" t="s">
        <v>240</v>
      </c>
      <c r="S225" s="8">
        <v>2492.8000000000002</v>
      </c>
      <c r="T225" s="8">
        <v>612.29999999999995</v>
      </c>
      <c r="U225" s="8">
        <v>0</v>
      </c>
      <c r="V225" s="8">
        <v>271.8</v>
      </c>
      <c r="W225" s="8">
        <v>1119</v>
      </c>
      <c r="X225" s="8">
        <v>6776.7</v>
      </c>
      <c r="Y225" s="8">
        <v>733</v>
      </c>
      <c r="Z225" s="8">
        <v>343.1</v>
      </c>
      <c r="AA225" s="8">
        <v>617.29999999999995</v>
      </c>
      <c r="AB225" s="8">
        <v>12966</v>
      </c>
      <c r="AC225" s="8">
        <v>13000</v>
      </c>
      <c r="AD225" s="8">
        <v>34</v>
      </c>
      <c r="AE225" s="8">
        <v>0.26</v>
      </c>
    </row>
    <row r="226" spans="18:31" ht="15" thickBot="1" x14ac:dyDescent="0.35">
      <c r="R226" s="7" t="s">
        <v>241</v>
      </c>
      <c r="S226" s="8">
        <v>2492.8000000000002</v>
      </c>
      <c r="T226" s="8">
        <v>352.5</v>
      </c>
      <c r="U226" s="8">
        <v>547</v>
      </c>
      <c r="V226" s="8">
        <v>271.8</v>
      </c>
      <c r="W226" s="8">
        <v>0</v>
      </c>
      <c r="X226" s="8">
        <v>6349.4</v>
      </c>
      <c r="Y226" s="8">
        <v>594.9</v>
      </c>
      <c r="Z226" s="8">
        <v>343.1</v>
      </c>
      <c r="AA226" s="8">
        <v>759</v>
      </c>
      <c r="AB226" s="8">
        <v>11710.4</v>
      </c>
      <c r="AC226" s="8">
        <v>12000</v>
      </c>
      <c r="AD226" s="8">
        <v>289.60000000000002</v>
      </c>
      <c r="AE226" s="8">
        <v>2.41</v>
      </c>
    </row>
    <row r="227" spans="18:31" ht="15" thickBot="1" x14ac:dyDescent="0.35">
      <c r="R227" s="7" t="s">
        <v>242</v>
      </c>
      <c r="S227" s="8">
        <v>2492.8000000000002</v>
      </c>
      <c r="T227" s="8">
        <v>352.5</v>
      </c>
      <c r="U227" s="8">
        <v>547</v>
      </c>
      <c r="V227" s="8">
        <v>271.8</v>
      </c>
      <c r="W227" s="8">
        <v>0</v>
      </c>
      <c r="X227" s="8">
        <v>6349.4</v>
      </c>
      <c r="Y227" s="8">
        <v>594.9</v>
      </c>
      <c r="Z227" s="8">
        <v>343.1</v>
      </c>
      <c r="AA227" s="8">
        <v>579.9</v>
      </c>
      <c r="AB227" s="8">
        <v>11531.4</v>
      </c>
      <c r="AC227" s="8">
        <v>12000</v>
      </c>
      <c r="AD227" s="8">
        <v>468.6</v>
      </c>
      <c r="AE227" s="8">
        <v>3.91</v>
      </c>
    </row>
    <row r="228" spans="18:31" ht="15" thickBot="1" x14ac:dyDescent="0.35">
      <c r="R228" s="7" t="s">
        <v>243</v>
      </c>
      <c r="S228" s="8">
        <v>3769.3</v>
      </c>
      <c r="T228" s="8">
        <v>667.7</v>
      </c>
      <c r="U228" s="8">
        <v>0</v>
      </c>
      <c r="V228" s="8">
        <v>417.9</v>
      </c>
      <c r="W228" s="8">
        <v>537.1</v>
      </c>
      <c r="X228" s="8">
        <v>6492</v>
      </c>
      <c r="Y228" s="8">
        <v>667.7</v>
      </c>
      <c r="Z228" s="8">
        <v>248.3</v>
      </c>
      <c r="AA228" s="8">
        <v>276.3</v>
      </c>
      <c r="AB228" s="8">
        <v>13076.2</v>
      </c>
      <c r="AC228" s="8">
        <v>13000</v>
      </c>
      <c r="AD228" s="8">
        <v>-76.2</v>
      </c>
      <c r="AE228" s="8">
        <v>-0.59</v>
      </c>
    </row>
    <row r="229" spans="18:31" ht="15" thickBot="1" x14ac:dyDescent="0.35">
      <c r="R229" s="7" t="s">
        <v>244</v>
      </c>
      <c r="S229" s="8">
        <v>2671.3</v>
      </c>
      <c r="T229" s="8">
        <v>79.8</v>
      </c>
      <c r="U229" s="8">
        <v>1892.4</v>
      </c>
      <c r="V229" s="8">
        <v>417.9</v>
      </c>
      <c r="W229" s="8">
        <v>1647.1</v>
      </c>
      <c r="X229" s="8">
        <v>4725.3</v>
      </c>
      <c r="Y229" s="8">
        <v>733</v>
      </c>
      <c r="Z229" s="8">
        <v>248.3</v>
      </c>
      <c r="AA229" s="8">
        <v>617.29999999999995</v>
      </c>
      <c r="AB229" s="8">
        <v>13032.4</v>
      </c>
      <c r="AC229" s="8">
        <v>13000</v>
      </c>
      <c r="AD229" s="8">
        <v>-32.4</v>
      </c>
      <c r="AE229" s="8">
        <v>-0.25</v>
      </c>
    </row>
    <row r="230" spans="18:31" ht="15" thickBot="1" x14ac:dyDescent="0.35">
      <c r="R230" s="7" t="s">
        <v>245</v>
      </c>
      <c r="S230" s="8">
        <v>3769.3</v>
      </c>
      <c r="T230" s="8">
        <v>612.29999999999995</v>
      </c>
      <c r="U230" s="8">
        <v>0</v>
      </c>
      <c r="V230" s="8">
        <v>417.9</v>
      </c>
      <c r="W230" s="8">
        <v>537.1</v>
      </c>
      <c r="X230" s="8">
        <v>6776.7</v>
      </c>
      <c r="Y230" s="8">
        <v>594.9</v>
      </c>
      <c r="Z230" s="8">
        <v>248.3</v>
      </c>
      <c r="AA230" s="8">
        <v>276.3</v>
      </c>
      <c r="AB230" s="8">
        <v>13232.8</v>
      </c>
      <c r="AC230" s="8">
        <v>13000</v>
      </c>
      <c r="AD230" s="8">
        <v>-232.8</v>
      </c>
      <c r="AE230" s="8">
        <v>-1.79</v>
      </c>
    </row>
    <row r="231" spans="18:31" ht="15" thickBot="1" x14ac:dyDescent="0.35">
      <c r="R231" s="7" t="s">
        <v>246</v>
      </c>
      <c r="S231" s="8">
        <v>3769.3</v>
      </c>
      <c r="T231" s="8">
        <v>612.29999999999995</v>
      </c>
      <c r="U231" s="8">
        <v>0</v>
      </c>
      <c r="V231" s="8">
        <v>877.6</v>
      </c>
      <c r="W231" s="8">
        <v>537.1</v>
      </c>
      <c r="X231" s="8">
        <v>6297</v>
      </c>
      <c r="Y231" s="8">
        <v>594.9</v>
      </c>
      <c r="Z231" s="8">
        <v>238.9</v>
      </c>
      <c r="AA231" s="8">
        <v>276.3</v>
      </c>
      <c r="AB231" s="8">
        <v>13203.4</v>
      </c>
      <c r="AC231" s="8">
        <v>14000</v>
      </c>
      <c r="AD231" s="8">
        <v>796.6</v>
      </c>
      <c r="AE231" s="8">
        <v>5.69</v>
      </c>
    </row>
    <row r="232" spans="18:31" ht="15" thickBot="1" x14ac:dyDescent="0.35">
      <c r="R232" s="7" t="s">
        <v>247</v>
      </c>
      <c r="S232" s="8">
        <v>2671.3</v>
      </c>
      <c r="T232" s="8">
        <v>79.8</v>
      </c>
      <c r="U232" s="8">
        <v>0</v>
      </c>
      <c r="V232" s="8">
        <v>877.6</v>
      </c>
      <c r="W232" s="8">
        <v>1119</v>
      </c>
      <c r="X232" s="8">
        <v>6297</v>
      </c>
      <c r="Y232" s="8">
        <v>733</v>
      </c>
      <c r="Z232" s="8">
        <v>238.9</v>
      </c>
      <c r="AA232" s="8">
        <v>276.3</v>
      </c>
      <c r="AB232" s="8">
        <v>12292.8</v>
      </c>
      <c r="AC232" s="8">
        <v>13000</v>
      </c>
      <c r="AD232" s="8">
        <v>707.2</v>
      </c>
      <c r="AE232" s="8">
        <v>5.44</v>
      </c>
    </row>
    <row r="233" spans="18:31" ht="15" thickBot="1" x14ac:dyDescent="0.35">
      <c r="R233" s="7" t="s">
        <v>248</v>
      </c>
      <c r="S233" s="8">
        <v>3769.3</v>
      </c>
      <c r="T233" s="8">
        <v>667.7</v>
      </c>
      <c r="U233" s="8">
        <v>275.3</v>
      </c>
      <c r="V233" s="8">
        <v>271.8</v>
      </c>
      <c r="W233" s="8">
        <v>537.1</v>
      </c>
      <c r="X233" s="8">
        <v>6776.7</v>
      </c>
      <c r="Y233" s="8">
        <v>667.7</v>
      </c>
      <c r="Z233" s="8">
        <v>238.9</v>
      </c>
      <c r="AA233" s="8">
        <v>759</v>
      </c>
      <c r="AB233" s="8">
        <v>13963.3</v>
      </c>
      <c r="AC233" s="8">
        <v>14000</v>
      </c>
      <c r="AD233" s="8">
        <v>36.700000000000003</v>
      </c>
      <c r="AE233" s="8">
        <v>0.26</v>
      </c>
    </row>
    <row r="234" spans="18:31" ht="15" thickBot="1" x14ac:dyDescent="0.35">
      <c r="R234" s="7" t="s">
        <v>249</v>
      </c>
      <c r="S234" s="8">
        <v>3769.3</v>
      </c>
      <c r="T234" s="8">
        <v>667.7</v>
      </c>
      <c r="U234" s="8">
        <v>275.3</v>
      </c>
      <c r="V234" s="8">
        <v>271.8</v>
      </c>
      <c r="W234" s="8">
        <v>537.1</v>
      </c>
      <c r="X234" s="8">
        <v>6776.7</v>
      </c>
      <c r="Y234" s="8">
        <v>594.9</v>
      </c>
      <c r="Z234" s="8">
        <v>238.9</v>
      </c>
      <c r="AA234" s="8">
        <v>759</v>
      </c>
      <c r="AB234" s="8">
        <v>13890.5</v>
      </c>
      <c r="AC234" s="8">
        <v>14000</v>
      </c>
      <c r="AD234" s="8">
        <v>109.5</v>
      </c>
      <c r="AE234" s="8">
        <v>0.78</v>
      </c>
    </row>
    <row r="235" spans="18:31" ht="15" thickBot="1" x14ac:dyDescent="0.35">
      <c r="R235" s="7" t="s">
        <v>250</v>
      </c>
      <c r="S235" s="8">
        <v>2671.3</v>
      </c>
      <c r="T235" s="8">
        <v>1043.2</v>
      </c>
      <c r="U235" s="8">
        <v>275.3</v>
      </c>
      <c r="V235" s="8">
        <v>271.8</v>
      </c>
      <c r="W235" s="8">
        <v>1119</v>
      </c>
      <c r="X235" s="8">
        <v>6492</v>
      </c>
      <c r="Y235" s="8">
        <v>891.6</v>
      </c>
      <c r="Z235" s="8">
        <v>238.9</v>
      </c>
      <c r="AA235" s="8">
        <v>154.6</v>
      </c>
      <c r="AB235" s="8">
        <v>13157.5</v>
      </c>
      <c r="AC235" s="8">
        <v>13000</v>
      </c>
      <c r="AD235" s="8">
        <v>-157.5</v>
      </c>
      <c r="AE235" s="8">
        <v>-1.21</v>
      </c>
    </row>
    <row r="236" spans="18:31" ht="15" thickBot="1" x14ac:dyDescent="0.35">
      <c r="R236" s="7" t="s">
        <v>251</v>
      </c>
      <c r="S236" s="8">
        <v>2933.1</v>
      </c>
      <c r="T236" s="8">
        <v>667.7</v>
      </c>
      <c r="U236" s="8">
        <v>404.4</v>
      </c>
      <c r="V236" s="8">
        <v>417.9</v>
      </c>
      <c r="W236" s="8">
        <v>298.7</v>
      </c>
      <c r="X236" s="8">
        <v>6492</v>
      </c>
      <c r="Y236" s="8">
        <v>667.7</v>
      </c>
      <c r="Z236" s="8">
        <v>248.3</v>
      </c>
      <c r="AA236" s="8">
        <v>759</v>
      </c>
      <c r="AB236" s="8">
        <v>12888.7</v>
      </c>
      <c r="AC236" s="8">
        <v>12000</v>
      </c>
      <c r="AD236" s="8">
        <v>-888.7</v>
      </c>
      <c r="AE236" s="8">
        <v>-7.41</v>
      </c>
    </row>
    <row r="237" spans="18:31" ht="15" thickBot="1" x14ac:dyDescent="0.35">
      <c r="R237" s="7" t="s">
        <v>252</v>
      </c>
      <c r="S237" s="8">
        <v>2933.1</v>
      </c>
      <c r="T237" s="8">
        <v>667.7</v>
      </c>
      <c r="U237" s="8">
        <v>404.4</v>
      </c>
      <c r="V237" s="8">
        <v>417.9</v>
      </c>
      <c r="W237" s="8">
        <v>298.7</v>
      </c>
      <c r="X237" s="8">
        <v>6492</v>
      </c>
      <c r="Y237" s="8">
        <v>667.7</v>
      </c>
      <c r="Z237" s="8">
        <v>248.3</v>
      </c>
      <c r="AA237" s="8">
        <v>759</v>
      </c>
      <c r="AB237" s="8">
        <v>12888.7</v>
      </c>
      <c r="AC237" s="8">
        <v>12000</v>
      </c>
      <c r="AD237" s="8">
        <v>-888.7</v>
      </c>
      <c r="AE237" s="8">
        <v>-7.41</v>
      </c>
    </row>
    <row r="238" spans="18:31" ht="15" thickBot="1" x14ac:dyDescent="0.35">
      <c r="R238" s="7" t="s">
        <v>253</v>
      </c>
      <c r="S238" s="8">
        <v>2492.8000000000002</v>
      </c>
      <c r="T238" s="8">
        <v>79.8</v>
      </c>
      <c r="U238" s="8">
        <v>0</v>
      </c>
      <c r="V238" s="8">
        <v>417.9</v>
      </c>
      <c r="W238" s="8">
        <v>537.1</v>
      </c>
      <c r="X238" s="8">
        <v>6776.7</v>
      </c>
      <c r="Y238" s="8">
        <v>891.6</v>
      </c>
      <c r="Z238" s="8">
        <v>248.3</v>
      </c>
      <c r="AA238" s="8">
        <v>617.29999999999995</v>
      </c>
      <c r="AB238" s="8">
        <v>12061.5</v>
      </c>
      <c r="AC238" s="8">
        <v>11000</v>
      </c>
      <c r="AD238" s="8">
        <v>-1061.5</v>
      </c>
      <c r="AE238" s="8">
        <v>-9.65</v>
      </c>
    </row>
    <row r="239" spans="18:31" ht="15" thickBot="1" x14ac:dyDescent="0.35">
      <c r="R239" s="7" t="s">
        <v>254</v>
      </c>
      <c r="S239" s="8">
        <v>2933.1</v>
      </c>
      <c r="T239" s="8">
        <v>352.5</v>
      </c>
      <c r="U239" s="8">
        <v>275.3</v>
      </c>
      <c r="V239" s="8">
        <v>877.6</v>
      </c>
      <c r="W239" s="8">
        <v>298.7</v>
      </c>
      <c r="X239" s="8">
        <v>6776.7</v>
      </c>
      <c r="Y239" s="8">
        <v>667.7</v>
      </c>
      <c r="Z239" s="8">
        <v>24.4</v>
      </c>
      <c r="AA239" s="8">
        <v>759</v>
      </c>
      <c r="AB239" s="8">
        <v>12965</v>
      </c>
      <c r="AC239" s="8">
        <v>13000</v>
      </c>
      <c r="AD239" s="8">
        <v>35</v>
      </c>
      <c r="AE239" s="8">
        <v>0.27</v>
      </c>
    </row>
    <row r="240" spans="18:31" ht="15" thickBot="1" x14ac:dyDescent="0.35">
      <c r="R240" s="7" t="s">
        <v>255</v>
      </c>
      <c r="S240" s="8">
        <v>2492.8000000000002</v>
      </c>
      <c r="T240" s="8">
        <v>612.29999999999995</v>
      </c>
      <c r="U240" s="8">
        <v>404.4</v>
      </c>
      <c r="V240" s="8">
        <v>877.6</v>
      </c>
      <c r="W240" s="8">
        <v>298.7</v>
      </c>
      <c r="X240" s="8">
        <v>6492</v>
      </c>
      <c r="Y240" s="8">
        <v>594.9</v>
      </c>
      <c r="Z240" s="8">
        <v>24.4</v>
      </c>
      <c r="AA240" s="8">
        <v>276.3</v>
      </c>
      <c r="AB240" s="8">
        <v>12073.4</v>
      </c>
      <c r="AC240" s="8">
        <v>12000</v>
      </c>
      <c r="AD240" s="8">
        <v>-73.400000000000006</v>
      </c>
      <c r="AE240" s="8">
        <v>-0.61</v>
      </c>
    </row>
    <row r="241" spans="18:31" ht="15" thickBot="1" x14ac:dyDescent="0.35">
      <c r="R241" s="7" t="s">
        <v>256</v>
      </c>
      <c r="S241" s="8">
        <v>2933.1</v>
      </c>
      <c r="T241" s="8">
        <v>667.7</v>
      </c>
      <c r="U241" s="8">
        <v>404.4</v>
      </c>
      <c r="V241" s="8">
        <v>877.6</v>
      </c>
      <c r="W241" s="8">
        <v>298.7</v>
      </c>
      <c r="X241" s="8">
        <v>6776.7</v>
      </c>
      <c r="Y241" s="8">
        <v>594.9</v>
      </c>
      <c r="Z241" s="8">
        <v>24.4</v>
      </c>
      <c r="AA241" s="8">
        <v>759</v>
      </c>
      <c r="AB241" s="8">
        <v>13336.5</v>
      </c>
      <c r="AC241" s="8">
        <v>13000</v>
      </c>
      <c r="AD241" s="8">
        <v>-336.5</v>
      </c>
      <c r="AE241" s="8">
        <v>-2.59</v>
      </c>
    </row>
    <row r="242" spans="18:31" ht="15" thickBot="1" x14ac:dyDescent="0.35">
      <c r="R242" s="7" t="s">
        <v>257</v>
      </c>
      <c r="S242" s="8">
        <v>2492.8000000000002</v>
      </c>
      <c r="T242" s="8">
        <v>667.7</v>
      </c>
      <c r="U242" s="8">
        <v>547</v>
      </c>
      <c r="V242" s="8">
        <v>36.9</v>
      </c>
      <c r="W242" s="8">
        <v>0</v>
      </c>
      <c r="X242" s="8">
        <v>6349.4</v>
      </c>
      <c r="Y242" s="8">
        <v>667.7</v>
      </c>
      <c r="Z242" s="8">
        <v>238.9</v>
      </c>
      <c r="AA242" s="8">
        <v>579.9</v>
      </c>
      <c r="AB242" s="8">
        <v>11580.3</v>
      </c>
      <c r="AC242" s="8">
        <v>11000</v>
      </c>
      <c r="AD242" s="8">
        <v>-580.29999999999995</v>
      </c>
      <c r="AE242" s="8">
        <v>-5.28</v>
      </c>
    </row>
    <row r="243" spans="18:31" ht="15" thickBot="1" x14ac:dyDescent="0.35">
      <c r="R243" s="7" t="s">
        <v>258</v>
      </c>
      <c r="S243" s="8">
        <v>2492.8000000000002</v>
      </c>
      <c r="T243" s="8">
        <v>352.5</v>
      </c>
      <c r="U243" s="8">
        <v>547</v>
      </c>
      <c r="V243" s="8">
        <v>36.9</v>
      </c>
      <c r="W243" s="8">
        <v>0</v>
      </c>
      <c r="X243" s="8">
        <v>6349.4</v>
      </c>
      <c r="Y243" s="8">
        <v>667.7</v>
      </c>
      <c r="Z243" s="8">
        <v>238.9</v>
      </c>
      <c r="AA243" s="8">
        <v>579.9</v>
      </c>
      <c r="AB243" s="8">
        <v>11265.1</v>
      </c>
      <c r="AC243" s="8">
        <v>12000</v>
      </c>
      <c r="AD243" s="8">
        <v>734.9</v>
      </c>
      <c r="AE243" s="8">
        <v>6.12</v>
      </c>
    </row>
    <row r="244" spans="18:31" ht="15" thickBot="1" x14ac:dyDescent="0.35">
      <c r="R244" s="7" t="s">
        <v>259</v>
      </c>
      <c r="S244" s="8">
        <v>3769.3</v>
      </c>
      <c r="T244" s="8">
        <v>667.7</v>
      </c>
      <c r="U244" s="8">
        <v>0</v>
      </c>
      <c r="V244" s="8">
        <v>417.9</v>
      </c>
      <c r="W244" s="8">
        <v>1119</v>
      </c>
      <c r="X244" s="8">
        <v>6297</v>
      </c>
      <c r="Y244" s="8">
        <v>891.6</v>
      </c>
      <c r="Z244" s="8">
        <v>374</v>
      </c>
      <c r="AA244" s="8">
        <v>276.3</v>
      </c>
      <c r="AB244" s="8">
        <v>13812.7</v>
      </c>
      <c r="AC244" s="8">
        <v>14000</v>
      </c>
      <c r="AD244" s="8">
        <v>187.3</v>
      </c>
      <c r="AE244" s="8">
        <v>1.34</v>
      </c>
    </row>
    <row r="245" spans="18:31" ht="15" thickBot="1" x14ac:dyDescent="0.35">
      <c r="R245" s="7" t="s">
        <v>260</v>
      </c>
      <c r="S245" s="8">
        <v>3544.4</v>
      </c>
      <c r="T245" s="8">
        <v>667.7</v>
      </c>
      <c r="U245" s="8">
        <v>1892.4</v>
      </c>
      <c r="V245" s="8">
        <v>877.6</v>
      </c>
      <c r="W245" s="8">
        <v>1119</v>
      </c>
      <c r="X245" s="8">
        <v>4725.3</v>
      </c>
      <c r="Y245" s="8">
        <v>733</v>
      </c>
      <c r="Z245" s="8">
        <v>238.9</v>
      </c>
      <c r="AA245" s="8">
        <v>276.3</v>
      </c>
      <c r="AB245" s="8">
        <v>14074.5</v>
      </c>
      <c r="AC245" s="8">
        <v>14000</v>
      </c>
      <c r="AD245" s="8">
        <v>-74.5</v>
      </c>
      <c r="AE245" s="8">
        <v>-0.53</v>
      </c>
    </row>
    <row r="246" spans="18:31" ht="15" thickBot="1" x14ac:dyDescent="0.35">
      <c r="R246" s="7" t="s">
        <v>261</v>
      </c>
      <c r="S246" s="8">
        <v>2933.1</v>
      </c>
      <c r="T246" s="8">
        <v>667.7</v>
      </c>
      <c r="U246" s="8">
        <v>275.3</v>
      </c>
      <c r="V246" s="8">
        <v>417.9</v>
      </c>
      <c r="W246" s="8">
        <v>1119</v>
      </c>
      <c r="X246" s="8">
        <v>6776.7</v>
      </c>
      <c r="Y246" s="8">
        <v>594.9</v>
      </c>
      <c r="Z246" s="8">
        <v>248.3</v>
      </c>
      <c r="AA246" s="8">
        <v>759</v>
      </c>
      <c r="AB246" s="8">
        <v>13791.8</v>
      </c>
      <c r="AC246" s="8">
        <v>14000</v>
      </c>
      <c r="AD246" s="8">
        <v>208.2</v>
      </c>
      <c r="AE246" s="8">
        <v>1.49</v>
      </c>
    </row>
    <row r="247" spans="18:31" ht="15" thickBot="1" x14ac:dyDescent="0.35">
      <c r="R247" s="7" t="s">
        <v>262</v>
      </c>
      <c r="S247" s="8">
        <v>2671.3</v>
      </c>
      <c r="T247" s="8">
        <v>79.8</v>
      </c>
      <c r="U247" s="8">
        <v>1892.4</v>
      </c>
      <c r="V247" s="8">
        <v>877.6</v>
      </c>
      <c r="W247" s="8">
        <v>1647.1</v>
      </c>
      <c r="X247" s="8">
        <v>4725.3</v>
      </c>
      <c r="Y247" s="8">
        <v>584.9</v>
      </c>
      <c r="Z247" s="8">
        <v>374</v>
      </c>
      <c r="AA247" s="8">
        <v>617.29999999999995</v>
      </c>
      <c r="AB247" s="8">
        <v>13469.7</v>
      </c>
      <c r="AC247" s="8">
        <v>13000</v>
      </c>
      <c r="AD247" s="8">
        <v>-469.7</v>
      </c>
      <c r="AE247" s="8">
        <v>-3.61</v>
      </c>
    </row>
    <row r="248" spans="18:31" ht="15" thickBot="1" x14ac:dyDescent="0.35">
      <c r="R248" s="7" t="s">
        <v>263</v>
      </c>
      <c r="S248" s="8">
        <v>2933.1</v>
      </c>
      <c r="T248" s="8">
        <v>352.5</v>
      </c>
      <c r="U248" s="8">
        <v>404.4</v>
      </c>
      <c r="V248" s="8">
        <v>36.9</v>
      </c>
      <c r="W248" s="8">
        <v>537.1</v>
      </c>
      <c r="X248" s="8">
        <v>6492</v>
      </c>
      <c r="Y248" s="8">
        <v>667.7</v>
      </c>
      <c r="Z248" s="8">
        <v>24.4</v>
      </c>
      <c r="AA248" s="8">
        <v>759</v>
      </c>
      <c r="AB248" s="8">
        <v>12207.1</v>
      </c>
      <c r="AC248" s="8">
        <v>12000</v>
      </c>
      <c r="AD248" s="8">
        <v>-207.1</v>
      </c>
      <c r="AE248" s="8">
        <v>-1.73</v>
      </c>
    </row>
    <row r="249" spans="18:31" ht="15" thickBot="1" x14ac:dyDescent="0.35">
      <c r="R249" s="7" t="s">
        <v>264</v>
      </c>
      <c r="S249" s="8">
        <v>2933.1</v>
      </c>
      <c r="T249" s="8">
        <v>352.5</v>
      </c>
      <c r="U249" s="8">
        <v>404.4</v>
      </c>
      <c r="V249" s="8">
        <v>36.9</v>
      </c>
      <c r="W249" s="8">
        <v>298.7</v>
      </c>
      <c r="X249" s="8">
        <v>6492</v>
      </c>
      <c r="Y249" s="8">
        <v>667.7</v>
      </c>
      <c r="Z249" s="8">
        <v>24.4</v>
      </c>
      <c r="AA249" s="8">
        <v>579.9</v>
      </c>
      <c r="AB249" s="8">
        <v>11789.7</v>
      </c>
      <c r="AC249" s="8">
        <v>12000</v>
      </c>
      <c r="AD249" s="8">
        <v>210.3</v>
      </c>
      <c r="AE249" s="8">
        <v>1.75</v>
      </c>
    </row>
    <row r="250" spans="18:31" ht="15" thickBot="1" x14ac:dyDescent="0.35">
      <c r="R250" s="7" t="s">
        <v>265</v>
      </c>
      <c r="S250" s="8">
        <v>2492.8000000000002</v>
      </c>
      <c r="T250" s="8">
        <v>667.7</v>
      </c>
      <c r="U250" s="8">
        <v>275.3</v>
      </c>
      <c r="V250" s="8">
        <v>36.9</v>
      </c>
      <c r="W250" s="8">
        <v>298.7</v>
      </c>
      <c r="X250" s="8">
        <v>6349.4</v>
      </c>
      <c r="Y250" s="8">
        <v>891.6</v>
      </c>
      <c r="Z250" s="8">
        <v>238.9</v>
      </c>
      <c r="AA250" s="8">
        <v>154.6</v>
      </c>
      <c r="AB250" s="8">
        <v>11405.7</v>
      </c>
      <c r="AC250" s="8">
        <v>11000</v>
      </c>
      <c r="AD250" s="8">
        <v>-405.7</v>
      </c>
      <c r="AE250" s="8">
        <v>-3.69</v>
      </c>
    </row>
    <row r="251" spans="18:31" ht="15" thickBot="1" x14ac:dyDescent="0.35">
      <c r="R251" s="7" t="s">
        <v>266</v>
      </c>
      <c r="S251" s="8">
        <v>2933.1</v>
      </c>
      <c r="T251" s="8">
        <v>352.5</v>
      </c>
      <c r="U251" s="8">
        <v>275.3</v>
      </c>
      <c r="V251" s="8">
        <v>36.9</v>
      </c>
      <c r="W251" s="8">
        <v>537.1</v>
      </c>
      <c r="X251" s="8">
        <v>6492</v>
      </c>
      <c r="Y251" s="8">
        <v>594.9</v>
      </c>
      <c r="Z251" s="8">
        <v>238.9</v>
      </c>
      <c r="AA251" s="8">
        <v>759</v>
      </c>
      <c r="AB251" s="8">
        <v>12219.5</v>
      </c>
      <c r="AC251" s="8">
        <v>12000</v>
      </c>
      <c r="AD251" s="8">
        <v>-219.5</v>
      </c>
      <c r="AE251" s="8">
        <v>-1.83</v>
      </c>
    </row>
    <row r="252" spans="18:31" ht="15" thickBot="1" x14ac:dyDescent="0.35">
      <c r="R252" s="7" t="s">
        <v>267</v>
      </c>
      <c r="S252" s="8">
        <v>2492.8000000000002</v>
      </c>
      <c r="T252" s="8">
        <v>667.7</v>
      </c>
      <c r="U252" s="8">
        <v>275.3</v>
      </c>
      <c r="V252" s="8">
        <v>36.9</v>
      </c>
      <c r="W252" s="8">
        <v>298.7</v>
      </c>
      <c r="X252" s="8">
        <v>6492</v>
      </c>
      <c r="Y252" s="8">
        <v>594.9</v>
      </c>
      <c r="Z252" s="8">
        <v>238.9</v>
      </c>
      <c r="AA252" s="8">
        <v>276.3</v>
      </c>
      <c r="AB252" s="8">
        <v>11373.3</v>
      </c>
      <c r="AC252" s="8">
        <v>11000</v>
      </c>
      <c r="AD252" s="8">
        <v>-373.3</v>
      </c>
      <c r="AE252" s="8">
        <v>-3.39</v>
      </c>
    </row>
    <row r="253" spans="18:31" ht="15" thickBot="1" x14ac:dyDescent="0.35">
      <c r="R253" s="7" t="s">
        <v>268</v>
      </c>
      <c r="S253" s="8">
        <v>2933.1</v>
      </c>
      <c r="T253" s="8">
        <v>667.7</v>
      </c>
      <c r="U253" s="8">
        <v>275.3</v>
      </c>
      <c r="V253" s="8">
        <v>36.9</v>
      </c>
      <c r="W253" s="8">
        <v>537.1</v>
      </c>
      <c r="X253" s="8">
        <v>6492</v>
      </c>
      <c r="Y253" s="8">
        <v>594.9</v>
      </c>
      <c r="Z253" s="8">
        <v>238.9</v>
      </c>
      <c r="AA253" s="8">
        <v>759</v>
      </c>
      <c r="AB253" s="8">
        <v>12534.7</v>
      </c>
      <c r="AC253" s="8">
        <v>12000</v>
      </c>
      <c r="AD253" s="8">
        <v>-534.70000000000005</v>
      </c>
      <c r="AE253" s="8">
        <v>-4.46</v>
      </c>
    </row>
    <row r="254" spans="18:31" ht="15" thickBot="1" x14ac:dyDescent="0.35">
      <c r="R254" s="7" t="s">
        <v>269</v>
      </c>
      <c r="S254" s="8">
        <v>3769.3</v>
      </c>
      <c r="T254" s="8">
        <v>667.7</v>
      </c>
      <c r="U254" s="8">
        <v>0</v>
      </c>
      <c r="V254" s="8">
        <v>417.9</v>
      </c>
      <c r="W254" s="8">
        <v>298.7</v>
      </c>
      <c r="X254" s="8">
        <v>6297</v>
      </c>
      <c r="Y254" s="8">
        <v>667.7</v>
      </c>
      <c r="Z254" s="8">
        <v>248.3</v>
      </c>
      <c r="AA254" s="8">
        <v>759</v>
      </c>
      <c r="AB254" s="8">
        <v>13125.6</v>
      </c>
      <c r="AC254" s="8">
        <v>14000</v>
      </c>
      <c r="AD254" s="8">
        <v>874.4</v>
      </c>
      <c r="AE254" s="8">
        <v>6.25</v>
      </c>
    </row>
    <row r="255" spans="18:31" ht="15" thickBot="1" x14ac:dyDescent="0.35">
      <c r="R255" s="7" t="s">
        <v>270</v>
      </c>
      <c r="S255" s="8">
        <v>2671.3</v>
      </c>
      <c r="T255" s="8">
        <v>1043.2</v>
      </c>
      <c r="U255" s="8">
        <v>0</v>
      </c>
      <c r="V255" s="8">
        <v>417.9</v>
      </c>
      <c r="W255" s="8">
        <v>1119</v>
      </c>
      <c r="X255" s="8">
        <v>6776.7</v>
      </c>
      <c r="Y255" s="8">
        <v>667.7</v>
      </c>
      <c r="Z255" s="8">
        <v>248.3</v>
      </c>
      <c r="AA255" s="8">
        <v>154.6</v>
      </c>
      <c r="AB255" s="8">
        <v>13098.7</v>
      </c>
      <c r="AC255" s="8">
        <v>13000</v>
      </c>
      <c r="AD255" s="8">
        <v>-98.7</v>
      </c>
      <c r="AE255" s="8">
        <v>-0.76</v>
      </c>
    </row>
    <row r="256" spans="18:31" ht="15" thickBot="1" x14ac:dyDescent="0.35">
      <c r="R256" s="7" t="s">
        <v>271</v>
      </c>
      <c r="S256" s="8">
        <v>3769.3</v>
      </c>
      <c r="T256" s="8">
        <v>612.29999999999995</v>
      </c>
      <c r="U256" s="8">
        <v>0</v>
      </c>
      <c r="V256" s="8">
        <v>417.9</v>
      </c>
      <c r="W256" s="8">
        <v>298.7</v>
      </c>
      <c r="X256" s="8">
        <v>6297</v>
      </c>
      <c r="Y256" s="8">
        <v>667.7</v>
      </c>
      <c r="Z256" s="8">
        <v>248.3</v>
      </c>
      <c r="AA256" s="8">
        <v>759</v>
      </c>
      <c r="AB256" s="8">
        <v>13070.3</v>
      </c>
      <c r="AC256" s="8">
        <v>14000</v>
      </c>
      <c r="AD256" s="8">
        <v>929.7</v>
      </c>
      <c r="AE256" s="8">
        <v>6.64</v>
      </c>
    </row>
    <row r="257" spans="18:31" ht="15" thickBot="1" x14ac:dyDescent="0.35">
      <c r="R257" s="7" t="s">
        <v>272</v>
      </c>
      <c r="S257" s="8">
        <v>3769.3</v>
      </c>
      <c r="T257" s="8">
        <v>667.7</v>
      </c>
      <c r="U257" s="8">
        <v>275.3</v>
      </c>
      <c r="V257" s="8">
        <v>36.9</v>
      </c>
      <c r="W257" s="8">
        <v>537.1</v>
      </c>
      <c r="X257" s="8">
        <v>6776.7</v>
      </c>
      <c r="Y257" s="8">
        <v>667.7</v>
      </c>
      <c r="Z257" s="8">
        <v>238.9</v>
      </c>
      <c r="AA257" s="8">
        <v>759</v>
      </c>
      <c r="AB257" s="8">
        <v>13728.5</v>
      </c>
      <c r="AC257" s="8">
        <v>14000</v>
      </c>
      <c r="AD257" s="8">
        <v>271.5</v>
      </c>
      <c r="AE257" s="8">
        <v>1.94</v>
      </c>
    </row>
    <row r="258" spans="18:31" ht="15" thickBot="1" x14ac:dyDescent="0.35">
      <c r="R258" s="7" t="s">
        <v>273</v>
      </c>
      <c r="S258" s="8">
        <v>3769.3</v>
      </c>
      <c r="T258" s="8">
        <v>612.29999999999995</v>
      </c>
      <c r="U258" s="8">
        <v>275.3</v>
      </c>
      <c r="V258" s="8">
        <v>36.9</v>
      </c>
      <c r="W258" s="8">
        <v>537.1</v>
      </c>
      <c r="X258" s="8">
        <v>6776.7</v>
      </c>
      <c r="Y258" s="8">
        <v>667.7</v>
      </c>
      <c r="Z258" s="8">
        <v>238.9</v>
      </c>
      <c r="AA258" s="8">
        <v>759</v>
      </c>
      <c r="AB258" s="8">
        <v>13673.1</v>
      </c>
      <c r="AC258" s="8">
        <v>14000</v>
      </c>
      <c r="AD258" s="8">
        <v>326.89999999999998</v>
      </c>
      <c r="AE258" s="8">
        <v>2.34</v>
      </c>
    </row>
    <row r="259" spans="18:31" ht="15" thickBot="1" x14ac:dyDescent="0.35">
      <c r="R259" s="7" t="s">
        <v>274</v>
      </c>
      <c r="S259" s="8">
        <v>2671.3</v>
      </c>
      <c r="T259" s="8">
        <v>1043.2</v>
      </c>
      <c r="U259" s="8">
        <v>275.3</v>
      </c>
      <c r="V259" s="8">
        <v>36.9</v>
      </c>
      <c r="W259" s="8">
        <v>1119</v>
      </c>
      <c r="X259" s="8">
        <v>6492</v>
      </c>
      <c r="Y259" s="8">
        <v>667.7</v>
      </c>
      <c r="Z259" s="8">
        <v>374</v>
      </c>
      <c r="AA259" s="8">
        <v>154.6</v>
      </c>
      <c r="AB259" s="8">
        <v>12833.9</v>
      </c>
      <c r="AC259" s="8">
        <v>13000</v>
      </c>
      <c r="AD259" s="8">
        <v>166.1</v>
      </c>
      <c r="AE259" s="8">
        <v>1.28</v>
      </c>
    </row>
    <row r="260" spans="18:31" ht="15" thickBot="1" x14ac:dyDescent="0.35">
      <c r="R260" s="7" t="s">
        <v>275</v>
      </c>
      <c r="S260" s="8">
        <v>3544.4</v>
      </c>
      <c r="T260" s="8">
        <v>667.7</v>
      </c>
      <c r="U260" s="8">
        <v>1892.4</v>
      </c>
      <c r="V260" s="8">
        <v>877.6</v>
      </c>
      <c r="W260" s="8">
        <v>1647.1</v>
      </c>
      <c r="X260" s="8">
        <v>4725.3</v>
      </c>
      <c r="Y260" s="8">
        <v>584.9</v>
      </c>
      <c r="Z260" s="8">
        <v>374</v>
      </c>
      <c r="AA260" s="8">
        <v>276.3</v>
      </c>
      <c r="AB260" s="8">
        <v>14589.7</v>
      </c>
      <c r="AC260" s="8">
        <v>15000</v>
      </c>
      <c r="AD260" s="8">
        <v>410.3</v>
      </c>
      <c r="AE260" s="8">
        <v>2.74</v>
      </c>
    </row>
    <row r="261" spans="18:31" ht="15" thickBot="1" x14ac:dyDescent="0.35">
      <c r="R261" s="7" t="s">
        <v>276</v>
      </c>
      <c r="S261" s="8">
        <v>3544.4</v>
      </c>
      <c r="T261" s="8">
        <v>1043.2</v>
      </c>
      <c r="U261" s="8">
        <v>1892.4</v>
      </c>
      <c r="V261" s="8">
        <v>877.6</v>
      </c>
      <c r="W261" s="8">
        <v>1647.1</v>
      </c>
      <c r="X261" s="8">
        <v>4725.3</v>
      </c>
      <c r="Y261" s="8">
        <v>584.9</v>
      </c>
      <c r="Z261" s="8">
        <v>374</v>
      </c>
      <c r="AA261" s="8">
        <v>759</v>
      </c>
      <c r="AB261" s="8">
        <v>15447.8</v>
      </c>
      <c r="AC261" s="8">
        <v>15000</v>
      </c>
      <c r="AD261" s="8">
        <v>-447.8</v>
      </c>
      <c r="AE261" s="8">
        <v>-2.99</v>
      </c>
    </row>
    <row r="262" spans="18:31" ht="15" thickBot="1" x14ac:dyDescent="0.35">
      <c r="R262" s="7" t="s">
        <v>277</v>
      </c>
      <c r="S262" s="8">
        <v>2671.3</v>
      </c>
      <c r="T262" s="8">
        <v>79.8</v>
      </c>
      <c r="U262" s="8">
        <v>275.3</v>
      </c>
      <c r="V262" s="8">
        <v>877.6</v>
      </c>
      <c r="W262" s="8">
        <v>1647.1</v>
      </c>
      <c r="X262" s="8">
        <v>6492</v>
      </c>
      <c r="Y262" s="8">
        <v>733</v>
      </c>
      <c r="Z262" s="8">
        <v>374</v>
      </c>
      <c r="AA262" s="8">
        <v>276.3</v>
      </c>
      <c r="AB262" s="8">
        <v>13426.3</v>
      </c>
      <c r="AC262" s="8">
        <v>14000</v>
      </c>
      <c r="AD262" s="8">
        <v>573.70000000000005</v>
      </c>
      <c r="AE262" s="8">
        <v>4.0999999999999996</v>
      </c>
    </row>
    <row r="263" spans="18:31" ht="15" thickBot="1" x14ac:dyDescent="0.35">
      <c r="R263" s="7" t="s">
        <v>278</v>
      </c>
      <c r="S263" s="8">
        <v>3769.3</v>
      </c>
      <c r="T263" s="8">
        <v>1043.2</v>
      </c>
      <c r="U263" s="8">
        <v>0</v>
      </c>
      <c r="V263" s="8">
        <v>36.9</v>
      </c>
      <c r="W263" s="8">
        <v>298.7</v>
      </c>
      <c r="X263" s="8">
        <v>6297</v>
      </c>
      <c r="Y263" s="8">
        <v>733</v>
      </c>
      <c r="Z263" s="8">
        <v>374</v>
      </c>
      <c r="AA263" s="8">
        <v>759</v>
      </c>
      <c r="AB263" s="8">
        <v>13311.1</v>
      </c>
      <c r="AC263" s="8">
        <v>13000</v>
      </c>
      <c r="AD263" s="8">
        <v>-311.10000000000002</v>
      </c>
      <c r="AE263" s="8">
        <v>-2.39</v>
      </c>
    </row>
    <row r="264" spans="18:31" ht="15" thickBot="1" x14ac:dyDescent="0.35">
      <c r="R264" s="7" t="s">
        <v>279</v>
      </c>
      <c r="S264" s="8">
        <v>3544.4</v>
      </c>
      <c r="T264" s="8">
        <v>1043.2</v>
      </c>
      <c r="U264" s="8">
        <v>1892.4</v>
      </c>
      <c r="V264" s="8">
        <v>36.9</v>
      </c>
      <c r="W264" s="8">
        <v>537.1</v>
      </c>
      <c r="X264" s="8">
        <v>4725.3</v>
      </c>
      <c r="Y264" s="8">
        <v>733</v>
      </c>
      <c r="Z264" s="8">
        <v>374</v>
      </c>
      <c r="AA264" s="8">
        <v>759</v>
      </c>
      <c r="AB264" s="8">
        <v>13645.2</v>
      </c>
      <c r="AC264" s="8">
        <v>14000</v>
      </c>
      <c r="AD264" s="8">
        <v>354.8</v>
      </c>
      <c r="AE264" s="8">
        <v>2.5299999999999998</v>
      </c>
    </row>
    <row r="265" spans="18:31" ht="15" thickBot="1" x14ac:dyDescent="0.35">
      <c r="R265" s="7" t="s">
        <v>280</v>
      </c>
      <c r="S265" s="8">
        <v>2933.1</v>
      </c>
      <c r="T265" s="8">
        <v>352.5</v>
      </c>
      <c r="U265" s="8">
        <v>404.4</v>
      </c>
      <c r="V265" s="8">
        <v>271.8</v>
      </c>
      <c r="W265" s="8">
        <v>0</v>
      </c>
      <c r="X265" s="8">
        <v>6492</v>
      </c>
      <c r="Y265" s="8">
        <v>594.9</v>
      </c>
      <c r="Z265" s="8">
        <v>248.3</v>
      </c>
      <c r="AA265" s="8">
        <v>579.9</v>
      </c>
      <c r="AB265" s="8">
        <v>11877</v>
      </c>
      <c r="AC265" s="8">
        <v>12000</v>
      </c>
      <c r="AD265" s="8">
        <v>123</v>
      </c>
      <c r="AE265" s="8">
        <v>1.03</v>
      </c>
    </row>
    <row r="266" spans="18:31" ht="15" thickBot="1" x14ac:dyDescent="0.35">
      <c r="R266" s="7" t="s">
        <v>281</v>
      </c>
      <c r="S266" s="8">
        <v>2492.8000000000002</v>
      </c>
      <c r="T266" s="8">
        <v>352.5</v>
      </c>
      <c r="U266" s="8">
        <v>547</v>
      </c>
      <c r="V266" s="8">
        <v>271.8</v>
      </c>
      <c r="W266" s="8">
        <v>0</v>
      </c>
      <c r="X266" s="8">
        <v>6349.4</v>
      </c>
      <c r="Y266" s="8">
        <v>594.9</v>
      </c>
      <c r="Z266" s="8">
        <v>248.3</v>
      </c>
      <c r="AA266" s="8">
        <v>579.9</v>
      </c>
      <c r="AB266" s="8">
        <v>11436.7</v>
      </c>
      <c r="AC266" s="8">
        <v>12000</v>
      </c>
      <c r="AD266" s="8">
        <v>563.29999999999995</v>
      </c>
      <c r="AE266" s="8">
        <v>4.6900000000000004</v>
      </c>
    </row>
    <row r="267" spans="18:31" ht="15" thickBot="1" x14ac:dyDescent="0.35">
      <c r="R267" s="7" t="s">
        <v>282</v>
      </c>
      <c r="S267" s="8">
        <v>2492.8000000000002</v>
      </c>
      <c r="T267" s="8">
        <v>79.8</v>
      </c>
      <c r="U267" s="8">
        <v>0</v>
      </c>
      <c r="V267" s="8">
        <v>417.9</v>
      </c>
      <c r="W267" s="8">
        <v>1647.1</v>
      </c>
      <c r="X267" s="8">
        <v>6297</v>
      </c>
      <c r="Y267" s="8">
        <v>733</v>
      </c>
      <c r="Z267" s="8">
        <v>238.9</v>
      </c>
      <c r="AA267" s="8">
        <v>617.29999999999995</v>
      </c>
      <c r="AB267" s="8">
        <v>12523.7</v>
      </c>
      <c r="AC267" s="8">
        <v>12000</v>
      </c>
      <c r="AD267" s="8">
        <v>-523.70000000000005</v>
      </c>
      <c r="AE267" s="8">
        <v>-4.3600000000000003</v>
      </c>
    </row>
    <row r="268" spans="18:31" ht="15" thickBot="1" x14ac:dyDescent="0.35">
      <c r="R268" s="7" t="s">
        <v>283</v>
      </c>
      <c r="S268" s="8">
        <v>3769.3</v>
      </c>
      <c r="T268" s="8">
        <v>667.7</v>
      </c>
      <c r="U268" s="8">
        <v>275.3</v>
      </c>
      <c r="V268" s="8">
        <v>36.9</v>
      </c>
      <c r="W268" s="8">
        <v>298.7</v>
      </c>
      <c r="X268" s="8">
        <v>6776.7</v>
      </c>
      <c r="Y268" s="8">
        <v>594.9</v>
      </c>
      <c r="Z268" s="8">
        <v>238.9</v>
      </c>
      <c r="AA268" s="8">
        <v>759</v>
      </c>
      <c r="AB268" s="8">
        <v>13417.3</v>
      </c>
      <c r="AC268" s="8">
        <v>13000</v>
      </c>
      <c r="AD268" s="8">
        <v>-417.3</v>
      </c>
      <c r="AE268" s="8">
        <v>-3.21</v>
      </c>
    </row>
    <row r="269" spans="18:31" ht="15" thickBot="1" x14ac:dyDescent="0.35">
      <c r="R269" s="7" t="s">
        <v>284</v>
      </c>
      <c r="S269" s="8">
        <v>2671.3</v>
      </c>
      <c r="T269" s="8">
        <v>352.5</v>
      </c>
      <c r="U269" s="8">
        <v>404.4</v>
      </c>
      <c r="V269" s="8">
        <v>417.9</v>
      </c>
      <c r="W269" s="8">
        <v>298.7</v>
      </c>
      <c r="X269" s="8">
        <v>6349.4</v>
      </c>
      <c r="Y269" s="8">
        <v>667.7</v>
      </c>
      <c r="Z269" s="8">
        <v>24.4</v>
      </c>
      <c r="AA269" s="8">
        <v>759</v>
      </c>
      <c r="AB269" s="8">
        <v>11945.3</v>
      </c>
      <c r="AC269" s="8">
        <v>12000</v>
      </c>
      <c r="AD269" s="8">
        <v>54.7</v>
      </c>
      <c r="AE269" s="8">
        <v>0.46</v>
      </c>
    </row>
    <row r="270" spans="18:31" ht="15" thickBot="1" x14ac:dyDescent="0.35">
      <c r="R270" s="7" t="s">
        <v>285</v>
      </c>
      <c r="S270" s="8">
        <v>2492.8000000000002</v>
      </c>
      <c r="T270" s="8">
        <v>667.7</v>
      </c>
      <c r="U270" s="8">
        <v>404.4</v>
      </c>
      <c r="V270" s="8">
        <v>417.9</v>
      </c>
      <c r="W270" s="8">
        <v>298.7</v>
      </c>
      <c r="X270" s="8">
        <v>6492</v>
      </c>
      <c r="Y270" s="8">
        <v>667.7</v>
      </c>
      <c r="Z270" s="8">
        <v>24.4</v>
      </c>
      <c r="AA270" s="8">
        <v>154.6</v>
      </c>
      <c r="AB270" s="8">
        <v>11620.2</v>
      </c>
      <c r="AC270" s="8">
        <v>12000</v>
      </c>
      <c r="AD270" s="8">
        <v>379.8</v>
      </c>
      <c r="AE270" s="8">
        <v>3.17</v>
      </c>
    </row>
    <row r="271" spans="18:31" ht="15" thickBot="1" x14ac:dyDescent="0.35">
      <c r="R271" s="7" t="s">
        <v>286</v>
      </c>
      <c r="S271" s="8">
        <v>2671.3</v>
      </c>
      <c r="T271" s="8">
        <v>667.7</v>
      </c>
      <c r="U271" s="8">
        <v>404.4</v>
      </c>
      <c r="V271" s="8">
        <v>417.9</v>
      </c>
      <c r="W271" s="8">
        <v>298.7</v>
      </c>
      <c r="X271" s="8">
        <v>6349.4</v>
      </c>
      <c r="Y271" s="8">
        <v>667.7</v>
      </c>
      <c r="Z271" s="8">
        <v>24.4</v>
      </c>
      <c r="AA271" s="8">
        <v>759</v>
      </c>
      <c r="AB271" s="8">
        <v>12260.4</v>
      </c>
      <c r="AC271" s="8">
        <v>12000</v>
      </c>
      <c r="AD271" s="8">
        <v>-260.39999999999998</v>
      </c>
      <c r="AE271" s="8">
        <v>-2.17</v>
      </c>
    </row>
    <row r="272" spans="18:31" ht="15" thickBot="1" x14ac:dyDescent="0.35">
      <c r="R272" s="7" t="s">
        <v>287</v>
      </c>
      <c r="S272" s="8">
        <v>2933.1</v>
      </c>
      <c r="T272" s="8">
        <v>352.5</v>
      </c>
      <c r="U272" s="8">
        <v>547</v>
      </c>
      <c r="V272" s="8">
        <v>271.8</v>
      </c>
      <c r="W272" s="8">
        <v>0</v>
      </c>
      <c r="X272" s="8">
        <v>6349.4</v>
      </c>
      <c r="Y272" s="8">
        <v>667.7</v>
      </c>
      <c r="Z272" s="8">
        <v>24.4</v>
      </c>
      <c r="AA272" s="8">
        <v>579.9</v>
      </c>
      <c r="AB272" s="8">
        <v>11725.9</v>
      </c>
      <c r="AC272" s="8">
        <v>12000</v>
      </c>
      <c r="AD272" s="8">
        <v>274.10000000000002</v>
      </c>
      <c r="AE272" s="8">
        <v>2.2799999999999998</v>
      </c>
    </row>
    <row r="273" spans="18:31" ht="15" thickBot="1" x14ac:dyDescent="0.35">
      <c r="R273" s="7" t="s">
        <v>288</v>
      </c>
      <c r="S273" s="8">
        <v>2933.1</v>
      </c>
      <c r="T273" s="8">
        <v>612.29999999999995</v>
      </c>
      <c r="U273" s="8">
        <v>404.4</v>
      </c>
      <c r="V273" s="8">
        <v>417.9</v>
      </c>
      <c r="W273" s="8">
        <v>298.7</v>
      </c>
      <c r="X273" s="8">
        <v>6492</v>
      </c>
      <c r="Y273" s="8">
        <v>667.7</v>
      </c>
      <c r="Z273" s="8">
        <v>24.4</v>
      </c>
      <c r="AA273" s="8">
        <v>759</v>
      </c>
      <c r="AB273" s="8">
        <v>12609.5</v>
      </c>
      <c r="AC273" s="8">
        <v>12000</v>
      </c>
      <c r="AD273" s="8">
        <v>-609.5</v>
      </c>
      <c r="AE273" s="8">
        <v>-5.08</v>
      </c>
    </row>
    <row r="274" spans="18:31" ht="15" thickBot="1" x14ac:dyDescent="0.35">
      <c r="R274" s="7" t="s">
        <v>289</v>
      </c>
      <c r="S274" s="8">
        <v>2933.1</v>
      </c>
      <c r="T274" s="8">
        <v>667.7</v>
      </c>
      <c r="U274" s="8">
        <v>275.3</v>
      </c>
      <c r="V274" s="8">
        <v>36.9</v>
      </c>
      <c r="W274" s="8">
        <v>537.1</v>
      </c>
      <c r="X274" s="8">
        <v>6492</v>
      </c>
      <c r="Y274" s="8">
        <v>594.9</v>
      </c>
      <c r="Z274" s="8">
        <v>248.3</v>
      </c>
      <c r="AA274" s="8">
        <v>276.3</v>
      </c>
      <c r="AB274" s="8">
        <v>12061.5</v>
      </c>
      <c r="AC274" s="8">
        <v>11000</v>
      </c>
      <c r="AD274" s="8">
        <v>-1061.5</v>
      </c>
      <c r="AE274" s="8">
        <v>-9.65</v>
      </c>
    </row>
    <row r="275" spans="18:31" ht="15" thickBot="1" x14ac:dyDescent="0.35">
      <c r="R275" s="7" t="s">
        <v>290</v>
      </c>
      <c r="S275" s="8">
        <v>2671.3</v>
      </c>
      <c r="T275" s="8">
        <v>352.5</v>
      </c>
      <c r="U275" s="8">
        <v>404.4</v>
      </c>
      <c r="V275" s="8">
        <v>271.8</v>
      </c>
      <c r="W275" s="8">
        <v>0</v>
      </c>
      <c r="X275" s="8">
        <v>6349.4</v>
      </c>
      <c r="Y275" s="8">
        <v>667.7</v>
      </c>
      <c r="Z275" s="8">
        <v>238.9</v>
      </c>
      <c r="AA275" s="8">
        <v>579.9</v>
      </c>
      <c r="AB275" s="8">
        <v>11535.9</v>
      </c>
      <c r="AC275" s="8">
        <v>11000</v>
      </c>
      <c r="AD275" s="8">
        <v>-535.9</v>
      </c>
      <c r="AE275" s="8">
        <v>-4.87</v>
      </c>
    </row>
    <row r="276" spans="18:31" ht="15" thickBot="1" x14ac:dyDescent="0.35">
      <c r="R276" s="7" t="s">
        <v>291</v>
      </c>
      <c r="S276" s="8">
        <v>2492.8000000000002</v>
      </c>
      <c r="T276" s="8">
        <v>667.7</v>
      </c>
      <c r="U276" s="8">
        <v>404.4</v>
      </c>
      <c r="V276" s="8">
        <v>271.8</v>
      </c>
      <c r="W276" s="8">
        <v>0</v>
      </c>
      <c r="X276" s="8">
        <v>6349.4</v>
      </c>
      <c r="Y276" s="8">
        <v>667.7</v>
      </c>
      <c r="Z276" s="8">
        <v>238.9</v>
      </c>
      <c r="AA276" s="8">
        <v>154.6</v>
      </c>
      <c r="AB276" s="8">
        <v>11247.2</v>
      </c>
      <c r="AC276" s="8">
        <v>11000</v>
      </c>
      <c r="AD276" s="8">
        <v>-247.2</v>
      </c>
      <c r="AE276" s="8">
        <v>-2.25</v>
      </c>
    </row>
    <row r="277" spans="18:31" ht="15" thickBot="1" x14ac:dyDescent="0.35">
      <c r="R277" s="7" t="s">
        <v>292</v>
      </c>
      <c r="S277" s="8">
        <v>2492.8000000000002</v>
      </c>
      <c r="T277" s="8">
        <v>352.5</v>
      </c>
      <c r="U277" s="8">
        <v>547</v>
      </c>
      <c r="V277" s="8">
        <v>271.8</v>
      </c>
      <c r="W277" s="8">
        <v>0</v>
      </c>
      <c r="X277" s="8">
        <v>6349.4</v>
      </c>
      <c r="Y277" s="8">
        <v>891.6</v>
      </c>
      <c r="Z277" s="8">
        <v>374</v>
      </c>
      <c r="AA277" s="8">
        <v>579.9</v>
      </c>
      <c r="AB277" s="8">
        <v>11859</v>
      </c>
      <c r="AC277" s="8">
        <v>12000</v>
      </c>
      <c r="AD277" s="8">
        <v>141</v>
      </c>
      <c r="AE277" s="8">
        <v>1.18</v>
      </c>
    </row>
    <row r="278" spans="18:31" ht="15" thickBot="1" x14ac:dyDescent="0.35">
      <c r="R278" s="7" t="s">
        <v>293</v>
      </c>
      <c r="S278" s="8">
        <v>2492.8000000000002</v>
      </c>
      <c r="T278" s="8">
        <v>352.5</v>
      </c>
      <c r="U278" s="8">
        <v>547</v>
      </c>
      <c r="V278" s="8">
        <v>271.8</v>
      </c>
      <c r="W278" s="8">
        <v>0</v>
      </c>
      <c r="X278" s="8">
        <v>6349.4</v>
      </c>
      <c r="Y278" s="8">
        <v>891.6</v>
      </c>
      <c r="Z278" s="8">
        <v>374</v>
      </c>
      <c r="AA278" s="8">
        <v>579.9</v>
      </c>
      <c r="AB278" s="8">
        <v>11859</v>
      </c>
      <c r="AC278" s="8">
        <v>12000</v>
      </c>
      <c r="AD278" s="8">
        <v>141</v>
      </c>
      <c r="AE278" s="8">
        <v>1.18</v>
      </c>
    </row>
    <row r="279" spans="18:31" ht="15" thickBot="1" x14ac:dyDescent="0.35">
      <c r="R279" s="7" t="s">
        <v>294</v>
      </c>
      <c r="S279" s="8">
        <v>3769.3</v>
      </c>
      <c r="T279" s="8">
        <v>667.7</v>
      </c>
      <c r="U279" s="8">
        <v>404.4</v>
      </c>
      <c r="V279" s="8">
        <v>36.9</v>
      </c>
      <c r="W279" s="8">
        <v>0</v>
      </c>
      <c r="X279" s="8">
        <v>6492</v>
      </c>
      <c r="Y279" s="8">
        <v>733</v>
      </c>
      <c r="Z279" s="8">
        <v>238.9</v>
      </c>
      <c r="AA279" s="8">
        <v>759</v>
      </c>
      <c r="AB279" s="8">
        <v>13101.2</v>
      </c>
      <c r="AC279" s="8">
        <v>13000</v>
      </c>
      <c r="AD279" s="8">
        <v>-101.2</v>
      </c>
      <c r="AE279" s="8">
        <v>-0.78</v>
      </c>
    </row>
    <row r="280" spans="18:31" ht="15" thickBot="1" x14ac:dyDescent="0.35">
      <c r="R280" s="7" t="s">
        <v>295</v>
      </c>
      <c r="S280" s="8">
        <v>2671.3</v>
      </c>
      <c r="T280" s="8">
        <v>1043.2</v>
      </c>
      <c r="U280" s="8">
        <v>275.3</v>
      </c>
      <c r="V280" s="8">
        <v>36.9</v>
      </c>
      <c r="W280" s="8">
        <v>537.1</v>
      </c>
      <c r="X280" s="8">
        <v>6776.7</v>
      </c>
      <c r="Y280" s="8">
        <v>733</v>
      </c>
      <c r="Z280" s="8">
        <v>238.9</v>
      </c>
      <c r="AA280" s="8">
        <v>154.6</v>
      </c>
      <c r="AB280" s="8">
        <v>12466.9</v>
      </c>
      <c r="AC280" s="8">
        <v>13000</v>
      </c>
      <c r="AD280" s="8">
        <v>533.1</v>
      </c>
      <c r="AE280" s="8">
        <v>4.0999999999999996</v>
      </c>
    </row>
    <row r="281" spans="18:31" ht="15" thickBot="1" x14ac:dyDescent="0.35">
      <c r="R281" s="7" t="s">
        <v>296</v>
      </c>
      <c r="S281" s="8">
        <v>3769.3</v>
      </c>
      <c r="T281" s="8">
        <v>667.7</v>
      </c>
      <c r="U281" s="8">
        <v>0</v>
      </c>
      <c r="V281" s="8">
        <v>417.9</v>
      </c>
      <c r="W281" s="8">
        <v>1119</v>
      </c>
      <c r="X281" s="8">
        <v>6776.7</v>
      </c>
      <c r="Y281" s="8">
        <v>733</v>
      </c>
      <c r="Z281" s="8">
        <v>248.3</v>
      </c>
      <c r="AA281" s="8">
        <v>759</v>
      </c>
      <c r="AB281" s="8">
        <v>14490.9</v>
      </c>
      <c r="AC281" s="8">
        <v>14000</v>
      </c>
      <c r="AD281" s="8">
        <v>-490.9</v>
      </c>
      <c r="AE281" s="8">
        <v>-3.51</v>
      </c>
    </row>
    <row r="282" spans="18:31" ht="15" thickBot="1" x14ac:dyDescent="0.35">
      <c r="R282" s="7" t="s">
        <v>297</v>
      </c>
      <c r="S282" s="8">
        <v>2671.3</v>
      </c>
      <c r="T282" s="8">
        <v>1043.2</v>
      </c>
      <c r="U282" s="8">
        <v>0</v>
      </c>
      <c r="V282" s="8">
        <v>417.9</v>
      </c>
      <c r="W282" s="8">
        <v>1119</v>
      </c>
      <c r="X282" s="8">
        <v>6776.7</v>
      </c>
      <c r="Y282" s="8">
        <v>733</v>
      </c>
      <c r="Z282" s="8">
        <v>248.3</v>
      </c>
      <c r="AA282" s="8">
        <v>759</v>
      </c>
      <c r="AB282" s="8">
        <v>13768.4</v>
      </c>
      <c r="AC282" s="8">
        <v>13000</v>
      </c>
      <c r="AD282" s="8">
        <v>-768.4</v>
      </c>
      <c r="AE282" s="8">
        <v>-5.91</v>
      </c>
    </row>
    <row r="283" spans="18:31" ht="15" thickBot="1" x14ac:dyDescent="0.35">
      <c r="R283" s="7" t="s">
        <v>298</v>
      </c>
      <c r="S283" s="8">
        <v>3769.3</v>
      </c>
      <c r="T283" s="8">
        <v>612.29999999999995</v>
      </c>
      <c r="U283" s="8">
        <v>0</v>
      </c>
      <c r="V283" s="8">
        <v>271.8</v>
      </c>
      <c r="W283" s="8">
        <v>298.7</v>
      </c>
      <c r="X283" s="8">
        <v>6492</v>
      </c>
      <c r="Y283" s="8">
        <v>594.9</v>
      </c>
      <c r="Z283" s="8">
        <v>248.3</v>
      </c>
      <c r="AA283" s="8">
        <v>759</v>
      </c>
      <c r="AB283" s="8">
        <v>13046.3</v>
      </c>
      <c r="AC283" s="8">
        <v>14000</v>
      </c>
      <c r="AD283" s="8">
        <v>953.7</v>
      </c>
      <c r="AE283" s="8">
        <v>6.81</v>
      </c>
    </row>
    <row r="284" spans="18:31" ht="15" thickBot="1" x14ac:dyDescent="0.35">
      <c r="R284" s="7" t="s">
        <v>299</v>
      </c>
      <c r="S284" s="8">
        <v>3769.3</v>
      </c>
      <c r="T284" s="8">
        <v>667.7</v>
      </c>
      <c r="U284" s="8">
        <v>275.3</v>
      </c>
      <c r="V284" s="8">
        <v>231.4</v>
      </c>
      <c r="W284" s="8">
        <v>298.7</v>
      </c>
      <c r="X284" s="8">
        <v>6349.4</v>
      </c>
      <c r="Y284" s="8">
        <v>594.9</v>
      </c>
      <c r="Z284" s="8">
        <v>24.4</v>
      </c>
      <c r="AA284" s="8">
        <v>154.6</v>
      </c>
      <c r="AB284" s="8">
        <v>12365.7</v>
      </c>
      <c r="AC284" s="8">
        <v>12000</v>
      </c>
      <c r="AD284" s="8">
        <v>-365.7</v>
      </c>
      <c r="AE284" s="8">
        <v>-3.05</v>
      </c>
    </row>
    <row r="285" spans="18:31" ht="15" thickBot="1" x14ac:dyDescent="0.35">
      <c r="R285" s="7" t="s">
        <v>300</v>
      </c>
      <c r="S285" s="8">
        <v>3769.3</v>
      </c>
      <c r="T285" s="8">
        <v>667.7</v>
      </c>
      <c r="U285" s="8">
        <v>275.3</v>
      </c>
      <c r="V285" s="8">
        <v>231.4</v>
      </c>
      <c r="W285" s="8">
        <v>298.7</v>
      </c>
      <c r="X285" s="8">
        <v>6492</v>
      </c>
      <c r="Y285" s="8">
        <v>594.9</v>
      </c>
      <c r="Z285" s="8">
        <v>24.4</v>
      </c>
      <c r="AA285" s="8">
        <v>154.6</v>
      </c>
      <c r="AB285" s="8">
        <v>12508.3</v>
      </c>
      <c r="AC285" s="8">
        <v>12000</v>
      </c>
      <c r="AD285" s="8">
        <v>-508.3</v>
      </c>
      <c r="AE285" s="8">
        <v>-4.24</v>
      </c>
    </row>
    <row r="286" spans="18:31" ht="15" thickBot="1" x14ac:dyDescent="0.35">
      <c r="R286" s="7" t="s">
        <v>301</v>
      </c>
      <c r="S286" s="8">
        <v>2933.1</v>
      </c>
      <c r="T286" s="8">
        <v>352.5</v>
      </c>
      <c r="U286" s="8">
        <v>275.3</v>
      </c>
      <c r="V286" s="8">
        <v>271.8</v>
      </c>
      <c r="W286" s="8">
        <v>537.1</v>
      </c>
      <c r="X286" s="8">
        <v>6492</v>
      </c>
      <c r="Y286" s="8">
        <v>733</v>
      </c>
      <c r="Z286" s="8">
        <v>238.9</v>
      </c>
      <c r="AA286" s="8">
        <v>759</v>
      </c>
      <c r="AB286" s="8">
        <v>12592.5</v>
      </c>
      <c r="AC286" s="8">
        <v>12000</v>
      </c>
      <c r="AD286" s="8">
        <v>-592.5</v>
      </c>
      <c r="AE286" s="8">
        <v>-4.9400000000000004</v>
      </c>
    </row>
    <row r="287" spans="18:31" ht="15" thickBot="1" x14ac:dyDescent="0.35">
      <c r="R287" s="7" t="s">
        <v>302</v>
      </c>
      <c r="S287" s="8">
        <v>2671.3</v>
      </c>
      <c r="T287" s="8">
        <v>612.29999999999995</v>
      </c>
      <c r="U287" s="8">
        <v>275.3</v>
      </c>
      <c r="V287" s="8">
        <v>271.8</v>
      </c>
      <c r="W287" s="8">
        <v>537.1</v>
      </c>
      <c r="X287" s="8">
        <v>6492</v>
      </c>
      <c r="Y287" s="8">
        <v>733</v>
      </c>
      <c r="Z287" s="8">
        <v>238.9</v>
      </c>
      <c r="AA287" s="8">
        <v>759</v>
      </c>
      <c r="AB287" s="8">
        <v>12590.5</v>
      </c>
      <c r="AC287" s="8">
        <v>12000</v>
      </c>
      <c r="AD287" s="8">
        <v>-590.5</v>
      </c>
      <c r="AE287" s="8">
        <v>-4.92</v>
      </c>
    </row>
    <row r="288" spans="18:31" ht="15" thickBot="1" x14ac:dyDescent="0.35">
      <c r="R288" s="7" t="s">
        <v>303</v>
      </c>
      <c r="S288" s="8">
        <v>2933.1</v>
      </c>
      <c r="T288" s="8">
        <v>352.5</v>
      </c>
      <c r="U288" s="8">
        <v>275.3</v>
      </c>
      <c r="V288" s="8">
        <v>231.4</v>
      </c>
      <c r="W288" s="8">
        <v>298.7</v>
      </c>
      <c r="X288" s="8">
        <v>6349.4</v>
      </c>
      <c r="Y288" s="8">
        <v>891.6</v>
      </c>
      <c r="Z288" s="8">
        <v>248.3</v>
      </c>
      <c r="AA288" s="8">
        <v>759</v>
      </c>
      <c r="AB288" s="8">
        <v>12339.2</v>
      </c>
      <c r="AC288" s="8">
        <v>13000</v>
      </c>
      <c r="AD288" s="8">
        <v>660.8</v>
      </c>
      <c r="AE288" s="8">
        <v>5.08</v>
      </c>
    </row>
    <row r="289" spans="18:31" ht="15" thickBot="1" x14ac:dyDescent="0.35">
      <c r="R289" s="7" t="s">
        <v>304</v>
      </c>
      <c r="S289" s="8">
        <v>3769.3</v>
      </c>
      <c r="T289" s="8">
        <v>352.5</v>
      </c>
      <c r="U289" s="8">
        <v>0</v>
      </c>
      <c r="V289" s="8">
        <v>36.9</v>
      </c>
      <c r="W289" s="8">
        <v>298.7</v>
      </c>
      <c r="X289" s="8">
        <v>6297</v>
      </c>
      <c r="Y289" s="8">
        <v>891.6</v>
      </c>
      <c r="Z289" s="8">
        <v>238.9</v>
      </c>
      <c r="AA289" s="8">
        <v>759</v>
      </c>
      <c r="AB289" s="8">
        <v>12643.9</v>
      </c>
      <c r="AC289" s="8">
        <v>12000</v>
      </c>
      <c r="AD289" s="8">
        <v>-643.9</v>
      </c>
      <c r="AE289" s="8">
        <v>-5.37</v>
      </c>
    </row>
    <row r="290" spans="18:31" ht="15" thickBot="1" x14ac:dyDescent="0.35">
      <c r="R290" s="7" t="s">
        <v>305</v>
      </c>
      <c r="S290" s="8">
        <v>2671.3</v>
      </c>
      <c r="T290" s="8">
        <v>612.29999999999995</v>
      </c>
      <c r="U290" s="8">
        <v>0</v>
      </c>
      <c r="V290" s="8">
        <v>36.9</v>
      </c>
      <c r="W290" s="8">
        <v>298.7</v>
      </c>
      <c r="X290" s="8">
        <v>6776.7</v>
      </c>
      <c r="Y290" s="8">
        <v>891.6</v>
      </c>
      <c r="Z290" s="8">
        <v>238.9</v>
      </c>
      <c r="AA290" s="8">
        <v>759</v>
      </c>
      <c r="AB290" s="8">
        <v>12285.4</v>
      </c>
      <c r="AC290" s="8">
        <v>12000</v>
      </c>
      <c r="AD290" s="8">
        <v>-285.39999999999998</v>
      </c>
      <c r="AE290" s="8">
        <v>-2.38</v>
      </c>
    </row>
    <row r="291" spans="18:31" ht="15" thickBot="1" x14ac:dyDescent="0.35">
      <c r="R291" s="7" t="s">
        <v>306</v>
      </c>
      <c r="S291" s="8">
        <v>3769.3</v>
      </c>
      <c r="T291" s="8">
        <v>667.7</v>
      </c>
      <c r="U291" s="8">
        <v>0</v>
      </c>
      <c r="V291" s="8">
        <v>36.9</v>
      </c>
      <c r="W291" s="8">
        <v>298.7</v>
      </c>
      <c r="X291" s="8">
        <v>6297</v>
      </c>
      <c r="Y291" s="8">
        <v>891.6</v>
      </c>
      <c r="Z291" s="8">
        <v>238.9</v>
      </c>
      <c r="AA291" s="8">
        <v>759</v>
      </c>
      <c r="AB291" s="8">
        <v>12959.1</v>
      </c>
      <c r="AC291" s="8">
        <v>12000</v>
      </c>
      <c r="AD291" s="8">
        <v>-959.1</v>
      </c>
      <c r="AE291" s="8">
        <v>-7.99</v>
      </c>
    </row>
    <row r="292" spans="18:31" ht="15" thickBot="1" x14ac:dyDescent="0.35">
      <c r="R292" s="7" t="s">
        <v>307</v>
      </c>
      <c r="S292" s="8">
        <v>2933.1</v>
      </c>
      <c r="T292" s="8">
        <v>352.5</v>
      </c>
      <c r="U292" s="8">
        <v>275.3</v>
      </c>
      <c r="V292" s="8">
        <v>417.9</v>
      </c>
      <c r="W292" s="8">
        <v>298.7</v>
      </c>
      <c r="X292" s="8">
        <v>6776.7</v>
      </c>
      <c r="Y292" s="8">
        <v>594.9</v>
      </c>
      <c r="Z292" s="8">
        <v>238.9</v>
      </c>
      <c r="AA292" s="8">
        <v>579.9</v>
      </c>
      <c r="AB292" s="8">
        <v>12467.9</v>
      </c>
      <c r="AC292" s="8">
        <v>13000</v>
      </c>
      <c r="AD292" s="8">
        <v>532.1</v>
      </c>
      <c r="AE292" s="8">
        <v>4.09</v>
      </c>
    </row>
    <row r="293" spans="18:31" ht="15" thickBot="1" x14ac:dyDescent="0.35">
      <c r="R293" s="7" t="s">
        <v>308</v>
      </c>
      <c r="S293" s="8">
        <v>2671.3</v>
      </c>
      <c r="T293" s="8">
        <v>612.29999999999995</v>
      </c>
      <c r="U293" s="8">
        <v>275.3</v>
      </c>
      <c r="V293" s="8">
        <v>417.9</v>
      </c>
      <c r="W293" s="8">
        <v>298.7</v>
      </c>
      <c r="X293" s="8">
        <v>6776.7</v>
      </c>
      <c r="Y293" s="8">
        <v>594.9</v>
      </c>
      <c r="Z293" s="8">
        <v>238.9</v>
      </c>
      <c r="AA293" s="8">
        <v>579.9</v>
      </c>
      <c r="AB293" s="8">
        <v>12465.9</v>
      </c>
      <c r="AC293" s="8">
        <v>12000</v>
      </c>
      <c r="AD293" s="8">
        <v>-465.9</v>
      </c>
      <c r="AE293" s="8">
        <v>-3.88</v>
      </c>
    </row>
    <row r="294" spans="18:31" ht="15" thickBot="1" x14ac:dyDescent="0.35">
      <c r="R294" s="7" t="s">
        <v>309</v>
      </c>
      <c r="S294" s="8">
        <v>2671.3</v>
      </c>
      <c r="T294" s="8">
        <v>352.5</v>
      </c>
      <c r="U294" s="8">
        <v>275.3</v>
      </c>
      <c r="V294" s="8">
        <v>231.4</v>
      </c>
      <c r="W294" s="8">
        <v>537.1</v>
      </c>
      <c r="X294" s="8">
        <v>6492</v>
      </c>
      <c r="Y294" s="8">
        <v>594.9</v>
      </c>
      <c r="Z294" s="8">
        <v>248.3</v>
      </c>
      <c r="AA294" s="8">
        <v>759</v>
      </c>
      <c r="AB294" s="8">
        <v>12161.7</v>
      </c>
      <c r="AC294" s="8">
        <v>13000</v>
      </c>
      <c r="AD294" s="8">
        <v>838.3</v>
      </c>
      <c r="AE294" s="8">
        <v>6.45</v>
      </c>
    </row>
    <row r="295" spans="18:31" ht="15" thickBot="1" x14ac:dyDescent="0.35">
      <c r="R295" s="7" t="s">
        <v>310</v>
      </c>
      <c r="S295" s="8">
        <v>2492.8000000000002</v>
      </c>
      <c r="T295" s="8">
        <v>612.29999999999995</v>
      </c>
      <c r="U295" s="8">
        <v>275.3</v>
      </c>
      <c r="V295" s="8">
        <v>231.4</v>
      </c>
      <c r="W295" s="8">
        <v>298.7</v>
      </c>
      <c r="X295" s="8">
        <v>6349.4</v>
      </c>
      <c r="Y295" s="8">
        <v>594.9</v>
      </c>
      <c r="Z295" s="8">
        <v>248.3</v>
      </c>
      <c r="AA295" s="8">
        <v>276.3</v>
      </c>
      <c r="AB295" s="8">
        <v>11379.3</v>
      </c>
      <c r="AC295" s="8">
        <v>12000</v>
      </c>
      <c r="AD295" s="8">
        <v>620.70000000000005</v>
      </c>
      <c r="AE295" s="8">
        <v>5.17</v>
      </c>
    </row>
    <row r="296" spans="18:31" ht="15" thickBot="1" x14ac:dyDescent="0.35">
      <c r="R296" s="7" t="s">
        <v>311</v>
      </c>
      <c r="S296" s="8">
        <v>2671.3</v>
      </c>
      <c r="T296" s="8">
        <v>667.7</v>
      </c>
      <c r="U296" s="8">
        <v>275.3</v>
      </c>
      <c r="V296" s="8">
        <v>231.4</v>
      </c>
      <c r="W296" s="8">
        <v>537.1</v>
      </c>
      <c r="X296" s="8">
        <v>6492</v>
      </c>
      <c r="Y296" s="8">
        <v>594.9</v>
      </c>
      <c r="Z296" s="8">
        <v>248.3</v>
      </c>
      <c r="AA296" s="8">
        <v>759</v>
      </c>
      <c r="AB296" s="8">
        <v>12476.9</v>
      </c>
      <c r="AC296" s="8">
        <v>13000</v>
      </c>
      <c r="AD296" s="8">
        <v>523.1</v>
      </c>
      <c r="AE296" s="8">
        <v>4.0199999999999996</v>
      </c>
    </row>
    <row r="297" spans="18:31" ht="15" thickBot="1" x14ac:dyDescent="0.35">
      <c r="R297" s="7" t="s">
        <v>312</v>
      </c>
      <c r="S297" s="8">
        <v>2933.1</v>
      </c>
      <c r="T297" s="8">
        <v>352.5</v>
      </c>
      <c r="U297" s="8">
        <v>275.3</v>
      </c>
      <c r="V297" s="8">
        <v>231.4</v>
      </c>
      <c r="W297" s="8">
        <v>0</v>
      </c>
      <c r="X297" s="8">
        <v>6492</v>
      </c>
      <c r="Y297" s="8">
        <v>891.6</v>
      </c>
      <c r="Z297" s="8">
        <v>248.3</v>
      </c>
      <c r="AA297" s="8">
        <v>759</v>
      </c>
      <c r="AB297" s="8">
        <v>12183.1</v>
      </c>
      <c r="AC297" s="8">
        <v>12000</v>
      </c>
      <c r="AD297" s="8">
        <v>-183.1</v>
      </c>
      <c r="AE297" s="8">
        <v>-1.53</v>
      </c>
    </row>
    <row r="298" spans="18:31" ht="15" thickBot="1" x14ac:dyDescent="0.35">
      <c r="R298" s="7" t="s">
        <v>313</v>
      </c>
      <c r="S298" s="8">
        <v>2492.8000000000002</v>
      </c>
      <c r="T298" s="8">
        <v>1043.2</v>
      </c>
      <c r="U298" s="8">
        <v>275.3</v>
      </c>
      <c r="V298" s="8">
        <v>231.4</v>
      </c>
      <c r="W298" s="8">
        <v>0</v>
      </c>
      <c r="X298" s="8">
        <v>6349.4</v>
      </c>
      <c r="Y298" s="8">
        <v>891.6</v>
      </c>
      <c r="Z298" s="8">
        <v>238.9</v>
      </c>
      <c r="AA298" s="8">
        <v>759</v>
      </c>
      <c r="AB298" s="8">
        <v>12281.4</v>
      </c>
      <c r="AC298" s="8">
        <v>11000</v>
      </c>
      <c r="AD298" s="8">
        <v>-1281.4000000000001</v>
      </c>
      <c r="AE298" s="8">
        <v>-11.65</v>
      </c>
    </row>
    <row r="299" spans="18:31" ht="15" thickBot="1" x14ac:dyDescent="0.35">
      <c r="R299" s="7" t="s">
        <v>314</v>
      </c>
      <c r="S299" s="8">
        <v>2492.8000000000002</v>
      </c>
      <c r="T299" s="8">
        <v>79.8</v>
      </c>
      <c r="U299" s="8">
        <v>0</v>
      </c>
      <c r="V299" s="8">
        <v>231.4</v>
      </c>
      <c r="W299" s="8">
        <v>1647.1</v>
      </c>
      <c r="X299" s="8">
        <v>6297</v>
      </c>
      <c r="Y299" s="8">
        <v>733</v>
      </c>
      <c r="Z299" s="8">
        <v>343.1</v>
      </c>
      <c r="AA299" s="8">
        <v>617.29999999999995</v>
      </c>
      <c r="AB299" s="8">
        <v>12441.4</v>
      </c>
      <c r="AC299" s="8">
        <v>12000</v>
      </c>
      <c r="AD299" s="8">
        <v>-441.4</v>
      </c>
      <c r="AE299" s="8">
        <v>-3.68</v>
      </c>
    </row>
    <row r="300" spans="18:31" ht="15" thickBot="1" x14ac:dyDescent="0.35"/>
    <row r="301" spans="18:31" ht="15" thickBot="1" x14ac:dyDescent="0.35">
      <c r="R301" s="9" t="s">
        <v>329</v>
      </c>
      <c r="S301" s="10">
        <v>11518.4</v>
      </c>
    </row>
    <row r="302" spans="18:31" ht="15" thickBot="1" x14ac:dyDescent="0.35">
      <c r="R302" s="9" t="s">
        <v>338</v>
      </c>
      <c r="S302" s="10">
        <v>14038.6</v>
      </c>
    </row>
    <row r="303" spans="18:31" ht="15" thickBot="1" x14ac:dyDescent="0.35">
      <c r="R303" s="9" t="s">
        <v>331</v>
      </c>
      <c r="S303" s="10">
        <v>1709012.3</v>
      </c>
    </row>
    <row r="304" spans="18:31" ht="15" thickBot="1" x14ac:dyDescent="0.35">
      <c r="R304" s="9" t="s">
        <v>332</v>
      </c>
      <c r="S304" s="10">
        <v>1709000</v>
      </c>
    </row>
    <row r="305" spans="18:19" ht="15" thickBot="1" x14ac:dyDescent="0.35">
      <c r="R305" s="9" t="s">
        <v>333</v>
      </c>
      <c r="S305" s="10">
        <v>12.3</v>
      </c>
    </row>
    <row r="306" spans="18:19" ht="15" thickBot="1" x14ac:dyDescent="0.35">
      <c r="R306" s="9" t="s">
        <v>334</v>
      </c>
      <c r="S306" s="10"/>
    </row>
    <row r="307" spans="18:19" ht="15" thickBot="1" x14ac:dyDescent="0.35">
      <c r="R307" s="9" t="s">
        <v>335</v>
      </c>
      <c r="S307" s="10"/>
    </row>
    <row r="308" spans="18:19" ht="15" thickBot="1" x14ac:dyDescent="0.35">
      <c r="R308" s="9" t="s">
        <v>336</v>
      </c>
      <c r="S308" s="10">
        <v>0</v>
      </c>
    </row>
    <row r="311" spans="18:19" ht="18" x14ac:dyDescent="0.35">
      <c r="R311" s="2" t="s">
        <v>337</v>
      </c>
    </row>
    <row r="312" spans="18:19" ht="18" x14ac:dyDescent="0.35">
      <c r="R312" s="2" t="s">
        <v>623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0E16-6D33-4D49-B72D-D301F1183399}">
  <dimension ref="A1:AF312"/>
  <sheetViews>
    <sheetView zoomScale="76" workbookViewId="0"/>
  </sheetViews>
  <sheetFormatPr defaultRowHeight="14.4" x14ac:dyDescent="0.3"/>
  <cols>
    <col min="2" max="2" width="37.5546875" bestFit="1" customWidth="1"/>
  </cols>
  <sheetData>
    <row r="1" spans="1:32" ht="18" x14ac:dyDescent="0.3">
      <c r="A1" s="1"/>
      <c r="B1" s="1" t="s">
        <v>0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3">
        <f>CORREL(L3:L140,M3:M140)</f>
        <v>0.86109195045158471</v>
      </c>
      <c r="S1" s="3"/>
    </row>
    <row r="2" spans="1:32" s="18" customFormat="1" ht="86.4" x14ac:dyDescent="0.3">
      <c r="A2" s="19" t="s">
        <v>1</v>
      </c>
      <c r="B2" s="19" t="s">
        <v>2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3</v>
      </c>
      <c r="M2" s="1" t="str">
        <f>AC161</f>
        <v>Becslés</v>
      </c>
      <c r="N2" s="1" t="s">
        <v>339</v>
      </c>
      <c r="O2" s="1" t="s">
        <v>423</v>
      </c>
      <c r="P2" s="1" t="s">
        <v>424</v>
      </c>
      <c r="Q2" s="1" t="s">
        <v>2370</v>
      </c>
      <c r="S2" s="4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3">
      <c r="A3" s="1" t="s">
        <v>156</v>
      </c>
      <c r="B3" s="1" t="s">
        <v>14</v>
      </c>
      <c r="C3" s="1">
        <v>2</v>
      </c>
      <c r="D3" s="1">
        <v>1</v>
      </c>
      <c r="E3" s="1">
        <v>2</v>
      </c>
      <c r="F3" s="1">
        <v>2</v>
      </c>
      <c r="G3" s="1">
        <v>2</v>
      </c>
      <c r="H3" s="1">
        <v>3</v>
      </c>
      <c r="I3" s="1">
        <v>4</v>
      </c>
      <c r="J3" s="1">
        <v>5</v>
      </c>
      <c r="K3" s="1">
        <v>3</v>
      </c>
      <c r="L3" s="1">
        <f>konzisztencia_teszt_nyers_i!C3*1000+10000</f>
        <v>13000</v>
      </c>
      <c r="M3" s="1">
        <f t="shared" ref="M3:M66" si="0">AC162</f>
        <v>13261.5</v>
      </c>
      <c r="N3" s="1">
        <f>konzisztencia_teszt_nyers_i!L3</f>
        <v>3</v>
      </c>
      <c r="O3">
        <f>(M3-10000)/1000</f>
        <v>3.2614999999999998</v>
      </c>
      <c r="P3" s="12">
        <f>ABS(N3-O3)/N3</f>
        <v>8.7166666666666615E-2</v>
      </c>
      <c r="Q3" s="12">
        <f>(N3-O3)/N3</f>
        <v>-8.7166666666666615E-2</v>
      </c>
    </row>
    <row r="4" spans="1:32" x14ac:dyDescent="0.3">
      <c r="A4" s="1" t="s">
        <v>153</v>
      </c>
      <c r="B4" s="1" t="s">
        <v>15</v>
      </c>
      <c r="C4" s="1">
        <v>2</v>
      </c>
      <c r="D4" s="1">
        <v>1</v>
      </c>
      <c r="E4" s="1">
        <v>2</v>
      </c>
      <c r="F4" s="1">
        <v>2</v>
      </c>
      <c r="G4" s="1">
        <v>2</v>
      </c>
      <c r="H4" s="1">
        <v>3</v>
      </c>
      <c r="I4" s="1">
        <v>3</v>
      </c>
      <c r="J4" s="1">
        <v>5</v>
      </c>
      <c r="K4" s="1">
        <v>3</v>
      </c>
      <c r="L4" s="1">
        <f>konzisztencia_teszt_nyers_i!C4*1000+10000</f>
        <v>12000</v>
      </c>
      <c r="M4" s="1">
        <f t="shared" si="0"/>
        <v>13128.7</v>
      </c>
      <c r="N4" s="1">
        <f>konzisztencia_teszt_nyers_i!L4</f>
        <v>3</v>
      </c>
      <c r="O4">
        <f t="shared" ref="O4:O67" si="1">(M4-10000)/1000</f>
        <v>3.1287000000000007</v>
      </c>
      <c r="P4" s="12">
        <f t="shared" ref="P4:P67" si="2">ABS(N4-O4)/N4</f>
        <v>4.2900000000000237E-2</v>
      </c>
      <c r="Q4" s="12">
        <f t="shared" ref="Q4:Q67" si="3">(N4-O4)/N4</f>
        <v>-4.2900000000000237E-2</v>
      </c>
    </row>
    <row r="5" spans="1:32" ht="18" x14ac:dyDescent="0.3">
      <c r="A5" s="1" t="s">
        <v>152</v>
      </c>
      <c r="B5" s="1" t="s">
        <v>16</v>
      </c>
      <c r="C5" s="1">
        <v>2</v>
      </c>
      <c r="D5" s="1">
        <v>3</v>
      </c>
      <c r="E5" s="1">
        <v>2</v>
      </c>
      <c r="F5" s="1">
        <v>2</v>
      </c>
      <c r="G5" s="1">
        <v>3</v>
      </c>
      <c r="H5" s="1">
        <v>2</v>
      </c>
      <c r="I5" s="1">
        <v>3</v>
      </c>
      <c r="J5" s="1">
        <v>4</v>
      </c>
      <c r="K5" s="1">
        <v>1</v>
      </c>
      <c r="L5" s="1">
        <f>konzisztencia_teszt_nyers_i!C5*1000+10000</f>
        <v>11000</v>
      </c>
      <c r="M5" s="1">
        <f t="shared" si="0"/>
        <v>10669</v>
      </c>
      <c r="N5" s="1">
        <f>konzisztencia_teszt_nyers_i!L5</f>
        <v>1</v>
      </c>
      <c r="O5">
        <f t="shared" si="1"/>
        <v>0.66900000000000004</v>
      </c>
      <c r="P5" s="12">
        <f t="shared" si="2"/>
        <v>0.33099999999999996</v>
      </c>
      <c r="Q5" s="12">
        <f t="shared" si="3"/>
        <v>0.33099999999999996</v>
      </c>
      <c r="S5" s="5" t="s">
        <v>158</v>
      </c>
      <c r="T5" s="6" t="s">
        <v>159</v>
      </c>
      <c r="U5" s="5" t="s">
        <v>160</v>
      </c>
      <c r="V5" s="6">
        <v>138</v>
      </c>
      <c r="W5" s="5" t="s">
        <v>161</v>
      </c>
      <c r="X5" s="6">
        <v>9</v>
      </c>
      <c r="Y5" s="5" t="s">
        <v>162</v>
      </c>
      <c r="Z5" s="6">
        <v>5</v>
      </c>
      <c r="AA5" s="5" t="s">
        <v>163</v>
      </c>
      <c r="AB5" s="6">
        <v>0</v>
      </c>
      <c r="AC5" s="5" t="s">
        <v>164</v>
      </c>
      <c r="AD5" s="6" t="s">
        <v>165</v>
      </c>
    </row>
    <row r="6" spans="1:32" ht="18.600000000000001" thickBot="1" x14ac:dyDescent="0.35">
      <c r="A6" s="1" t="s">
        <v>156</v>
      </c>
      <c r="B6" s="1" t="s">
        <v>17</v>
      </c>
      <c r="C6" s="1">
        <v>1</v>
      </c>
      <c r="D6" s="1">
        <v>1</v>
      </c>
      <c r="E6" s="1">
        <v>2</v>
      </c>
      <c r="F6" s="1">
        <v>1</v>
      </c>
      <c r="G6" s="1">
        <v>1</v>
      </c>
      <c r="H6" s="1">
        <v>1</v>
      </c>
      <c r="I6" s="1">
        <v>2</v>
      </c>
      <c r="J6" s="1">
        <v>1</v>
      </c>
      <c r="K6" s="1">
        <v>4</v>
      </c>
      <c r="L6" s="1">
        <f>konzisztencia_teszt_nyers_i!C6*1000+10000</f>
        <v>12000</v>
      </c>
      <c r="M6" s="1">
        <f t="shared" si="0"/>
        <v>11516</v>
      </c>
      <c r="N6" s="1">
        <f>konzisztencia_teszt_nyers_i!L6</f>
        <v>4</v>
      </c>
      <c r="O6">
        <f t="shared" si="1"/>
        <v>1.516</v>
      </c>
      <c r="P6" s="12">
        <f t="shared" si="2"/>
        <v>0.621</v>
      </c>
      <c r="Q6" s="12">
        <f t="shared" si="3"/>
        <v>0.621</v>
      </c>
      <c r="S6" s="3"/>
    </row>
    <row r="7" spans="1:32" ht="15" thickBot="1" x14ac:dyDescent="0.35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2</v>
      </c>
      <c r="J7" s="1">
        <v>1</v>
      </c>
      <c r="K7" s="1">
        <v>4</v>
      </c>
      <c r="L7" s="1">
        <f>konzisztencia_teszt_nyers_i!C7*1000+10000</f>
        <v>11000</v>
      </c>
      <c r="M7" s="1">
        <f t="shared" si="0"/>
        <v>10882.1</v>
      </c>
      <c r="N7" s="1">
        <f>konzisztencia_teszt_nyers_i!L7</f>
        <v>4</v>
      </c>
      <c r="O7">
        <f t="shared" si="1"/>
        <v>0.88210000000000033</v>
      </c>
      <c r="P7" s="12">
        <f t="shared" si="2"/>
        <v>0.77947499999999992</v>
      </c>
      <c r="Q7" s="12">
        <f t="shared" si="3"/>
        <v>0.77947499999999992</v>
      </c>
      <c r="S7" s="7" t="s">
        <v>166</v>
      </c>
      <c r="T7" s="7" t="s">
        <v>167</v>
      </c>
      <c r="U7" s="7" t="s">
        <v>168</v>
      </c>
      <c r="V7" s="7" t="s">
        <v>169</v>
      </c>
      <c r="W7" s="7" t="s">
        <v>170</v>
      </c>
      <c r="X7" s="7" t="s">
        <v>171</v>
      </c>
      <c r="Y7" s="7" t="s">
        <v>172</v>
      </c>
      <c r="Z7" s="7" t="s">
        <v>173</v>
      </c>
      <c r="AA7" s="7" t="s">
        <v>174</v>
      </c>
      <c r="AB7" s="7" t="s">
        <v>175</v>
      </c>
      <c r="AC7" s="7" t="s">
        <v>176</v>
      </c>
    </row>
    <row r="8" spans="1:32" ht="15" thickBot="1" x14ac:dyDescent="0.35">
      <c r="A8" s="1" t="s">
        <v>155</v>
      </c>
      <c r="B8" s="1" t="s">
        <v>19</v>
      </c>
      <c r="C8" s="1">
        <v>2</v>
      </c>
      <c r="D8" s="1">
        <v>1</v>
      </c>
      <c r="E8" s="1">
        <v>3</v>
      </c>
      <c r="F8" s="1">
        <v>3</v>
      </c>
      <c r="G8" s="1">
        <v>3</v>
      </c>
      <c r="H8" s="1">
        <v>3</v>
      </c>
      <c r="I8" s="1">
        <v>5</v>
      </c>
      <c r="J8" s="1">
        <v>5</v>
      </c>
      <c r="K8" s="1">
        <v>3</v>
      </c>
      <c r="L8" s="1">
        <f>konzisztencia_teszt_nyers_i!C8*1000+10000</f>
        <v>13000</v>
      </c>
      <c r="M8" s="1">
        <f t="shared" si="0"/>
        <v>13547.5</v>
      </c>
      <c r="N8" s="1">
        <f>konzisztencia_teszt_nyers_i!L8</f>
        <v>3</v>
      </c>
      <c r="O8">
        <f t="shared" si="1"/>
        <v>3.5474999999999999</v>
      </c>
      <c r="P8" s="12">
        <f t="shared" si="2"/>
        <v>0.18249999999999997</v>
      </c>
      <c r="Q8" s="12">
        <f t="shared" si="3"/>
        <v>-0.18249999999999997</v>
      </c>
      <c r="S8" s="7" t="s">
        <v>177</v>
      </c>
      <c r="T8" s="8">
        <v>2</v>
      </c>
      <c r="U8" s="8">
        <v>1</v>
      </c>
      <c r="V8" s="8">
        <v>2</v>
      </c>
      <c r="W8" s="8">
        <v>2</v>
      </c>
      <c r="X8" s="8">
        <v>2</v>
      </c>
      <c r="Y8" s="8">
        <v>3</v>
      </c>
      <c r="Z8" s="8">
        <v>4</v>
      </c>
      <c r="AA8" s="8">
        <v>5</v>
      </c>
      <c r="AB8" s="8">
        <v>3</v>
      </c>
      <c r="AC8" s="8">
        <v>13000</v>
      </c>
    </row>
    <row r="9" spans="1:32" ht="15" thickBot="1" x14ac:dyDescent="0.35">
      <c r="A9" s="1" t="s">
        <v>153</v>
      </c>
      <c r="B9" s="1" t="s">
        <v>20</v>
      </c>
      <c r="C9" s="1">
        <v>3</v>
      </c>
      <c r="D9" s="1">
        <v>2</v>
      </c>
      <c r="E9" s="1">
        <v>3</v>
      </c>
      <c r="F9" s="1">
        <v>3</v>
      </c>
      <c r="G9" s="1">
        <v>3</v>
      </c>
      <c r="H9" s="1">
        <v>3</v>
      </c>
      <c r="I9" s="1">
        <v>4</v>
      </c>
      <c r="J9" s="1">
        <v>4</v>
      </c>
      <c r="K9" s="1">
        <v>3</v>
      </c>
      <c r="L9" s="1">
        <f>konzisztencia_teszt_nyers_i!C9*1000+10000</f>
        <v>13000</v>
      </c>
      <c r="M9" s="1">
        <f t="shared" si="0"/>
        <v>12900.6</v>
      </c>
      <c r="N9" s="1">
        <f>konzisztencia_teszt_nyers_i!L9</f>
        <v>3</v>
      </c>
      <c r="O9">
        <f t="shared" si="1"/>
        <v>2.9006000000000003</v>
      </c>
      <c r="P9" s="12">
        <f t="shared" si="2"/>
        <v>3.3133333333333237E-2</v>
      </c>
      <c r="Q9" s="12">
        <f t="shared" si="3"/>
        <v>3.3133333333333237E-2</v>
      </c>
      <c r="S9" s="7" t="s">
        <v>178</v>
      </c>
      <c r="T9" s="8">
        <v>2</v>
      </c>
      <c r="U9" s="8">
        <v>1</v>
      </c>
      <c r="V9" s="8">
        <v>2</v>
      </c>
      <c r="W9" s="8">
        <v>2</v>
      </c>
      <c r="X9" s="8">
        <v>2</v>
      </c>
      <c r="Y9" s="8">
        <v>3</v>
      </c>
      <c r="Z9" s="8">
        <v>3</v>
      </c>
      <c r="AA9" s="8">
        <v>5</v>
      </c>
      <c r="AB9" s="8">
        <v>3</v>
      </c>
      <c r="AC9" s="8">
        <v>12000</v>
      </c>
    </row>
    <row r="10" spans="1:32" ht="15" thickBot="1" x14ac:dyDescent="0.35">
      <c r="A10" s="1" t="s">
        <v>156</v>
      </c>
      <c r="B10" s="1" t="s">
        <v>21</v>
      </c>
      <c r="C10" s="1">
        <v>1</v>
      </c>
      <c r="D10" s="1">
        <v>3</v>
      </c>
      <c r="E10" s="1">
        <v>3</v>
      </c>
      <c r="F10" s="1">
        <v>2</v>
      </c>
      <c r="G10" s="1">
        <v>1</v>
      </c>
      <c r="H10" s="1">
        <v>1</v>
      </c>
      <c r="I10" s="1">
        <v>4</v>
      </c>
      <c r="J10" s="1">
        <v>4</v>
      </c>
      <c r="K10" s="1">
        <v>4</v>
      </c>
      <c r="L10" s="1">
        <f>konzisztencia_teszt_nyers_i!C10*1000+10000</f>
        <v>11000</v>
      </c>
      <c r="M10" s="1">
        <f t="shared" si="0"/>
        <v>11411.7</v>
      </c>
      <c r="N10" s="1">
        <f>konzisztencia_teszt_nyers_i!L10</f>
        <v>4</v>
      </c>
      <c r="O10">
        <f t="shared" si="1"/>
        <v>1.4117000000000006</v>
      </c>
      <c r="P10" s="12">
        <f t="shared" si="2"/>
        <v>0.64707499999999984</v>
      </c>
      <c r="Q10" s="12">
        <f t="shared" si="3"/>
        <v>0.64707499999999984</v>
      </c>
      <c r="S10" s="7" t="s">
        <v>179</v>
      </c>
      <c r="T10" s="8">
        <v>2</v>
      </c>
      <c r="U10" s="8">
        <v>3</v>
      </c>
      <c r="V10" s="8">
        <v>2</v>
      </c>
      <c r="W10" s="8">
        <v>2</v>
      </c>
      <c r="X10" s="8">
        <v>3</v>
      </c>
      <c r="Y10" s="8">
        <v>2</v>
      </c>
      <c r="Z10" s="8">
        <v>3</v>
      </c>
      <c r="AA10" s="8">
        <v>4</v>
      </c>
      <c r="AB10" s="8">
        <v>1</v>
      </c>
      <c r="AC10" s="8">
        <v>11000</v>
      </c>
    </row>
    <row r="11" spans="1:32" ht="15" thickBot="1" x14ac:dyDescent="0.35">
      <c r="A11" s="1" t="s">
        <v>156</v>
      </c>
      <c r="B11" s="1" t="s">
        <v>22</v>
      </c>
      <c r="C11" s="1">
        <v>1</v>
      </c>
      <c r="D11" s="1">
        <v>2</v>
      </c>
      <c r="E11" s="1">
        <v>2</v>
      </c>
      <c r="F11" s="1">
        <v>2</v>
      </c>
      <c r="G11" s="1">
        <v>1</v>
      </c>
      <c r="H11" s="1">
        <v>1</v>
      </c>
      <c r="I11" s="1">
        <v>4</v>
      </c>
      <c r="J11" s="1">
        <v>4</v>
      </c>
      <c r="K11" s="1">
        <v>5</v>
      </c>
      <c r="L11" s="1">
        <f>konzisztencia_teszt_nyers_i!C11*1000+10000</f>
        <v>11000</v>
      </c>
      <c r="M11" s="1">
        <f t="shared" si="0"/>
        <v>11486.6</v>
      </c>
      <c r="N11" s="1">
        <f>konzisztencia_teszt_nyers_i!L11</f>
        <v>5</v>
      </c>
      <c r="O11">
        <f t="shared" si="1"/>
        <v>1.4866000000000004</v>
      </c>
      <c r="P11" s="12">
        <f t="shared" si="2"/>
        <v>0.70267999999999997</v>
      </c>
      <c r="Q11" s="12">
        <f t="shared" si="3"/>
        <v>0.70267999999999997</v>
      </c>
      <c r="S11" s="7" t="s">
        <v>180</v>
      </c>
      <c r="T11" s="8">
        <v>1</v>
      </c>
      <c r="U11" s="8">
        <v>1</v>
      </c>
      <c r="V11" s="8">
        <v>2</v>
      </c>
      <c r="W11" s="8">
        <v>1</v>
      </c>
      <c r="X11" s="8">
        <v>1</v>
      </c>
      <c r="Y11" s="8">
        <v>1</v>
      </c>
      <c r="Z11" s="8">
        <v>2</v>
      </c>
      <c r="AA11" s="8">
        <v>1</v>
      </c>
      <c r="AB11" s="8">
        <v>4</v>
      </c>
      <c r="AC11" s="8">
        <v>12000</v>
      </c>
    </row>
    <row r="12" spans="1:32" ht="15" thickBot="1" x14ac:dyDescent="0.35">
      <c r="A12" s="1" t="s">
        <v>152</v>
      </c>
      <c r="B12" s="1" t="s">
        <v>23</v>
      </c>
      <c r="C12" s="1">
        <v>2</v>
      </c>
      <c r="D12" s="1">
        <v>5</v>
      </c>
      <c r="E12" s="1">
        <v>5</v>
      </c>
      <c r="F12" s="1">
        <v>4</v>
      </c>
      <c r="G12" s="1">
        <v>5</v>
      </c>
      <c r="H12" s="1">
        <v>5</v>
      </c>
      <c r="I12" s="1">
        <v>1</v>
      </c>
      <c r="J12" s="1">
        <v>3</v>
      </c>
      <c r="K12" s="1">
        <v>1</v>
      </c>
      <c r="L12" s="1">
        <f>konzisztencia_teszt_nyers_i!C12*1000+10000</f>
        <v>12000</v>
      </c>
      <c r="M12" s="1">
        <f t="shared" si="0"/>
        <v>11753.6</v>
      </c>
      <c r="N12" s="1">
        <f>konzisztencia_teszt_nyers_i!L12</f>
        <v>1</v>
      </c>
      <c r="O12">
        <f t="shared" si="1"/>
        <v>1.7536000000000003</v>
      </c>
      <c r="P12" s="12">
        <f t="shared" si="2"/>
        <v>0.75360000000000027</v>
      </c>
      <c r="Q12" s="12">
        <f t="shared" si="3"/>
        <v>-0.75360000000000027</v>
      </c>
      <c r="S12" s="7" t="s">
        <v>181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2</v>
      </c>
      <c r="AA12" s="8">
        <v>1</v>
      </c>
      <c r="AB12" s="8">
        <v>4</v>
      </c>
      <c r="AC12" s="8">
        <v>11000</v>
      </c>
    </row>
    <row r="13" spans="1:32" ht="15" thickBot="1" x14ac:dyDescent="0.35">
      <c r="A13" s="1" t="s">
        <v>155</v>
      </c>
      <c r="B13" s="1" t="s">
        <v>24</v>
      </c>
      <c r="C13" s="1">
        <v>3</v>
      </c>
      <c r="D13" s="1">
        <v>2</v>
      </c>
      <c r="E13" s="1">
        <v>4</v>
      </c>
      <c r="F13" s="1">
        <v>3</v>
      </c>
      <c r="G13" s="1">
        <v>3</v>
      </c>
      <c r="H13" s="1">
        <v>4</v>
      </c>
      <c r="I13" s="1">
        <v>3</v>
      </c>
      <c r="J13" s="1">
        <v>3</v>
      </c>
      <c r="K13" s="1">
        <v>3</v>
      </c>
      <c r="L13" s="1">
        <f>konzisztencia_teszt_nyers_i!C13*1000+10000</f>
        <v>13000</v>
      </c>
      <c r="M13" s="1">
        <f t="shared" si="0"/>
        <v>13866</v>
      </c>
      <c r="N13" s="1">
        <f>konzisztencia_teszt_nyers_i!L13</f>
        <v>3</v>
      </c>
      <c r="O13">
        <f t="shared" si="1"/>
        <v>3.8660000000000001</v>
      </c>
      <c r="P13" s="12">
        <f t="shared" si="2"/>
        <v>0.28866666666666668</v>
      </c>
      <c r="Q13" s="12">
        <f t="shared" si="3"/>
        <v>-0.28866666666666668</v>
      </c>
      <c r="S13" s="7" t="s">
        <v>182</v>
      </c>
      <c r="T13" s="8">
        <v>2</v>
      </c>
      <c r="U13" s="8">
        <v>1</v>
      </c>
      <c r="V13" s="8">
        <v>3</v>
      </c>
      <c r="W13" s="8">
        <v>3</v>
      </c>
      <c r="X13" s="8">
        <v>3</v>
      </c>
      <c r="Y13" s="8">
        <v>3</v>
      </c>
      <c r="Z13" s="8">
        <v>5</v>
      </c>
      <c r="AA13" s="8">
        <v>5</v>
      </c>
      <c r="AB13" s="8">
        <v>3</v>
      </c>
      <c r="AC13" s="8">
        <v>13000</v>
      </c>
    </row>
    <row r="14" spans="1:32" ht="15" thickBot="1" x14ac:dyDescent="0.35">
      <c r="A14" s="1" t="s">
        <v>152</v>
      </c>
      <c r="B14" s="1" t="s">
        <v>25</v>
      </c>
      <c r="C14" s="1">
        <v>3</v>
      </c>
      <c r="D14" s="1">
        <v>2</v>
      </c>
      <c r="E14" s="1">
        <v>3</v>
      </c>
      <c r="F14" s="1">
        <v>3</v>
      </c>
      <c r="G14" s="1">
        <v>3</v>
      </c>
      <c r="H14" s="1">
        <v>4</v>
      </c>
      <c r="I14" s="1">
        <v>3</v>
      </c>
      <c r="J14" s="1">
        <v>2</v>
      </c>
      <c r="K14" s="1">
        <v>3</v>
      </c>
      <c r="L14" s="1">
        <f>konzisztencia_teszt_nyers_i!C14*1000+10000</f>
        <v>13000</v>
      </c>
      <c r="M14" s="1">
        <f t="shared" si="0"/>
        <v>13254.5</v>
      </c>
      <c r="N14" s="1">
        <f>konzisztencia_teszt_nyers_i!L14</f>
        <v>3</v>
      </c>
      <c r="O14">
        <f t="shared" si="1"/>
        <v>3.2545000000000002</v>
      </c>
      <c r="P14" s="12">
        <f t="shared" si="2"/>
        <v>8.4833333333333386E-2</v>
      </c>
      <c r="Q14" s="12">
        <f t="shared" si="3"/>
        <v>-8.4833333333333386E-2</v>
      </c>
      <c r="S14" s="7" t="s">
        <v>183</v>
      </c>
      <c r="T14" s="8">
        <v>3</v>
      </c>
      <c r="U14" s="8">
        <v>2</v>
      </c>
      <c r="V14" s="8">
        <v>3</v>
      </c>
      <c r="W14" s="8">
        <v>3</v>
      </c>
      <c r="X14" s="8">
        <v>3</v>
      </c>
      <c r="Y14" s="8">
        <v>3</v>
      </c>
      <c r="Z14" s="8">
        <v>4</v>
      </c>
      <c r="AA14" s="8">
        <v>4</v>
      </c>
      <c r="AB14" s="8">
        <v>3</v>
      </c>
      <c r="AC14" s="8">
        <v>13000</v>
      </c>
    </row>
    <row r="15" spans="1:32" ht="15" thickBot="1" x14ac:dyDescent="0.35">
      <c r="A15" s="1" t="s">
        <v>154</v>
      </c>
      <c r="B15" s="1" t="s">
        <v>26</v>
      </c>
      <c r="C15" s="1">
        <v>3</v>
      </c>
      <c r="D15" s="1">
        <v>2</v>
      </c>
      <c r="E15" s="1">
        <v>3</v>
      </c>
      <c r="F15" s="1">
        <v>3</v>
      </c>
      <c r="G15" s="1">
        <v>3</v>
      </c>
      <c r="H15" s="1">
        <v>4</v>
      </c>
      <c r="I15" s="1">
        <v>2</v>
      </c>
      <c r="J15" s="1">
        <v>3</v>
      </c>
      <c r="K15" s="1">
        <v>3</v>
      </c>
      <c r="L15" s="1">
        <f>konzisztencia_teszt_nyers_i!C15*1000+10000</f>
        <v>13000</v>
      </c>
      <c r="M15" s="1">
        <f t="shared" si="0"/>
        <v>13421.2</v>
      </c>
      <c r="N15" s="1">
        <f>konzisztencia_teszt_nyers_i!L15</f>
        <v>3</v>
      </c>
      <c r="O15">
        <f t="shared" si="1"/>
        <v>3.4212000000000007</v>
      </c>
      <c r="P15" s="12">
        <f t="shared" si="2"/>
        <v>0.14040000000000022</v>
      </c>
      <c r="Q15" s="12">
        <f t="shared" si="3"/>
        <v>-0.14040000000000022</v>
      </c>
      <c r="S15" s="7" t="s">
        <v>184</v>
      </c>
      <c r="T15" s="8">
        <v>1</v>
      </c>
      <c r="U15" s="8">
        <v>3</v>
      </c>
      <c r="V15" s="8">
        <v>3</v>
      </c>
      <c r="W15" s="8">
        <v>2</v>
      </c>
      <c r="X15" s="8">
        <v>1</v>
      </c>
      <c r="Y15" s="8">
        <v>1</v>
      </c>
      <c r="Z15" s="8">
        <v>4</v>
      </c>
      <c r="AA15" s="8">
        <v>4</v>
      </c>
      <c r="AB15" s="8">
        <v>4</v>
      </c>
      <c r="AC15" s="8">
        <v>11000</v>
      </c>
    </row>
    <row r="16" spans="1:32" ht="15" thickBot="1" x14ac:dyDescent="0.35">
      <c r="A16" s="1" t="s">
        <v>155</v>
      </c>
      <c r="B16" s="1" t="s">
        <v>27</v>
      </c>
      <c r="C16" s="1">
        <v>2</v>
      </c>
      <c r="D16" s="1">
        <v>3</v>
      </c>
      <c r="E16" s="1">
        <v>3</v>
      </c>
      <c r="F16" s="1">
        <v>3</v>
      </c>
      <c r="G16" s="1">
        <v>2</v>
      </c>
      <c r="H16" s="1">
        <v>3</v>
      </c>
      <c r="I16" s="1">
        <v>4</v>
      </c>
      <c r="J16" s="1">
        <v>3</v>
      </c>
      <c r="K16" s="1">
        <v>3</v>
      </c>
      <c r="L16" s="1">
        <f>konzisztencia_teszt_nyers_i!C16*1000+10000</f>
        <v>13000</v>
      </c>
      <c r="M16" s="1">
        <f t="shared" si="0"/>
        <v>12253.3</v>
      </c>
      <c r="N16" s="1">
        <f>konzisztencia_teszt_nyers_i!L16</f>
        <v>3</v>
      </c>
      <c r="O16">
        <f t="shared" si="1"/>
        <v>2.2532999999999994</v>
      </c>
      <c r="P16" s="12">
        <f t="shared" si="2"/>
        <v>0.2489000000000002</v>
      </c>
      <c r="Q16" s="12">
        <f t="shared" si="3"/>
        <v>0.2489000000000002</v>
      </c>
      <c r="S16" s="7" t="s">
        <v>185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1</v>
      </c>
      <c r="Z16" s="8">
        <v>4</v>
      </c>
      <c r="AA16" s="8">
        <v>4</v>
      </c>
      <c r="AB16" s="8">
        <v>5</v>
      </c>
      <c r="AC16" s="8">
        <v>11000</v>
      </c>
    </row>
    <row r="17" spans="1:29" ht="15" thickBot="1" x14ac:dyDescent="0.35">
      <c r="A17" s="1" t="s">
        <v>152</v>
      </c>
      <c r="B17" s="1" t="s">
        <v>28</v>
      </c>
      <c r="C17" s="1">
        <v>2</v>
      </c>
      <c r="D17" s="1">
        <v>3</v>
      </c>
      <c r="E17" s="1">
        <v>4</v>
      </c>
      <c r="F17" s="1">
        <v>3</v>
      </c>
      <c r="G17" s="1">
        <v>2</v>
      </c>
      <c r="H17" s="1">
        <v>3</v>
      </c>
      <c r="I17" s="1">
        <v>3</v>
      </c>
      <c r="J17" s="1">
        <v>3</v>
      </c>
      <c r="K17" s="1">
        <v>2</v>
      </c>
      <c r="L17" s="1">
        <f>konzisztencia_teszt_nyers_i!C17*1000+10000</f>
        <v>12000</v>
      </c>
      <c r="M17" s="1">
        <f t="shared" si="0"/>
        <v>12544.3</v>
      </c>
      <c r="N17" s="1">
        <f>konzisztencia_teszt_nyers_i!L17</f>
        <v>2</v>
      </c>
      <c r="O17">
        <f t="shared" si="1"/>
        <v>2.5442999999999993</v>
      </c>
      <c r="P17" s="12">
        <f t="shared" si="2"/>
        <v>0.27214999999999967</v>
      </c>
      <c r="Q17" s="12">
        <f t="shared" si="3"/>
        <v>-0.27214999999999967</v>
      </c>
      <c r="S17" s="7" t="s">
        <v>186</v>
      </c>
      <c r="T17" s="8">
        <v>2</v>
      </c>
      <c r="U17" s="8">
        <v>5</v>
      </c>
      <c r="V17" s="8">
        <v>5</v>
      </c>
      <c r="W17" s="8">
        <v>4</v>
      </c>
      <c r="X17" s="8">
        <v>5</v>
      </c>
      <c r="Y17" s="8">
        <v>5</v>
      </c>
      <c r="Z17" s="8">
        <v>1</v>
      </c>
      <c r="AA17" s="8">
        <v>3</v>
      </c>
      <c r="AB17" s="8">
        <v>1</v>
      </c>
      <c r="AC17" s="8">
        <v>12000</v>
      </c>
    </row>
    <row r="18" spans="1:29" ht="15" thickBot="1" x14ac:dyDescent="0.35">
      <c r="A18" s="1" t="s">
        <v>154</v>
      </c>
      <c r="B18" s="1" t="s">
        <v>29</v>
      </c>
      <c r="C18" s="1">
        <v>2</v>
      </c>
      <c r="D18" s="1">
        <v>3</v>
      </c>
      <c r="E18" s="1">
        <v>3</v>
      </c>
      <c r="F18" s="1">
        <v>3</v>
      </c>
      <c r="G18" s="1">
        <v>2</v>
      </c>
      <c r="H18" s="1">
        <v>3</v>
      </c>
      <c r="I18" s="1">
        <v>3</v>
      </c>
      <c r="J18" s="1">
        <v>3</v>
      </c>
      <c r="K18" s="1">
        <v>3</v>
      </c>
      <c r="L18" s="1">
        <f>konzisztencia_teszt_nyers_i!C18*1000+10000</f>
        <v>13000</v>
      </c>
      <c r="M18" s="1">
        <f t="shared" si="0"/>
        <v>12120.5</v>
      </c>
      <c r="N18" s="1">
        <f>konzisztencia_teszt_nyers_i!L18</f>
        <v>3</v>
      </c>
      <c r="O18">
        <f t="shared" si="1"/>
        <v>2.1204999999999998</v>
      </c>
      <c r="P18" s="12">
        <f t="shared" si="2"/>
        <v>0.29316666666666674</v>
      </c>
      <c r="Q18" s="12">
        <f t="shared" si="3"/>
        <v>0.29316666666666674</v>
      </c>
      <c r="S18" s="7" t="s">
        <v>187</v>
      </c>
      <c r="T18" s="8">
        <v>3</v>
      </c>
      <c r="U18" s="8">
        <v>2</v>
      </c>
      <c r="V18" s="8">
        <v>4</v>
      </c>
      <c r="W18" s="8">
        <v>3</v>
      </c>
      <c r="X18" s="8">
        <v>3</v>
      </c>
      <c r="Y18" s="8">
        <v>4</v>
      </c>
      <c r="Z18" s="8">
        <v>3</v>
      </c>
      <c r="AA18" s="8">
        <v>3</v>
      </c>
      <c r="AB18" s="8">
        <v>3</v>
      </c>
      <c r="AC18" s="8">
        <v>13000</v>
      </c>
    </row>
    <row r="19" spans="1:29" ht="15" thickBot="1" x14ac:dyDescent="0.35">
      <c r="A19" s="1" t="s">
        <v>156</v>
      </c>
      <c r="B19" s="1" t="s">
        <v>30</v>
      </c>
      <c r="C19" s="1">
        <v>3</v>
      </c>
      <c r="D19" s="1">
        <v>2</v>
      </c>
      <c r="E19" s="1">
        <v>2</v>
      </c>
      <c r="F19" s="1">
        <v>1</v>
      </c>
      <c r="G19" s="1">
        <v>1</v>
      </c>
      <c r="H19" s="1">
        <v>1</v>
      </c>
      <c r="I19" s="1">
        <v>3</v>
      </c>
      <c r="J19" s="1">
        <v>2</v>
      </c>
      <c r="K19" s="1">
        <v>3</v>
      </c>
      <c r="L19" s="1">
        <f>konzisztencia_teszt_nyers_i!C19*1000+10000</f>
        <v>12000</v>
      </c>
      <c r="M19" s="1">
        <f t="shared" si="0"/>
        <v>12042.1</v>
      </c>
      <c r="N19" s="1">
        <f>konzisztencia_teszt_nyers_i!L19</f>
        <v>3</v>
      </c>
      <c r="O19">
        <f t="shared" si="1"/>
        <v>2.0421000000000005</v>
      </c>
      <c r="P19" s="12">
        <f t="shared" si="2"/>
        <v>0.31929999999999986</v>
      </c>
      <c r="Q19" s="12">
        <f t="shared" si="3"/>
        <v>0.31929999999999986</v>
      </c>
      <c r="S19" s="7" t="s">
        <v>188</v>
      </c>
      <c r="T19" s="8">
        <v>3</v>
      </c>
      <c r="U19" s="8">
        <v>2</v>
      </c>
      <c r="V19" s="8">
        <v>3</v>
      </c>
      <c r="W19" s="8">
        <v>3</v>
      </c>
      <c r="X19" s="8">
        <v>3</v>
      </c>
      <c r="Y19" s="8">
        <v>4</v>
      </c>
      <c r="Z19" s="8">
        <v>3</v>
      </c>
      <c r="AA19" s="8">
        <v>2</v>
      </c>
      <c r="AB19" s="8">
        <v>3</v>
      </c>
      <c r="AC19" s="8">
        <v>13000</v>
      </c>
    </row>
    <row r="20" spans="1:29" ht="15" thickBot="1" x14ac:dyDescent="0.35">
      <c r="A20" s="1" t="s">
        <v>152</v>
      </c>
      <c r="B20" s="1" t="s">
        <v>31</v>
      </c>
      <c r="C20" s="1">
        <v>2</v>
      </c>
      <c r="D20" s="1">
        <v>4</v>
      </c>
      <c r="E20" s="1">
        <v>3</v>
      </c>
      <c r="F20" s="1">
        <v>1</v>
      </c>
      <c r="G20" s="1">
        <v>2</v>
      </c>
      <c r="H20" s="1">
        <v>1</v>
      </c>
      <c r="I20" s="1">
        <v>3</v>
      </c>
      <c r="J20" s="1">
        <v>2</v>
      </c>
      <c r="K20" s="1">
        <v>2</v>
      </c>
      <c r="L20" s="1">
        <f>konzisztencia_teszt_nyers_i!C20*1000+10000</f>
        <v>11000</v>
      </c>
      <c r="M20" s="1">
        <f t="shared" si="0"/>
        <v>11012.4</v>
      </c>
      <c r="N20" s="1">
        <f>konzisztencia_teszt_nyers_i!L20</f>
        <v>2</v>
      </c>
      <c r="O20">
        <f t="shared" si="1"/>
        <v>1.0123999999999997</v>
      </c>
      <c r="P20" s="12">
        <f t="shared" si="2"/>
        <v>0.49380000000000013</v>
      </c>
      <c r="Q20" s="12">
        <f t="shared" si="3"/>
        <v>0.49380000000000013</v>
      </c>
      <c r="S20" s="7" t="s">
        <v>189</v>
      </c>
      <c r="T20" s="8">
        <v>3</v>
      </c>
      <c r="U20" s="8">
        <v>2</v>
      </c>
      <c r="V20" s="8">
        <v>3</v>
      </c>
      <c r="W20" s="8">
        <v>3</v>
      </c>
      <c r="X20" s="8">
        <v>3</v>
      </c>
      <c r="Y20" s="8">
        <v>4</v>
      </c>
      <c r="Z20" s="8">
        <v>2</v>
      </c>
      <c r="AA20" s="8">
        <v>3</v>
      </c>
      <c r="AB20" s="8">
        <v>3</v>
      </c>
      <c r="AC20" s="8">
        <v>13000</v>
      </c>
    </row>
    <row r="21" spans="1:29" ht="15" thickBot="1" x14ac:dyDescent="0.35">
      <c r="A21" s="1" t="s">
        <v>154</v>
      </c>
      <c r="B21" s="1" t="s">
        <v>32</v>
      </c>
      <c r="C21" s="1">
        <v>3</v>
      </c>
      <c r="D21" s="1">
        <v>3</v>
      </c>
      <c r="E21" s="1">
        <v>3</v>
      </c>
      <c r="F21" s="1">
        <v>1</v>
      </c>
      <c r="G21" s="1">
        <v>1</v>
      </c>
      <c r="H21" s="1">
        <v>1</v>
      </c>
      <c r="I21" s="1">
        <v>3</v>
      </c>
      <c r="J21" s="1">
        <v>2</v>
      </c>
      <c r="K21" s="1">
        <v>4</v>
      </c>
      <c r="L21" s="1">
        <f>konzisztencia_teszt_nyers_i!C21*1000+10000</f>
        <v>12000</v>
      </c>
      <c r="M21" s="1">
        <f t="shared" si="0"/>
        <v>12042.6</v>
      </c>
      <c r="N21" s="1">
        <f>konzisztencia_teszt_nyers_i!L21</f>
        <v>4</v>
      </c>
      <c r="O21">
        <f t="shared" si="1"/>
        <v>2.0426000000000002</v>
      </c>
      <c r="P21" s="12">
        <f t="shared" si="2"/>
        <v>0.48934999999999995</v>
      </c>
      <c r="Q21" s="12">
        <f t="shared" si="3"/>
        <v>0.48934999999999995</v>
      </c>
      <c r="S21" s="7" t="s">
        <v>190</v>
      </c>
      <c r="T21" s="8">
        <v>2</v>
      </c>
      <c r="U21" s="8">
        <v>3</v>
      </c>
      <c r="V21" s="8">
        <v>3</v>
      </c>
      <c r="W21" s="8">
        <v>3</v>
      </c>
      <c r="X21" s="8">
        <v>2</v>
      </c>
      <c r="Y21" s="8">
        <v>3</v>
      </c>
      <c r="Z21" s="8">
        <v>4</v>
      </c>
      <c r="AA21" s="8">
        <v>3</v>
      </c>
      <c r="AB21" s="8">
        <v>3</v>
      </c>
      <c r="AC21" s="8">
        <v>13000</v>
      </c>
    </row>
    <row r="22" spans="1:29" ht="15" thickBot="1" x14ac:dyDescent="0.35">
      <c r="A22" s="1" t="s">
        <v>156</v>
      </c>
      <c r="B22" s="1" t="s">
        <v>33</v>
      </c>
      <c r="C22" s="1">
        <v>3</v>
      </c>
      <c r="D22" s="1">
        <v>5</v>
      </c>
      <c r="E22" s="1">
        <v>4</v>
      </c>
      <c r="F22" s="1">
        <v>2</v>
      </c>
      <c r="G22" s="1">
        <v>4</v>
      </c>
      <c r="H22" s="1">
        <v>2</v>
      </c>
      <c r="I22" s="1">
        <v>2</v>
      </c>
      <c r="J22" s="1">
        <v>3</v>
      </c>
      <c r="K22" s="1">
        <v>1</v>
      </c>
      <c r="L22" s="1">
        <f>konzisztencia_teszt_nyers_i!C22*1000+10000</f>
        <v>11000</v>
      </c>
      <c r="M22" s="1">
        <f t="shared" si="0"/>
        <v>11117.7</v>
      </c>
      <c r="N22" s="1">
        <f>konzisztencia_teszt_nyers_i!L22</f>
        <v>1</v>
      </c>
      <c r="O22">
        <f t="shared" si="1"/>
        <v>1.1177000000000008</v>
      </c>
      <c r="P22" s="12">
        <f t="shared" si="2"/>
        <v>0.1177000000000008</v>
      </c>
      <c r="Q22" s="12">
        <f t="shared" si="3"/>
        <v>-0.1177000000000008</v>
      </c>
      <c r="S22" s="7" t="s">
        <v>191</v>
      </c>
      <c r="T22" s="8">
        <v>2</v>
      </c>
      <c r="U22" s="8">
        <v>3</v>
      </c>
      <c r="V22" s="8">
        <v>4</v>
      </c>
      <c r="W22" s="8">
        <v>3</v>
      </c>
      <c r="X22" s="8">
        <v>2</v>
      </c>
      <c r="Y22" s="8">
        <v>3</v>
      </c>
      <c r="Z22" s="8">
        <v>3</v>
      </c>
      <c r="AA22" s="8">
        <v>3</v>
      </c>
      <c r="AB22" s="8">
        <v>2</v>
      </c>
      <c r="AC22" s="8">
        <v>12000</v>
      </c>
    </row>
    <row r="23" spans="1:29" ht="15" thickBot="1" x14ac:dyDescent="0.35">
      <c r="A23" s="1" t="s">
        <v>155</v>
      </c>
      <c r="B23" s="1" t="s">
        <v>34</v>
      </c>
      <c r="C23" s="1">
        <v>2</v>
      </c>
      <c r="D23" s="1">
        <v>3</v>
      </c>
      <c r="E23" s="1">
        <v>3</v>
      </c>
      <c r="F23" s="1">
        <v>2</v>
      </c>
      <c r="G23" s="1">
        <v>2</v>
      </c>
      <c r="H23" s="1">
        <v>1</v>
      </c>
      <c r="I23" s="1">
        <v>4</v>
      </c>
      <c r="J23" s="1">
        <v>3</v>
      </c>
      <c r="K23" s="1">
        <v>3</v>
      </c>
      <c r="L23" s="1">
        <f>konzisztencia_teszt_nyers_i!C23*1000+10000</f>
        <v>12000</v>
      </c>
      <c r="M23" s="1">
        <f t="shared" si="0"/>
        <v>11512</v>
      </c>
      <c r="N23" s="1">
        <f>konzisztencia_teszt_nyers_i!L23</f>
        <v>3</v>
      </c>
      <c r="O23">
        <f t="shared" si="1"/>
        <v>1.512</v>
      </c>
      <c r="P23" s="12">
        <f t="shared" si="2"/>
        <v>0.496</v>
      </c>
      <c r="Q23" s="12">
        <f t="shared" si="3"/>
        <v>0.496</v>
      </c>
      <c r="S23" s="7" t="s">
        <v>192</v>
      </c>
      <c r="T23" s="8">
        <v>2</v>
      </c>
      <c r="U23" s="8">
        <v>3</v>
      </c>
      <c r="V23" s="8">
        <v>3</v>
      </c>
      <c r="W23" s="8">
        <v>3</v>
      </c>
      <c r="X23" s="8">
        <v>2</v>
      </c>
      <c r="Y23" s="8">
        <v>3</v>
      </c>
      <c r="Z23" s="8">
        <v>3</v>
      </c>
      <c r="AA23" s="8">
        <v>3</v>
      </c>
      <c r="AB23" s="8">
        <v>3</v>
      </c>
      <c r="AC23" s="8">
        <v>13000</v>
      </c>
    </row>
    <row r="24" spans="1:29" ht="15" thickBot="1" x14ac:dyDescent="0.35">
      <c r="A24" s="1" t="s">
        <v>154</v>
      </c>
      <c r="B24" s="1" t="s">
        <v>35</v>
      </c>
      <c r="C24" s="1">
        <v>3</v>
      </c>
      <c r="D24" s="1">
        <v>3</v>
      </c>
      <c r="E24" s="1">
        <v>2</v>
      </c>
      <c r="F24" s="1">
        <v>2</v>
      </c>
      <c r="G24" s="1">
        <v>1</v>
      </c>
      <c r="H24" s="1">
        <v>1</v>
      </c>
      <c r="I24" s="1">
        <v>3</v>
      </c>
      <c r="J24" s="1">
        <v>4</v>
      </c>
      <c r="K24" s="1">
        <v>4</v>
      </c>
      <c r="L24" s="1">
        <f>konzisztencia_teszt_nyers_i!C24*1000+10000</f>
        <v>12000</v>
      </c>
      <c r="M24" s="1">
        <f t="shared" si="0"/>
        <v>12061.6</v>
      </c>
      <c r="N24" s="1">
        <f>konzisztencia_teszt_nyers_i!L24</f>
        <v>4</v>
      </c>
      <c r="O24">
        <f t="shared" si="1"/>
        <v>2.0616000000000003</v>
      </c>
      <c r="P24" s="12">
        <f t="shared" si="2"/>
        <v>0.48459999999999992</v>
      </c>
      <c r="Q24" s="12">
        <f t="shared" si="3"/>
        <v>0.48459999999999992</v>
      </c>
      <c r="S24" s="7" t="s">
        <v>193</v>
      </c>
      <c r="T24" s="8">
        <v>3</v>
      </c>
      <c r="U24" s="8">
        <v>2</v>
      </c>
      <c r="V24" s="8">
        <v>2</v>
      </c>
      <c r="W24" s="8">
        <v>1</v>
      </c>
      <c r="X24" s="8">
        <v>1</v>
      </c>
      <c r="Y24" s="8">
        <v>1</v>
      </c>
      <c r="Z24" s="8">
        <v>3</v>
      </c>
      <c r="AA24" s="8">
        <v>2</v>
      </c>
      <c r="AB24" s="8">
        <v>3</v>
      </c>
      <c r="AC24" s="8">
        <v>12000</v>
      </c>
    </row>
    <row r="25" spans="1:29" ht="15" thickBot="1" x14ac:dyDescent="0.35">
      <c r="A25" s="1" t="s">
        <v>152</v>
      </c>
      <c r="B25" s="1" t="s">
        <v>36</v>
      </c>
      <c r="C25" s="1">
        <v>2</v>
      </c>
      <c r="D25" s="1">
        <v>4</v>
      </c>
      <c r="E25" s="1">
        <v>3</v>
      </c>
      <c r="F25" s="1">
        <v>2</v>
      </c>
      <c r="G25" s="1">
        <v>2</v>
      </c>
      <c r="H25" s="1">
        <v>1</v>
      </c>
      <c r="I25" s="1">
        <v>3</v>
      </c>
      <c r="J25" s="1">
        <v>3</v>
      </c>
      <c r="K25" s="1">
        <v>2</v>
      </c>
      <c r="L25" s="1">
        <f>konzisztencia_teszt_nyers_i!C25*1000+10000</f>
        <v>11000</v>
      </c>
      <c r="M25" s="1">
        <f t="shared" si="0"/>
        <v>11028.9</v>
      </c>
      <c r="N25" s="1">
        <f>konzisztencia_teszt_nyers_i!L25</f>
        <v>2</v>
      </c>
      <c r="O25">
        <f t="shared" si="1"/>
        <v>1.0288999999999997</v>
      </c>
      <c r="P25" s="12">
        <f t="shared" si="2"/>
        <v>0.48555000000000015</v>
      </c>
      <c r="Q25" s="12">
        <f t="shared" si="3"/>
        <v>0.48555000000000015</v>
      </c>
      <c r="S25" s="7" t="s">
        <v>194</v>
      </c>
      <c r="T25" s="8">
        <v>2</v>
      </c>
      <c r="U25" s="8">
        <v>4</v>
      </c>
      <c r="V25" s="8">
        <v>3</v>
      </c>
      <c r="W25" s="8">
        <v>1</v>
      </c>
      <c r="X25" s="8">
        <v>2</v>
      </c>
      <c r="Y25" s="8">
        <v>1</v>
      </c>
      <c r="Z25" s="8">
        <v>3</v>
      </c>
      <c r="AA25" s="8">
        <v>2</v>
      </c>
      <c r="AB25" s="8">
        <v>2</v>
      </c>
      <c r="AC25" s="8">
        <v>11000</v>
      </c>
    </row>
    <row r="26" spans="1:29" ht="15" thickBot="1" x14ac:dyDescent="0.35">
      <c r="A26" s="1" t="s">
        <v>152</v>
      </c>
      <c r="B26" s="1" t="s">
        <v>37</v>
      </c>
      <c r="C26" s="1">
        <v>1</v>
      </c>
      <c r="D26" s="1">
        <v>3</v>
      </c>
      <c r="E26" s="1">
        <v>3</v>
      </c>
      <c r="F26" s="1">
        <v>3</v>
      </c>
      <c r="G26" s="1">
        <v>2</v>
      </c>
      <c r="H26" s="1">
        <v>2</v>
      </c>
      <c r="I26" s="1">
        <v>3</v>
      </c>
      <c r="J26" s="1">
        <v>4</v>
      </c>
      <c r="K26" s="1">
        <v>2</v>
      </c>
      <c r="L26" s="1">
        <f>konzisztencia_teszt_nyers_i!C26*1000+10000</f>
        <v>11000</v>
      </c>
      <c r="M26" s="1">
        <f t="shared" si="0"/>
        <v>11142.7</v>
      </c>
      <c r="N26" s="1">
        <f>konzisztencia_teszt_nyers_i!L26</f>
        <v>2</v>
      </c>
      <c r="O26">
        <f t="shared" si="1"/>
        <v>1.1427000000000007</v>
      </c>
      <c r="P26" s="12">
        <f t="shared" si="2"/>
        <v>0.42864999999999964</v>
      </c>
      <c r="Q26" s="12">
        <f t="shared" si="3"/>
        <v>0.42864999999999964</v>
      </c>
      <c r="S26" s="7" t="s">
        <v>195</v>
      </c>
      <c r="T26" s="8">
        <v>3</v>
      </c>
      <c r="U26" s="8">
        <v>3</v>
      </c>
      <c r="V26" s="8">
        <v>3</v>
      </c>
      <c r="W26" s="8">
        <v>1</v>
      </c>
      <c r="X26" s="8">
        <v>1</v>
      </c>
      <c r="Y26" s="8">
        <v>1</v>
      </c>
      <c r="Z26" s="8">
        <v>3</v>
      </c>
      <c r="AA26" s="8">
        <v>2</v>
      </c>
      <c r="AB26" s="8">
        <v>4</v>
      </c>
      <c r="AC26" s="8">
        <v>12000</v>
      </c>
    </row>
    <row r="27" spans="1:29" ht="15" thickBot="1" x14ac:dyDescent="0.35">
      <c r="A27" s="1" t="s">
        <v>155</v>
      </c>
      <c r="B27" s="1" t="s">
        <v>38</v>
      </c>
      <c r="C27" s="1">
        <v>3</v>
      </c>
      <c r="D27" s="1">
        <v>2</v>
      </c>
      <c r="E27" s="1">
        <v>2</v>
      </c>
      <c r="F27" s="1">
        <v>3</v>
      </c>
      <c r="G27" s="1">
        <v>2</v>
      </c>
      <c r="H27" s="1">
        <v>2</v>
      </c>
      <c r="I27" s="1">
        <v>4</v>
      </c>
      <c r="J27" s="1">
        <v>5</v>
      </c>
      <c r="K27" s="1">
        <v>4</v>
      </c>
      <c r="L27" s="1">
        <f>konzisztencia_teszt_nyers_i!C27*1000+10000</f>
        <v>13000</v>
      </c>
      <c r="M27" s="1">
        <f t="shared" si="0"/>
        <v>13807.1</v>
      </c>
      <c r="N27" s="1">
        <f>konzisztencia_teszt_nyers_i!L27</f>
        <v>4</v>
      </c>
      <c r="O27">
        <f t="shared" si="1"/>
        <v>3.8071000000000002</v>
      </c>
      <c r="P27" s="12">
        <f t="shared" si="2"/>
        <v>4.8224999999999962E-2</v>
      </c>
      <c r="Q27" s="12">
        <f t="shared" si="3"/>
        <v>4.8224999999999962E-2</v>
      </c>
      <c r="S27" s="7" t="s">
        <v>196</v>
      </c>
      <c r="T27" s="8">
        <v>3</v>
      </c>
      <c r="U27" s="8">
        <v>5</v>
      </c>
      <c r="V27" s="8">
        <v>4</v>
      </c>
      <c r="W27" s="8">
        <v>2</v>
      </c>
      <c r="X27" s="8">
        <v>4</v>
      </c>
      <c r="Y27" s="8">
        <v>2</v>
      </c>
      <c r="Z27" s="8">
        <v>2</v>
      </c>
      <c r="AA27" s="8">
        <v>3</v>
      </c>
      <c r="AB27" s="8">
        <v>1</v>
      </c>
      <c r="AC27" s="8">
        <v>11000</v>
      </c>
    </row>
    <row r="28" spans="1:29" ht="15" thickBot="1" x14ac:dyDescent="0.35">
      <c r="A28" s="1" t="s">
        <v>156</v>
      </c>
      <c r="B28" s="1" t="s">
        <v>39</v>
      </c>
      <c r="C28" s="1">
        <v>2</v>
      </c>
      <c r="D28" s="1">
        <v>1</v>
      </c>
      <c r="E28" s="1">
        <v>4</v>
      </c>
      <c r="F28" s="1">
        <v>3</v>
      </c>
      <c r="G28" s="1">
        <v>4</v>
      </c>
      <c r="H28" s="1">
        <v>4</v>
      </c>
      <c r="I28" s="1">
        <v>2</v>
      </c>
      <c r="J28" s="1">
        <v>3</v>
      </c>
      <c r="K28" s="1">
        <v>3</v>
      </c>
      <c r="L28" s="1">
        <f>konzisztencia_teszt_nyers_i!C28*1000+10000</f>
        <v>14000</v>
      </c>
      <c r="M28" s="1">
        <f t="shared" si="0"/>
        <v>13491.6</v>
      </c>
      <c r="N28" s="1">
        <f>konzisztencia_teszt_nyers_i!L28</f>
        <v>3</v>
      </c>
      <c r="O28">
        <f t="shared" si="1"/>
        <v>3.4916000000000005</v>
      </c>
      <c r="P28" s="12">
        <f t="shared" si="2"/>
        <v>0.16386666666666683</v>
      </c>
      <c r="Q28" s="12">
        <f t="shared" si="3"/>
        <v>-0.16386666666666683</v>
      </c>
      <c r="S28" s="7" t="s">
        <v>197</v>
      </c>
      <c r="T28" s="8">
        <v>2</v>
      </c>
      <c r="U28" s="8">
        <v>3</v>
      </c>
      <c r="V28" s="8">
        <v>3</v>
      </c>
      <c r="W28" s="8">
        <v>2</v>
      </c>
      <c r="X28" s="8">
        <v>2</v>
      </c>
      <c r="Y28" s="8">
        <v>1</v>
      </c>
      <c r="Z28" s="8">
        <v>4</v>
      </c>
      <c r="AA28" s="8">
        <v>3</v>
      </c>
      <c r="AB28" s="8">
        <v>3</v>
      </c>
      <c r="AC28" s="8">
        <v>12000</v>
      </c>
    </row>
    <row r="29" spans="1:29" ht="15" thickBot="1" x14ac:dyDescent="0.35">
      <c r="A29" s="1" t="s">
        <v>156</v>
      </c>
      <c r="B29" s="1" t="s">
        <v>40</v>
      </c>
      <c r="C29" s="1">
        <v>4</v>
      </c>
      <c r="D29" s="1">
        <v>2</v>
      </c>
      <c r="E29" s="1">
        <v>4</v>
      </c>
      <c r="F29" s="1">
        <v>4</v>
      </c>
      <c r="G29" s="1">
        <v>4</v>
      </c>
      <c r="H29" s="1">
        <v>4</v>
      </c>
      <c r="I29" s="1">
        <v>2</v>
      </c>
      <c r="J29" s="1">
        <v>2</v>
      </c>
      <c r="K29" s="1">
        <v>3</v>
      </c>
      <c r="L29" s="1">
        <f>konzisztencia_teszt_nyers_i!C29*1000+10000</f>
        <v>14000</v>
      </c>
      <c r="M29" s="1">
        <f t="shared" si="0"/>
        <v>14057.1</v>
      </c>
      <c r="N29" s="1">
        <f>konzisztencia_teszt_nyers_i!L29</f>
        <v>3</v>
      </c>
      <c r="O29">
        <f t="shared" si="1"/>
        <v>4.0571000000000002</v>
      </c>
      <c r="P29" s="12">
        <f t="shared" si="2"/>
        <v>0.35236666666666672</v>
      </c>
      <c r="Q29" s="12">
        <f t="shared" si="3"/>
        <v>-0.35236666666666672</v>
      </c>
      <c r="S29" s="7" t="s">
        <v>198</v>
      </c>
      <c r="T29" s="8">
        <v>3</v>
      </c>
      <c r="U29" s="8">
        <v>3</v>
      </c>
      <c r="V29" s="8">
        <v>2</v>
      </c>
      <c r="W29" s="8">
        <v>2</v>
      </c>
      <c r="X29" s="8">
        <v>1</v>
      </c>
      <c r="Y29" s="8">
        <v>1</v>
      </c>
      <c r="Z29" s="8">
        <v>3</v>
      </c>
      <c r="AA29" s="8">
        <v>4</v>
      </c>
      <c r="AB29" s="8">
        <v>4</v>
      </c>
      <c r="AC29" s="8">
        <v>12000</v>
      </c>
    </row>
    <row r="30" spans="1:29" ht="15" thickBot="1" x14ac:dyDescent="0.35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4</v>
      </c>
      <c r="G30" s="1">
        <v>2</v>
      </c>
      <c r="H30" s="1">
        <v>2</v>
      </c>
      <c r="I30" s="1">
        <v>4</v>
      </c>
      <c r="J30" s="1">
        <v>5</v>
      </c>
      <c r="K30" s="1">
        <v>4</v>
      </c>
      <c r="L30" s="1">
        <f>konzisztencia_teszt_nyers_i!C30*1000+10000</f>
        <v>13000</v>
      </c>
      <c r="M30" s="1">
        <f t="shared" si="0"/>
        <v>12944.1</v>
      </c>
      <c r="N30" s="1">
        <f>konzisztencia_teszt_nyers_i!L30</f>
        <v>4</v>
      </c>
      <c r="O30">
        <f t="shared" si="1"/>
        <v>2.9441000000000002</v>
      </c>
      <c r="P30" s="12">
        <f t="shared" si="2"/>
        <v>0.26397499999999996</v>
      </c>
      <c r="Q30" s="12">
        <f t="shared" si="3"/>
        <v>0.26397499999999996</v>
      </c>
      <c r="S30" s="7" t="s">
        <v>199</v>
      </c>
      <c r="T30" s="8">
        <v>2</v>
      </c>
      <c r="U30" s="8">
        <v>4</v>
      </c>
      <c r="V30" s="8">
        <v>3</v>
      </c>
      <c r="W30" s="8">
        <v>2</v>
      </c>
      <c r="X30" s="8">
        <v>2</v>
      </c>
      <c r="Y30" s="8">
        <v>1</v>
      </c>
      <c r="Z30" s="8">
        <v>3</v>
      </c>
      <c r="AA30" s="8">
        <v>3</v>
      </c>
      <c r="AB30" s="8">
        <v>2</v>
      </c>
      <c r="AC30" s="8">
        <v>11000</v>
      </c>
    </row>
    <row r="31" spans="1:29" ht="15" thickBot="1" x14ac:dyDescent="0.35">
      <c r="A31" s="1" t="s">
        <v>155</v>
      </c>
      <c r="B31" s="1" t="s">
        <v>42</v>
      </c>
      <c r="C31" s="1">
        <v>2</v>
      </c>
      <c r="D31" s="1">
        <v>2</v>
      </c>
      <c r="E31" s="1">
        <v>2</v>
      </c>
      <c r="F31" s="1">
        <v>1</v>
      </c>
      <c r="G31" s="1">
        <v>1</v>
      </c>
      <c r="H31" s="1">
        <v>1</v>
      </c>
      <c r="I31" s="1">
        <v>4</v>
      </c>
      <c r="J31" s="1">
        <v>3</v>
      </c>
      <c r="K31" s="1">
        <v>3</v>
      </c>
      <c r="L31" s="1">
        <f>konzisztencia_teszt_nyers_i!C31*1000+10000</f>
        <v>13000</v>
      </c>
      <c r="M31" s="1">
        <f t="shared" si="0"/>
        <v>11860.9</v>
      </c>
      <c r="N31" s="1">
        <f>konzisztencia_teszt_nyers_i!L31</f>
        <v>3</v>
      </c>
      <c r="O31">
        <f t="shared" si="1"/>
        <v>1.8608999999999996</v>
      </c>
      <c r="P31" s="12">
        <f t="shared" si="2"/>
        <v>0.37970000000000015</v>
      </c>
      <c r="Q31" s="12">
        <f t="shared" si="3"/>
        <v>0.37970000000000015</v>
      </c>
      <c r="S31" s="7" t="s">
        <v>200</v>
      </c>
      <c r="T31" s="8">
        <v>1</v>
      </c>
      <c r="U31" s="8">
        <v>3</v>
      </c>
      <c r="V31" s="8">
        <v>3</v>
      </c>
      <c r="W31" s="8">
        <v>3</v>
      </c>
      <c r="X31" s="8">
        <v>2</v>
      </c>
      <c r="Y31" s="8">
        <v>2</v>
      </c>
      <c r="Z31" s="8">
        <v>3</v>
      </c>
      <c r="AA31" s="8">
        <v>4</v>
      </c>
      <c r="AB31" s="8">
        <v>2</v>
      </c>
      <c r="AC31" s="8">
        <v>11000</v>
      </c>
    </row>
    <row r="32" spans="1:29" ht="15" thickBot="1" x14ac:dyDescent="0.35">
      <c r="A32" s="1" t="s">
        <v>154</v>
      </c>
      <c r="B32" s="1" t="s">
        <v>43</v>
      </c>
      <c r="C32" s="1">
        <v>2</v>
      </c>
      <c r="D32" s="1">
        <v>3</v>
      </c>
      <c r="E32" s="1">
        <v>2</v>
      </c>
      <c r="F32" s="1">
        <v>1</v>
      </c>
      <c r="G32" s="1">
        <v>1</v>
      </c>
      <c r="H32" s="1">
        <v>2</v>
      </c>
      <c r="I32" s="1">
        <v>4</v>
      </c>
      <c r="J32" s="1">
        <v>3</v>
      </c>
      <c r="K32" s="1">
        <v>4</v>
      </c>
      <c r="L32" s="1">
        <f>konzisztencia_teszt_nyers_i!C32*1000+10000</f>
        <v>13000</v>
      </c>
      <c r="M32" s="1">
        <f t="shared" si="0"/>
        <v>12239.3</v>
      </c>
      <c r="N32" s="1">
        <f>konzisztencia_teszt_nyers_i!L32</f>
        <v>4</v>
      </c>
      <c r="O32">
        <f t="shared" si="1"/>
        <v>2.2392999999999992</v>
      </c>
      <c r="P32" s="12">
        <f t="shared" si="2"/>
        <v>0.4401750000000002</v>
      </c>
      <c r="Q32" s="12">
        <f t="shared" si="3"/>
        <v>0.4401750000000002</v>
      </c>
      <c r="S32" s="7" t="s">
        <v>201</v>
      </c>
      <c r="T32" s="8">
        <v>3</v>
      </c>
      <c r="U32" s="8">
        <v>2</v>
      </c>
      <c r="V32" s="8">
        <v>2</v>
      </c>
      <c r="W32" s="8">
        <v>3</v>
      </c>
      <c r="X32" s="8">
        <v>2</v>
      </c>
      <c r="Y32" s="8">
        <v>2</v>
      </c>
      <c r="Z32" s="8">
        <v>4</v>
      </c>
      <c r="AA32" s="8">
        <v>5</v>
      </c>
      <c r="AB32" s="8">
        <v>4</v>
      </c>
      <c r="AC32" s="8">
        <v>13000</v>
      </c>
    </row>
    <row r="33" spans="1:29" ht="15" thickBot="1" x14ac:dyDescent="0.35">
      <c r="A33" s="1" t="s">
        <v>152</v>
      </c>
      <c r="B33" s="1" t="s">
        <v>44</v>
      </c>
      <c r="C33" s="1">
        <v>3</v>
      </c>
      <c r="D33" s="1">
        <v>4</v>
      </c>
      <c r="E33" s="1">
        <v>2</v>
      </c>
      <c r="F33" s="1">
        <v>1</v>
      </c>
      <c r="G33" s="1">
        <v>1</v>
      </c>
      <c r="H33" s="1">
        <v>1</v>
      </c>
      <c r="I33" s="1">
        <v>3</v>
      </c>
      <c r="J33" s="1">
        <v>3</v>
      </c>
      <c r="K33" s="1">
        <v>2</v>
      </c>
      <c r="L33" s="1">
        <f>konzisztencia_teszt_nyers_i!C33*1000+10000</f>
        <v>11000</v>
      </c>
      <c r="M33" s="1">
        <f t="shared" si="0"/>
        <v>11470.1</v>
      </c>
      <c r="N33" s="1">
        <f>konzisztencia_teszt_nyers_i!L33</f>
        <v>2</v>
      </c>
      <c r="O33">
        <f t="shared" si="1"/>
        <v>1.4701000000000004</v>
      </c>
      <c r="P33" s="12">
        <f t="shared" si="2"/>
        <v>0.2649499999999998</v>
      </c>
      <c r="Q33" s="12">
        <f t="shared" si="3"/>
        <v>0.2649499999999998</v>
      </c>
      <c r="S33" s="7" t="s">
        <v>202</v>
      </c>
      <c r="T33" s="8">
        <v>2</v>
      </c>
      <c r="U33" s="8">
        <v>1</v>
      </c>
      <c r="V33" s="8">
        <v>4</v>
      </c>
      <c r="W33" s="8">
        <v>3</v>
      </c>
      <c r="X33" s="8">
        <v>4</v>
      </c>
      <c r="Y33" s="8">
        <v>4</v>
      </c>
      <c r="Z33" s="8">
        <v>2</v>
      </c>
      <c r="AA33" s="8">
        <v>3</v>
      </c>
      <c r="AB33" s="8">
        <v>3</v>
      </c>
      <c r="AC33" s="8">
        <v>14000</v>
      </c>
    </row>
    <row r="34" spans="1:29" ht="15" thickBot="1" x14ac:dyDescent="0.35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2</v>
      </c>
      <c r="H34" s="1">
        <v>2</v>
      </c>
      <c r="I34" s="1">
        <v>4</v>
      </c>
      <c r="J34" s="1">
        <v>4</v>
      </c>
      <c r="K34" s="1">
        <v>4</v>
      </c>
      <c r="L34" s="1">
        <f>konzisztencia_teszt_nyers_i!C34*1000+10000</f>
        <v>13000</v>
      </c>
      <c r="M34" s="1">
        <f t="shared" si="0"/>
        <v>12467.9</v>
      </c>
      <c r="N34" s="1">
        <f>konzisztencia_teszt_nyers_i!L34</f>
        <v>4</v>
      </c>
      <c r="O34">
        <f t="shared" si="1"/>
        <v>2.4678999999999998</v>
      </c>
      <c r="P34" s="12">
        <f t="shared" si="2"/>
        <v>0.38302500000000006</v>
      </c>
      <c r="Q34" s="12">
        <f t="shared" si="3"/>
        <v>0.38302500000000006</v>
      </c>
      <c r="S34" s="7" t="s">
        <v>203</v>
      </c>
      <c r="T34" s="8">
        <v>4</v>
      </c>
      <c r="U34" s="8">
        <v>2</v>
      </c>
      <c r="V34" s="8">
        <v>4</v>
      </c>
      <c r="W34" s="8">
        <v>4</v>
      </c>
      <c r="X34" s="8">
        <v>4</v>
      </c>
      <c r="Y34" s="8">
        <v>4</v>
      </c>
      <c r="Z34" s="8">
        <v>2</v>
      </c>
      <c r="AA34" s="8">
        <v>2</v>
      </c>
      <c r="AB34" s="8">
        <v>3</v>
      </c>
      <c r="AC34" s="8">
        <v>14000</v>
      </c>
    </row>
    <row r="35" spans="1:29" ht="15" thickBot="1" x14ac:dyDescent="0.35">
      <c r="A35" s="1" t="s">
        <v>155</v>
      </c>
      <c r="B35" s="1" t="s">
        <v>46</v>
      </c>
      <c r="C35" s="1">
        <v>2</v>
      </c>
      <c r="D35" s="1">
        <v>2</v>
      </c>
      <c r="E35" s="1">
        <v>2</v>
      </c>
      <c r="F35" s="1">
        <v>2</v>
      </c>
      <c r="G35" s="1">
        <v>1</v>
      </c>
      <c r="H35" s="1">
        <v>1</v>
      </c>
      <c r="I35" s="1">
        <v>5</v>
      </c>
      <c r="J35" s="1">
        <v>4</v>
      </c>
      <c r="K35" s="1">
        <v>4</v>
      </c>
      <c r="L35" s="1">
        <f>konzisztencia_teszt_nyers_i!C35*1000+10000</f>
        <v>13000</v>
      </c>
      <c r="M35" s="1">
        <f t="shared" si="0"/>
        <v>12084.5</v>
      </c>
      <c r="N35" s="1">
        <f>konzisztencia_teszt_nyers_i!L35</f>
        <v>4</v>
      </c>
      <c r="O35">
        <f t="shared" si="1"/>
        <v>2.0844999999999998</v>
      </c>
      <c r="P35" s="12">
        <f t="shared" si="2"/>
        <v>0.47887500000000005</v>
      </c>
      <c r="Q35" s="12">
        <f t="shared" si="3"/>
        <v>0.47887500000000005</v>
      </c>
      <c r="S35" s="7" t="s">
        <v>204</v>
      </c>
      <c r="T35" s="8">
        <v>3</v>
      </c>
      <c r="U35" s="8">
        <v>3</v>
      </c>
      <c r="V35" s="8">
        <v>3</v>
      </c>
      <c r="W35" s="8">
        <v>4</v>
      </c>
      <c r="X35" s="8">
        <v>2</v>
      </c>
      <c r="Y35" s="8">
        <v>2</v>
      </c>
      <c r="Z35" s="8">
        <v>4</v>
      </c>
      <c r="AA35" s="8">
        <v>5</v>
      </c>
      <c r="AB35" s="8">
        <v>4</v>
      </c>
      <c r="AC35" s="8">
        <v>13000</v>
      </c>
    </row>
    <row r="36" spans="1:29" ht="15" thickBot="1" x14ac:dyDescent="0.35">
      <c r="A36" s="1" t="s">
        <v>154</v>
      </c>
      <c r="B36" s="1" t="s">
        <v>47</v>
      </c>
      <c r="C36" s="1">
        <v>2</v>
      </c>
      <c r="D36" s="1">
        <v>2</v>
      </c>
      <c r="E36" s="1">
        <v>2</v>
      </c>
      <c r="F36" s="1">
        <v>2</v>
      </c>
      <c r="G36" s="1">
        <v>1</v>
      </c>
      <c r="H36" s="1">
        <v>2</v>
      </c>
      <c r="I36" s="1">
        <v>4</v>
      </c>
      <c r="J36" s="1">
        <v>3</v>
      </c>
      <c r="K36" s="1">
        <v>5</v>
      </c>
      <c r="L36" s="1">
        <f>konzisztencia_teszt_nyers_i!C36*1000+10000</f>
        <v>13000</v>
      </c>
      <c r="M36" s="1">
        <f t="shared" si="0"/>
        <v>12173.4</v>
      </c>
      <c r="N36" s="1">
        <f>konzisztencia_teszt_nyers_i!L36</f>
        <v>5</v>
      </c>
      <c r="O36">
        <f t="shared" si="1"/>
        <v>2.1733999999999996</v>
      </c>
      <c r="P36" s="12">
        <f t="shared" si="2"/>
        <v>0.56532000000000004</v>
      </c>
      <c r="Q36" s="12">
        <f t="shared" si="3"/>
        <v>0.56532000000000004</v>
      </c>
      <c r="S36" s="7" t="s">
        <v>205</v>
      </c>
      <c r="T36" s="8">
        <v>2</v>
      </c>
      <c r="U36" s="8">
        <v>2</v>
      </c>
      <c r="V36" s="8">
        <v>2</v>
      </c>
      <c r="W36" s="8">
        <v>1</v>
      </c>
      <c r="X36" s="8">
        <v>1</v>
      </c>
      <c r="Y36" s="8">
        <v>1</v>
      </c>
      <c r="Z36" s="8">
        <v>4</v>
      </c>
      <c r="AA36" s="8">
        <v>3</v>
      </c>
      <c r="AB36" s="8">
        <v>3</v>
      </c>
      <c r="AC36" s="8">
        <v>13000</v>
      </c>
    </row>
    <row r="37" spans="1:29" ht="15" thickBot="1" x14ac:dyDescent="0.35">
      <c r="A37" s="1" t="s">
        <v>152</v>
      </c>
      <c r="B37" s="1" t="s">
        <v>48</v>
      </c>
      <c r="C37" s="1">
        <v>1</v>
      </c>
      <c r="D37" s="1">
        <v>3</v>
      </c>
      <c r="E37" s="1">
        <v>2</v>
      </c>
      <c r="F37" s="1">
        <v>2</v>
      </c>
      <c r="G37" s="1">
        <v>1</v>
      </c>
      <c r="H37" s="1">
        <v>1</v>
      </c>
      <c r="I37" s="1">
        <v>3</v>
      </c>
      <c r="J37" s="1">
        <v>3</v>
      </c>
      <c r="K37" s="1">
        <v>2</v>
      </c>
      <c r="L37" s="1">
        <f>konzisztencia_teszt_nyers_i!C37*1000+10000</f>
        <v>11000</v>
      </c>
      <c r="M37" s="1">
        <f t="shared" si="0"/>
        <v>11023.4</v>
      </c>
      <c r="N37" s="1">
        <f>konzisztencia_teszt_nyers_i!L37</f>
        <v>2</v>
      </c>
      <c r="O37">
        <f t="shared" si="1"/>
        <v>1.0233999999999996</v>
      </c>
      <c r="P37" s="12">
        <f t="shared" si="2"/>
        <v>0.48830000000000018</v>
      </c>
      <c r="Q37" s="12">
        <f t="shared" si="3"/>
        <v>0.48830000000000018</v>
      </c>
      <c r="S37" s="7" t="s">
        <v>206</v>
      </c>
      <c r="T37" s="8">
        <v>2</v>
      </c>
      <c r="U37" s="8">
        <v>3</v>
      </c>
      <c r="V37" s="8">
        <v>2</v>
      </c>
      <c r="W37" s="8">
        <v>1</v>
      </c>
      <c r="X37" s="8">
        <v>1</v>
      </c>
      <c r="Y37" s="8">
        <v>2</v>
      </c>
      <c r="Z37" s="8">
        <v>4</v>
      </c>
      <c r="AA37" s="8">
        <v>3</v>
      </c>
      <c r="AB37" s="8">
        <v>4</v>
      </c>
      <c r="AC37" s="8">
        <v>13000</v>
      </c>
    </row>
    <row r="38" spans="1:29" ht="15" thickBot="1" x14ac:dyDescent="0.35">
      <c r="A38" s="1" t="s">
        <v>155</v>
      </c>
      <c r="B38" s="1" t="s">
        <v>49</v>
      </c>
      <c r="C38" s="1">
        <v>1</v>
      </c>
      <c r="D38" s="1">
        <v>1</v>
      </c>
      <c r="E38" s="1">
        <v>2</v>
      </c>
      <c r="F38" s="1">
        <v>1</v>
      </c>
      <c r="G38" s="1">
        <v>1</v>
      </c>
      <c r="H38" s="1">
        <v>2</v>
      </c>
      <c r="I38" s="1">
        <v>4</v>
      </c>
      <c r="J38" s="1">
        <v>2</v>
      </c>
      <c r="K38" s="1">
        <v>4</v>
      </c>
      <c r="L38" s="1">
        <f>konzisztencia_teszt_nyers_i!C38*1000+10000</f>
        <v>12000</v>
      </c>
      <c r="M38" s="1">
        <f t="shared" si="0"/>
        <v>12167.9</v>
      </c>
      <c r="N38" s="1">
        <f>konzisztencia_teszt_nyers_i!L38</f>
        <v>4</v>
      </c>
      <c r="O38">
        <f t="shared" si="1"/>
        <v>2.1678999999999995</v>
      </c>
      <c r="P38" s="12">
        <f t="shared" si="2"/>
        <v>0.45802500000000013</v>
      </c>
      <c r="Q38" s="12">
        <f t="shared" si="3"/>
        <v>0.45802500000000013</v>
      </c>
      <c r="S38" s="7" t="s">
        <v>207</v>
      </c>
      <c r="T38" s="8">
        <v>3</v>
      </c>
      <c r="U38" s="8">
        <v>4</v>
      </c>
      <c r="V38" s="8">
        <v>2</v>
      </c>
      <c r="W38" s="8">
        <v>1</v>
      </c>
      <c r="X38" s="8">
        <v>1</v>
      </c>
      <c r="Y38" s="8">
        <v>1</v>
      </c>
      <c r="Z38" s="8">
        <v>3</v>
      </c>
      <c r="AA38" s="8">
        <v>3</v>
      </c>
      <c r="AB38" s="8">
        <v>2</v>
      </c>
      <c r="AC38" s="8">
        <v>11000</v>
      </c>
    </row>
    <row r="39" spans="1:29" ht="15" thickBot="1" x14ac:dyDescent="0.35">
      <c r="A39" s="1" t="s">
        <v>152</v>
      </c>
      <c r="B39" s="1" t="s">
        <v>50</v>
      </c>
      <c r="C39" s="1">
        <v>1</v>
      </c>
      <c r="D39" s="1">
        <v>2</v>
      </c>
      <c r="E39" s="1">
        <v>1</v>
      </c>
      <c r="F39" s="1">
        <v>1</v>
      </c>
      <c r="G39" s="1">
        <v>1</v>
      </c>
      <c r="H39" s="1">
        <v>1</v>
      </c>
      <c r="I39" s="1">
        <v>4</v>
      </c>
      <c r="J39" s="1">
        <v>2</v>
      </c>
      <c r="K39" s="1">
        <v>2</v>
      </c>
      <c r="L39" s="1">
        <f>konzisztencia_teszt_nyers_i!C39*1000+10000</f>
        <v>11000</v>
      </c>
      <c r="M39" s="1">
        <f t="shared" si="0"/>
        <v>10727.9</v>
      </c>
      <c r="N39" s="1">
        <f>konzisztencia_teszt_nyers_i!L39</f>
        <v>2</v>
      </c>
      <c r="O39">
        <f t="shared" si="1"/>
        <v>0.72789999999999966</v>
      </c>
      <c r="P39" s="12">
        <f t="shared" si="2"/>
        <v>0.63605000000000023</v>
      </c>
      <c r="Q39" s="12">
        <f t="shared" si="3"/>
        <v>0.63605000000000023</v>
      </c>
      <c r="S39" s="7" t="s">
        <v>208</v>
      </c>
      <c r="T39" s="8">
        <v>3</v>
      </c>
      <c r="U39" s="8">
        <v>3</v>
      </c>
      <c r="V39" s="8">
        <v>3</v>
      </c>
      <c r="W39" s="8">
        <v>3</v>
      </c>
      <c r="X39" s="8">
        <v>2</v>
      </c>
      <c r="Y39" s="8">
        <v>2</v>
      </c>
      <c r="Z39" s="8">
        <v>4</v>
      </c>
      <c r="AA39" s="8">
        <v>4</v>
      </c>
      <c r="AB39" s="8">
        <v>4</v>
      </c>
      <c r="AC39" s="8">
        <v>13000</v>
      </c>
    </row>
    <row r="40" spans="1:29" ht="15" thickBot="1" x14ac:dyDescent="0.35">
      <c r="A40" s="1" t="s">
        <v>155</v>
      </c>
      <c r="B40" s="1" t="s">
        <v>51</v>
      </c>
      <c r="C40" s="1">
        <v>2</v>
      </c>
      <c r="D40" s="1">
        <v>2</v>
      </c>
      <c r="E40" s="1">
        <v>1</v>
      </c>
      <c r="F40" s="1">
        <v>1</v>
      </c>
      <c r="G40" s="1">
        <v>1</v>
      </c>
      <c r="H40" s="1">
        <v>2</v>
      </c>
      <c r="I40" s="1">
        <v>5</v>
      </c>
      <c r="J40" s="1">
        <v>5</v>
      </c>
      <c r="K40" s="1">
        <v>5</v>
      </c>
      <c r="L40" s="1">
        <f>konzisztencia_teszt_nyers_i!C40*1000+10000</f>
        <v>13000</v>
      </c>
      <c r="M40" s="1">
        <f t="shared" si="0"/>
        <v>12312.2</v>
      </c>
      <c r="N40" s="1">
        <f>konzisztencia_teszt_nyers_i!L40</f>
        <v>5</v>
      </c>
      <c r="O40">
        <f t="shared" si="1"/>
        <v>2.3122000000000007</v>
      </c>
      <c r="P40" s="12">
        <f t="shared" si="2"/>
        <v>0.53755999999999982</v>
      </c>
      <c r="Q40" s="12">
        <f t="shared" si="3"/>
        <v>0.53755999999999982</v>
      </c>
      <c r="S40" s="7" t="s">
        <v>209</v>
      </c>
      <c r="T40" s="8">
        <v>2</v>
      </c>
      <c r="U40" s="8">
        <v>2</v>
      </c>
      <c r="V40" s="8">
        <v>2</v>
      </c>
      <c r="W40" s="8">
        <v>2</v>
      </c>
      <c r="X40" s="8">
        <v>1</v>
      </c>
      <c r="Y40" s="8">
        <v>1</v>
      </c>
      <c r="Z40" s="8">
        <v>5</v>
      </c>
      <c r="AA40" s="8">
        <v>4</v>
      </c>
      <c r="AB40" s="8">
        <v>4</v>
      </c>
      <c r="AC40" s="8">
        <v>13000</v>
      </c>
    </row>
    <row r="41" spans="1:29" ht="15" thickBot="1" x14ac:dyDescent="0.35">
      <c r="A41" s="1" t="s">
        <v>152</v>
      </c>
      <c r="B41" s="1" t="s">
        <v>52</v>
      </c>
      <c r="C41" s="1">
        <v>2</v>
      </c>
      <c r="D41" s="1">
        <v>3</v>
      </c>
      <c r="E41" s="1">
        <v>2</v>
      </c>
      <c r="F41" s="1">
        <v>1</v>
      </c>
      <c r="G41" s="1">
        <v>3</v>
      </c>
      <c r="H41" s="1">
        <v>2</v>
      </c>
      <c r="I41" s="1">
        <v>4</v>
      </c>
      <c r="J41" s="1">
        <v>4</v>
      </c>
      <c r="K41" s="1">
        <v>1</v>
      </c>
      <c r="L41" s="1">
        <f>konzisztencia_teszt_nyers_i!C41*1000+10000</f>
        <v>11000</v>
      </c>
      <c r="M41" s="1">
        <f t="shared" si="0"/>
        <v>10785.8</v>
      </c>
      <c r="N41" s="1">
        <f>konzisztencia_teszt_nyers_i!L41</f>
        <v>1</v>
      </c>
      <c r="O41">
        <f t="shared" si="1"/>
        <v>0.78579999999999928</v>
      </c>
      <c r="P41" s="12">
        <f t="shared" si="2"/>
        <v>0.21420000000000072</v>
      </c>
      <c r="Q41" s="12">
        <f t="shared" si="3"/>
        <v>0.21420000000000072</v>
      </c>
      <c r="S41" s="7" t="s">
        <v>210</v>
      </c>
      <c r="T41" s="8">
        <v>2</v>
      </c>
      <c r="U41" s="8">
        <v>2</v>
      </c>
      <c r="V41" s="8">
        <v>2</v>
      </c>
      <c r="W41" s="8">
        <v>2</v>
      </c>
      <c r="X41" s="8">
        <v>1</v>
      </c>
      <c r="Y41" s="8">
        <v>2</v>
      </c>
      <c r="Z41" s="8">
        <v>4</v>
      </c>
      <c r="AA41" s="8">
        <v>3</v>
      </c>
      <c r="AB41" s="8">
        <v>5</v>
      </c>
      <c r="AC41" s="8">
        <v>13000</v>
      </c>
    </row>
    <row r="42" spans="1:29" ht="15" thickBot="1" x14ac:dyDescent="0.35">
      <c r="A42" s="1" t="s">
        <v>154</v>
      </c>
      <c r="B42" s="1" t="s">
        <v>53</v>
      </c>
      <c r="C42" s="1">
        <v>2</v>
      </c>
      <c r="D42" s="1">
        <v>2</v>
      </c>
      <c r="E42" s="1">
        <v>2</v>
      </c>
      <c r="F42" s="1">
        <v>1</v>
      </c>
      <c r="G42" s="1">
        <v>1</v>
      </c>
      <c r="H42" s="1">
        <v>2</v>
      </c>
      <c r="I42" s="1">
        <v>4</v>
      </c>
      <c r="J42" s="1">
        <v>5</v>
      </c>
      <c r="K42" s="1">
        <v>4</v>
      </c>
      <c r="L42" s="1">
        <f>konzisztencia_teszt_nyers_i!C42*1000+10000</f>
        <v>13000</v>
      </c>
      <c r="M42" s="1">
        <f t="shared" si="0"/>
        <v>13267.5</v>
      </c>
      <c r="N42" s="1">
        <f>konzisztencia_teszt_nyers_i!L42</f>
        <v>4</v>
      </c>
      <c r="O42">
        <f t="shared" si="1"/>
        <v>3.2675000000000001</v>
      </c>
      <c r="P42" s="12">
        <f t="shared" si="2"/>
        <v>0.18312499999999998</v>
      </c>
      <c r="Q42" s="12">
        <f t="shared" si="3"/>
        <v>0.18312499999999998</v>
      </c>
      <c r="S42" s="7" t="s">
        <v>211</v>
      </c>
      <c r="T42" s="8">
        <v>1</v>
      </c>
      <c r="U42" s="8">
        <v>3</v>
      </c>
      <c r="V42" s="8">
        <v>2</v>
      </c>
      <c r="W42" s="8">
        <v>2</v>
      </c>
      <c r="X42" s="8">
        <v>1</v>
      </c>
      <c r="Y42" s="8">
        <v>1</v>
      </c>
      <c r="Z42" s="8">
        <v>3</v>
      </c>
      <c r="AA42" s="8">
        <v>3</v>
      </c>
      <c r="AB42" s="8">
        <v>2</v>
      </c>
      <c r="AC42" s="8">
        <v>11000</v>
      </c>
    </row>
    <row r="43" spans="1:29" ht="15" thickBot="1" x14ac:dyDescent="0.35">
      <c r="A43" s="1" t="s">
        <v>156</v>
      </c>
      <c r="B43" s="1" t="s">
        <v>54</v>
      </c>
      <c r="C43" s="1">
        <v>2</v>
      </c>
      <c r="D43" s="1">
        <v>2</v>
      </c>
      <c r="E43" s="1">
        <v>3</v>
      </c>
      <c r="F43" s="1">
        <v>3</v>
      </c>
      <c r="G43" s="1">
        <v>5</v>
      </c>
      <c r="H43" s="1">
        <v>5</v>
      </c>
      <c r="I43" s="1">
        <v>5</v>
      </c>
      <c r="J43" s="1">
        <v>5</v>
      </c>
      <c r="K43" s="1">
        <v>2</v>
      </c>
      <c r="L43" s="1">
        <f>konzisztencia_teszt_nyers_i!C43*1000+10000</f>
        <v>14000</v>
      </c>
      <c r="M43" s="1">
        <f t="shared" si="0"/>
        <v>13976.3</v>
      </c>
      <c r="N43" s="1">
        <f>konzisztencia_teszt_nyers_i!L43</f>
        <v>2</v>
      </c>
      <c r="O43">
        <f t="shared" si="1"/>
        <v>3.9762999999999993</v>
      </c>
      <c r="P43" s="12">
        <f t="shared" si="2"/>
        <v>0.98814999999999964</v>
      </c>
      <c r="Q43" s="12">
        <f t="shared" si="3"/>
        <v>-0.98814999999999964</v>
      </c>
      <c r="S43" s="7" t="s">
        <v>212</v>
      </c>
      <c r="T43" s="8">
        <v>1</v>
      </c>
      <c r="U43" s="8">
        <v>1</v>
      </c>
      <c r="V43" s="8">
        <v>2</v>
      </c>
      <c r="W43" s="8">
        <v>1</v>
      </c>
      <c r="X43" s="8">
        <v>1</v>
      </c>
      <c r="Y43" s="8">
        <v>2</v>
      </c>
      <c r="Z43" s="8">
        <v>4</v>
      </c>
      <c r="AA43" s="8">
        <v>2</v>
      </c>
      <c r="AB43" s="8">
        <v>4</v>
      </c>
      <c r="AC43" s="8">
        <v>12000</v>
      </c>
    </row>
    <row r="44" spans="1:29" ht="15" thickBot="1" x14ac:dyDescent="0.35">
      <c r="A44" s="1" t="s">
        <v>155</v>
      </c>
      <c r="B44" s="1" t="s">
        <v>55</v>
      </c>
      <c r="C44" s="1">
        <v>2</v>
      </c>
      <c r="D44" s="1">
        <v>1</v>
      </c>
      <c r="E44" s="1">
        <v>2</v>
      </c>
      <c r="F44" s="1">
        <v>2</v>
      </c>
      <c r="G44" s="1">
        <v>1</v>
      </c>
      <c r="H44" s="1">
        <v>2</v>
      </c>
      <c r="I44" s="1">
        <v>4</v>
      </c>
      <c r="J44" s="1">
        <v>3</v>
      </c>
      <c r="K44" s="1">
        <v>4</v>
      </c>
      <c r="L44" s="1">
        <f>konzisztencia_teszt_nyers_i!C44*1000+10000</f>
        <v>12000</v>
      </c>
      <c r="M44" s="1">
        <f t="shared" si="0"/>
        <v>12495.8</v>
      </c>
      <c r="N44" s="1">
        <f>konzisztencia_teszt_nyers_i!L44</f>
        <v>4</v>
      </c>
      <c r="O44">
        <f t="shared" si="1"/>
        <v>2.4957999999999991</v>
      </c>
      <c r="P44" s="12">
        <f t="shared" si="2"/>
        <v>0.37605000000000022</v>
      </c>
      <c r="Q44" s="12">
        <f t="shared" si="3"/>
        <v>0.37605000000000022</v>
      </c>
      <c r="S44" s="7" t="s">
        <v>213</v>
      </c>
      <c r="T44" s="8">
        <v>1</v>
      </c>
      <c r="U44" s="8">
        <v>2</v>
      </c>
      <c r="V44" s="8">
        <v>1</v>
      </c>
      <c r="W44" s="8">
        <v>1</v>
      </c>
      <c r="X44" s="8">
        <v>1</v>
      </c>
      <c r="Y44" s="8">
        <v>1</v>
      </c>
      <c r="Z44" s="8">
        <v>4</v>
      </c>
      <c r="AA44" s="8">
        <v>2</v>
      </c>
      <c r="AB44" s="8">
        <v>2</v>
      </c>
      <c r="AC44" s="8">
        <v>11000</v>
      </c>
    </row>
    <row r="45" spans="1:29" ht="15" thickBot="1" x14ac:dyDescent="0.35">
      <c r="A45" s="1" t="s">
        <v>154</v>
      </c>
      <c r="B45" s="1" t="s">
        <v>56</v>
      </c>
      <c r="C45" s="1">
        <v>2</v>
      </c>
      <c r="D45" s="1">
        <v>1</v>
      </c>
      <c r="E45" s="1">
        <v>2</v>
      </c>
      <c r="F45" s="1">
        <v>2</v>
      </c>
      <c r="G45" s="1">
        <v>1</v>
      </c>
      <c r="H45" s="1">
        <v>2</v>
      </c>
      <c r="I45" s="1">
        <v>4</v>
      </c>
      <c r="J45" s="1">
        <v>3</v>
      </c>
      <c r="K45" s="1">
        <v>3</v>
      </c>
      <c r="L45" s="1">
        <f>konzisztencia_teszt_nyers_i!C45*1000+10000</f>
        <v>12000</v>
      </c>
      <c r="M45" s="1">
        <f t="shared" si="0"/>
        <v>12116.5</v>
      </c>
      <c r="N45" s="1">
        <f>konzisztencia_teszt_nyers_i!L45</f>
        <v>3</v>
      </c>
      <c r="O45">
        <f t="shared" si="1"/>
        <v>2.1164999999999998</v>
      </c>
      <c r="P45" s="12">
        <f t="shared" si="2"/>
        <v>0.29450000000000004</v>
      </c>
      <c r="Q45" s="12">
        <f t="shared" si="3"/>
        <v>0.29450000000000004</v>
      </c>
      <c r="S45" s="7" t="s">
        <v>214</v>
      </c>
      <c r="T45" s="8">
        <v>2</v>
      </c>
      <c r="U45" s="8">
        <v>2</v>
      </c>
      <c r="V45" s="8">
        <v>1</v>
      </c>
      <c r="W45" s="8">
        <v>1</v>
      </c>
      <c r="X45" s="8">
        <v>1</v>
      </c>
      <c r="Y45" s="8">
        <v>2</v>
      </c>
      <c r="Z45" s="8">
        <v>5</v>
      </c>
      <c r="AA45" s="8">
        <v>5</v>
      </c>
      <c r="AB45" s="8">
        <v>5</v>
      </c>
      <c r="AC45" s="8">
        <v>13000</v>
      </c>
    </row>
    <row r="46" spans="1:29" ht="15" thickBot="1" x14ac:dyDescent="0.35">
      <c r="A46" s="1" t="s">
        <v>152</v>
      </c>
      <c r="B46" s="1" t="s">
        <v>57</v>
      </c>
      <c r="C46" s="1">
        <v>1</v>
      </c>
      <c r="D46" s="1">
        <v>2</v>
      </c>
      <c r="E46" s="1">
        <v>2</v>
      </c>
      <c r="F46" s="1">
        <v>2</v>
      </c>
      <c r="G46" s="1">
        <v>2</v>
      </c>
      <c r="H46" s="1">
        <v>1</v>
      </c>
      <c r="I46" s="1">
        <v>4</v>
      </c>
      <c r="J46" s="1">
        <v>3</v>
      </c>
      <c r="K46" s="1">
        <v>3</v>
      </c>
      <c r="L46" s="1">
        <f>konzisztencia_teszt_nyers_i!C46*1000+10000</f>
        <v>11000</v>
      </c>
      <c r="M46" s="1">
        <f t="shared" si="0"/>
        <v>11579.4</v>
      </c>
      <c r="N46" s="1">
        <f>konzisztencia_teszt_nyers_i!L46</f>
        <v>3</v>
      </c>
      <c r="O46">
        <f t="shared" si="1"/>
        <v>1.5793999999999997</v>
      </c>
      <c r="P46" s="12">
        <f t="shared" si="2"/>
        <v>0.47353333333333342</v>
      </c>
      <c r="Q46" s="12">
        <f t="shared" si="3"/>
        <v>0.47353333333333342</v>
      </c>
      <c r="S46" s="7" t="s">
        <v>215</v>
      </c>
      <c r="T46" s="8">
        <v>2</v>
      </c>
      <c r="U46" s="8">
        <v>3</v>
      </c>
      <c r="V46" s="8">
        <v>2</v>
      </c>
      <c r="W46" s="8">
        <v>1</v>
      </c>
      <c r="X46" s="8">
        <v>3</v>
      </c>
      <c r="Y46" s="8">
        <v>2</v>
      </c>
      <c r="Z46" s="8">
        <v>4</v>
      </c>
      <c r="AA46" s="8">
        <v>4</v>
      </c>
      <c r="AB46" s="8">
        <v>1</v>
      </c>
      <c r="AC46" s="8">
        <v>11000</v>
      </c>
    </row>
    <row r="47" spans="1:29" ht="15" thickBot="1" x14ac:dyDescent="0.35">
      <c r="A47" s="1" t="s">
        <v>152</v>
      </c>
      <c r="B47" s="1" t="s">
        <v>58</v>
      </c>
      <c r="C47" s="1">
        <v>3</v>
      </c>
      <c r="D47" s="1">
        <v>5</v>
      </c>
      <c r="E47" s="1">
        <v>5</v>
      </c>
      <c r="F47" s="1">
        <v>4</v>
      </c>
      <c r="G47" s="1">
        <v>5</v>
      </c>
      <c r="H47" s="1">
        <v>5</v>
      </c>
      <c r="I47" s="1">
        <v>2</v>
      </c>
      <c r="J47" s="1">
        <v>4</v>
      </c>
      <c r="K47" s="1">
        <v>1</v>
      </c>
      <c r="L47" s="1">
        <f>konzisztencia_teszt_nyers_i!C47*1000+10000</f>
        <v>11000</v>
      </c>
      <c r="M47" s="1">
        <f t="shared" si="0"/>
        <v>11477.6</v>
      </c>
      <c r="N47" s="1">
        <f>konzisztencia_teszt_nyers_i!L47</f>
        <v>1</v>
      </c>
      <c r="O47">
        <f t="shared" si="1"/>
        <v>1.4776000000000005</v>
      </c>
      <c r="P47" s="12">
        <f t="shared" si="2"/>
        <v>0.47760000000000047</v>
      </c>
      <c r="Q47" s="12">
        <f t="shared" si="3"/>
        <v>-0.47760000000000047</v>
      </c>
      <c r="S47" s="7" t="s">
        <v>216</v>
      </c>
      <c r="T47" s="8">
        <v>2</v>
      </c>
      <c r="U47" s="8">
        <v>2</v>
      </c>
      <c r="V47" s="8">
        <v>2</v>
      </c>
      <c r="W47" s="8">
        <v>1</v>
      </c>
      <c r="X47" s="8">
        <v>1</v>
      </c>
      <c r="Y47" s="8">
        <v>2</v>
      </c>
      <c r="Z47" s="8">
        <v>4</v>
      </c>
      <c r="AA47" s="8">
        <v>5</v>
      </c>
      <c r="AB47" s="8">
        <v>4</v>
      </c>
      <c r="AC47" s="8">
        <v>13000</v>
      </c>
    </row>
    <row r="48" spans="1:29" ht="15" thickBot="1" x14ac:dyDescent="0.35">
      <c r="A48" s="1" t="s">
        <v>156</v>
      </c>
      <c r="B48" s="1" t="s">
        <v>59</v>
      </c>
      <c r="C48" s="1">
        <v>2</v>
      </c>
      <c r="D48" s="1">
        <v>1</v>
      </c>
      <c r="E48" s="1">
        <v>2</v>
      </c>
      <c r="F48" s="1">
        <v>2</v>
      </c>
      <c r="G48" s="1">
        <v>2</v>
      </c>
      <c r="H48" s="1">
        <v>2</v>
      </c>
      <c r="I48" s="1">
        <v>5</v>
      </c>
      <c r="J48" s="1">
        <v>4</v>
      </c>
      <c r="K48" s="1">
        <v>4</v>
      </c>
      <c r="L48" s="1">
        <f>konzisztencia_teszt_nyers_i!C48*1000+10000</f>
        <v>13000</v>
      </c>
      <c r="M48" s="1">
        <f t="shared" si="0"/>
        <v>12338.1</v>
      </c>
      <c r="N48" s="1">
        <f>konzisztencia_teszt_nyers_i!L48</f>
        <v>4</v>
      </c>
      <c r="O48">
        <f t="shared" si="1"/>
        <v>2.3381000000000003</v>
      </c>
      <c r="P48" s="12">
        <f t="shared" si="2"/>
        <v>0.41547499999999993</v>
      </c>
      <c r="Q48" s="12">
        <f t="shared" si="3"/>
        <v>0.41547499999999993</v>
      </c>
      <c r="S48" s="7" t="s">
        <v>217</v>
      </c>
      <c r="T48" s="8">
        <v>2</v>
      </c>
      <c r="U48" s="8">
        <v>2</v>
      </c>
      <c r="V48" s="8">
        <v>3</v>
      </c>
      <c r="W48" s="8">
        <v>3</v>
      </c>
      <c r="X48" s="8">
        <v>5</v>
      </c>
      <c r="Y48" s="8">
        <v>5</v>
      </c>
      <c r="Z48" s="8">
        <v>5</v>
      </c>
      <c r="AA48" s="8">
        <v>5</v>
      </c>
      <c r="AB48" s="8">
        <v>2</v>
      </c>
      <c r="AC48" s="8">
        <v>14000</v>
      </c>
    </row>
    <row r="49" spans="1:29" ht="15" thickBot="1" x14ac:dyDescent="0.35">
      <c r="A49" s="1" t="s">
        <v>156</v>
      </c>
      <c r="B49" s="1" t="s">
        <v>60</v>
      </c>
      <c r="C49" s="1">
        <v>4</v>
      </c>
      <c r="D49" s="1">
        <v>2</v>
      </c>
      <c r="E49" s="1">
        <v>4</v>
      </c>
      <c r="F49" s="1">
        <v>2</v>
      </c>
      <c r="G49" s="1">
        <v>4</v>
      </c>
      <c r="H49" s="1">
        <v>4</v>
      </c>
      <c r="I49" s="1">
        <v>1</v>
      </c>
      <c r="J49" s="1">
        <v>4</v>
      </c>
      <c r="K49" s="1">
        <v>4</v>
      </c>
      <c r="L49" s="1">
        <f>konzisztencia_teszt_nyers_i!C49*1000+10000</f>
        <v>15000</v>
      </c>
      <c r="M49" s="1">
        <f t="shared" si="0"/>
        <v>15008</v>
      </c>
      <c r="N49" s="1">
        <f>konzisztencia_teszt_nyers_i!L49</f>
        <v>4</v>
      </c>
      <c r="O49">
        <f t="shared" si="1"/>
        <v>5.008</v>
      </c>
      <c r="P49" s="12">
        <f t="shared" si="2"/>
        <v>0.252</v>
      </c>
      <c r="Q49" s="12">
        <f t="shared" si="3"/>
        <v>-0.252</v>
      </c>
      <c r="S49" s="7" t="s">
        <v>218</v>
      </c>
      <c r="T49" s="8">
        <v>2</v>
      </c>
      <c r="U49" s="8">
        <v>1</v>
      </c>
      <c r="V49" s="8">
        <v>2</v>
      </c>
      <c r="W49" s="8">
        <v>2</v>
      </c>
      <c r="X49" s="8">
        <v>1</v>
      </c>
      <c r="Y49" s="8">
        <v>2</v>
      </c>
      <c r="Z49" s="8">
        <v>4</v>
      </c>
      <c r="AA49" s="8">
        <v>3</v>
      </c>
      <c r="AB49" s="8">
        <v>4</v>
      </c>
      <c r="AC49" s="8">
        <v>12000</v>
      </c>
    </row>
    <row r="50" spans="1:29" ht="15" thickBot="1" x14ac:dyDescent="0.35">
      <c r="A50" s="1" t="s">
        <v>156</v>
      </c>
      <c r="B50" s="1" t="s">
        <v>61</v>
      </c>
      <c r="C50" s="1">
        <v>2</v>
      </c>
      <c r="D50" s="1">
        <v>2</v>
      </c>
      <c r="E50" s="1">
        <v>2</v>
      </c>
      <c r="F50" s="1">
        <v>1</v>
      </c>
      <c r="G50" s="1">
        <v>1</v>
      </c>
      <c r="H50" s="1">
        <v>1</v>
      </c>
      <c r="I50" s="1">
        <v>5</v>
      </c>
      <c r="J50" s="1">
        <v>4</v>
      </c>
      <c r="K50" s="1">
        <v>4</v>
      </c>
      <c r="L50" s="1">
        <f>konzisztencia_teszt_nyers_i!C50*1000+10000</f>
        <v>11000</v>
      </c>
      <c r="M50" s="1">
        <f t="shared" si="0"/>
        <v>12068.6</v>
      </c>
      <c r="N50" s="1">
        <f>konzisztencia_teszt_nyers_i!L50</f>
        <v>4</v>
      </c>
      <c r="O50">
        <f t="shared" si="1"/>
        <v>2.0686000000000004</v>
      </c>
      <c r="P50" s="12">
        <f t="shared" si="2"/>
        <v>0.48284999999999989</v>
      </c>
      <c r="Q50" s="12">
        <f t="shared" si="3"/>
        <v>0.48284999999999989</v>
      </c>
      <c r="S50" s="7" t="s">
        <v>219</v>
      </c>
      <c r="T50" s="8">
        <v>2</v>
      </c>
      <c r="U50" s="8">
        <v>1</v>
      </c>
      <c r="V50" s="8">
        <v>2</v>
      </c>
      <c r="W50" s="8">
        <v>2</v>
      </c>
      <c r="X50" s="8">
        <v>1</v>
      </c>
      <c r="Y50" s="8">
        <v>2</v>
      </c>
      <c r="Z50" s="8">
        <v>4</v>
      </c>
      <c r="AA50" s="8">
        <v>3</v>
      </c>
      <c r="AB50" s="8">
        <v>3</v>
      </c>
      <c r="AC50" s="8">
        <v>12000</v>
      </c>
    </row>
    <row r="51" spans="1:29" ht="15" thickBot="1" x14ac:dyDescent="0.35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5</v>
      </c>
      <c r="J51" s="1">
        <v>2</v>
      </c>
      <c r="K51" s="1">
        <v>5</v>
      </c>
      <c r="L51" s="1">
        <f>konzisztencia_teszt_nyers_i!C51*1000+10000</f>
        <v>11000</v>
      </c>
      <c r="M51" s="1">
        <f t="shared" si="0"/>
        <v>10991.4</v>
      </c>
      <c r="N51" s="1">
        <f>konzisztencia_teszt_nyers_i!L51</f>
        <v>5</v>
      </c>
      <c r="O51">
        <f t="shared" si="1"/>
        <v>0.99139999999999961</v>
      </c>
      <c r="P51" s="12">
        <f t="shared" si="2"/>
        <v>0.8017200000000001</v>
      </c>
      <c r="Q51" s="12">
        <f t="shared" si="3"/>
        <v>0.8017200000000001</v>
      </c>
      <c r="S51" s="7" t="s">
        <v>220</v>
      </c>
      <c r="T51" s="8">
        <v>1</v>
      </c>
      <c r="U51" s="8">
        <v>2</v>
      </c>
      <c r="V51" s="8">
        <v>2</v>
      </c>
      <c r="W51" s="8">
        <v>2</v>
      </c>
      <c r="X51" s="8">
        <v>2</v>
      </c>
      <c r="Y51" s="8">
        <v>1</v>
      </c>
      <c r="Z51" s="8">
        <v>4</v>
      </c>
      <c r="AA51" s="8">
        <v>3</v>
      </c>
      <c r="AB51" s="8">
        <v>3</v>
      </c>
      <c r="AC51" s="8">
        <v>11000</v>
      </c>
    </row>
    <row r="52" spans="1:29" ht="15" thickBot="1" x14ac:dyDescent="0.35">
      <c r="A52" s="1" t="s">
        <v>155</v>
      </c>
      <c r="B52" s="1" t="s">
        <v>63</v>
      </c>
      <c r="C52" s="1">
        <v>3</v>
      </c>
      <c r="D52" s="1">
        <v>2</v>
      </c>
      <c r="E52" s="1">
        <v>3</v>
      </c>
      <c r="F52" s="1">
        <v>3</v>
      </c>
      <c r="G52" s="1">
        <v>2</v>
      </c>
      <c r="H52" s="1">
        <v>3</v>
      </c>
      <c r="I52" s="1">
        <v>3</v>
      </c>
      <c r="J52" s="1">
        <v>2</v>
      </c>
      <c r="K52" s="1">
        <v>3</v>
      </c>
      <c r="L52" s="1">
        <f>konzisztencia_teszt_nyers_i!C52*1000+10000</f>
        <v>13000</v>
      </c>
      <c r="M52" s="1">
        <f t="shared" si="0"/>
        <v>12656.6</v>
      </c>
      <c r="N52" s="1">
        <f>konzisztencia_teszt_nyers_i!L52</f>
        <v>3</v>
      </c>
      <c r="O52">
        <f t="shared" si="1"/>
        <v>2.6566000000000005</v>
      </c>
      <c r="P52" s="12">
        <f t="shared" si="2"/>
        <v>0.11446666666666649</v>
      </c>
      <c r="Q52" s="12">
        <f t="shared" si="3"/>
        <v>0.11446666666666649</v>
      </c>
      <c r="S52" s="7" t="s">
        <v>221</v>
      </c>
      <c r="T52" s="8">
        <v>3</v>
      </c>
      <c r="U52" s="8">
        <v>5</v>
      </c>
      <c r="V52" s="8">
        <v>5</v>
      </c>
      <c r="W52" s="8">
        <v>4</v>
      </c>
      <c r="X52" s="8">
        <v>5</v>
      </c>
      <c r="Y52" s="8">
        <v>5</v>
      </c>
      <c r="Z52" s="8">
        <v>2</v>
      </c>
      <c r="AA52" s="8">
        <v>4</v>
      </c>
      <c r="AB52" s="8">
        <v>1</v>
      </c>
      <c r="AC52" s="8">
        <v>11000</v>
      </c>
    </row>
    <row r="53" spans="1:29" ht="15" thickBot="1" x14ac:dyDescent="0.35">
      <c r="A53" s="1" t="s">
        <v>154</v>
      </c>
      <c r="B53" s="1" t="s">
        <v>64</v>
      </c>
      <c r="C53" s="1">
        <v>3</v>
      </c>
      <c r="D53" s="1">
        <v>2</v>
      </c>
      <c r="E53" s="1">
        <v>3</v>
      </c>
      <c r="F53" s="1">
        <v>3</v>
      </c>
      <c r="G53" s="1">
        <v>2</v>
      </c>
      <c r="H53" s="1">
        <v>3</v>
      </c>
      <c r="I53" s="1">
        <v>3</v>
      </c>
      <c r="J53" s="1">
        <v>2</v>
      </c>
      <c r="K53" s="1">
        <v>4</v>
      </c>
      <c r="L53" s="1">
        <f>konzisztencia_teszt_nyers_i!C53*1000+10000</f>
        <v>13000</v>
      </c>
      <c r="M53" s="1">
        <f t="shared" si="0"/>
        <v>13035.9</v>
      </c>
      <c r="N53" s="1">
        <f>konzisztencia_teszt_nyers_i!L53</f>
        <v>4</v>
      </c>
      <c r="O53">
        <f t="shared" si="1"/>
        <v>3.0358999999999998</v>
      </c>
      <c r="P53" s="12">
        <f t="shared" si="2"/>
        <v>0.24102500000000004</v>
      </c>
      <c r="Q53" s="12">
        <f t="shared" si="3"/>
        <v>0.24102500000000004</v>
      </c>
      <c r="S53" s="7" t="s">
        <v>222</v>
      </c>
      <c r="T53" s="8">
        <v>2</v>
      </c>
      <c r="U53" s="8">
        <v>1</v>
      </c>
      <c r="V53" s="8">
        <v>2</v>
      </c>
      <c r="W53" s="8">
        <v>2</v>
      </c>
      <c r="X53" s="8">
        <v>2</v>
      </c>
      <c r="Y53" s="8">
        <v>2</v>
      </c>
      <c r="Z53" s="8">
        <v>5</v>
      </c>
      <c r="AA53" s="8">
        <v>4</v>
      </c>
      <c r="AB53" s="8">
        <v>4</v>
      </c>
      <c r="AC53" s="8">
        <v>13000</v>
      </c>
    </row>
    <row r="54" spans="1:29" ht="15" thickBot="1" x14ac:dyDescent="0.35">
      <c r="A54" s="1" t="s">
        <v>152</v>
      </c>
      <c r="B54" s="1" t="s">
        <v>65</v>
      </c>
      <c r="C54" s="1">
        <v>2</v>
      </c>
      <c r="D54" s="1">
        <v>3</v>
      </c>
      <c r="E54" s="1">
        <v>2</v>
      </c>
      <c r="F54" s="1">
        <v>3</v>
      </c>
      <c r="G54" s="1">
        <v>2</v>
      </c>
      <c r="H54" s="1">
        <v>1</v>
      </c>
      <c r="I54" s="1">
        <v>2</v>
      </c>
      <c r="J54" s="1">
        <v>2</v>
      </c>
      <c r="K54" s="1">
        <v>2</v>
      </c>
      <c r="L54" s="1">
        <f>konzisztencia_teszt_nyers_i!C54*1000+10000</f>
        <v>11000</v>
      </c>
      <c r="M54" s="1">
        <f t="shared" si="0"/>
        <v>11709.7</v>
      </c>
      <c r="N54" s="1">
        <f>konzisztencia_teszt_nyers_i!L54</f>
        <v>2</v>
      </c>
      <c r="O54">
        <f t="shared" si="1"/>
        <v>1.7097000000000007</v>
      </c>
      <c r="P54" s="12">
        <f t="shared" si="2"/>
        <v>0.14514999999999967</v>
      </c>
      <c r="Q54" s="12">
        <f t="shared" si="3"/>
        <v>0.14514999999999967</v>
      </c>
      <c r="S54" s="7" t="s">
        <v>223</v>
      </c>
      <c r="T54" s="8">
        <v>4</v>
      </c>
      <c r="U54" s="8">
        <v>2</v>
      </c>
      <c r="V54" s="8">
        <v>4</v>
      </c>
      <c r="W54" s="8">
        <v>2</v>
      </c>
      <c r="X54" s="8">
        <v>4</v>
      </c>
      <c r="Y54" s="8">
        <v>4</v>
      </c>
      <c r="Z54" s="8">
        <v>1</v>
      </c>
      <c r="AA54" s="8">
        <v>4</v>
      </c>
      <c r="AB54" s="8">
        <v>4</v>
      </c>
      <c r="AC54" s="8">
        <v>15000</v>
      </c>
    </row>
    <row r="55" spans="1:29" ht="15" thickBot="1" x14ac:dyDescent="0.35">
      <c r="A55" s="1" t="s">
        <v>154</v>
      </c>
      <c r="B55" s="1" t="s">
        <v>66</v>
      </c>
      <c r="C55" s="1">
        <v>2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5</v>
      </c>
      <c r="J55" s="1">
        <v>2</v>
      </c>
      <c r="K55" s="1">
        <v>5</v>
      </c>
      <c r="L55" s="1">
        <f>konzisztencia_teszt_nyers_i!C55*1000+10000</f>
        <v>11000</v>
      </c>
      <c r="M55" s="1">
        <f t="shared" si="0"/>
        <v>11302.9</v>
      </c>
      <c r="N55" s="1">
        <f>konzisztencia_teszt_nyers_i!L55</f>
        <v>5</v>
      </c>
      <c r="O55">
        <f t="shared" si="1"/>
        <v>1.3028999999999997</v>
      </c>
      <c r="P55" s="12">
        <f t="shared" si="2"/>
        <v>0.73942000000000008</v>
      </c>
      <c r="Q55" s="12">
        <f t="shared" si="3"/>
        <v>0.73942000000000008</v>
      </c>
      <c r="S55" s="7" t="s">
        <v>224</v>
      </c>
      <c r="T55" s="8">
        <v>2</v>
      </c>
      <c r="U55" s="8">
        <v>2</v>
      </c>
      <c r="V55" s="8">
        <v>2</v>
      </c>
      <c r="W55" s="8">
        <v>1</v>
      </c>
      <c r="X55" s="8">
        <v>1</v>
      </c>
      <c r="Y55" s="8">
        <v>1</v>
      </c>
      <c r="Z55" s="8">
        <v>5</v>
      </c>
      <c r="AA55" s="8">
        <v>4</v>
      </c>
      <c r="AB55" s="8">
        <v>4</v>
      </c>
      <c r="AC55" s="8">
        <v>11000</v>
      </c>
    </row>
    <row r="56" spans="1:29" ht="15" thickBot="1" x14ac:dyDescent="0.35">
      <c r="A56" s="1" t="s">
        <v>154</v>
      </c>
      <c r="B56" s="1" t="s">
        <v>67</v>
      </c>
      <c r="C56" s="1">
        <v>2</v>
      </c>
      <c r="D56" s="1">
        <v>3</v>
      </c>
      <c r="E56" s="1">
        <v>2</v>
      </c>
      <c r="F56" s="1">
        <v>2</v>
      </c>
      <c r="G56" s="1">
        <v>1</v>
      </c>
      <c r="H56" s="1">
        <v>1</v>
      </c>
      <c r="I56" s="1">
        <v>4</v>
      </c>
      <c r="J56" s="1">
        <v>3</v>
      </c>
      <c r="K56" s="1">
        <v>5</v>
      </c>
      <c r="L56" s="1">
        <f>konzisztencia_teszt_nyers_i!C56*1000+10000</f>
        <v>11000</v>
      </c>
      <c r="M56" s="1">
        <f t="shared" si="0"/>
        <v>11730.2</v>
      </c>
      <c r="N56" s="1">
        <f>konzisztencia_teszt_nyers_i!L56</f>
        <v>5</v>
      </c>
      <c r="O56">
        <f t="shared" si="1"/>
        <v>1.7302000000000006</v>
      </c>
      <c r="P56" s="12">
        <f t="shared" si="2"/>
        <v>0.65395999999999987</v>
      </c>
      <c r="Q56" s="12">
        <f t="shared" si="3"/>
        <v>0.65395999999999987</v>
      </c>
      <c r="S56" s="7" t="s">
        <v>225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5</v>
      </c>
      <c r="AA56" s="8">
        <v>2</v>
      </c>
      <c r="AB56" s="8">
        <v>5</v>
      </c>
      <c r="AC56" s="8">
        <v>11000</v>
      </c>
    </row>
    <row r="57" spans="1:29" ht="15" thickBot="1" x14ac:dyDescent="0.35">
      <c r="A57" s="1" t="s">
        <v>154</v>
      </c>
      <c r="B57" s="1" t="s">
        <v>68</v>
      </c>
      <c r="C57" s="1">
        <v>3</v>
      </c>
      <c r="D57" s="1">
        <v>3</v>
      </c>
      <c r="E57" s="1">
        <v>3</v>
      </c>
      <c r="F57" s="1">
        <v>2</v>
      </c>
      <c r="G57" s="1">
        <v>2</v>
      </c>
      <c r="H57" s="1">
        <v>2</v>
      </c>
      <c r="I57" s="1">
        <v>3</v>
      </c>
      <c r="J57" s="1">
        <v>2</v>
      </c>
      <c r="K57" s="1">
        <v>4</v>
      </c>
      <c r="L57" s="1">
        <f>konzisztencia_teszt_nyers_i!C57*1000+10000</f>
        <v>12000</v>
      </c>
      <c r="M57" s="1">
        <f t="shared" si="0"/>
        <v>12293.7</v>
      </c>
      <c r="N57" s="1">
        <f>konzisztencia_teszt_nyers_i!L57</f>
        <v>4</v>
      </c>
      <c r="O57">
        <f t="shared" si="1"/>
        <v>2.2937000000000007</v>
      </c>
      <c r="P57" s="12">
        <f t="shared" si="2"/>
        <v>0.42657499999999982</v>
      </c>
      <c r="Q57" s="12">
        <f t="shared" si="3"/>
        <v>0.42657499999999982</v>
      </c>
      <c r="S57" s="7" t="s">
        <v>226</v>
      </c>
      <c r="T57" s="8">
        <v>3</v>
      </c>
      <c r="U57" s="8">
        <v>2</v>
      </c>
      <c r="V57" s="8">
        <v>3</v>
      </c>
      <c r="W57" s="8">
        <v>3</v>
      </c>
      <c r="X57" s="8">
        <v>2</v>
      </c>
      <c r="Y57" s="8">
        <v>3</v>
      </c>
      <c r="Z57" s="8">
        <v>3</v>
      </c>
      <c r="AA57" s="8">
        <v>2</v>
      </c>
      <c r="AB57" s="8">
        <v>3</v>
      </c>
      <c r="AC57" s="8">
        <v>13000</v>
      </c>
    </row>
    <row r="58" spans="1:29" ht="15" thickBot="1" x14ac:dyDescent="0.35">
      <c r="A58" s="1" t="s">
        <v>155</v>
      </c>
      <c r="B58" s="1" t="s">
        <v>69</v>
      </c>
      <c r="C58" s="1">
        <v>2</v>
      </c>
      <c r="D58" s="1">
        <v>3</v>
      </c>
      <c r="E58" s="1">
        <v>2</v>
      </c>
      <c r="F58" s="1">
        <v>3</v>
      </c>
      <c r="G58" s="1">
        <v>2</v>
      </c>
      <c r="H58" s="1">
        <v>2</v>
      </c>
      <c r="I58" s="1">
        <v>3</v>
      </c>
      <c r="J58" s="1">
        <v>2</v>
      </c>
      <c r="K58" s="1">
        <v>4</v>
      </c>
      <c r="L58" s="1">
        <f>konzisztencia_teszt_nyers_i!C58*1000+10000</f>
        <v>13000</v>
      </c>
      <c r="M58" s="1">
        <f t="shared" si="0"/>
        <v>12331.1</v>
      </c>
      <c r="N58" s="1">
        <f>konzisztencia_teszt_nyers_i!L58</f>
        <v>4</v>
      </c>
      <c r="O58">
        <f t="shared" si="1"/>
        <v>2.3311000000000002</v>
      </c>
      <c r="P58" s="12">
        <f t="shared" si="2"/>
        <v>0.41722499999999996</v>
      </c>
      <c r="Q58" s="12">
        <f t="shared" si="3"/>
        <v>0.41722499999999996</v>
      </c>
      <c r="S58" s="7" t="s">
        <v>227</v>
      </c>
      <c r="T58" s="8">
        <v>3</v>
      </c>
      <c r="U58" s="8">
        <v>2</v>
      </c>
      <c r="V58" s="8">
        <v>3</v>
      </c>
      <c r="W58" s="8">
        <v>3</v>
      </c>
      <c r="X58" s="8">
        <v>2</v>
      </c>
      <c r="Y58" s="8">
        <v>3</v>
      </c>
      <c r="Z58" s="8">
        <v>3</v>
      </c>
      <c r="AA58" s="8">
        <v>2</v>
      </c>
      <c r="AB58" s="8">
        <v>4</v>
      </c>
      <c r="AC58" s="8">
        <v>13000</v>
      </c>
    </row>
    <row r="59" spans="1:29" ht="15" thickBot="1" x14ac:dyDescent="0.35">
      <c r="A59" s="1" t="s">
        <v>152</v>
      </c>
      <c r="B59" s="1" t="s">
        <v>70</v>
      </c>
      <c r="C59" s="1">
        <v>2</v>
      </c>
      <c r="D59" s="1">
        <v>2</v>
      </c>
      <c r="E59" s="1">
        <v>2</v>
      </c>
      <c r="F59" s="1">
        <v>3</v>
      </c>
      <c r="G59" s="1">
        <v>2</v>
      </c>
      <c r="H59" s="1">
        <v>2</v>
      </c>
      <c r="I59" s="1">
        <v>3</v>
      </c>
      <c r="J59" s="1">
        <v>2</v>
      </c>
      <c r="K59" s="1">
        <v>2</v>
      </c>
      <c r="L59" s="1">
        <f>konzisztencia_teszt_nyers_i!C59*1000+10000</f>
        <v>11000</v>
      </c>
      <c r="M59" s="1">
        <f t="shared" si="0"/>
        <v>11986.7</v>
      </c>
      <c r="N59" s="1">
        <f>konzisztencia_teszt_nyers_i!L59</f>
        <v>2</v>
      </c>
      <c r="O59">
        <f t="shared" si="1"/>
        <v>1.9867000000000008</v>
      </c>
      <c r="P59" s="12">
        <f t="shared" si="2"/>
        <v>6.6499999999996007E-3</v>
      </c>
      <c r="Q59" s="12">
        <f t="shared" si="3"/>
        <v>6.6499999999996007E-3</v>
      </c>
      <c r="S59" s="7" t="s">
        <v>228</v>
      </c>
      <c r="T59" s="8">
        <v>2</v>
      </c>
      <c r="U59" s="8">
        <v>3</v>
      </c>
      <c r="V59" s="8">
        <v>2</v>
      </c>
      <c r="W59" s="8">
        <v>3</v>
      </c>
      <c r="X59" s="8">
        <v>2</v>
      </c>
      <c r="Y59" s="8">
        <v>1</v>
      </c>
      <c r="Z59" s="8">
        <v>2</v>
      </c>
      <c r="AA59" s="8">
        <v>2</v>
      </c>
      <c r="AB59" s="8">
        <v>2</v>
      </c>
      <c r="AC59" s="8">
        <v>11000</v>
      </c>
    </row>
    <row r="60" spans="1:29" ht="15" thickBot="1" x14ac:dyDescent="0.35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4</v>
      </c>
      <c r="K60" s="1">
        <v>4</v>
      </c>
      <c r="L60" s="1">
        <f>konzisztencia_teszt_nyers_i!C60*1000+10000</f>
        <v>11000</v>
      </c>
      <c r="M60" s="1">
        <f t="shared" si="0"/>
        <v>11141.7</v>
      </c>
      <c r="N60" s="1">
        <f>konzisztencia_teszt_nyers_i!L60</f>
        <v>4</v>
      </c>
      <c r="O60">
        <f t="shared" si="1"/>
        <v>1.1417000000000008</v>
      </c>
      <c r="P60" s="12">
        <f t="shared" si="2"/>
        <v>0.71457499999999974</v>
      </c>
      <c r="Q60" s="12">
        <f t="shared" si="3"/>
        <v>0.71457499999999974</v>
      </c>
      <c r="S60" s="7" t="s">
        <v>229</v>
      </c>
      <c r="T60" s="8">
        <v>2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5</v>
      </c>
      <c r="AA60" s="8">
        <v>2</v>
      </c>
      <c r="AB60" s="8">
        <v>5</v>
      </c>
      <c r="AC60" s="8">
        <v>11000</v>
      </c>
    </row>
    <row r="61" spans="1:29" ht="15" thickBot="1" x14ac:dyDescent="0.35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5</v>
      </c>
      <c r="J61" s="1">
        <v>4</v>
      </c>
      <c r="K61" s="1">
        <v>3</v>
      </c>
      <c r="L61" s="1">
        <f>konzisztencia_teszt_nyers_i!C61*1000+10000</f>
        <v>11000</v>
      </c>
      <c r="M61" s="1">
        <f t="shared" si="0"/>
        <v>10762.3</v>
      </c>
      <c r="N61" s="1">
        <f>konzisztencia_teszt_nyers_i!L61</f>
        <v>3</v>
      </c>
      <c r="O61">
        <f t="shared" si="1"/>
        <v>0.76229999999999931</v>
      </c>
      <c r="P61" s="12">
        <f t="shared" si="2"/>
        <v>0.74590000000000023</v>
      </c>
      <c r="Q61" s="12">
        <f t="shared" si="3"/>
        <v>0.74590000000000023</v>
      </c>
      <c r="S61" s="7" t="s">
        <v>230</v>
      </c>
      <c r="T61" s="8">
        <v>2</v>
      </c>
      <c r="U61" s="8">
        <v>3</v>
      </c>
      <c r="V61" s="8">
        <v>2</v>
      </c>
      <c r="W61" s="8">
        <v>2</v>
      </c>
      <c r="X61" s="8">
        <v>1</v>
      </c>
      <c r="Y61" s="8">
        <v>1</v>
      </c>
      <c r="Z61" s="8">
        <v>4</v>
      </c>
      <c r="AA61" s="8">
        <v>3</v>
      </c>
      <c r="AB61" s="8">
        <v>5</v>
      </c>
      <c r="AC61" s="8">
        <v>11000</v>
      </c>
    </row>
    <row r="62" spans="1:29" ht="15" thickBot="1" x14ac:dyDescent="0.35">
      <c r="A62" s="1" t="s">
        <v>155</v>
      </c>
      <c r="B62" s="1" t="s">
        <v>73</v>
      </c>
      <c r="C62" s="1">
        <v>2</v>
      </c>
      <c r="D62" s="1">
        <v>2</v>
      </c>
      <c r="E62" s="1">
        <v>2</v>
      </c>
      <c r="F62" s="1">
        <v>3</v>
      </c>
      <c r="G62" s="1">
        <v>2</v>
      </c>
      <c r="H62" s="1">
        <v>2</v>
      </c>
      <c r="I62" s="1">
        <v>4</v>
      </c>
      <c r="J62" s="1">
        <v>5</v>
      </c>
      <c r="K62" s="1">
        <v>3</v>
      </c>
      <c r="L62" s="1">
        <f>konzisztencia_teszt_nyers_i!C62*1000+10000</f>
        <v>13000</v>
      </c>
      <c r="M62" s="1">
        <f t="shared" si="0"/>
        <v>13113.3</v>
      </c>
      <c r="N62" s="1">
        <f>konzisztencia_teszt_nyers_i!L62</f>
        <v>3</v>
      </c>
      <c r="O62">
        <f t="shared" si="1"/>
        <v>3.1132999999999993</v>
      </c>
      <c r="P62" s="12">
        <f t="shared" si="2"/>
        <v>3.7766666666666428E-2</v>
      </c>
      <c r="Q62" s="12">
        <f t="shared" si="3"/>
        <v>-3.7766666666666428E-2</v>
      </c>
      <c r="S62" s="7" t="s">
        <v>231</v>
      </c>
      <c r="T62" s="8">
        <v>3</v>
      </c>
      <c r="U62" s="8">
        <v>3</v>
      </c>
      <c r="V62" s="8">
        <v>3</v>
      </c>
      <c r="W62" s="8">
        <v>2</v>
      </c>
      <c r="X62" s="8">
        <v>2</v>
      </c>
      <c r="Y62" s="8">
        <v>2</v>
      </c>
      <c r="Z62" s="8">
        <v>3</v>
      </c>
      <c r="AA62" s="8">
        <v>2</v>
      </c>
      <c r="AB62" s="8">
        <v>4</v>
      </c>
      <c r="AC62" s="8">
        <v>12000</v>
      </c>
    </row>
    <row r="63" spans="1:29" ht="15" thickBot="1" x14ac:dyDescent="0.35">
      <c r="A63" s="1" t="s">
        <v>152</v>
      </c>
      <c r="B63" s="1" t="s">
        <v>74</v>
      </c>
      <c r="C63" s="1">
        <v>2</v>
      </c>
      <c r="D63" s="1">
        <v>2</v>
      </c>
      <c r="E63" s="1">
        <v>2</v>
      </c>
      <c r="F63" s="1">
        <v>3</v>
      </c>
      <c r="G63" s="1">
        <v>1</v>
      </c>
      <c r="H63" s="1">
        <v>1</v>
      </c>
      <c r="I63" s="1">
        <v>3</v>
      </c>
      <c r="J63" s="1">
        <v>5</v>
      </c>
      <c r="K63" s="1">
        <v>3</v>
      </c>
      <c r="L63" s="1">
        <f>konzisztencia_teszt_nyers_i!C63*1000+10000</f>
        <v>11000</v>
      </c>
      <c r="M63" s="1">
        <f t="shared" si="0"/>
        <v>12745.4</v>
      </c>
      <c r="N63" s="1">
        <f>konzisztencia_teszt_nyers_i!L63</f>
        <v>3</v>
      </c>
      <c r="O63">
        <f t="shared" si="1"/>
        <v>2.7453999999999996</v>
      </c>
      <c r="P63" s="12">
        <f t="shared" si="2"/>
        <v>8.4866666666666798E-2</v>
      </c>
      <c r="Q63" s="12">
        <f t="shared" si="3"/>
        <v>8.4866666666666798E-2</v>
      </c>
      <c r="S63" s="7" t="s">
        <v>232</v>
      </c>
      <c r="T63" s="8">
        <v>2</v>
      </c>
      <c r="U63" s="8">
        <v>3</v>
      </c>
      <c r="V63" s="8">
        <v>2</v>
      </c>
      <c r="W63" s="8">
        <v>3</v>
      </c>
      <c r="X63" s="8">
        <v>2</v>
      </c>
      <c r="Y63" s="8">
        <v>2</v>
      </c>
      <c r="Z63" s="8">
        <v>3</v>
      </c>
      <c r="AA63" s="8">
        <v>2</v>
      </c>
      <c r="AB63" s="8">
        <v>4</v>
      </c>
      <c r="AC63" s="8">
        <v>13000</v>
      </c>
    </row>
    <row r="64" spans="1:29" ht="15" thickBot="1" x14ac:dyDescent="0.35">
      <c r="A64" s="1" t="s">
        <v>154</v>
      </c>
      <c r="B64" s="1" t="s">
        <v>75</v>
      </c>
      <c r="C64" s="1">
        <v>2</v>
      </c>
      <c r="D64" s="1">
        <v>2</v>
      </c>
      <c r="E64" s="1">
        <v>2</v>
      </c>
      <c r="F64" s="1">
        <v>3</v>
      </c>
      <c r="G64" s="1">
        <v>2</v>
      </c>
      <c r="H64" s="1">
        <v>2</v>
      </c>
      <c r="I64" s="1">
        <v>4</v>
      </c>
      <c r="J64" s="1">
        <v>5</v>
      </c>
      <c r="K64" s="1">
        <v>4</v>
      </c>
      <c r="L64" s="1">
        <f>konzisztencia_teszt_nyers_i!C64*1000+10000</f>
        <v>13000</v>
      </c>
      <c r="M64" s="1">
        <f t="shared" si="0"/>
        <v>13492.6</v>
      </c>
      <c r="N64" s="1">
        <f>konzisztencia_teszt_nyers_i!L64</f>
        <v>4</v>
      </c>
      <c r="O64">
        <f t="shared" si="1"/>
        <v>3.4926000000000004</v>
      </c>
      <c r="P64" s="12">
        <f t="shared" si="2"/>
        <v>0.12684999999999991</v>
      </c>
      <c r="Q64" s="12">
        <f t="shared" si="3"/>
        <v>0.12684999999999991</v>
      </c>
      <c r="S64" s="7" t="s">
        <v>233</v>
      </c>
      <c r="T64" s="8">
        <v>2</v>
      </c>
      <c r="U64" s="8">
        <v>2</v>
      </c>
      <c r="V64" s="8">
        <v>2</v>
      </c>
      <c r="W64" s="8">
        <v>3</v>
      </c>
      <c r="X64" s="8">
        <v>2</v>
      </c>
      <c r="Y64" s="8">
        <v>2</v>
      </c>
      <c r="Z64" s="8">
        <v>3</v>
      </c>
      <c r="AA64" s="8">
        <v>2</v>
      </c>
      <c r="AB64" s="8">
        <v>2</v>
      </c>
      <c r="AC64" s="8">
        <v>11000</v>
      </c>
    </row>
    <row r="65" spans="1:29" ht="15" thickBot="1" x14ac:dyDescent="0.35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3</v>
      </c>
      <c r="G65" s="1">
        <v>1</v>
      </c>
      <c r="H65" s="1">
        <v>1</v>
      </c>
      <c r="I65" s="1">
        <v>4</v>
      </c>
      <c r="J65" s="1">
        <v>3</v>
      </c>
      <c r="K65" s="1">
        <v>5</v>
      </c>
      <c r="L65" s="1">
        <f>konzisztencia_teszt_nyers_i!C65*1000+10000</f>
        <v>11000</v>
      </c>
      <c r="M65" s="1">
        <f t="shared" si="0"/>
        <v>11220.5</v>
      </c>
      <c r="N65" s="1">
        <f>konzisztencia_teszt_nyers_i!L65</f>
        <v>5</v>
      </c>
      <c r="O65">
        <f t="shared" si="1"/>
        <v>1.2204999999999999</v>
      </c>
      <c r="P65" s="12">
        <f t="shared" si="2"/>
        <v>0.75590000000000002</v>
      </c>
      <c r="Q65" s="12">
        <f t="shared" si="3"/>
        <v>0.75590000000000002</v>
      </c>
      <c r="S65" s="7" t="s">
        <v>234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5</v>
      </c>
      <c r="AA65" s="8">
        <v>4</v>
      </c>
      <c r="AB65" s="8">
        <v>4</v>
      </c>
      <c r="AC65" s="8">
        <v>11000</v>
      </c>
    </row>
    <row r="66" spans="1:29" ht="15" thickBot="1" x14ac:dyDescent="0.35">
      <c r="A66" s="1" t="s">
        <v>152</v>
      </c>
      <c r="B66" s="1" t="s">
        <v>77</v>
      </c>
      <c r="C66" s="1">
        <v>3</v>
      </c>
      <c r="D66" s="1">
        <v>3</v>
      </c>
      <c r="E66" s="1">
        <v>4</v>
      </c>
      <c r="F66" s="1">
        <v>2</v>
      </c>
      <c r="G66" s="1">
        <v>4</v>
      </c>
      <c r="H66" s="1">
        <v>3</v>
      </c>
      <c r="I66" s="1">
        <v>2</v>
      </c>
      <c r="J66" s="1">
        <v>1</v>
      </c>
      <c r="K66" s="1">
        <v>1</v>
      </c>
      <c r="L66" s="1">
        <f>konzisztencia_teszt_nyers_i!C66*1000+10000</f>
        <v>11000</v>
      </c>
      <c r="M66" s="1">
        <f t="shared" si="0"/>
        <v>11373.8</v>
      </c>
      <c r="N66" s="1">
        <f>konzisztencia_teszt_nyers_i!L66</f>
        <v>1</v>
      </c>
      <c r="O66">
        <f t="shared" si="1"/>
        <v>1.3737999999999992</v>
      </c>
      <c r="P66" s="12">
        <f t="shared" si="2"/>
        <v>0.37379999999999924</v>
      </c>
      <c r="Q66" s="12">
        <f t="shared" si="3"/>
        <v>-0.37379999999999924</v>
      </c>
      <c r="S66" s="7" t="s">
        <v>235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5</v>
      </c>
      <c r="AA66" s="8">
        <v>4</v>
      </c>
      <c r="AB66" s="8">
        <v>3</v>
      </c>
      <c r="AC66" s="8">
        <v>11000</v>
      </c>
    </row>
    <row r="67" spans="1:29" ht="15" thickBot="1" x14ac:dyDescent="0.35">
      <c r="A67" s="1" t="s">
        <v>156</v>
      </c>
      <c r="B67" s="1" t="s">
        <v>78</v>
      </c>
      <c r="C67" s="1">
        <v>2</v>
      </c>
      <c r="D67" s="1">
        <v>1</v>
      </c>
      <c r="E67" s="1">
        <v>1</v>
      </c>
      <c r="F67" s="1">
        <v>2</v>
      </c>
      <c r="G67" s="1">
        <v>1</v>
      </c>
      <c r="H67" s="1">
        <v>1</v>
      </c>
      <c r="I67" s="1">
        <v>4</v>
      </c>
      <c r="J67" s="1">
        <v>1</v>
      </c>
      <c r="K67" s="1">
        <v>4</v>
      </c>
      <c r="L67" s="1">
        <f>konzisztencia_teszt_nyers_i!C67*1000+10000</f>
        <v>11000</v>
      </c>
      <c r="M67" s="1">
        <f t="shared" ref="M67:M130" si="4">AC226</f>
        <v>11176.1</v>
      </c>
      <c r="N67" s="1">
        <f>konzisztencia_teszt_nyers_i!L67</f>
        <v>4</v>
      </c>
      <c r="O67">
        <f t="shared" si="1"/>
        <v>1.1761000000000004</v>
      </c>
      <c r="P67" s="12">
        <f t="shared" si="2"/>
        <v>0.70597499999999991</v>
      </c>
      <c r="Q67" s="12">
        <f t="shared" si="3"/>
        <v>0.70597499999999991</v>
      </c>
      <c r="S67" s="7" t="s">
        <v>236</v>
      </c>
      <c r="T67" s="8">
        <v>2</v>
      </c>
      <c r="U67" s="8">
        <v>2</v>
      </c>
      <c r="V67" s="8">
        <v>2</v>
      </c>
      <c r="W67" s="8">
        <v>3</v>
      </c>
      <c r="X67" s="8">
        <v>2</v>
      </c>
      <c r="Y67" s="8">
        <v>2</v>
      </c>
      <c r="Z67" s="8">
        <v>4</v>
      </c>
      <c r="AA67" s="8">
        <v>5</v>
      </c>
      <c r="AB67" s="8">
        <v>3</v>
      </c>
      <c r="AC67" s="8">
        <v>13000</v>
      </c>
    </row>
    <row r="68" spans="1:29" ht="15" thickBot="1" x14ac:dyDescent="0.35">
      <c r="A68" s="1" t="s">
        <v>156</v>
      </c>
      <c r="B68" s="1" t="s">
        <v>79</v>
      </c>
      <c r="C68" s="1">
        <v>2</v>
      </c>
      <c r="D68" s="1">
        <v>1</v>
      </c>
      <c r="E68" s="1">
        <v>1</v>
      </c>
      <c r="F68" s="1">
        <v>2</v>
      </c>
      <c r="G68" s="1">
        <v>1</v>
      </c>
      <c r="H68" s="1">
        <v>1</v>
      </c>
      <c r="I68" s="1">
        <v>4</v>
      </c>
      <c r="J68" s="1">
        <v>1</v>
      </c>
      <c r="K68" s="1">
        <v>5</v>
      </c>
      <c r="L68" s="1">
        <f>konzisztencia_teszt_nyers_i!C68*1000+10000</f>
        <v>11000</v>
      </c>
      <c r="M68" s="1">
        <f t="shared" si="4"/>
        <v>10872.2</v>
      </c>
      <c r="N68" s="1">
        <f>konzisztencia_teszt_nyers_i!L68</f>
        <v>5</v>
      </c>
      <c r="O68">
        <f t="shared" ref="O68:O131" si="5">(M68-10000)/1000</f>
        <v>0.87220000000000075</v>
      </c>
      <c r="P68" s="12">
        <f t="shared" ref="P68:P131" si="6">ABS(N68-O68)/N68</f>
        <v>0.82555999999999974</v>
      </c>
      <c r="Q68" s="12">
        <f t="shared" ref="Q68:Q131" si="7">(N68-O68)/N68</f>
        <v>0.82555999999999974</v>
      </c>
      <c r="S68" s="7" t="s">
        <v>237</v>
      </c>
      <c r="T68" s="8">
        <v>2</v>
      </c>
      <c r="U68" s="8">
        <v>2</v>
      </c>
      <c r="V68" s="8">
        <v>2</v>
      </c>
      <c r="W68" s="8">
        <v>3</v>
      </c>
      <c r="X68" s="8">
        <v>1</v>
      </c>
      <c r="Y68" s="8">
        <v>1</v>
      </c>
      <c r="Z68" s="8">
        <v>3</v>
      </c>
      <c r="AA68" s="8">
        <v>5</v>
      </c>
      <c r="AB68" s="8">
        <v>3</v>
      </c>
      <c r="AC68" s="8">
        <v>11000</v>
      </c>
    </row>
    <row r="69" spans="1:29" ht="15" thickBot="1" x14ac:dyDescent="0.35">
      <c r="A69" s="1" t="s">
        <v>155</v>
      </c>
      <c r="B69" s="1" t="s">
        <v>80</v>
      </c>
      <c r="C69" s="1">
        <v>3</v>
      </c>
      <c r="D69" s="1">
        <v>2</v>
      </c>
      <c r="E69" s="1">
        <v>4</v>
      </c>
      <c r="F69" s="1">
        <v>4</v>
      </c>
      <c r="G69" s="1">
        <v>3</v>
      </c>
      <c r="H69" s="1">
        <v>2</v>
      </c>
      <c r="I69" s="1">
        <v>5</v>
      </c>
      <c r="J69" s="1">
        <v>4</v>
      </c>
      <c r="K69" s="1">
        <v>3</v>
      </c>
      <c r="L69" s="1">
        <f>konzisztencia_teszt_nyers_i!C69*1000+10000</f>
        <v>14000</v>
      </c>
      <c r="M69" s="1">
        <f t="shared" si="4"/>
        <v>12685</v>
      </c>
      <c r="N69" s="1">
        <f>konzisztencia_teszt_nyers_i!L69</f>
        <v>3</v>
      </c>
      <c r="O69">
        <f t="shared" si="5"/>
        <v>2.6850000000000001</v>
      </c>
      <c r="P69" s="12">
        <f t="shared" si="6"/>
        <v>0.10499999999999998</v>
      </c>
      <c r="Q69" s="12">
        <f t="shared" si="7"/>
        <v>0.10499999999999998</v>
      </c>
      <c r="S69" s="7" t="s">
        <v>238</v>
      </c>
      <c r="T69" s="8">
        <v>2</v>
      </c>
      <c r="U69" s="8">
        <v>2</v>
      </c>
      <c r="V69" s="8">
        <v>2</v>
      </c>
      <c r="W69" s="8">
        <v>3</v>
      </c>
      <c r="X69" s="8">
        <v>2</v>
      </c>
      <c r="Y69" s="8">
        <v>2</v>
      </c>
      <c r="Z69" s="8">
        <v>4</v>
      </c>
      <c r="AA69" s="8">
        <v>5</v>
      </c>
      <c r="AB69" s="8">
        <v>4</v>
      </c>
      <c r="AC69" s="8">
        <v>13000</v>
      </c>
    </row>
    <row r="70" spans="1:29" ht="15" thickBot="1" x14ac:dyDescent="0.35">
      <c r="A70" s="1" t="s">
        <v>152</v>
      </c>
      <c r="B70" s="1" t="s">
        <v>81</v>
      </c>
      <c r="C70" s="1">
        <v>3</v>
      </c>
      <c r="D70" s="1">
        <v>5</v>
      </c>
      <c r="E70" s="1">
        <v>5</v>
      </c>
      <c r="F70" s="1">
        <v>4</v>
      </c>
      <c r="G70" s="1">
        <v>5</v>
      </c>
      <c r="H70" s="1">
        <v>5</v>
      </c>
      <c r="I70" s="1">
        <v>2</v>
      </c>
      <c r="J70" s="1">
        <v>4</v>
      </c>
      <c r="K70" s="1">
        <v>1</v>
      </c>
      <c r="L70" s="1">
        <f>konzisztencia_teszt_nyers_i!C70*1000+10000</f>
        <v>12000</v>
      </c>
      <c r="M70" s="1">
        <f t="shared" si="4"/>
        <v>11477.6</v>
      </c>
      <c r="N70" s="1">
        <f>konzisztencia_teszt_nyers_i!L70</f>
        <v>1</v>
      </c>
      <c r="O70">
        <f t="shared" si="5"/>
        <v>1.4776000000000005</v>
      </c>
      <c r="P70" s="12">
        <f t="shared" si="6"/>
        <v>0.47760000000000047</v>
      </c>
      <c r="Q70" s="12">
        <f t="shared" si="7"/>
        <v>-0.47760000000000047</v>
      </c>
      <c r="S70" s="7" t="s">
        <v>239</v>
      </c>
      <c r="T70" s="8">
        <v>1</v>
      </c>
      <c r="U70" s="8">
        <v>1</v>
      </c>
      <c r="V70" s="8">
        <v>1</v>
      </c>
      <c r="W70" s="8">
        <v>3</v>
      </c>
      <c r="X70" s="8">
        <v>1</v>
      </c>
      <c r="Y70" s="8">
        <v>1</v>
      </c>
      <c r="Z70" s="8">
        <v>4</v>
      </c>
      <c r="AA70" s="8">
        <v>3</v>
      </c>
      <c r="AB70" s="8">
        <v>5</v>
      </c>
      <c r="AC70" s="8">
        <v>11000</v>
      </c>
    </row>
    <row r="71" spans="1:29" ht="15" thickBot="1" x14ac:dyDescent="0.35">
      <c r="A71" s="1" t="s">
        <v>154</v>
      </c>
      <c r="B71" s="1" t="s">
        <v>82</v>
      </c>
      <c r="C71" s="1">
        <v>3</v>
      </c>
      <c r="D71" s="1">
        <v>3</v>
      </c>
      <c r="E71" s="1">
        <v>4</v>
      </c>
      <c r="F71" s="1">
        <v>4</v>
      </c>
      <c r="G71" s="1">
        <v>3</v>
      </c>
      <c r="H71" s="1">
        <v>3</v>
      </c>
      <c r="I71" s="1">
        <v>4</v>
      </c>
      <c r="J71" s="1">
        <v>4</v>
      </c>
      <c r="K71" s="1">
        <v>3</v>
      </c>
      <c r="L71" s="1">
        <f>konzisztencia_teszt_nyers_i!C71*1000+10000</f>
        <v>14000</v>
      </c>
      <c r="M71" s="1">
        <f t="shared" si="4"/>
        <v>12805.3</v>
      </c>
      <c r="N71" s="1">
        <f>konzisztencia_teszt_nyers_i!L71</f>
        <v>3</v>
      </c>
      <c r="O71">
        <f t="shared" si="5"/>
        <v>2.8052999999999995</v>
      </c>
      <c r="P71" s="12">
        <f t="shared" si="6"/>
        <v>6.490000000000018E-2</v>
      </c>
      <c r="Q71" s="12">
        <f t="shared" si="7"/>
        <v>6.490000000000018E-2</v>
      </c>
      <c r="S71" s="7" t="s">
        <v>240</v>
      </c>
      <c r="T71" s="8">
        <v>3</v>
      </c>
      <c r="U71" s="8">
        <v>3</v>
      </c>
      <c r="V71" s="8">
        <v>4</v>
      </c>
      <c r="W71" s="8">
        <v>2</v>
      </c>
      <c r="X71" s="8">
        <v>4</v>
      </c>
      <c r="Y71" s="8">
        <v>3</v>
      </c>
      <c r="Z71" s="8">
        <v>2</v>
      </c>
      <c r="AA71" s="8">
        <v>1</v>
      </c>
      <c r="AB71" s="8">
        <v>1</v>
      </c>
      <c r="AC71" s="8">
        <v>11000</v>
      </c>
    </row>
    <row r="72" spans="1:29" ht="15" thickBot="1" x14ac:dyDescent="0.35">
      <c r="A72" s="1" t="s">
        <v>155</v>
      </c>
      <c r="B72" s="1" t="s">
        <v>83</v>
      </c>
      <c r="C72" s="1">
        <v>4</v>
      </c>
      <c r="D72" s="1">
        <v>3</v>
      </c>
      <c r="E72" s="1">
        <v>4</v>
      </c>
      <c r="F72" s="1">
        <v>5</v>
      </c>
      <c r="G72" s="1">
        <v>3</v>
      </c>
      <c r="H72" s="1">
        <v>4</v>
      </c>
      <c r="I72" s="1">
        <v>4</v>
      </c>
      <c r="J72" s="1">
        <v>3</v>
      </c>
      <c r="K72" s="1">
        <v>3</v>
      </c>
      <c r="L72" s="1">
        <f>konzisztencia_teszt_nyers_i!C72*1000+10000</f>
        <v>14000</v>
      </c>
      <c r="M72" s="1">
        <f t="shared" si="4"/>
        <v>13958.3</v>
      </c>
      <c r="N72" s="1">
        <f>konzisztencia_teszt_nyers_i!L72</f>
        <v>3</v>
      </c>
      <c r="O72">
        <f t="shared" si="5"/>
        <v>3.9582999999999995</v>
      </c>
      <c r="P72" s="12">
        <f t="shared" si="6"/>
        <v>0.31943333333333318</v>
      </c>
      <c r="Q72" s="12">
        <f t="shared" si="7"/>
        <v>-0.31943333333333318</v>
      </c>
      <c r="S72" s="7" t="s">
        <v>241</v>
      </c>
      <c r="T72" s="8">
        <v>2</v>
      </c>
      <c r="U72" s="8">
        <v>1</v>
      </c>
      <c r="V72" s="8">
        <v>1</v>
      </c>
      <c r="W72" s="8">
        <v>2</v>
      </c>
      <c r="X72" s="8">
        <v>1</v>
      </c>
      <c r="Y72" s="8">
        <v>1</v>
      </c>
      <c r="Z72" s="8">
        <v>4</v>
      </c>
      <c r="AA72" s="8">
        <v>1</v>
      </c>
      <c r="AB72" s="8">
        <v>4</v>
      </c>
      <c r="AC72" s="8">
        <v>11000</v>
      </c>
    </row>
    <row r="73" spans="1:29" ht="15" thickBot="1" x14ac:dyDescent="0.35">
      <c r="A73" s="1" t="s">
        <v>152</v>
      </c>
      <c r="B73" s="1" t="s">
        <v>84</v>
      </c>
      <c r="C73" s="1">
        <v>3</v>
      </c>
      <c r="D73" s="1">
        <v>5</v>
      </c>
      <c r="E73" s="1">
        <v>4</v>
      </c>
      <c r="F73" s="1">
        <v>5</v>
      </c>
      <c r="G73" s="1">
        <v>4</v>
      </c>
      <c r="H73" s="1">
        <v>4</v>
      </c>
      <c r="I73" s="1">
        <v>2</v>
      </c>
      <c r="J73" s="1">
        <v>3</v>
      </c>
      <c r="K73" s="1">
        <v>3</v>
      </c>
      <c r="L73" s="1">
        <f>konzisztencia_teszt_nyers_i!C73*1000+10000</f>
        <v>12000</v>
      </c>
      <c r="M73" s="1">
        <f t="shared" si="4"/>
        <v>12597.2</v>
      </c>
      <c r="N73" s="1">
        <f>konzisztencia_teszt_nyers_i!L73</f>
        <v>3</v>
      </c>
      <c r="O73">
        <f t="shared" si="5"/>
        <v>2.5972000000000008</v>
      </c>
      <c r="P73" s="12">
        <f t="shared" si="6"/>
        <v>0.1342666666666664</v>
      </c>
      <c r="Q73" s="12">
        <f t="shared" si="7"/>
        <v>0.1342666666666664</v>
      </c>
      <c r="S73" s="7" t="s">
        <v>242</v>
      </c>
      <c r="T73" s="8">
        <v>2</v>
      </c>
      <c r="U73" s="8">
        <v>1</v>
      </c>
      <c r="V73" s="8">
        <v>1</v>
      </c>
      <c r="W73" s="8">
        <v>2</v>
      </c>
      <c r="X73" s="8">
        <v>1</v>
      </c>
      <c r="Y73" s="8">
        <v>1</v>
      </c>
      <c r="Z73" s="8">
        <v>4</v>
      </c>
      <c r="AA73" s="8">
        <v>1</v>
      </c>
      <c r="AB73" s="8">
        <v>5</v>
      </c>
      <c r="AC73" s="8">
        <v>11000</v>
      </c>
    </row>
    <row r="74" spans="1:29" ht="15" thickBot="1" x14ac:dyDescent="0.35">
      <c r="A74" s="1" t="s">
        <v>156</v>
      </c>
      <c r="B74" s="1" t="s">
        <v>85</v>
      </c>
      <c r="C74" s="1">
        <v>4</v>
      </c>
      <c r="D74" s="1">
        <v>2</v>
      </c>
      <c r="E74" s="1">
        <v>3</v>
      </c>
      <c r="F74" s="1">
        <v>2</v>
      </c>
      <c r="G74" s="1">
        <v>3</v>
      </c>
      <c r="H74" s="1">
        <v>3</v>
      </c>
      <c r="I74" s="1">
        <v>5</v>
      </c>
      <c r="J74" s="1">
        <v>3</v>
      </c>
      <c r="K74" s="1">
        <v>4</v>
      </c>
      <c r="L74" s="1">
        <f>konzisztencia_teszt_nyers_i!C74*1000+10000</f>
        <v>14000</v>
      </c>
      <c r="M74" s="1">
        <f t="shared" si="4"/>
        <v>13975.8</v>
      </c>
      <c r="N74" s="1">
        <f>konzisztencia_teszt_nyers_i!L74</f>
        <v>4</v>
      </c>
      <c r="O74">
        <f t="shared" si="5"/>
        <v>3.9757999999999991</v>
      </c>
      <c r="P74" s="12">
        <f t="shared" si="6"/>
        <v>6.0500000000002219E-3</v>
      </c>
      <c r="Q74" s="12">
        <f t="shared" si="7"/>
        <v>6.0500000000002219E-3</v>
      </c>
      <c r="S74" s="7" t="s">
        <v>243</v>
      </c>
      <c r="T74" s="8">
        <v>3</v>
      </c>
      <c r="U74" s="8">
        <v>2</v>
      </c>
      <c r="V74" s="8">
        <v>4</v>
      </c>
      <c r="W74" s="8">
        <v>4</v>
      </c>
      <c r="X74" s="8">
        <v>3</v>
      </c>
      <c r="Y74" s="8">
        <v>2</v>
      </c>
      <c r="Z74" s="8">
        <v>5</v>
      </c>
      <c r="AA74" s="8">
        <v>4</v>
      </c>
      <c r="AB74" s="8">
        <v>3</v>
      </c>
      <c r="AC74" s="8">
        <v>14000</v>
      </c>
    </row>
    <row r="75" spans="1:29" ht="15" thickBot="1" x14ac:dyDescent="0.35">
      <c r="A75" s="1" t="s">
        <v>154</v>
      </c>
      <c r="B75" s="1" t="s">
        <v>86</v>
      </c>
      <c r="C75" s="1">
        <v>4</v>
      </c>
      <c r="D75" s="1">
        <v>2</v>
      </c>
      <c r="E75" s="1">
        <v>3</v>
      </c>
      <c r="F75" s="1">
        <v>2</v>
      </c>
      <c r="G75" s="1">
        <v>3</v>
      </c>
      <c r="H75" s="1">
        <v>3</v>
      </c>
      <c r="I75" s="1">
        <v>4</v>
      </c>
      <c r="J75" s="1">
        <v>3</v>
      </c>
      <c r="K75" s="1">
        <v>4</v>
      </c>
      <c r="L75" s="1">
        <f>konzisztencia_teszt_nyers_i!C75*1000+10000</f>
        <v>14000</v>
      </c>
      <c r="M75" s="1">
        <f t="shared" si="4"/>
        <v>13993.2</v>
      </c>
      <c r="N75" s="1">
        <f>konzisztencia_teszt_nyers_i!L75</f>
        <v>4</v>
      </c>
      <c r="O75">
        <f t="shared" si="5"/>
        <v>3.9932000000000007</v>
      </c>
      <c r="P75" s="12">
        <f t="shared" si="6"/>
        <v>1.6999999999998128E-3</v>
      </c>
      <c r="Q75" s="12">
        <f t="shared" si="7"/>
        <v>1.6999999999998128E-3</v>
      </c>
      <c r="S75" s="7" t="s">
        <v>244</v>
      </c>
      <c r="T75" s="8">
        <v>3</v>
      </c>
      <c r="U75" s="8">
        <v>5</v>
      </c>
      <c r="V75" s="8">
        <v>5</v>
      </c>
      <c r="W75" s="8">
        <v>4</v>
      </c>
      <c r="X75" s="8">
        <v>5</v>
      </c>
      <c r="Y75" s="8">
        <v>5</v>
      </c>
      <c r="Z75" s="8">
        <v>2</v>
      </c>
      <c r="AA75" s="8">
        <v>4</v>
      </c>
      <c r="AB75" s="8">
        <v>1</v>
      </c>
      <c r="AC75" s="8">
        <v>12000</v>
      </c>
    </row>
    <row r="76" spans="1:29" ht="15" thickBot="1" x14ac:dyDescent="0.35">
      <c r="A76" s="1" t="s">
        <v>152</v>
      </c>
      <c r="B76" s="1" t="s">
        <v>87</v>
      </c>
      <c r="C76" s="1">
        <v>3</v>
      </c>
      <c r="D76" s="1">
        <v>4</v>
      </c>
      <c r="E76" s="1">
        <v>3</v>
      </c>
      <c r="F76" s="1">
        <v>2</v>
      </c>
      <c r="G76" s="1">
        <v>4</v>
      </c>
      <c r="H76" s="1">
        <v>2</v>
      </c>
      <c r="I76" s="1">
        <v>3</v>
      </c>
      <c r="J76" s="1">
        <v>3</v>
      </c>
      <c r="K76" s="1">
        <v>2</v>
      </c>
      <c r="L76" s="1">
        <f>konzisztencia_teszt_nyers_i!C76*1000+10000</f>
        <v>12000</v>
      </c>
      <c r="M76" s="1">
        <f t="shared" si="4"/>
        <v>11584.9</v>
      </c>
      <c r="N76" s="1">
        <f>konzisztencia_teszt_nyers_i!L76</f>
        <v>2</v>
      </c>
      <c r="O76">
        <f t="shared" si="5"/>
        <v>1.5848999999999995</v>
      </c>
      <c r="P76" s="12">
        <f t="shared" si="6"/>
        <v>0.20755000000000023</v>
      </c>
      <c r="Q76" s="12">
        <f t="shared" si="7"/>
        <v>0.20755000000000023</v>
      </c>
      <c r="S76" s="7" t="s">
        <v>245</v>
      </c>
      <c r="T76" s="8">
        <v>3</v>
      </c>
      <c r="U76" s="8">
        <v>3</v>
      </c>
      <c r="V76" s="8">
        <v>4</v>
      </c>
      <c r="W76" s="8">
        <v>4</v>
      </c>
      <c r="X76" s="8">
        <v>3</v>
      </c>
      <c r="Y76" s="8">
        <v>3</v>
      </c>
      <c r="Z76" s="8">
        <v>4</v>
      </c>
      <c r="AA76" s="8">
        <v>4</v>
      </c>
      <c r="AB76" s="8">
        <v>3</v>
      </c>
      <c r="AC76" s="8">
        <v>14000</v>
      </c>
    </row>
    <row r="77" spans="1:29" ht="15" thickBot="1" x14ac:dyDescent="0.35">
      <c r="A77" s="1" t="s">
        <v>155</v>
      </c>
      <c r="B77" s="1" t="s">
        <v>88</v>
      </c>
      <c r="C77" s="1">
        <v>2</v>
      </c>
      <c r="D77" s="1">
        <v>2</v>
      </c>
      <c r="E77" s="1">
        <v>2</v>
      </c>
      <c r="F77" s="1">
        <v>4</v>
      </c>
      <c r="G77" s="1">
        <v>2</v>
      </c>
      <c r="H77" s="1">
        <v>2</v>
      </c>
      <c r="I77" s="1">
        <v>5</v>
      </c>
      <c r="J77" s="1">
        <v>4</v>
      </c>
      <c r="K77" s="1">
        <v>4</v>
      </c>
      <c r="L77" s="1">
        <f>konzisztencia_teszt_nyers_i!C77*1000+10000</f>
        <v>13000</v>
      </c>
      <c r="M77" s="1">
        <f t="shared" si="4"/>
        <v>12030.6</v>
      </c>
      <c r="N77" s="1">
        <f>konzisztencia_teszt_nyers_i!L77</f>
        <v>4</v>
      </c>
      <c r="O77">
        <f t="shared" si="5"/>
        <v>2.0306000000000002</v>
      </c>
      <c r="P77" s="12">
        <f t="shared" si="6"/>
        <v>0.49234999999999995</v>
      </c>
      <c r="Q77" s="12">
        <f t="shared" si="7"/>
        <v>0.49234999999999995</v>
      </c>
      <c r="S77" s="7" t="s">
        <v>246</v>
      </c>
      <c r="T77" s="8">
        <v>4</v>
      </c>
      <c r="U77" s="8">
        <v>3</v>
      </c>
      <c r="V77" s="8">
        <v>4</v>
      </c>
      <c r="W77" s="8">
        <v>5</v>
      </c>
      <c r="X77" s="8">
        <v>3</v>
      </c>
      <c r="Y77" s="8">
        <v>4</v>
      </c>
      <c r="Z77" s="8">
        <v>4</v>
      </c>
      <c r="AA77" s="8">
        <v>3</v>
      </c>
      <c r="AB77" s="8">
        <v>3</v>
      </c>
      <c r="AC77" s="8">
        <v>14000</v>
      </c>
    </row>
    <row r="78" spans="1:29" ht="15" thickBot="1" x14ac:dyDescent="0.35">
      <c r="A78" s="1" t="s">
        <v>154</v>
      </c>
      <c r="B78" s="1" t="s">
        <v>89</v>
      </c>
      <c r="C78" s="1">
        <v>2</v>
      </c>
      <c r="D78" s="1">
        <v>2</v>
      </c>
      <c r="E78" s="1">
        <v>2</v>
      </c>
      <c r="F78" s="1">
        <v>4</v>
      </c>
      <c r="G78" s="1">
        <v>2</v>
      </c>
      <c r="H78" s="1">
        <v>2</v>
      </c>
      <c r="I78" s="1">
        <v>5</v>
      </c>
      <c r="J78" s="1">
        <v>4</v>
      </c>
      <c r="K78" s="1">
        <v>4</v>
      </c>
      <c r="L78" s="1">
        <f>konzisztencia_teszt_nyers_i!C78*1000+10000</f>
        <v>13000</v>
      </c>
      <c r="M78" s="1">
        <f t="shared" si="4"/>
        <v>12030.6</v>
      </c>
      <c r="N78" s="1">
        <f>konzisztencia_teszt_nyers_i!L78</f>
        <v>4</v>
      </c>
      <c r="O78">
        <f t="shared" si="5"/>
        <v>2.0306000000000002</v>
      </c>
      <c r="P78" s="12">
        <f t="shared" si="6"/>
        <v>0.49234999999999995</v>
      </c>
      <c r="Q78" s="12">
        <f t="shared" si="7"/>
        <v>0.49234999999999995</v>
      </c>
      <c r="S78" s="7" t="s">
        <v>247</v>
      </c>
      <c r="T78" s="8">
        <v>3</v>
      </c>
      <c r="U78" s="8">
        <v>5</v>
      </c>
      <c r="V78" s="8">
        <v>4</v>
      </c>
      <c r="W78" s="8">
        <v>5</v>
      </c>
      <c r="X78" s="8">
        <v>4</v>
      </c>
      <c r="Y78" s="8">
        <v>4</v>
      </c>
      <c r="Z78" s="8">
        <v>2</v>
      </c>
      <c r="AA78" s="8">
        <v>3</v>
      </c>
      <c r="AB78" s="8">
        <v>3</v>
      </c>
      <c r="AC78" s="8">
        <v>12000</v>
      </c>
    </row>
    <row r="79" spans="1:29" ht="15" thickBot="1" x14ac:dyDescent="0.35">
      <c r="A79" s="1" t="s">
        <v>152</v>
      </c>
      <c r="B79" s="1" t="s">
        <v>90</v>
      </c>
      <c r="C79" s="1">
        <v>1</v>
      </c>
      <c r="D79" s="1">
        <v>5</v>
      </c>
      <c r="E79" s="1">
        <v>4</v>
      </c>
      <c r="F79" s="1">
        <v>4</v>
      </c>
      <c r="G79" s="1">
        <v>3</v>
      </c>
      <c r="H79" s="1">
        <v>3</v>
      </c>
      <c r="I79" s="1">
        <v>3</v>
      </c>
      <c r="J79" s="1">
        <v>4</v>
      </c>
      <c r="K79" s="1">
        <v>1</v>
      </c>
      <c r="L79" s="1">
        <f>konzisztencia_teszt_nyers_i!C79*1000+10000</f>
        <v>11000</v>
      </c>
      <c r="M79" s="1">
        <f t="shared" si="4"/>
        <v>10451.9</v>
      </c>
      <c r="N79" s="1">
        <f>konzisztencia_teszt_nyers_i!L79</f>
        <v>1</v>
      </c>
      <c r="O79">
        <f t="shared" si="5"/>
        <v>0.45189999999999964</v>
      </c>
      <c r="P79" s="12">
        <f t="shared" si="6"/>
        <v>0.54810000000000036</v>
      </c>
      <c r="Q79" s="12">
        <f t="shared" si="7"/>
        <v>0.54810000000000036</v>
      </c>
      <c r="S79" s="7" t="s">
        <v>248</v>
      </c>
      <c r="T79" s="8">
        <v>4</v>
      </c>
      <c r="U79" s="8">
        <v>2</v>
      </c>
      <c r="V79" s="8">
        <v>3</v>
      </c>
      <c r="W79" s="8">
        <v>2</v>
      </c>
      <c r="X79" s="8">
        <v>3</v>
      </c>
      <c r="Y79" s="8">
        <v>3</v>
      </c>
      <c r="Z79" s="8">
        <v>5</v>
      </c>
      <c r="AA79" s="8">
        <v>3</v>
      </c>
      <c r="AB79" s="8">
        <v>4</v>
      </c>
      <c r="AC79" s="8">
        <v>14000</v>
      </c>
    </row>
    <row r="80" spans="1:29" ht="15" thickBot="1" x14ac:dyDescent="0.35">
      <c r="A80" s="1" t="s">
        <v>156</v>
      </c>
      <c r="B80" s="1" t="s">
        <v>91</v>
      </c>
      <c r="C80" s="1">
        <v>3</v>
      </c>
      <c r="D80" s="1">
        <v>1</v>
      </c>
      <c r="E80" s="1">
        <v>3</v>
      </c>
      <c r="F80" s="1">
        <v>5</v>
      </c>
      <c r="G80" s="1">
        <v>2</v>
      </c>
      <c r="H80" s="1">
        <v>3</v>
      </c>
      <c r="I80" s="1">
        <v>5</v>
      </c>
      <c r="J80" s="1">
        <v>5</v>
      </c>
      <c r="K80" s="1">
        <v>4</v>
      </c>
      <c r="L80" s="1">
        <f>konzisztencia_teszt_nyers_i!C80*1000+10000</f>
        <v>13000</v>
      </c>
      <c r="M80" s="1">
        <f t="shared" si="4"/>
        <v>13403.8</v>
      </c>
      <c r="N80" s="1">
        <f>konzisztencia_teszt_nyers_i!L80</f>
        <v>4</v>
      </c>
      <c r="O80">
        <f t="shared" si="5"/>
        <v>3.4037999999999995</v>
      </c>
      <c r="P80" s="12">
        <f t="shared" si="6"/>
        <v>0.14905000000000013</v>
      </c>
      <c r="Q80" s="12">
        <f t="shared" si="7"/>
        <v>0.14905000000000013</v>
      </c>
      <c r="S80" s="7" t="s">
        <v>249</v>
      </c>
      <c r="T80" s="8">
        <v>4</v>
      </c>
      <c r="U80" s="8">
        <v>2</v>
      </c>
      <c r="V80" s="8">
        <v>3</v>
      </c>
      <c r="W80" s="8">
        <v>2</v>
      </c>
      <c r="X80" s="8">
        <v>3</v>
      </c>
      <c r="Y80" s="8">
        <v>3</v>
      </c>
      <c r="Z80" s="8">
        <v>4</v>
      </c>
      <c r="AA80" s="8">
        <v>3</v>
      </c>
      <c r="AB80" s="8">
        <v>4</v>
      </c>
      <c r="AC80" s="8">
        <v>14000</v>
      </c>
    </row>
    <row r="81" spans="1:29" ht="15" thickBot="1" x14ac:dyDescent="0.35">
      <c r="A81" s="1" t="s">
        <v>152</v>
      </c>
      <c r="B81" s="1" t="s">
        <v>92</v>
      </c>
      <c r="C81" s="1">
        <v>2</v>
      </c>
      <c r="D81" s="1">
        <v>3</v>
      </c>
      <c r="E81" s="1">
        <v>2</v>
      </c>
      <c r="F81" s="1">
        <v>5</v>
      </c>
      <c r="G81" s="1">
        <v>2</v>
      </c>
      <c r="H81" s="1">
        <v>2</v>
      </c>
      <c r="I81" s="1">
        <v>4</v>
      </c>
      <c r="J81" s="1">
        <v>5</v>
      </c>
      <c r="K81" s="1">
        <v>3</v>
      </c>
      <c r="L81" s="1">
        <f>konzisztencia_teszt_nyers_i!C81*1000+10000</f>
        <v>11000</v>
      </c>
      <c r="M81" s="1">
        <f t="shared" si="4"/>
        <v>12318.6</v>
      </c>
      <c r="N81" s="1">
        <f>konzisztencia_teszt_nyers_i!L81</f>
        <v>3</v>
      </c>
      <c r="O81">
        <f t="shared" si="5"/>
        <v>2.3186000000000004</v>
      </c>
      <c r="P81" s="12">
        <f t="shared" si="6"/>
        <v>0.22713333333333319</v>
      </c>
      <c r="Q81" s="12">
        <f t="shared" si="7"/>
        <v>0.22713333333333319</v>
      </c>
      <c r="S81" s="7" t="s">
        <v>250</v>
      </c>
      <c r="T81" s="8">
        <v>3</v>
      </c>
      <c r="U81" s="8">
        <v>4</v>
      </c>
      <c r="V81" s="8">
        <v>3</v>
      </c>
      <c r="W81" s="8">
        <v>2</v>
      </c>
      <c r="X81" s="8">
        <v>4</v>
      </c>
      <c r="Y81" s="8">
        <v>2</v>
      </c>
      <c r="Z81" s="8">
        <v>3</v>
      </c>
      <c r="AA81" s="8">
        <v>3</v>
      </c>
      <c r="AB81" s="8">
        <v>2</v>
      </c>
      <c r="AC81" s="8">
        <v>12000</v>
      </c>
    </row>
    <row r="82" spans="1:29" ht="15" thickBot="1" x14ac:dyDescent="0.35">
      <c r="A82" s="1" t="s">
        <v>154</v>
      </c>
      <c r="B82" s="1" t="s">
        <v>93</v>
      </c>
      <c r="C82" s="1">
        <v>3</v>
      </c>
      <c r="D82" s="1">
        <v>2</v>
      </c>
      <c r="E82" s="1">
        <v>2</v>
      </c>
      <c r="F82" s="1">
        <v>5</v>
      </c>
      <c r="G82" s="1">
        <v>2</v>
      </c>
      <c r="H82" s="1">
        <v>3</v>
      </c>
      <c r="I82" s="1">
        <v>4</v>
      </c>
      <c r="J82" s="1">
        <v>5</v>
      </c>
      <c r="K82" s="1">
        <v>4</v>
      </c>
      <c r="L82" s="1">
        <f>konzisztencia_teszt_nyers_i!C82*1000+10000</f>
        <v>13000</v>
      </c>
      <c r="M82" s="1">
        <f t="shared" si="4"/>
        <v>13559.5</v>
      </c>
      <c r="N82" s="1">
        <f>konzisztencia_teszt_nyers_i!L82</f>
        <v>4</v>
      </c>
      <c r="O82">
        <f t="shared" si="5"/>
        <v>3.5594999999999999</v>
      </c>
      <c r="P82" s="12">
        <f t="shared" si="6"/>
        <v>0.11012500000000003</v>
      </c>
      <c r="Q82" s="12">
        <f t="shared" si="7"/>
        <v>0.11012500000000003</v>
      </c>
      <c r="S82" s="7" t="s">
        <v>251</v>
      </c>
      <c r="T82" s="8">
        <v>2</v>
      </c>
      <c r="U82" s="8">
        <v>2</v>
      </c>
      <c r="V82" s="8">
        <v>2</v>
      </c>
      <c r="W82" s="8">
        <v>4</v>
      </c>
      <c r="X82" s="8">
        <v>2</v>
      </c>
      <c r="Y82" s="8">
        <v>2</v>
      </c>
      <c r="Z82" s="8">
        <v>5</v>
      </c>
      <c r="AA82" s="8">
        <v>4</v>
      </c>
      <c r="AB82" s="8">
        <v>4</v>
      </c>
      <c r="AC82" s="8">
        <v>13000</v>
      </c>
    </row>
    <row r="83" spans="1:29" ht="15" thickBot="1" x14ac:dyDescent="0.35">
      <c r="A83" s="1" t="s">
        <v>156</v>
      </c>
      <c r="B83" s="1" t="s">
        <v>94</v>
      </c>
      <c r="C83" s="1">
        <v>1</v>
      </c>
      <c r="D83" s="1">
        <v>2</v>
      </c>
      <c r="E83" s="1">
        <v>1</v>
      </c>
      <c r="F83" s="1">
        <v>3</v>
      </c>
      <c r="G83" s="1">
        <v>1</v>
      </c>
      <c r="H83" s="1">
        <v>1</v>
      </c>
      <c r="I83" s="1">
        <v>5</v>
      </c>
      <c r="J83" s="1">
        <v>3</v>
      </c>
      <c r="K83" s="1">
        <v>5</v>
      </c>
      <c r="L83" s="1">
        <f>konzisztencia_teszt_nyers_i!C83*1000+10000</f>
        <v>11000</v>
      </c>
      <c r="M83" s="1">
        <f t="shared" si="4"/>
        <v>11184.6</v>
      </c>
      <c r="N83" s="1">
        <f>konzisztencia_teszt_nyers_i!L83</f>
        <v>5</v>
      </c>
      <c r="O83">
        <f t="shared" si="5"/>
        <v>1.1846000000000003</v>
      </c>
      <c r="P83" s="12">
        <f t="shared" si="6"/>
        <v>0.76307999999999987</v>
      </c>
      <c r="Q83" s="12">
        <f t="shared" si="7"/>
        <v>0.76307999999999987</v>
      </c>
      <c r="S83" s="7" t="s">
        <v>252</v>
      </c>
      <c r="T83" s="8">
        <v>2</v>
      </c>
      <c r="U83" s="8">
        <v>2</v>
      </c>
      <c r="V83" s="8">
        <v>2</v>
      </c>
      <c r="W83" s="8">
        <v>4</v>
      </c>
      <c r="X83" s="8">
        <v>2</v>
      </c>
      <c r="Y83" s="8">
        <v>2</v>
      </c>
      <c r="Z83" s="8">
        <v>5</v>
      </c>
      <c r="AA83" s="8">
        <v>4</v>
      </c>
      <c r="AB83" s="8">
        <v>4</v>
      </c>
      <c r="AC83" s="8">
        <v>13000</v>
      </c>
    </row>
    <row r="84" spans="1:29" ht="15" thickBot="1" x14ac:dyDescent="0.35">
      <c r="A84" s="1" t="s">
        <v>156</v>
      </c>
      <c r="B84" s="1" t="s">
        <v>95</v>
      </c>
      <c r="C84" s="1">
        <v>2</v>
      </c>
      <c r="D84" s="1">
        <v>1</v>
      </c>
      <c r="E84" s="1">
        <v>1</v>
      </c>
      <c r="F84" s="1">
        <v>3</v>
      </c>
      <c r="G84" s="1">
        <v>1</v>
      </c>
      <c r="H84" s="1">
        <v>1</v>
      </c>
      <c r="I84" s="1">
        <v>5</v>
      </c>
      <c r="J84" s="1">
        <v>3</v>
      </c>
      <c r="K84" s="1">
        <v>5</v>
      </c>
      <c r="L84" s="1">
        <f>konzisztencia_teszt_nyers_i!C84*1000+10000</f>
        <v>11000</v>
      </c>
      <c r="M84" s="1">
        <f t="shared" si="4"/>
        <v>11514.5</v>
      </c>
      <c r="N84" s="1">
        <f>konzisztencia_teszt_nyers_i!L84</f>
        <v>5</v>
      </c>
      <c r="O84">
        <f t="shared" si="5"/>
        <v>1.5145</v>
      </c>
      <c r="P84" s="12">
        <f t="shared" si="6"/>
        <v>0.69710000000000005</v>
      </c>
      <c r="Q84" s="12">
        <f t="shared" si="7"/>
        <v>0.69710000000000005</v>
      </c>
      <c r="S84" s="7" t="s">
        <v>253</v>
      </c>
      <c r="T84" s="8">
        <v>1</v>
      </c>
      <c r="U84" s="8">
        <v>5</v>
      </c>
      <c r="V84" s="8">
        <v>4</v>
      </c>
      <c r="W84" s="8">
        <v>4</v>
      </c>
      <c r="X84" s="8">
        <v>3</v>
      </c>
      <c r="Y84" s="8">
        <v>3</v>
      </c>
      <c r="Z84" s="8">
        <v>3</v>
      </c>
      <c r="AA84" s="8">
        <v>4</v>
      </c>
      <c r="AB84" s="8">
        <v>1</v>
      </c>
      <c r="AC84" s="8">
        <v>11000</v>
      </c>
    </row>
    <row r="85" spans="1:29" ht="15" thickBot="1" x14ac:dyDescent="0.35">
      <c r="A85" s="1" t="s">
        <v>156</v>
      </c>
      <c r="B85" s="1" t="s">
        <v>96</v>
      </c>
      <c r="C85" s="1">
        <v>4</v>
      </c>
      <c r="D85" s="1">
        <v>2</v>
      </c>
      <c r="E85" s="1">
        <v>4</v>
      </c>
      <c r="F85" s="1">
        <v>4</v>
      </c>
      <c r="G85" s="1">
        <v>4</v>
      </c>
      <c r="H85" s="1">
        <v>4</v>
      </c>
      <c r="I85" s="1">
        <v>3</v>
      </c>
      <c r="J85" s="1">
        <v>2</v>
      </c>
      <c r="K85" s="1">
        <v>3</v>
      </c>
      <c r="L85" s="1">
        <f>konzisztencia_teszt_nyers_i!C85*1000+10000</f>
        <v>14000</v>
      </c>
      <c r="M85" s="1">
        <f t="shared" si="4"/>
        <v>13890.9</v>
      </c>
      <c r="N85" s="1">
        <f>konzisztencia_teszt_nyers_i!L85</f>
        <v>3</v>
      </c>
      <c r="O85">
        <f t="shared" si="5"/>
        <v>3.8908999999999998</v>
      </c>
      <c r="P85" s="12">
        <f t="shared" si="6"/>
        <v>0.2969666666666666</v>
      </c>
      <c r="Q85" s="12">
        <f t="shared" si="7"/>
        <v>-0.2969666666666666</v>
      </c>
      <c r="S85" s="7" t="s">
        <v>254</v>
      </c>
      <c r="T85" s="8">
        <v>3</v>
      </c>
      <c r="U85" s="8">
        <v>1</v>
      </c>
      <c r="V85" s="8">
        <v>3</v>
      </c>
      <c r="W85" s="8">
        <v>5</v>
      </c>
      <c r="X85" s="8">
        <v>2</v>
      </c>
      <c r="Y85" s="8">
        <v>3</v>
      </c>
      <c r="Z85" s="8">
        <v>5</v>
      </c>
      <c r="AA85" s="8">
        <v>5</v>
      </c>
      <c r="AB85" s="8">
        <v>4</v>
      </c>
      <c r="AC85" s="8">
        <v>13000</v>
      </c>
    </row>
    <row r="86" spans="1:29" ht="15" thickBot="1" x14ac:dyDescent="0.35">
      <c r="A86" s="1" t="s">
        <v>156</v>
      </c>
      <c r="B86" s="1" t="s">
        <v>97</v>
      </c>
      <c r="C86" s="1">
        <v>4</v>
      </c>
      <c r="D86" s="1">
        <v>2</v>
      </c>
      <c r="E86" s="1">
        <v>5</v>
      </c>
      <c r="F86" s="1">
        <v>5</v>
      </c>
      <c r="G86" s="1">
        <v>4</v>
      </c>
      <c r="H86" s="1">
        <v>5</v>
      </c>
      <c r="I86" s="1">
        <v>2</v>
      </c>
      <c r="J86" s="1">
        <v>3</v>
      </c>
      <c r="K86" s="1">
        <v>3</v>
      </c>
      <c r="L86" s="1">
        <f>konzisztencia_teszt_nyers_i!C86*1000+10000</f>
        <v>15000</v>
      </c>
      <c r="M86" s="1">
        <f t="shared" si="4"/>
        <v>14306.7</v>
      </c>
      <c r="N86" s="1">
        <f>konzisztencia_teszt_nyers_i!L86</f>
        <v>3</v>
      </c>
      <c r="O86">
        <f t="shared" si="5"/>
        <v>4.3067000000000011</v>
      </c>
      <c r="P86" s="12">
        <f t="shared" si="6"/>
        <v>0.43556666666666705</v>
      </c>
      <c r="Q86" s="12">
        <f t="shared" si="7"/>
        <v>-0.43556666666666705</v>
      </c>
      <c r="S86" s="7" t="s">
        <v>255</v>
      </c>
      <c r="T86" s="8">
        <v>2</v>
      </c>
      <c r="U86" s="8">
        <v>3</v>
      </c>
      <c r="V86" s="8">
        <v>2</v>
      </c>
      <c r="W86" s="8">
        <v>5</v>
      </c>
      <c r="X86" s="8">
        <v>2</v>
      </c>
      <c r="Y86" s="8">
        <v>2</v>
      </c>
      <c r="Z86" s="8">
        <v>4</v>
      </c>
      <c r="AA86" s="8">
        <v>5</v>
      </c>
      <c r="AB86" s="8">
        <v>3</v>
      </c>
      <c r="AC86" s="8">
        <v>11000</v>
      </c>
    </row>
    <row r="87" spans="1:29" ht="15" thickBot="1" x14ac:dyDescent="0.35">
      <c r="A87" s="1" t="s">
        <v>156</v>
      </c>
      <c r="B87" s="1" t="s">
        <v>98</v>
      </c>
      <c r="C87" s="1">
        <v>4</v>
      </c>
      <c r="D87" s="1">
        <v>2</v>
      </c>
      <c r="E87" s="1">
        <v>3</v>
      </c>
      <c r="F87" s="1">
        <v>4</v>
      </c>
      <c r="G87" s="1">
        <v>4</v>
      </c>
      <c r="H87" s="1">
        <v>3</v>
      </c>
      <c r="I87" s="1">
        <v>4</v>
      </c>
      <c r="J87" s="1">
        <v>4</v>
      </c>
      <c r="K87" s="1">
        <v>4</v>
      </c>
      <c r="L87" s="1">
        <f>konzisztencia_teszt_nyers_i!C87*1000+10000</f>
        <v>13000</v>
      </c>
      <c r="M87" s="1">
        <f t="shared" si="4"/>
        <v>13305.4</v>
      </c>
      <c r="N87" s="1">
        <f>konzisztencia_teszt_nyers_i!L87</f>
        <v>4</v>
      </c>
      <c r="O87">
        <f t="shared" si="5"/>
        <v>3.3053999999999997</v>
      </c>
      <c r="P87" s="12">
        <f t="shared" si="6"/>
        <v>0.17365000000000008</v>
      </c>
      <c r="Q87" s="12">
        <f t="shared" si="7"/>
        <v>0.17365000000000008</v>
      </c>
      <c r="S87" s="7" t="s">
        <v>256</v>
      </c>
      <c r="T87" s="8">
        <v>3</v>
      </c>
      <c r="U87" s="8">
        <v>2</v>
      </c>
      <c r="V87" s="8">
        <v>2</v>
      </c>
      <c r="W87" s="8">
        <v>5</v>
      </c>
      <c r="X87" s="8">
        <v>2</v>
      </c>
      <c r="Y87" s="8">
        <v>3</v>
      </c>
      <c r="Z87" s="8">
        <v>4</v>
      </c>
      <c r="AA87" s="8">
        <v>5</v>
      </c>
      <c r="AB87" s="8">
        <v>4</v>
      </c>
      <c r="AC87" s="8">
        <v>13000</v>
      </c>
    </row>
    <row r="88" spans="1:29" ht="15" thickBot="1" x14ac:dyDescent="0.35">
      <c r="A88" s="1" t="s">
        <v>152</v>
      </c>
      <c r="B88" s="1" t="s">
        <v>99</v>
      </c>
      <c r="C88" s="1">
        <v>3</v>
      </c>
      <c r="D88" s="1">
        <v>5</v>
      </c>
      <c r="E88" s="1">
        <v>5</v>
      </c>
      <c r="F88" s="1">
        <v>5</v>
      </c>
      <c r="G88" s="1">
        <v>5</v>
      </c>
      <c r="H88" s="1">
        <v>5</v>
      </c>
      <c r="I88" s="1">
        <v>1</v>
      </c>
      <c r="J88" s="1">
        <v>2</v>
      </c>
      <c r="K88" s="1">
        <v>1</v>
      </c>
      <c r="L88" s="1">
        <f>konzisztencia_teszt_nyers_i!C88*1000+10000</f>
        <v>12000</v>
      </c>
      <c r="M88" s="1">
        <f t="shared" si="4"/>
        <v>11979.2</v>
      </c>
      <c r="N88" s="1">
        <f>konzisztencia_teszt_nyers_i!L88</f>
        <v>1</v>
      </c>
      <c r="O88">
        <f t="shared" si="5"/>
        <v>1.9792000000000007</v>
      </c>
      <c r="P88" s="12">
        <f t="shared" si="6"/>
        <v>0.97920000000000074</v>
      </c>
      <c r="Q88" s="12">
        <f t="shared" si="7"/>
        <v>-0.97920000000000074</v>
      </c>
      <c r="S88" s="7" t="s">
        <v>257</v>
      </c>
      <c r="T88" s="8">
        <v>1</v>
      </c>
      <c r="U88" s="8">
        <v>2</v>
      </c>
      <c r="V88" s="8">
        <v>1</v>
      </c>
      <c r="W88" s="8">
        <v>3</v>
      </c>
      <c r="X88" s="8">
        <v>1</v>
      </c>
      <c r="Y88" s="8">
        <v>1</v>
      </c>
      <c r="Z88" s="8">
        <v>5</v>
      </c>
      <c r="AA88" s="8">
        <v>3</v>
      </c>
      <c r="AB88" s="8">
        <v>5</v>
      </c>
      <c r="AC88" s="8">
        <v>11000</v>
      </c>
    </row>
    <row r="89" spans="1:29" ht="15" thickBot="1" x14ac:dyDescent="0.35">
      <c r="A89" s="1" t="s">
        <v>155</v>
      </c>
      <c r="B89" s="1" t="s">
        <v>100</v>
      </c>
      <c r="C89" s="1">
        <v>2</v>
      </c>
      <c r="D89" s="1">
        <v>1</v>
      </c>
      <c r="E89" s="1">
        <v>2</v>
      </c>
      <c r="F89" s="1">
        <v>3</v>
      </c>
      <c r="G89" s="1">
        <v>3</v>
      </c>
      <c r="H89" s="1">
        <v>2</v>
      </c>
      <c r="I89" s="1">
        <v>5</v>
      </c>
      <c r="J89" s="1">
        <v>5</v>
      </c>
      <c r="K89" s="1">
        <v>4</v>
      </c>
      <c r="L89" s="1">
        <f>konzisztencia_teszt_nyers_i!C89*1000+10000</f>
        <v>13000</v>
      </c>
      <c r="M89" s="1">
        <f t="shared" si="4"/>
        <v>13758.6</v>
      </c>
      <c r="N89" s="1">
        <f>konzisztencia_teszt_nyers_i!L89</f>
        <v>4</v>
      </c>
      <c r="O89">
        <f t="shared" si="5"/>
        <v>3.7586000000000004</v>
      </c>
      <c r="P89" s="12">
        <f t="shared" si="6"/>
        <v>6.0349999999999904E-2</v>
      </c>
      <c r="Q89" s="12">
        <f t="shared" si="7"/>
        <v>6.0349999999999904E-2</v>
      </c>
      <c r="S89" s="7" t="s">
        <v>258</v>
      </c>
      <c r="T89" s="8">
        <v>2</v>
      </c>
      <c r="U89" s="8">
        <v>1</v>
      </c>
      <c r="V89" s="8">
        <v>1</v>
      </c>
      <c r="W89" s="8">
        <v>3</v>
      </c>
      <c r="X89" s="8">
        <v>1</v>
      </c>
      <c r="Y89" s="8">
        <v>1</v>
      </c>
      <c r="Z89" s="8">
        <v>5</v>
      </c>
      <c r="AA89" s="8">
        <v>3</v>
      </c>
      <c r="AB89" s="8">
        <v>5</v>
      </c>
      <c r="AC89" s="8">
        <v>11000</v>
      </c>
    </row>
    <row r="90" spans="1:29" ht="15" thickBot="1" x14ac:dyDescent="0.35">
      <c r="A90" s="1" t="s">
        <v>154</v>
      </c>
      <c r="B90" s="1" t="s">
        <v>101</v>
      </c>
      <c r="C90" s="1">
        <v>2</v>
      </c>
      <c r="D90" s="1">
        <v>1</v>
      </c>
      <c r="E90" s="1">
        <v>2</v>
      </c>
      <c r="F90" s="1">
        <v>3</v>
      </c>
      <c r="G90" s="1">
        <v>2</v>
      </c>
      <c r="H90" s="1">
        <v>2</v>
      </c>
      <c r="I90" s="1">
        <v>5</v>
      </c>
      <c r="J90" s="1">
        <v>5</v>
      </c>
      <c r="K90" s="1">
        <v>5</v>
      </c>
      <c r="L90" s="1">
        <f>konzisztencia_teszt_nyers_i!C90*1000+10000</f>
        <v>13000</v>
      </c>
      <c r="M90" s="1">
        <f t="shared" si="4"/>
        <v>13189.6</v>
      </c>
      <c r="N90" s="1">
        <f>konzisztencia_teszt_nyers_i!L90</f>
        <v>5</v>
      </c>
      <c r="O90">
        <f t="shared" si="5"/>
        <v>3.1896000000000004</v>
      </c>
      <c r="P90" s="12">
        <f t="shared" si="6"/>
        <v>0.3620799999999999</v>
      </c>
      <c r="Q90" s="12">
        <f t="shared" si="7"/>
        <v>0.3620799999999999</v>
      </c>
      <c r="S90" s="7" t="s">
        <v>259</v>
      </c>
      <c r="T90" s="8">
        <v>4</v>
      </c>
      <c r="U90" s="8">
        <v>2</v>
      </c>
      <c r="V90" s="8">
        <v>4</v>
      </c>
      <c r="W90" s="8">
        <v>4</v>
      </c>
      <c r="X90" s="8">
        <v>4</v>
      </c>
      <c r="Y90" s="8">
        <v>4</v>
      </c>
      <c r="Z90" s="8">
        <v>3</v>
      </c>
      <c r="AA90" s="8">
        <v>2</v>
      </c>
      <c r="AB90" s="8">
        <v>3</v>
      </c>
      <c r="AC90" s="8">
        <v>14000</v>
      </c>
    </row>
    <row r="91" spans="1:29" ht="15" thickBot="1" x14ac:dyDescent="0.35">
      <c r="A91" s="1" t="s">
        <v>152</v>
      </c>
      <c r="B91" s="1" t="s">
        <v>102</v>
      </c>
      <c r="C91" s="1">
        <v>1</v>
      </c>
      <c r="D91" s="1">
        <v>2</v>
      </c>
      <c r="E91" s="1">
        <v>3</v>
      </c>
      <c r="F91" s="1">
        <v>3</v>
      </c>
      <c r="G91" s="1">
        <v>2</v>
      </c>
      <c r="H91" s="1">
        <v>1</v>
      </c>
      <c r="I91" s="1">
        <v>3</v>
      </c>
      <c r="J91" s="1">
        <v>3</v>
      </c>
      <c r="K91" s="1">
        <v>2</v>
      </c>
      <c r="L91" s="1">
        <f>konzisztencia_teszt_nyers_i!C91*1000+10000</f>
        <v>11000</v>
      </c>
      <c r="M91" s="1">
        <f t="shared" si="4"/>
        <v>11297.9</v>
      </c>
      <c r="N91" s="1">
        <f>konzisztencia_teszt_nyers_i!L91</f>
        <v>2</v>
      </c>
      <c r="O91">
        <f t="shared" si="5"/>
        <v>1.2978999999999996</v>
      </c>
      <c r="P91" s="12">
        <f t="shared" si="6"/>
        <v>0.3510500000000002</v>
      </c>
      <c r="Q91" s="12">
        <f t="shared" si="7"/>
        <v>0.3510500000000002</v>
      </c>
      <c r="S91" s="7" t="s">
        <v>260</v>
      </c>
      <c r="T91" s="8">
        <v>4</v>
      </c>
      <c r="U91" s="8">
        <v>2</v>
      </c>
      <c r="V91" s="8">
        <v>5</v>
      </c>
      <c r="W91" s="8">
        <v>5</v>
      </c>
      <c r="X91" s="8">
        <v>4</v>
      </c>
      <c r="Y91" s="8">
        <v>5</v>
      </c>
      <c r="Z91" s="8">
        <v>2</v>
      </c>
      <c r="AA91" s="8">
        <v>3</v>
      </c>
      <c r="AB91" s="8">
        <v>3</v>
      </c>
      <c r="AC91" s="8">
        <v>15000</v>
      </c>
    </row>
    <row r="92" spans="1:29" ht="15" thickBot="1" x14ac:dyDescent="0.35">
      <c r="A92" s="1" t="s">
        <v>156</v>
      </c>
      <c r="B92" s="1" t="s">
        <v>103</v>
      </c>
      <c r="C92" s="1">
        <v>2</v>
      </c>
      <c r="D92" s="1">
        <v>1</v>
      </c>
      <c r="E92" s="1">
        <v>3</v>
      </c>
      <c r="F92" s="1">
        <v>3</v>
      </c>
      <c r="G92" s="1">
        <v>3</v>
      </c>
      <c r="H92" s="1">
        <v>2</v>
      </c>
      <c r="I92" s="1">
        <v>4</v>
      </c>
      <c r="J92" s="1">
        <v>3</v>
      </c>
      <c r="K92" s="1">
        <v>4</v>
      </c>
      <c r="L92" s="1">
        <f>konzisztencia_teszt_nyers_i!C92*1000+10000</f>
        <v>13000</v>
      </c>
      <c r="M92" s="1">
        <f t="shared" si="4"/>
        <v>12813.3</v>
      </c>
      <c r="N92" s="1">
        <f>konzisztencia_teszt_nyers_i!L92</f>
        <v>4</v>
      </c>
      <c r="O92">
        <f t="shared" si="5"/>
        <v>2.8132999999999995</v>
      </c>
      <c r="P92" s="12">
        <f t="shared" si="6"/>
        <v>0.29667500000000013</v>
      </c>
      <c r="Q92" s="12">
        <f t="shared" si="7"/>
        <v>0.29667500000000013</v>
      </c>
      <c r="S92" s="7" t="s">
        <v>261</v>
      </c>
      <c r="T92" s="8">
        <v>4</v>
      </c>
      <c r="U92" s="8">
        <v>2</v>
      </c>
      <c r="V92" s="8">
        <v>3</v>
      </c>
      <c r="W92" s="8">
        <v>4</v>
      </c>
      <c r="X92" s="8">
        <v>4</v>
      </c>
      <c r="Y92" s="8">
        <v>3</v>
      </c>
      <c r="Z92" s="8">
        <v>4</v>
      </c>
      <c r="AA92" s="8">
        <v>4</v>
      </c>
      <c r="AB92" s="8">
        <v>4</v>
      </c>
      <c r="AC92" s="8">
        <v>13000</v>
      </c>
    </row>
    <row r="93" spans="1:29" ht="15" thickBot="1" x14ac:dyDescent="0.35">
      <c r="A93" s="1" t="s">
        <v>152</v>
      </c>
      <c r="B93" s="1" t="s">
        <v>104</v>
      </c>
      <c r="C93" s="1">
        <v>1</v>
      </c>
      <c r="D93" s="1">
        <v>2</v>
      </c>
      <c r="E93" s="1">
        <v>3</v>
      </c>
      <c r="F93" s="1">
        <v>3</v>
      </c>
      <c r="G93" s="1">
        <v>2</v>
      </c>
      <c r="H93" s="1">
        <v>2</v>
      </c>
      <c r="I93" s="1">
        <v>4</v>
      </c>
      <c r="J93" s="1">
        <v>3</v>
      </c>
      <c r="K93" s="1">
        <v>3</v>
      </c>
      <c r="L93" s="1">
        <f>konzisztencia_teszt_nyers_i!C93*1000+10000</f>
        <v>11000</v>
      </c>
      <c r="M93" s="1">
        <f t="shared" si="4"/>
        <v>11839</v>
      </c>
      <c r="N93" s="1">
        <f>konzisztencia_teszt_nyers_i!L93</f>
        <v>3</v>
      </c>
      <c r="O93">
        <f t="shared" si="5"/>
        <v>1.839</v>
      </c>
      <c r="P93" s="12">
        <f t="shared" si="6"/>
        <v>0.38700000000000001</v>
      </c>
      <c r="Q93" s="12">
        <f t="shared" si="7"/>
        <v>0.38700000000000001</v>
      </c>
      <c r="S93" s="7" t="s">
        <v>262</v>
      </c>
      <c r="T93" s="8">
        <v>3</v>
      </c>
      <c r="U93" s="8">
        <v>5</v>
      </c>
      <c r="V93" s="8">
        <v>5</v>
      </c>
      <c r="W93" s="8">
        <v>5</v>
      </c>
      <c r="X93" s="8">
        <v>5</v>
      </c>
      <c r="Y93" s="8">
        <v>5</v>
      </c>
      <c r="Z93" s="8">
        <v>1</v>
      </c>
      <c r="AA93" s="8">
        <v>2</v>
      </c>
      <c r="AB93" s="8">
        <v>1</v>
      </c>
      <c r="AC93" s="8">
        <v>12000</v>
      </c>
    </row>
    <row r="94" spans="1:29" ht="15" thickBot="1" x14ac:dyDescent="0.35">
      <c r="A94" s="1" t="s">
        <v>154</v>
      </c>
      <c r="B94" s="1" t="s">
        <v>105</v>
      </c>
      <c r="C94" s="1">
        <v>2</v>
      </c>
      <c r="D94" s="1">
        <v>2</v>
      </c>
      <c r="E94" s="1">
        <v>3</v>
      </c>
      <c r="F94" s="1">
        <v>3</v>
      </c>
      <c r="G94" s="1">
        <v>3</v>
      </c>
      <c r="H94" s="1">
        <v>2</v>
      </c>
      <c r="I94" s="1">
        <v>4</v>
      </c>
      <c r="J94" s="1">
        <v>3</v>
      </c>
      <c r="K94" s="1">
        <v>4</v>
      </c>
      <c r="L94" s="1">
        <f>konzisztencia_teszt_nyers_i!C94*1000+10000</f>
        <v>13000</v>
      </c>
      <c r="M94" s="1">
        <f t="shared" si="4"/>
        <v>12794.8</v>
      </c>
      <c r="N94" s="1">
        <f>konzisztencia_teszt_nyers_i!L94</f>
        <v>4</v>
      </c>
      <c r="O94">
        <f t="shared" si="5"/>
        <v>2.7947999999999991</v>
      </c>
      <c r="P94" s="12">
        <f t="shared" si="6"/>
        <v>0.30130000000000023</v>
      </c>
      <c r="Q94" s="12">
        <f t="shared" si="7"/>
        <v>0.30130000000000023</v>
      </c>
      <c r="S94" s="7" t="s">
        <v>263</v>
      </c>
      <c r="T94" s="8">
        <v>2</v>
      </c>
      <c r="U94" s="8">
        <v>1</v>
      </c>
      <c r="V94" s="8">
        <v>2</v>
      </c>
      <c r="W94" s="8">
        <v>3</v>
      </c>
      <c r="X94" s="8">
        <v>3</v>
      </c>
      <c r="Y94" s="8">
        <v>2</v>
      </c>
      <c r="Z94" s="8">
        <v>5</v>
      </c>
      <c r="AA94" s="8">
        <v>5</v>
      </c>
      <c r="AB94" s="8">
        <v>4</v>
      </c>
      <c r="AC94" s="8">
        <v>13000</v>
      </c>
    </row>
    <row r="95" spans="1:29" ht="15" thickBot="1" x14ac:dyDescent="0.35">
      <c r="A95" s="1" t="s">
        <v>156</v>
      </c>
      <c r="B95" s="1" t="s">
        <v>106</v>
      </c>
      <c r="C95" s="1">
        <v>4</v>
      </c>
      <c r="D95" s="1">
        <v>2</v>
      </c>
      <c r="E95" s="1">
        <v>4</v>
      </c>
      <c r="F95" s="1">
        <v>4</v>
      </c>
      <c r="G95" s="1">
        <v>2</v>
      </c>
      <c r="H95" s="1">
        <v>4</v>
      </c>
      <c r="I95" s="1">
        <v>5</v>
      </c>
      <c r="J95" s="1">
        <v>4</v>
      </c>
      <c r="K95" s="1">
        <v>4</v>
      </c>
      <c r="L95" s="1">
        <f>konzisztencia_teszt_nyers_i!C95*1000+10000</f>
        <v>14000</v>
      </c>
      <c r="M95" s="1">
        <f t="shared" si="4"/>
        <v>14211.4</v>
      </c>
      <c r="N95" s="1">
        <f>konzisztencia_teszt_nyers_i!L95</f>
        <v>4</v>
      </c>
      <c r="O95">
        <f t="shared" si="5"/>
        <v>4.2113999999999994</v>
      </c>
      <c r="P95" s="12">
        <f t="shared" si="6"/>
        <v>5.2849999999999842E-2</v>
      </c>
      <c r="Q95" s="12">
        <f t="shared" si="7"/>
        <v>-5.2849999999999842E-2</v>
      </c>
      <c r="S95" s="7" t="s">
        <v>264</v>
      </c>
      <c r="T95" s="8">
        <v>2</v>
      </c>
      <c r="U95" s="8">
        <v>1</v>
      </c>
      <c r="V95" s="8">
        <v>2</v>
      </c>
      <c r="W95" s="8">
        <v>3</v>
      </c>
      <c r="X95" s="8">
        <v>2</v>
      </c>
      <c r="Y95" s="8">
        <v>2</v>
      </c>
      <c r="Z95" s="8">
        <v>5</v>
      </c>
      <c r="AA95" s="8">
        <v>5</v>
      </c>
      <c r="AB95" s="8">
        <v>5</v>
      </c>
      <c r="AC95" s="8">
        <v>13000</v>
      </c>
    </row>
    <row r="96" spans="1:29" ht="15" thickBot="1" x14ac:dyDescent="0.35">
      <c r="A96" s="1" t="s">
        <v>152</v>
      </c>
      <c r="B96" s="1" t="s">
        <v>107</v>
      </c>
      <c r="C96" s="1">
        <v>3</v>
      </c>
      <c r="D96" s="1">
        <v>4</v>
      </c>
      <c r="E96" s="1">
        <v>4</v>
      </c>
      <c r="F96" s="1">
        <v>4</v>
      </c>
      <c r="G96" s="1">
        <v>4</v>
      </c>
      <c r="H96" s="1">
        <v>3</v>
      </c>
      <c r="I96" s="1">
        <v>5</v>
      </c>
      <c r="J96" s="1">
        <v>4</v>
      </c>
      <c r="K96" s="1">
        <v>2</v>
      </c>
      <c r="L96" s="1">
        <f>konzisztencia_teszt_nyers_i!C96*1000+10000</f>
        <v>12000</v>
      </c>
      <c r="M96" s="1">
        <f t="shared" si="4"/>
        <v>12192.9</v>
      </c>
      <c r="N96" s="1">
        <f>konzisztencia_teszt_nyers_i!L96</f>
        <v>2</v>
      </c>
      <c r="O96">
        <f t="shared" si="5"/>
        <v>2.1928999999999998</v>
      </c>
      <c r="P96" s="12">
        <f t="shared" si="6"/>
        <v>9.6449999999999925E-2</v>
      </c>
      <c r="Q96" s="12">
        <f t="shared" si="7"/>
        <v>-9.6449999999999925E-2</v>
      </c>
      <c r="S96" s="7" t="s">
        <v>265</v>
      </c>
      <c r="T96" s="8">
        <v>1</v>
      </c>
      <c r="U96" s="8">
        <v>2</v>
      </c>
      <c r="V96" s="8">
        <v>3</v>
      </c>
      <c r="W96" s="8">
        <v>3</v>
      </c>
      <c r="X96" s="8">
        <v>2</v>
      </c>
      <c r="Y96" s="8">
        <v>1</v>
      </c>
      <c r="Z96" s="8">
        <v>3</v>
      </c>
      <c r="AA96" s="8">
        <v>3</v>
      </c>
      <c r="AB96" s="8">
        <v>2</v>
      </c>
      <c r="AC96" s="8">
        <v>11000</v>
      </c>
    </row>
    <row r="97" spans="1:29" ht="15" thickBot="1" x14ac:dyDescent="0.35">
      <c r="A97" s="1" t="s">
        <v>154</v>
      </c>
      <c r="B97" s="1" t="s">
        <v>108</v>
      </c>
      <c r="C97" s="1">
        <v>4</v>
      </c>
      <c r="D97" s="1">
        <v>3</v>
      </c>
      <c r="E97" s="1">
        <v>4</v>
      </c>
      <c r="F97" s="1">
        <v>4</v>
      </c>
      <c r="G97" s="1">
        <v>2</v>
      </c>
      <c r="H97" s="1">
        <v>4</v>
      </c>
      <c r="I97" s="1">
        <v>5</v>
      </c>
      <c r="J97" s="1">
        <v>4</v>
      </c>
      <c r="K97" s="1">
        <v>4</v>
      </c>
      <c r="L97" s="1">
        <f>konzisztencia_teszt_nyers_i!C97*1000+10000</f>
        <v>14000</v>
      </c>
      <c r="M97" s="1">
        <f t="shared" si="4"/>
        <v>13989.2</v>
      </c>
      <c r="N97" s="1">
        <f>konzisztencia_teszt_nyers_i!L97</f>
        <v>4</v>
      </c>
      <c r="O97">
        <f t="shared" si="5"/>
        <v>3.9892000000000007</v>
      </c>
      <c r="P97" s="12">
        <f t="shared" si="6"/>
        <v>2.6999999999998137E-3</v>
      </c>
      <c r="Q97" s="12">
        <f t="shared" si="7"/>
        <v>2.6999999999998137E-3</v>
      </c>
      <c r="S97" s="7" t="s">
        <v>266</v>
      </c>
      <c r="T97" s="8">
        <v>2</v>
      </c>
      <c r="U97" s="8">
        <v>1</v>
      </c>
      <c r="V97" s="8">
        <v>3</v>
      </c>
      <c r="W97" s="8">
        <v>3</v>
      </c>
      <c r="X97" s="8">
        <v>3</v>
      </c>
      <c r="Y97" s="8">
        <v>2</v>
      </c>
      <c r="Z97" s="8">
        <v>4</v>
      </c>
      <c r="AA97" s="8">
        <v>3</v>
      </c>
      <c r="AB97" s="8">
        <v>4</v>
      </c>
      <c r="AC97" s="8">
        <v>13000</v>
      </c>
    </row>
    <row r="98" spans="1:29" ht="15" thickBot="1" x14ac:dyDescent="0.35">
      <c r="A98" s="1" t="s">
        <v>156</v>
      </c>
      <c r="B98" s="1" t="s">
        <v>109</v>
      </c>
      <c r="C98" s="1">
        <v>4</v>
      </c>
      <c r="D98" s="1">
        <v>2</v>
      </c>
      <c r="E98" s="1">
        <v>3</v>
      </c>
      <c r="F98" s="1">
        <v>3</v>
      </c>
      <c r="G98" s="1">
        <v>3</v>
      </c>
      <c r="H98" s="1">
        <v>3</v>
      </c>
      <c r="I98" s="1">
        <v>5</v>
      </c>
      <c r="J98" s="1">
        <v>3</v>
      </c>
      <c r="K98" s="1">
        <v>4</v>
      </c>
      <c r="L98" s="1">
        <f>konzisztencia_teszt_nyers_i!C98*1000+10000</f>
        <v>14000</v>
      </c>
      <c r="M98" s="1">
        <f t="shared" si="4"/>
        <v>14170.9</v>
      </c>
      <c r="N98" s="1">
        <f>konzisztencia_teszt_nyers_i!L98</f>
        <v>4</v>
      </c>
      <c r="O98">
        <f t="shared" si="5"/>
        <v>4.1708999999999996</v>
      </c>
      <c r="P98" s="12">
        <f t="shared" si="6"/>
        <v>4.2724999999999902E-2</v>
      </c>
      <c r="Q98" s="12">
        <f t="shared" si="7"/>
        <v>-4.2724999999999902E-2</v>
      </c>
      <c r="S98" s="7" t="s">
        <v>267</v>
      </c>
      <c r="T98" s="8">
        <v>1</v>
      </c>
      <c r="U98" s="8">
        <v>2</v>
      </c>
      <c r="V98" s="8">
        <v>3</v>
      </c>
      <c r="W98" s="8">
        <v>3</v>
      </c>
      <c r="X98" s="8">
        <v>2</v>
      </c>
      <c r="Y98" s="8">
        <v>2</v>
      </c>
      <c r="Z98" s="8">
        <v>4</v>
      </c>
      <c r="AA98" s="8">
        <v>3</v>
      </c>
      <c r="AB98" s="8">
        <v>3</v>
      </c>
      <c r="AC98" s="8">
        <v>11000</v>
      </c>
    </row>
    <row r="99" spans="1:29" ht="15" thickBot="1" x14ac:dyDescent="0.35">
      <c r="A99" s="1" t="s">
        <v>154</v>
      </c>
      <c r="B99" s="1" t="s">
        <v>110</v>
      </c>
      <c r="C99" s="1">
        <v>4</v>
      </c>
      <c r="D99" s="1">
        <v>3</v>
      </c>
      <c r="E99" s="1">
        <v>3</v>
      </c>
      <c r="F99" s="1">
        <v>3</v>
      </c>
      <c r="G99" s="1">
        <v>3</v>
      </c>
      <c r="H99" s="1">
        <v>3</v>
      </c>
      <c r="I99" s="1">
        <v>5</v>
      </c>
      <c r="J99" s="1">
        <v>3</v>
      </c>
      <c r="K99" s="1">
        <v>4</v>
      </c>
      <c r="L99" s="1">
        <f>konzisztencia_teszt_nyers_i!C99*1000+10000</f>
        <v>14000</v>
      </c>
      <c r="M99" s="1">
        <f t="shared" si="4"/>
        <v>13948.8</v>
      </c>
      <c r="N99" s="1">
        <f>konzisztencia_teszt_nyers_i!L99</f>
        <v>4</v>
      </c>
      <c r="O99">
        <f t="shared" si="5"/>
        <v>3.9487999999999994</v>
      </c>
      <c r="P99" s="12">
        <f t="shared" si="6"/>
        <v>1.2800000000000145E-2</v>
      </c>
      <c r="Q99" s="12">
        <f t="shared" si="7"/>
        <v>1.2800000000000145E-2</v>
      </c>
      <c r="S99" s="7" t="s">
        <v>268</v>
      </c>
      <c r="T99" s="8">
        <v>2</v>
      </c>
      <c r="U99" s="8">
        <v>2</v>
      </c>
      <c r="V99" s="8">
        <v>3</v>
      </c>
      <c r="W99" s="8">
        <v>3</v>
      </c>
      <c r="X99" s="8">
        <v>3</v>
      </c>
      <c r="Y99" s="8">
        <v>2</v>
      </c>
      <c r="Z99" s="8">
        <v>4</v>
      </c>
      <c r="AA99" s="8">
        <v>3</v>
      </c>
      <c r="AB99" s="8">
        <v>4</v>
      </c>
      <c r="AC99" s="8">
        <v>13000</v>
      </c>
    </row>
    <row r="100" spans="1:29" ht="15" thickBot="1" x14ac:dyDescent="0.35">
      <c r="A100" s="1" t="s">
        <v>152</v>
      </c>
      <c r="B100" s="1" t="s">
        <v>111</v>
      </c>
      <c r="C100" s="1">
        <v>3</v>
      </c>
      <c r="D100" s="1">
        <v>4</v>
      </c>
      <c r="E100" s="1">
        <v>3</v>
      </c>
      <c r="F100" s="1">
        <v>3</v>
      </c>
      <c r="G100" s="1">
        <v>4</v>
      </c>
      <c r="H100" s="1">
        <v>2</v>
      </c>
      <c r="I100" s="1">
        <v>5</v>
      </c>
      <c r="J100" s="1">
        <v>2</v>
      </c>
      <c r="K100" s="1">
        <v>2</v>
      </c>
      <c r="L100" s="1">
        <f>konzisztencia_teszt_nyers_i!C100*1000+10000</f>
        <v>12000</v>
      </c>
      <c r="M100" s="1">
        <f t="shared" si="4"/>
        <v>11894.9</v>
      </c>
      <c r="N100" s="1">
        <f>konzisztencia_teszt_nyers_i!L100</f>
        <v>2</v>
      </c>
      <c r="O100">
        <f t="shared" si="5"/>
        <v>1.8948999999999996</v>
      </c>
      <c r="P100" s="12">
        <f t="shared" si="6"/>
        <v>5.2550000000000208E-2</v>
      </c>
      <c r="Q100" s="12">
        <f t="shared" si="7"/>
        <v>5.2550000000000208E-2</v>
      </c>
      <c r="S100" s="7" t="s">
        <v>269</v>
      </c>
      <c r="T100" s="8">
        <v>4</v>
      </c>
      <c r="U100" s="8">
        <v>2</v>
      </c>
      <c r="V100" s="8">
        <v>4</v>
      </c>
      <c r="W100" s="8">
        <v>4</v>
      </c>
      <c r="X100" s="8">
        <v>2</v>
      </c>
      <c r="Y100" s="8">
        <v>4</v>
      </c>
      <c r="Z100" s="8">
        <v>5</v>
      </c>
      <c r="AA100" s="8">
        <v>4</v>
      </c>
      <c r="AB100" s="8">
        <v>4</v>
      </c>
      <c r="AC100" s="8">
        <v>14000</v>
      </c>
    </row>
    <row r="101" spans="1:29" ht="15" thickBot="1" x14ac:dyDescent="0.35">
      <c r="A101" s="1" t="s">
        <v>156</v>
      </c>
      <c r="B101" s="1" t="s">
        <v>112</v>
      </c>
      <c r="C101" s="1">
        <v>5</v>
      </c>
      <c r="D101" s="1">
        <v>2</v>
      </c>
      <c r="E101" s="1">
        <v>5</v>
      </c>
      <c r="F101" s="1">
        <v>5</v>
      </c>
      <c r="G101" s="1">
        <v>5</v>
      </c>
      <c r="H101" s="1">
        <v>5</v>
      </c>
      <c r="I101" s="1">
        <v>1</v>
      </c>
      <c r="J101" s="1">
        <v>2</v>
      </c>
      <c r="K101" s="1">
        <v>3</v>
      </c>
      <c r="L101" s="1">
        <f>konzisztencia_teszt_nyers_i!C101*1000+10000</f>
        <v>15000</v>
      </c>
      <c r="M101" s="1">
        <f t="shared" si="4"/>
        <v>14980.5</v>
      </c>
      <c r="N101" s="1">
        <f>konzisztencia_teszt_nyers_i!L101</f>
        <v>3</v>
      </c>
      <c r="O101">
        <f t="shared" si="5"/>
        <v>4.9805000000000001</v>
      </c>
      <c r="P101" s="12">
        <f t="shared" si="6"/>
        <v>0.66016666666666668</v>
      </c>
      <c r="Q101" s="12">
        <f t="shared" si="7"/>
        <v>-0.66016666666666668</v>
      </c>
      <c r="S101" s="7" t="s">
        <v>270</v>
      </c>
      <c r="T101" s="8">
        <v>3</v>
      </c>
      <c r="U101" s="8">
        <v>4</v>
      </c>
      <c r="V101" s="8">
        <v>4</v>
      </c>
      <c r="W101" s="8">
        <v>4</v>
      </c>
      <c r="X101" s="8">
        <v>4</v>
      </c>
      <c r="Y101" s="8">
        <v>3</v>
      </c>
      <c r="Z101" s="8">
        <v>5</v>
      </c>
      <c r="AA101" s="8">
        <v>4</v>
      </c>
      <c r="AB101" s="8">
        <v>2</v>
      </c>
      <c r="AC101" s="8">
        <v>12000</v>
      </c>
    </row>
    <row r="102" spans="1:29" ht="15" thickBot="1" x14ac:dyDescent="0.35">
      <c r="A102" s="1" t="s">
        <v>154</v>
      </c>
      <c r="B102" s="1" t="s">
        <v>113</v>
      </c>
      <c r="C102" s="1">
        <v>5</v>
      </c>
      <c r="D102" s="1">
        <v>4</v>
      </c>
      <c r="E102" s="1">
        <v>5</v>
      </c>
      <c r="F102" s="1">
        <v>5</v>
      </c>
      <c r="G102" s="1">
        <v>5</v>
      </c>
      <c r="H102" s="1">
        <v>5</v>
      </c>
      <c r="I102" s="1">
        <v>1</v>
      </c>
      <c r="J102" s="1">
        <v>2</v>
      </c>
      <c r="K102" s="1">
        <v>4</v>
      </c>
      <c r="L102" s="1">
        <f>konzisztencia_teszt_nyers_i!C102*1000+10000</f>
        <v>15000</v>
      </c>
      <c r="M102" s="1">
        <f t="shared" si="4"/>
        <v>14974.5</v>
      </c>
      <c r="N102" s="1">
        <f>konzisztencia_teszt_nyers_i!L102</f>
        <v>4</v>
      </c>
      <c r="O102">
        <f t="shared" si="5"/>
        <v>4.9744999999999999</v>
      </c>
      <c r="P102" s="12">
        <f t="shared" si="6"/>
        <v>0.24362499999999998</v>
      </c>
      <c r="Q102" s="12">
        <f t="shared" si="7"/>
        <v>-0.24362499999999998</v>
      </c>
      <c r="S102" s="7" t="s">
        <v>271</v>
      </c>
      <c r="T102" s="8">
        <v>4</v>
      </c>
      <c r="U102" s="8">
        <v>3</v>
      </c>
      <c r="V102" s="8">
        <v>4</v>
      </c>
      <c r="W102" s="8">
        <v>4</v>
      </c>
      <c r="X102" s="8">
        <v>2</v>
      </c>
      <c r="Y102" s="8">
        <v>4</v>
      </c>
      <c r="Z102" s="8">
        <v>5</v>
      </c>
      <c r="AA102" s="8">
        <v>4</v>
      </c>
      <c r="AB102" s="8">
        <v>4</v>
      </c>
      <c r="AC102" s="8">
        <v>14000</v>
      </c>
    </row>
    <row r="103" spans="1:29" ht="15" thickBot="1" x14ac:dyDescent="0.35">
      <c r="A103" s="1" t="s">
        <v>152</v>
      </c>
      <c r="B103" s="1" t="s">
        <v>114</v>
      </c>
      <c r="C103" s="1">
        <v>4</v>
      </c>
      <c r="D103" s="1">
        <v>5</v>
      </c>
      <c r="E103" s="1">
        <v>3</v>
      </c>
      <c r="F103" s="1">
        <v>5</v>
      </c>
      <c r="G103" s="1">
        <v>5</v>
      </c>
      <c r="H103" s="1">
        <v>2</v>
      </c>
      <c r="I103" s="1">
        <v>2</v>
      </c>
      <c r="J103" s="1">
        <v>2</v>
      </c>
      <c r="K103" s="1">
        <v>3</v>
      </c>
      <c r="L103" s="1">
        <f>konzisztencia_teszt_nyers_i!C103*1000+10000</f>
        <v>12000</v>
      </c>
      <c r="M103" s="1">
        <f t="shared" si="4"/>
        <v>11889.9</v>
      </c>
      <c r="N103" s="1">
        <f>konzisztencia_teszt_nyers_i!L103</f>
        <v>3</v>
      </c>
      <c r="O103">
        <f t="shared" si="5"/>
        <v>1.8898999999999997</v>
      </c>
      <c r="P103" s="12">
        <f t="shared" si="6"/>
        <v>0.37003333333333344</v>
      </c>
      <c r="Q103" s="12">
        <f t="shared" si="7"/>
        <v>0.37003333333333344</v>
      </c>
      <c r="S103" s="7" t="s">
        <v>272</v>
      </c>
      <c r="T103" s="8">
        <v>4</v>
      </c>
      <c r="U103" s="8">
        <v>2</v>
      </c>
      <c r="V103" s="8">
        <v>3</v>
      </c>
      <c r="W103" s="8">
        <v>3</v>
      </c>
      <c r="X103" s="8">
        <v>3</v>
      </c>
      <c r="Y103" s="8">
        <v>3</v>
      </c>
      <c r="Z103" s="8">
        <v>5</v>
      </c>
      <c r="AA103" s="8">
        <v>3</v>
      </c>
      <c r="AB103" s="8">
        <v>4</v>
      </c>
      <c r="AC103" s="8">
        <v>14000</v>
      </c>
    </row>
    <row r="104" spans="1:29" ht="15" thickBot="1" x14ac:dyDescent="0.35">
      <c r="A104" s="1" t="s">
        <v>156</v>
      </c>
      <c r="B104" s="1" t="s">
        <v>115</v>
      </c>
      <c r="C104" s="1">
        <v>3</v>
      </c>
      <c r="D104" s="1">
        <v>4</v>
      </c>
      <c r="E104" s="1">
        <v>4</v>
      </c>
      <c r="F104" s="1">
        <v>3</v>
      </c>
      <c r="G104" s="1">
        <v>2</v>
      </c>
      <c r="H104" s="1">
        <v>4</v>
      </c>
      <c r="I104" s="1">
        <v>2</v>
      </c>
      <c r="J104" s="1">
        <v>2</v>
      </c>
      <c r="K104" s="1">
        <v>4</v>
      </c>
      <c r="L104" s="1">
        <f>konzisztencia_teszt_nyers_i!C104*1000+10000</f>
        <v>14000</v>
      </c>
      <c r="M104" s="1">
        <f t="shared" si="4"/>
        <v>13760.6</v>
      </c>
      <c r="N104" s="1">
        <f>konzisztencia_teszt_nyers_i!L104</f>
        <v>4</v>
      </c>
      <c r="O104">
        <f t="shared" si="5"/>
        <v>3.7606000000000002</v>
      </c>
      <c r="P104" s="12">
        <f t="shared" si="6"/>
        <v>5.9849999999999959E-2</v>
      </c>
      <c r="Q104" s="12">
        <f t="shared" si="7"/>
        <v>5.9849999999999959E-2</v>
      </c>
      <c r="S104" s="7" t="s">
        <v>273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3</v>
      </c>
      <c r="Z104" s="8">
        <v>5</v>
      </c>
      <c r="AA104" s="8">
        <v>3</v>
      </c>
      <c r="AB104" s="8">
        <v>4</v>
      </c>
      <c r="AC104" s="8">
        <v>14000</v>
      </c>
    </row>
    <row r="105" spans="1:29" ht="15" thickBot="1" x14ac:dyDescent="0.35">
      <c r="A105" s="1" t="s">
        <v>156</v>
      </c>
      <c r="B105" s="1" t="s">
        <v>116</v>
      </c>
      <c r="C105" s="1">
        <v>4</v>
      </c>
      <c r="D105" s="1">
        <v>4</v>
      </c>
      <c r="E105" s="1">
        <v>5</v>
      </c>
      <c r="F105" s="1">
        <v>3</v>
      </c>
      <c r="G105" s="1">
        <v>3</v>
      </c>
      <c r="H105" s="1">
        <v>5</v>
      </c>
      <c r="I105" s="1">
        <v>2</v>
      </c>
      <c r="J105" s="1">
        <v>2</v>
      </c>
      <c r="K105" s="1">
        <v>4</v>
      </c>
      <c r="L105" s="1">
        <f>konzisztencia_teszt_nyers_i!C105*1000+10000</f>
        <v>15000</v>
      </c>
      <c r="M105" s="1">
        <f t="shared" si="4"/>
        <v>15117.3</v>
      </c>
      <c r="N105" s="1">
        <f>konzisztencia_teszt_nyers_i!L105</f>
        <v>4</v>
      </c>
      <c r="O105">
        <f t="shared" si="5"/>
        <v>5.1172999999999993</v>
      </c>
      <c r="P105" s="12">
        <f t="shared" si="6"/>
        <v>0.27932499999999982</v>
      </c>
      <c r="Q105" s="12">
        <f t="shared" si="7"/>
        <v>-0.27932499999999982</v>
      </c>
      <c r="S105" s="7" t="s">
        <v>274</v>
      </c>
      <c r="T105" s="8">
        <v>3</v>
      </c>
      <c r="U105" s="8">
        <v>4</v>
      </c>
      <c r="V105" s="8">
        <v>3</v>
      </c>
      <c r="W105" s="8">
        <v>3</v>
      </c>
      <c r="X105" s="8">
        <v>4</v>
      </c>
      <c r="Y105" s="8">
        <v>2</v>
      </c>
      <c r="Z105" s="8">
        <v>5</v>
      </c>
      <c r="AA105" s="8">
        <v>2</v>
      </c>
      <c r="AB105" s="8">
        <v>2</v>
      </c>
      <c r="AC105" s="8">
        <v>12000</v>
      </c>
    </row>
    <row r="106" spans="1:29" ht="15" thickBot="1" x14ac:dyDescent="0.35">
      <c r="A106" s="1" t="s">
        <v>156</v>
      </c>
      <c r="B106" s="1" t="s">
        <v>117</v>
      </c>
      <c r="C106" s="1">
        <v>2</v>
      </c>
      <c r="D106" s="1">
        <v>1</v>
      </c>
      <c r="E106" s="1">
        <v>2</v>
      </c>
      <c r="F106" s="1">
        <v>2</v>
      </c>
      <c r="G106" s="1">
        <v>1</v>
      </c>
      <c r="H106" s="1">
        <v>2</v>
      </c>
      <c r="I106" s="1">
        <v>4</v>
      </c>
      <c r="J106" s="1">
        <v>4</v>
      </c>
      <c r="K106" s="1">
        <v>5</v>
      </c>
      <c r="L106" s="1">
        <f>konzisztencia_teszt_nyers_i!C106*1000+10000</f>
        <v>13000</v>
      </c>
      <c r="M106" s="1">
        <f t="shared" si="4"/>
        <v>12037.6</v>
      </c>
      <c r="N106" s="1">
        <f>konzisztencia_teszt_nyers_i!L106</f>
        <v>5</v>
      </c>
      <c r="O106">
        <f t="shared" si="5"/>
        <v>2.0376000000000003</v>
      </c>
      <c r="P106" s="12">
        <f t="shared" si="6"/>
        <v>0.5924799999999999</v>
      </c>
      <c r="Q106" s="12">
        <f t="shared" si="7"/>
        <v>0.5924799999999999</v>
      </c>
      <c r="S106" s="7" t="s">
        <v>275</v>
      </c>
      <c r="T106" s="8">
        <v>5</v>
      </c>
      <c r="U106" s="8">
        <v>2</v>
      </c>
      <c r="V106" s="8">
        <v>5</v>
      </c>
      <c r="W106" s="8">
        <v>5</v>
      </c>
      <c r="X106" s="8">
        <v>5</v>
      </c>
      <c r="Y106" s="8">
        <v>5</v>
      </c>
      <c r="Z106" s="8">
        <v>1</v>
      </c>
      <c r="AA106" s="8">
        <v>2</v>
      </c>
      <c r="AB106" s="8">
        <v>3</v>
      </c>
      <c r="AC106" s="8">
        <v>15000</v>
      </c>
    </row>
    <row r="107" spans="1:29" ht="15" thickBot="1" x14ac:dyDescent="0.35">
      <c r="A107" s="1" t="s">
        <v>156</v>
      </c>
      <c r="B107" s="1" t="s">
        <v>118</v>
      </c>
      <c r="C107" s="1">
        <v>2</v>
      </c>
      <c r="D107" s="1">
        <v>1</v>
      </c>
      <c r="E107" s="1">
        <v>1</v>
      </c>
      <c r="F107" s="1">
        <v>2</v>
      </c>
      <c r="G107" s="1">
        <v>1</v>
      </c>
      <c r="H107" s="1">
        <v>1</v>
      </c>
      <c r="I107" s="1">
        <v>4</v>
      </c>
      <c r="J107" s="1">
        <v>4</v>
      </c>
      <c r="K107" s="1">
        <v>5</v>
      </c>
      <c r="L107" s="1">
        <f>konzisztencia_teszt_nyers_i!C107*1000+10000</f>
        <v>11000</v>
      </c>
      <c r="M107" s="1">
        <f t="shared" si="4"/>
        <v>11182.6</v>
      </c>
      <c r="N107" s="1">
        <f>konzisztencia_teszt_nyers_i!L107</f>
        <v>5</v>
      </c>
      <c r="O107">
        <f t="shared" si="5"/>
        <v>1.1826000000000003</v>
      </c>
      <c r="P107" s="12">
        <f t="shared" si="6"/>
        <v>0.76347999999999994</v>
      </c>
      <c r="Q107" s="12">
        <f t="shared" si="7"/>
        <v>0.76347999999999994</v>
      </c>
      <c r="S107" s="7" t="s">
        <v>276</v>
      </c>
      <c r="T107" s="8">
        <v>5</v>
      </c>
      <c r="U107" s="8">
        <v>4</v>
      </c>
      <c r="V107" s="8">
        <v>5</v>
      </c>
      <c r="W107" s="8">
        <v>5</v>
      </c>
      <c r="X107" s="8">
        <v>5</v>
      </c>
      <c r="Y107" s="8">
        <v>5</v>
      </c>
      <c r="Z107" s="8">
        <v>1</v>
      </c>
      <c r="AA107" s="8">
        <v>2</v>
      </c>
      <c r="AB107" s="8">
        <v>4</v>
      </c>
      <c r="AC107" s="8">
        <v>15000</v>
      </c>
    </row>
    <row r="108" spans="1:29" ht="15" thickBot="1" x14ac:dyDescent="0.35">
      <c r="A108" s="1" t="s">
        <v>152</v>
      </c>
      <c r="B108" s="1" t="s">
        <v>119</v>
      </c>
      <c r="C108" s="1">
        <v>2</v>
      </c>
      <c r="D108" s="1">
        <v>5</v>
      </c>
      <c r="E108" s="1">
        <v>4</v>
      </c>
      <c r="F108" s="1">
        <v>4</v>
      </c>
      <c r="G108" s="1">
        <v>5</v>
      </c>
      <c r="H108" s="1">
        <v>4</v>
      </c>
      <c r="I108" s="1">
        <v>2</v>
      </c>
      <c r="J108" s="1">
        <v>3</v>
      </c>
      <c r="K108" s="1">
        <v>1</v>
      </c>
      <c r="L108" s="1">
        <f>konzisztencia_teszt_nyers_i!C108*1000+10000</f>
        <v>11000</v>
      </c>
      <c r="M108" s="1">
        <f t="shared" si="4"/>
        <v>10980</v>
      </c>
      <c r="N108" s="1">
        <f>konzisztencia_teszt_nyers_i!L108</f>
        <v>1</v>
      </c>
      <c r="O108">
        <f t="shared" si="5"/>
        <v>0.98</v>
      </c>
      <c r="P108" s="12">
        <f t="shared" si="6"/>
        <v>2.0000000000000018E-2</v>
      </c>
      <c r="Q108" s="12">
        <f t="shared" si="7"/>
        <v>2.0000000000000018E-2</v>
      </c>
      <c r="S108" s="7" t="s">
        <v>277</v>
      </c>
      <c r="T108" s="8">
        <v>4</v>
      </c>
      <c r="U108" s="8">
        <v>5</v>
      </c>
      <c r="V108" s="8">
        <v>3</v>
      </c>
      <c r="W108" s="8">
        <v>5</v>
      </c>
      <c r="X108" s="8">
        <v>5</v>
      </c>
      <c r="Y108" s="8">
        <v>2</v>
      </c>
      <c r="Z108" s="8">
        <v>2</v>
      </c>
      <c r="AA108" s="8">
        <v>2</v>
      </c>
      <c r="AB108" s="8">
        <v>3</v>
      </c>
      <c r="AC108" s="8">
        <v>12000</v>
      </c>
    </row>
    <row r="109" spans="1:29" ht="15" thickBot="1" x14ac:dyDescent="0.35">
      <c r="A109" s="1" t="s">
        <v>156</v>
      </c>
      <c r="B109" s="1" t="s">
        <v>120</v>
      </c>
      <c r="C109" s="1">
        <v>3</v>
      </c>
      <c r="D109" s="1">
        <v>2</v>
      </c>
      <c r="E109" s="1">
        <v>3</v>
      </c>
      <c r="F109" s="1">
        <v>3</v>
      </c>
      <c r="G109" s="1">
        <v>2</v>
      </c>
      <c r="H109" s="1">
        <v>3</v>
      </c>
      <c r="I109" s="1">
        <v>4</v>
      </c>
      <c r="J109" s="1">
        <v>3</v>
      </c>
      <c r="K109" s="1">
        <v>4</v>
      </c>
      <c r="L109" s="1">
        <f>konzisztencia_teszt_nyers_i!C109*1000+10000</f>
        <v>14000</v>
      </c>
      <c r="M109" s="1">
        <f t="shared" si="4"/>
        <v>13169.2</v>
      </c>
      <c r="N109" s="1">
        <f>konzisztencia_teszt_nyers_i!L109</f>
        <v>4</v>
      </c>
      <c r="O109">
        <f t="shared" si="5"/>
        <v>3.1692000000000009</v>
      </c>
      <c r="P109" s="12">
        <f t="shared" si="6"/>
        <v>0.20769999999999977</v>
      </c>
      <c r="Q109" s="12">
        <f t="shared" si="7"/>
        <v>0.20769999999999977</v>
      </c>
      <c r="S109" s="7" t="s">
        <v>278</v>
      </c>
      <c r="T109" s="8">
        <v>3</v>
      </c>
      <c r="U109" s="8">
        <v>4</v>
      </c>
      <c r="V109" s="8">
        <v>4</v>
      </c>
      <c r="W109" s="8">
        <v>3</v>
      </c>
      <c r="X109" s="8">
        <v>2</v>
      </c>
      <c r="Y109" s="8">
        <v>4</v>
      </c>
      <c r="Z109" s="8">
        <v>2</v>
      </c>
      <c r="AA109" s="8">
        <v>2</v>
      </c>
      <c r="AB109" s="8">
        <v>4</v>
      </c>
      <c r="AC109" s="8">
        <v>14000</v>
      </c>
    </row>
    <row r="110" spans="1:29" ht="15" thickBot="1" x14ac:dyDescent="0.35">
      <c r="A110" s="1" t="s">
        <v>156</v>
      </c>
      <c r="B110" s="1" t="s">
        <v>121</v>
      </c>
      <c r="C110" s="1">
        <v>2</v>
      </c>
      <c r="D110" s="1">
        <v>1</v>
      </c>
      <c r="E110" s="1">
        <v>2</v>
      </c>
      <c r="F110" s="1">
        <v>4</v>
      </c>
      <c r="G110" s="1">
        <v>2</v>
      </c>
      <c r="H110" s="1">
        <v>1</v>
      </c>
      <c r="I110" s="1">
        <v>5</v>
      </c>
      <c r="J110" s="1">
        <v>5</v>
      </c>
      <c r="K110" s="1">
        <v>4</v>
      </c>
      <c r="L110" s="1">
        <f>konzisztencia_teszt_nyers_i!C110*1000+10000</f>
        <v>12000</v>
      </c>
      <c r="M110" s="1">
        <f t="shared" si="4"/>
        <v>12788.3</v>
      </c>
      <c r="N110" s="1">
        <f>konzisztencia_teszt_nyers_i!L110</f>
        <v>4</v>
      </c>
      <c r="O110">
        <f t="shared" si="5"/>
        <v>2.7882999999999991</v>
      </c>
      <c r="P110" s="12">
        <f t="shared" si="6"/>
        <v>0.30292500000000022</v>
      </c>
      <c r="Q110" s="12">
        <f t="shared" si="7"/>
        <v>0.30292500000000022</v>
      </c>
      <c r="S110" s="7" t="s">
        <v>279</v>
      </c>
      <c r="T110" s="8">
        <v>4</v>
      </c>
      <c r="U110" s="8">
        <v>4</v>
      </c>
      <c r="V110" s="8">
        <v>5</v>
      </c>
      <c r="W110" s="8">
        <v>3</v>
      </c>
      <c r="X110" s="8">
        <v>3</v>
      </c>
      <c r="Y110" s="8">
        <v>5</v>
      </c>
      <c r="Z110" s="8">
        <v>2</v>
      </c>
      <c r="AA110" s="8">
        <v>2</v>
      </c>
      <c r="AB110" s="8">
        <v>4</v>
      </c>
      <c r="AC110" s="8">
        <v>15000</v>
      </c>
    </row>
    <row r="111" spans="1:29" ht="15" thickBot="1" x14ac:dyDescent="0.35">
      <c r="A111" s="1" t="s">
        <v>152</v>
      </c>
      <c r="B111" s="1" t="s">
        <v>122</v>
      </c>
      <c r="C111" s="1">
        <v>2</v>
      </c>
      <c r="D111" s="1">
        <v>2</v>
      </c>
      <c r="E111" s="1">
        <v>2</v>
      </c>
      <c r="F111" s="1">
        <v>4</v>
      </c>
      <c r="G111" s="1">
        <v>2</v>
      </c>
      <c r="H111" s="1">
        <v>2</v>
      </c>
      <c r="I111" s="1">
        <v>5</v>
      </c>
      <c r="J111" s="1">
        <v>5</v>
      </c>
      <c r="K111" s="1">
        <v>2</v>
      </c>
      <c r="L111" s="1">
        <f>konzisztencia_teszt_nyers_i!C111*1000+10000</f>
        <v>11000</v>
      </c>
      <c r="M111" s="1">
        <f t="shared" si="4"/>
        <v>12424.5</v>
      </c>
      <c r="N111" s="1">
        <f>konzisztencia_teszt_nyers_i!L111</f>
        <v>2</v>
      </c>
      <c r="O111">
        <f t="shared" si="5"/>
        <v>2.4245000000000001</v>
      </c>
      <c r="P111" s="12">
        <f t="shared" si="6"/>
        <v>0.21225000000000005</v>
      </c>
      <c r="Q111" s="12">
        <f t="shared" si="7"/>
        <v>-0.21225000000000005</v>
      </c>
      <c r="S111" s="7" t="s">
        <v>280</v>
      </c>
      <c r="T111" s="8">
        <v>2</v>
      </c>
      <c r="U111" s="8">
        <v>1</v>
      </c>
      <c r="V111" s="8">
        <v>2</v>
      </c>
      <c r="W111" s="8">
        <v>2</v>
      </c>
      <c r="X111" s="8">
        <v>1</v>
      </c>
      <c r="Y111" s="8">
        <v>2</v>
      </c>
      <c r="Z111" s="8">
        <v>4</v>
      </c>
      <c r="AA111" s="8">
        <v>4</v>
      </c>
      <c r="AB111" s="8">
        <v>5</v>
      </c>
      <c r="AC111" s="8">
        <v>13000</v>
      </c>
    </row>
    <row r="112" spans="1:29" ht="15" thickBot="1" x14ac:dyDescent="0.35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4</v>
      </c>
      <c r="G112" s="1">
        <v>2</v>
      </c>
      <c r="H112" s="1">
        <v>1</v>
      </c>
      <c r="I112" s="1">
        <v>5</v>
      </c>
      <c r="J112" s="1">
        <v>5</v>
      </c>
      <c r="K112" s="1">
        <v>4</v>
      </c>
      <c r="L112" s="1">
        <f>konzisztencia_teszt_nyers_i!C112*1000+10000</f>
        <v>12000</v>
      </c>
      <c r="M112" s="1">
        <f t="shared" si="4"/>
        <v>12769.9</v>
      </c>
      <c r="N112" s="1">
        <f>konzisztencia_teszt_nyers_i!L112</f>
        <v>4</v>
      </c>
      <c r="O112">
        <f t="shared" si="5"/>
        <v>2.7698999999999998</v>
      </c>
      <c r="P112" s="12">
        <f t="shared" si="6"/>
        <v>0.30752500000000005</v>
      </c>
      <c r="Q112" s="12">
        <f t="shared" si="7"/>
        <v>0.30752500000000005</v>
      </c>
      <c r="S112" s="7" t="s">
        <v>281</v>
      </c>
      <c r="T112" s="8">
        <v>2</v>
      </c>
      <c r="U112" s="8">
        <v>1</v>
      </c>
      <c r="V112" s="8">
        <v>1</v>
      </c>
      <c r="W112" s="8">
        <v>2</v>
      </c>
      <c r="X112" s="8">
        <v>1</v>
      </c>
      <c r="Y112" s="8">
        <v>1</v>
      </c>
      <c r="Z112" s="8">
        <v>4</v>
      </c>
      <c r="AA112" s="8">
        <v>4</v>
      </c>
      <c r="AB112" s="8">
        <v>5</v>
      </c>
      <c r="AC112" s="8">
        <v>11000</v>
      </c>
    </row>
    <row r="113" spans="1:29" ht="15" thickBot="1" x14ac:dyDescent="0.35">
      <c r="A113" s="1" t="s">
        <v>156</v>
      </c>
      <c r="B113" s="1" t="s">
        <v>124</v>
      </c>
      <c r="C113" s="1">
        <v>2</v>
      </c>
      <c r="D113" s="1">
        <v>1</v>
      </c>
      <c r="E113" s="1">
        <v>1</v>
      </c>
      <c r="F113" s="1">
        <v>2</v>
      </c>
      <c r="G113" s="1">
        <v>1</v>
      </c>
      <c r="H113" s="1">
        <v>1</v>
      </c>
      <c r="I113" s="1">
        <v>5</v>
      </c>
      <c r="J113" s="1">
        <v>5</v>
      </c>
      <c r="K113" s="1">
        <v>5</v>
      </c>
      <c r="L113" s="1">
        <f>konzisztencia_teszt_nyers_i!C113*1000+10000</f>
        <v>13000</v>
      </c>
      <c r="M113" s="1">
        <f t="shared" si="4"/>
        <v>12125.5</v>
      </c>
      <c r="N113" s="1">
        <f>konzisztencia_teszt_nyers_i!L113</f>
        <v>5</v>
      </c>
      <c r="O113">
        <f t="shared" si="5"/>
        <v>2.1255000000000002</v>
      </c>
      <c r="P113" s="12">
        <f t="shared" si="6"/>
        <v>0.57489999999999997</v>
      </c>
      <c r="Q113" s="12">
        <f t="shared" si="7"/>
        <v>0.57489999999999997</v>
      </c>
      <c r="S113" s="7" t="s">
        <v>282</v>
      </c>
      <c r="T113" s="8">
        <v>2</v>
      </c>
      <c r="U113" s="8">
        <v>5</v>
      </c>
      <c r="V113" s="8">
        <v>4</v>
      </c>
      <c r="W113" s="8">
        <v>4</v>
      </c>
      <c r="X113" s="8">
        <v>5</v>
      </c>
      <c r="Y113" s="8">
        <v>4</v>
      </c>
      <c r="Z113" s="8">
        <v>2</v>
      </c>
      <c r="AA113" s="8">
        <v>3</v>
      </c>
      <c r="AB113" s="8">
        <v>1</v>
      </c>
      <c r="AC113" s="8">
        <v>11000</v>
      </c>
    </row>
    <row r="114" spans="1:29" ht="15" thickBot="1" x14ac:dyDescent="0.35">
      <c r="A114" s="1" t="s">
        <v>154</v>
      </c>
      <c r="B114" s="1" t="s">
        <v>125</v>
      </c>
      <c r="C114" s="1">
        <v>2</v>
      </c>
      <c r="D114" s="1">
        <v>3</v>
      </c>
      <c r="E114" s="1">
        <v>2</v>
      </c>
      <c r="F114" s="1">
        <v>4</v>
      </c>
      <c r="G114" s="1">
        <v>2</v>
      </c>
      <c r="H114" s="1">
        <v>2</v>
      </c>
      <c r="I114" s="1">
        <v>5</v>
      </c>
      <c r="J114" s="1">
        <v>5</v>
      </c>
      <c r="K114" s="1">
        <v>4</v>
      </c>
      <c r="L114" s="1">
        <f>konzisztencia_teszt_nyers_i!C114*1000+10000</f>
        <v>13000</v>
      </c>
      <c r="M114" s="1">
        <f t="shared" si="4"/>
        <v>12768.9</v>
      </c>
      <c r="N114" s="1">
        <f>konzisztencia_teszt_nyers_i!L114</f>
        <v>4</v>
      </c>
      <c r="O114">
        <f t="shared" si="5"/>
        <v>2.7688999999999995</v>
      </c>
      <c r="P114" s="12">
        <f t="shared" si="6"/>
        <v>0.30777500000000013</v>
      </c>
      <c r="Q114" s="12">
        <f t="shared" si="7"/>
        <v>0.30777500000000013</v>
      </c>
      <c r="S114" s="7" t="s">
        <v>283</v>
      </c>
      <c r="T114" s="8">
        <v>3</v>
      </c>
      <c r="U114" s="8">
        <v>2</v>
      </c>
      <c r="V114" s="8">
        <v>3</v>
      </c>
      <c r="W114" s="8">
        <v>3</v>
      </c>
      <c r="X114" s="8">
        <v>2</v>
      </c>
      <c r="Y114" s="8">
        <v>3</v>
      </c>
      <c r="Z114" s="8">
        <v>4</v>
      </c>
      <c r="AA114" s="8">
        <v>3</v>
      </c>
      <c r="AB114" s="8">
        <v>4</v>
      </c>
      <c r="AC114" s="8">
        <v>14000</v>
      </c>
    </row>
    <row r="115" spans="1:29" ht="15" thickBot="1" x14ac:dyDescent="0.35">
      <c r="A115" s="1" t="s">
        <v>156</v>
      </c>
      <c r="B115" s="1" t="s">
        <v>126</v>
      </c>
      <c r="C115" s="1">
        <v>1</v>
      </c>
      <c r="D115" s="1">
        <v>2</v>
      </c>
      <c r="E115" s="1">
        <v>3</v>
      </c>
      <c r="F115" s="1">
        <v>3</v>
      </c>
      <c r="G115" s="1">
        <v>3</v>
      </c>
      <c r="H115" s="1">
        <v>2</v>
      </c>
      <c r="I115" s="1">
        <v>4</v>
      </c>
      <c r="J115" s="1">
        <v>4</v>
      </c>
      <c r="K115" s="1">
        <v>3</v>
      </c>
      <c r="L115" s="1">
        <f>konzisztencia_teszt_nyers_i!C115*1000+10000</f>
        <v>13000</v>
      </c>
      <c r="M115" s="1">
        <f t="shared" si="4"/>
        <v>11949.8</v>
      </c>
      <c r="N115" s="1">
        <f>konzisztencia_teszt_nyers_i!L115</f>
        <v>3</v>
      </c>
      <c r="O115">
        <f t="shared" si="5"/>
        <v>1.9497999999999993</v>
      </c>
      <c r="P115" s="12">
        <f t="shared" si="6"/>
        <v>0.35006666666666691</v>
      </c>
      <c r="Q115" s="12">
        <f t="shared" si="7"/>
        <v>0.35006666666666691</v>
      </c>
      <c r="S115" s="7" t="s">
        <v>284</v>
      </c>
      <c r="T115" s="8">
        <v>2</v>
      </c>
      <c r="U115" s="8">
        <v>1</v>
      </c>
      <c r="V115" s="8">
        <v>2</v>
      </c>
      <c r="W115" s="8">
        <v>4</v>
      </c>
      <c r="X115" s="8">
        <v>2</v>
      </c>
      <c r="Y115" s="8">
        <v>1</v>
      </c>
      <c r="Z115" s="8">
        <v>5</v>
      </c>
      <c r="AA115" s="8">
        <v>5</v>
      </c>
      <c r="AB115" s="8">
        <v>4</v>
      </c>
      <c r="AC115" s="8">
        <v>12000</v>
      </c>
    </row>
    <row r="116" spans="1:29" ht="15" thickBot="1" x14ac:dyDescent="0.35">
      <c r="A116" s="1" t="s">
        <v>155</v>
      </c>
      <c r="B116" s="1" t="s">
        <v>127</v>
      </c>
      <c r="C116" s="1">
        <v>1</v>
      </c>
      <c r="D116" s="1">
        <v>1</v>
      </c>
      <c r="E116" s="1">
        <v>2</v>
      </c>
      <c r="F116" s="1">
        <v>2</v>
      </c>
      <c r="G116" s="1">
        <v>1</v>
      </c>
      <c r="H116" s="1">
        <v>1</v>
      </c>
      <c r="I116" s="1">
        <v>5</v>
      </c>
      <c r="J116" s="1">
        <v>3</v>
      </c>
      <c r="K116" s="1">
        <v>5</v>
      </c>
      <c r="L116" s="1">
        <f>konzisztencia_teszt_nyers_i!C116*1000+10000</f>
        <v>12000</v>
      </c>
      <c r="M116" s="1">
        <f t="shared" si="4"/>
        <v>11641.8</v>
      </c>
      <c r="N116" s="1">
        <f>konzisztencia_teszt_nyers_i!L116</f>
        <v>5</v>
      </c>
      <c r="O116">
        <f t="shared" si="5"/>
        <v>1.6417999999999993</v>
      </c>
      <c r="P116" s="12">
        <f t="shared" si="6"/>
        <v>0.67164000000000024</v>
      </c>
      <c r="Q116" s="12">
        <f t="shared" si="7"/>
        <v>0.67164000000000024</v>
      </c>
      <c r="S116" s="7" t="s">
        <v>285</v>
      </c>
      <c r="T116" s="8">
        <v>2</v>
      </c>
      <c r="U116" s="8">
        <v>2</v>
      </c>
      <c r="V116" s="8">
        <v>2</v>
      </c>
      <c r="W116" s="8">
        <v>4</v>
      </c>
      <c r="X116" s="8">
        <v>2</v>
      </c>
      <c r="Y116" s="8">
        <v>2</v>
      </c>
      <c r="Z116" s="8">
        <v>5</v>
      </c>
      <c r="AA116" s="8">
        <v>5</v>
      </c>
      <c r="AB116" s="8">
        <v>2</v>
      </c>
      <c r="AC116" s="8">
        <v>11000</v>
      </c>
    </row>
    <row r="117" spans="1:29" ht="15" thickBot="1" x14ac:dyDescent="0.35">
      <c r="A117" s="1" t="s">
        <v>152</v>
      </c>
      <c r="B117" s="1" t="s">
        <v>128</v>
      </c>
      <c r="C117" s="1">
        <v>1</v>
      </c>
      <c r="D117" s="1">
        <v>2</v>
      </c>
      <c r="E117" s="1">
        <v>2</v>
      </c>
      <c r="F117" s="1">
        <v>2</v>
      </c>
      <c r="G117" s="1">
        <v>1</v>
      </c>
      <c r="H117" s="1">
        <v>1</v>
      </c>
      <c r="I117" s="1">
        <v>5</v>
      </c>
      <c r="J117" s="1">
        <v>3</v>
      </c>
      <c r="K117" s="1">
        <v>2</v>
      </c>
      <c r="L117" s="1">
        <f>konzisztencia_teszt_nyers_i!C117*1000+10000</f>
        <v>11000</v>
      </c>
      <c r="M117" s="1">
        <f t="shared" si="4"/>
        <v>11360.8</v>
      </c>
      <c r="N117" s="1">
        <f>konzisztencia_teszt_nyers_i!L117</f>
        <v>2</v>
      </c>
      <c r="O117">
        <f t="shared" si="5"/>
        <v>1.3607999999999993</v>
      </c>
      <c r="P117" s="12">
        <f t="shared" si="6"/>
        <v>0.31960000000000033</v>
      </c>
      <c r="Q117" s="12">
        <f t="shared" si="7"/>
        <v>0.31960000000000033</v>
      </c>
      <c r="S117" s="7" t="s">
        <v>286</v>
      </c>
      <c r="T117" s="8">
        <v>2</v>
      </c>
      <c r="U117" s="8">
        <v>2</v>
      </c>
      <c r="V117" s="8">
        <v>2</v>
      </c>
      <c r="W117" s="8">
        <v>4</v>
      </c>
      <c r="X117" s="8">
        <v>2</v>
      </c>
      <c r="Y117" s="8">
        <v>1</v>
      </c>
      <c r="Z117" s="8">
        <v>5</v>
      </c>
      <c r="AA117" s="8">
        <v>5</v>
      </c>
      <c r="AB117" s="8">
        <v>4</v>
      </c>
      <c r="AC117" s="8">
        <v>12000</v>
      </c>
    </row>
    <row r="118" spans="1:29" ht="15" thickBot="1" x14ac:dyDescent="0.35">
      <c r="A118" s="1" t="s">
        <v>156</v>
      </c>
      <c r="B118" s="1" t="s">
        <v>129</v>
      </c>
      <c r="C118" s="1">
        <v>2</v>
      </c>
      <c r="D118" s="1">
        <v>1</v>
      </c>
      <c r="E118" s="1">
        <v>1</v>
      </c>
      <c r="F118" s="1">
        <v>2</v>
      </c>
      <c r="G118" s="1">
        <v>1</v>
      </c>
      <c r="H118" s="1">
        <v>1</v>
      </c>
      <c r="I118" s="1">
        <v>3</v>
      </c>
      <c r="J118" s="1">
        <v>2</v>
      </c>
      <c r="K118" s="1">
        <v>5</v>
      </c>
      <c r="L118" s="1">
        <f>konzisztencia_teszt_nyers_i!C118*1000+10000</f>
        <v>11000</v>
      </c>
      <c r="M118" s="1">
        <f t="shared" si="4"/>
        <v>11203.6</v>
      </c>
      <c r="N118" s="1">
        <f>konzisztencia_teszt_nyers_i!L118</f>
        <v>5</v>
      </c>
      <c r="O118">
        <f t="shared" si="5"/>
        <v>1.2036000000000004</v>
      </c>
      <c r="P118" s="12">
        <f t="shared" si="6"/>
        <v>0.75927999999999984</v>
      </c>
      <c r="Q118" s="12">
        <f t="shared" si="7"/>
        <v>0.75927999999999984</v>
      </c>
      <c r="S118" s="7" t="s">
        <v>287</v>
      </c>
      <c r="T118" s="8">
        <v>2</v>
      </c>
      <c r="U118" s="8">
        <v>1</v>
      </c>
      <c r="V118" s="8">
        <v>1</v>
      </c>
      <c r="W118" s="8">
        <v>2</v>
      </c>
      <c r="X118" s="8">
        <v>1</v>
      </c>
      <c r="Y118" s="8">
        <v>1</v>
      </c>
      <c r="Z118" s="8">
        <v>5</v>
      </c>
      <c r="AA118" s="8">
        <v>5</v>
      </c>
      <c r="AB118" s="8">
        <v>5</v>
      </c>
      <c r="AC118" s="8">
        <v>13000</v>
      </c>
    </row>
    <row r="119" spans="1:29" ht="15" thickBot="1" x14ac:dyDescent="0.35">
      <c r="A119" s="1" t="s">
        <v>156</v>
      </c>
      <c r="B119" s="1" t="s">
        <v>130</v>
      </c>
      <c r="C119" s="1">
        <v>2</v>
      </c>
      <c r="D119" s="1">
        <v>1</v>
      </c>
      <c r="E119" s="1">
        <v>1</v>
      </c>
      <c r="F119" s="1">
        <v>2</v>
      </c>
      <c r="G119" s="1">
        <v>1</v>
      </c>
      <c r="H119" s="1">
        <v>1</v>
      </c>
      <c r="I119" s="1">
        <v>3</v>
      </c>
      <c r="J119" s="1">
        <v>2</v>
      </c>
      <c r="K119" s="1">
        <v>5</v>
      </c>
      <c r="L119" s="1">
        <f>konzisztencia_teszt_nyers_i!C119*1000+10000</f>
        <v>11000</v>
      </c>
      <c r="M119" s="1">
        <f t="shared" si="4"/>
        <v>11203.6</v>
      </c>
      <c r="N119" s="1">
        <f>konzisztencia_teszt_nyers_i!L119</f>
        <v>5</v>
      </c>
      <c r="O119">
        <f t="shared" si="5"/>
        <v>1.2036000000000004</v>
      </c>
      <c r="P119" s="12">
        <f t="shared" si="6"/>
        <v>0.75927999999999984</v>
      </c>
      <c r="Q119" s="12">
        <f t="shared" si="7"/>
        <v>0.75927999999999984</v>
      </c>
      <c r="S119" s="7" t="s">
        <v>288</v>
      </c>
      <c r="T119" s="8">
        <v>2</v>
      </c>
      <c r="U119" s="8">
        <v>3</v>
      </c>
      <c r="V119" s="8">
        <v>2</v>
      </c>
      <c r="W119" s="8">
        <v>4</v>
      </c>
      <c r="X119" s="8">
        <v>2</v>
      </c>
      <c r="Y119" s="8">
        <v>2</v>
      </c>
      <c r="Z119" s="8">
        <v>5</v>
      </c>
      <c r="AA119" s="8">
        <v>5</v>
      </c>
      <c r="AB119" s="8">
        <v>4</v>
      </c>
      <c r="AC119" s="8">
        <v>13000</v>
      </c>
    </row>
    <row r="120" spans="1:29" ht="15" thickBot="1" x14ac:dyDescent="0.35">
      <c r="A120" s="1" t="s">
        <v>155</v>
      </c>
      <c r="B120" s="1" t="s">
        <v>131</v>
      </c>
      <c r="C120" s="1">
        <v>3</v>
      </c>
      <c r="D120" s="1">
        <v>2</v>
      </c>
      <c r="E120" s="1">
        <v>2</v>
      </c>
      <c r="F120" s="1">
        <v>3</v>
      </c>
      <c r="G120" s="1">
        <v>1</v>
      </c>
      <c r="H120" s="1">
        <v>2</v>
      </c>
      <c r="I120" s="1">
        <v>2</v>
      </c>
      <c r="J120" s="1">
        <v>3</v>
      </c>
      <c r="K120" s="1">
        <v>4</v>
      </c>
      <c r="L120" s="1">
        <f>konzisztencia_teszt_nyers_i!C120*1000+10000</f>
        <v>14000</v>
      </c>
      <c r="M120" s="1">
        <f t="shared" si="4"/>
        <v>13020.4</v>
      </c>
      <c r="N120" s="1">
        <f>konzisztencia_teszt_nyers_i!L120</f>
        <v>4</v>
      </c>
      <c r="O120">
        <f t="shared" si="5"/>
        <v>3.0203999999999995</v>
      </c>
      <c r="P120" s="12">
        <f t="shared" si="6"/>
        <v>0.24490000000000012</v>
      </c>
      <c r="Q120" s="12">
        <f t="shared" si="7"/>
        <v>0.24490000000000012</v>
      </c>
      <c r="S120" s="7" t="s">
        <v>289</v>
      </c>
      <c r="T120" s="8">
        <v>1</v>
      </c>
      <c r="U120" s="8">
        <v>2</v>
      </c>
      <c r="V120" s="8">
        <v>3</v>
      </c>
      <c r="W120" s="8">
        <v>3</v>
      </c>
      <c r="X120" s="8">
        <v>3</v>
      </c>
      <c r="Y120" s="8">
        <v>2</v>
      </c>
      <c r="Z120" s="8">
        <v>4</v>
      </c>
      <c r="AA120" s="8">
        <v>4</v>
      </c>
      <c r="AB120" s="8">
        <v>3</v>
      </c>
      <c r="AC120" s="8">
        <v>13000</v>
      </c>
    </row>
    <row r="121" spans="1:29" ht="15" thickBot="1" x14ac:dyDescent="0.35">
      <c r="A121" s="1" t="s">
        <v>152</v>
      </c>
      <c r="B121" s="1" t="s">
        <v>132</v>
      </c>
      <c r="C121" s="1">
        <v>3</v>
      </c>
      <c r="D121" s="1">
        <v>4</v>
      </c>
      <c r="E121" s="1">
        <v>3</v>
      </c>
      <c r="F121" s="1">
        <v>3</v>
      </c>
      <c r="G121" s="1">
        <v>3</v>
      </c>
      <c r="H121" s="1">
        <v>3</v>
      </c>
      <c r="I121" s="1">
        <v>2</v>
      </c>
      <c r="J121" s="1">
        <v>3</v>
      </c>
      <c r="K121" s="1">
        <v>2</v>
      </c>
      <c r="L121" s="1">
        <f>konzisztencia_teszt_nyers_i!C121*1000+10000</f>
        <v>12000</v>
      </c>
      <c r="M121" s="1">
        <f t="shared" si="4"/>
        <v>12515.8</v>
      </c>
      <c r="N121" s="1">
        <f>konzisztencia_teszt_nyers_i!L121</f>
        <v>2</v>
      </c>
      <c r="O121">
        <f t="shared" si="5"/>
        <v>2.5157999999999991</v>
      </c>
      <c r="P121" s="12">
        <f t="shared" si="6"/>
        <v>0.25789999999999957</v>
      </c>
      <c r="Q121" s="12">
        <f t="shared" si="7"/>
        <v>-0.25789999999999957</v>
      </c>
      <c r="S121" s="7" t="s">
        <v>290</v>
      </c>
      <c r="T121" s="8">
        <v>1</v>
      </c>
      <c r="U121" s="8">
        <v>1</v>
      </c>
      <c r="V121" s="8">
        <v>2</v>
      </c>
      <c r="W121" s="8">
        <v>2</v>
      </c>
      <c r="X121" s="8">
        <v>1</v>
      </c>
      <c r="Y121" s="8">
        <v>1</v>
      </c>
      <c r="Z121" s="8">
        <v>5</v>
      </c>
      <c r="AA121" s="8">
        <v>3</v>
      </c>
      <c r="AB121" s="8">
        <v>5</v>
      </c>
      <c r="AC121" s="8">
        <v>12000</v>
      </c>
    </row>
    <row r="122" spans="1:29" ht="15" thickBot="1" x14ac:dyDescent="0.35">
      <c r="A122" s="1" t="s">
        <v>156</v>
      </c>
      <c r="B122" s="1" t="s">
        <v>133</v>
      </c>
      <c r="C122" s="1">
        <v>4</v>
      </c>
      <c r="D122" s="1">
        <v>2</v>
      </c>
      <c r="E122" s="1">
        <v>4</v>
      </c>
      <c r="F122" s="1">
        <v>4</v>
      </c>
      <c r="G122" s="1">
        <v>4</v>
      </c>
      <c r="H122" s="1">
        <v>3</v>
      </c>
      <c r="I122" s="1">
        <v>2</v>
      </c>
      <c r="J122" s="1">
        <v>4</v>
      </c>
      <c r="K122" s="1">
        <v>4</v>
      </c>
      <c r="L122" s="1">
        <f>konzisztencia_teszt_nyers_i!C122*1000+10000</f>
        <v>14000</v>
      </c>
      <c r="M122" s="1">
        <f t="shared" si="4"/>
        <v>13949.8</v>
      </c>
      <c r="N122" s="1">
        <f>konzisztencia_teszt_nyers_i!L122</f>
        <v>4</v>
      </c>
      <c r="O122">
        <f t="shared" si="5"/>
        <v>3.9497999999999993</v>
      </c>
      <c r="P122" s="12">
        <f t="shared" si="6"/>
        <v>1.2550000000000172E-2</v>
      </c>
      <c r="Q122" s="12">
        <f t="shared" si="7"/>
        <v>1.2550000000000172E-2</v>
      </c>
      <c r="S122" s="7" t="s">
        <v>291</v>
      </c>
      <c r="T122" s="8">
        <v>1</v>
      </c>
      <c r="U122" s="8">
        <v>2</v>
      </c>
      <c r="V122" s="8">
        <v>2</v>
      </c>
      <c r="W122" s="8">
        <v>2</v>
      </c>
      <c r="X122" s="8">
        <v>1</v>
      </c>
      <c r="Y122" s="8">
        <v>1</v>
      </c>
      <c r="Z122" s="8">
        <v>5</v>
      </c>
      <c r="AA122" s="8">
        <v>3</v>
      </c>
      <c r="AB122" s="8">
        <v>2</v>
      </c>
      <c r="AC122" s="8">
        <v>11000</v>
      </c>
    </row>
    <row r="123" spans="1:29" ht="15" thickBot="1" x14ac:dyDescent="0.35">
      <c r="A123" s="1" t="s">
        <v>156</v>
      </c>
      <c r="B123" s="1" t="s">
        <v>134</v>
      </c>
      <c r="C123" s="1">
        <v>3</v>
      </c>
      <c r="D123" s="1">
        <v>4</v>
      </c>
      <c r="E123" s="1">
        <v>4</v>
      </c>
      <c r="F123" s="1">
        <v>4</v>
      </c>
      <c r="G123" s="1">
        <v>4</v>
      </c>
      <c r="H123" s="1">
        <v>3</v>
      </c>
      <c r="I123" s="1">
        <v>2</v>
      </c>
      <c r="J123" s="1">
        <v>4</v>
      </c>
      <c r="K123" s="1">
        <v>4</v>
      </c>
      <c r="L123" s="1">
        <f>konzisztencia_teszt_nyers_i!C123*1000+10000</f>
        <v>12000</v>
      </c>
      <c r="M123" s="1">
        <f t="shared" si="4"/>
        <v>12810.3</v>
      </c>
      <c r="N123" s="1">
        <f>konzisztencia_teszt_nyers_i!L123</f>
        <v>4</v>
      </c>
      <c r="O123">
        <f t="shared" si="5"/>
        <v>2.8102999999999994</v>
      </c>
      <c r="P123" s="12">
        <f t="shared" si="6"/>
        <v>0.29742500000000016</v>
      </c>
      <c r="Q123" s="12">
        <f t="shared" si="7"/>
        <v>0.29742500000000016</v>
      </c>
      <c r="S123" s="7" t="s">
        <v>292</v>
      </c>
      <c r="T123" s="8">
        <v>2</v>
      </c>
      <c r="U123" s="8">
        <v>1</v>
      </c>
      <c r="V123" s="8">
        <v>1</v>
      </c>
      <c r="W123" s="8">
        <v>2</v>
      </c>
      <c r="X123" s="8">
        <v>1</v>
      </c>
      <c r="Y123" s="8">
        <v>1</v>
      </c>
      <c r="Z123" s="8">
        <v>3</v>
      </c>
      <c r="AA123" s="8">
        <v>2</v>
      </c>
      <c r="AB123" s="8">
        <v>5</v>
      </c>
      <c r="AC123" s="8">
        <v>11000</v>
      </c>
    </row>
    <row r="124" spans="1:29" ht="15" thickBot="1" x14ac:dyDescent="0.35">
      <c r="A124" s="1" t="s">
        <v>156</v>
      </c>
      <c r="B124" s="1" t="s">
        <v>135</v>
      </c>
      <c r="C124" s="1">
        <v>4</v>
      </c>
      <c r="D124" s="1">
        <v>3</v>
      </c>
      <c r="E124" s="1">
        <v>4</v>
      </c>
      <c r="F124" s="1">
        <v>2</v>
      </c>
      <c r="G124" s="1">
        <v>2</v>
      </c>
      <c r="H124" s="1">
        <v>2</v>
      </c>
      <c r="I124" s="1">
        <v>4</v>
      </c>
      <c r="J124" s="1">
        <v>4</v>
      </c>
      <c r="K124" s="1">
        <v>4</v>
      </c>
      <c r="L124" s="1">
        <f>konzisztencia_teszt_nyers_i!C124*1000+10000</f>
        <v>14000</v>
      </c>
      <c r="M124" s="1">
        <f t="shared" si="4"/>
        <v>13637.9</v>
      </c>
      <c r="N124" s="1">
        <f>konzisztencia_teszt_nyers_i!L124</f>
        <v>4</v>
      </c>
      <c r="O124">
        <f t="shared" si="5"/>
        <v>3.6378999999999997</v>
      </c>
      <c r="P124" s="12">
        <f t="shared" si="6"/>
        <v>9.0525000000000078E-2</v>
      </c>
      <c r="Q124" s="12">
        <f t="shared" si="7"/>
        <v>9.0525000000000078E-2</v>
      </c>
      <c r="S124" s="7" t="s">
        <v>293</v>
      </c>
      <c r="T124" s="8">
        <v>2</v>
      </c>
      <c r="U124" s="8">
        <v>1</v>
      </c>
      <c r="V124" s="8">
        <v>1</v>
      </c>
      <c r="W124" s="8">
        <v>2</v>
      </c>
      <c r="X124" s="8">
        <v>1</v>
      </c>
      <c r="Y124" s="8">
        <v>1</v>
      </c>
      <c r="Z124" s="8">
        <v>3</v>
      </c>
      <c r="AA124" s="8">
        <v>2</v>
      </c>
      <c r="AB124" s="8">
        <v>5</v>
      </c>
      <c r="AC124" s="8">
        <v>11000</v>
      </c>
    </row>
    <row r="125" spans="1:29" ht="15" thickBot="1" x14ac:dyDescent="0.35">
      <c r="A125" s="1" t="s">
        <v>156</v>
      </c>
      <c r="B125" s="1" t="s">
        <v>136</v>
      </c>
      <c r="C125" s="1">
        <v>2</v>
      </c>
      <c r="D125" s="1">
        <v>2</v>
      </c>
      <c r="E125" s="1">
        <v>3</v>
      </c>
      <c r="F125" s="1">
        <v>1</v>
      </c>
      <c r="G125" s="1">
        <v>2</v>
      </c>
      <c r="H125" s="1">
        <v>1</v>
      </c>
      <c r="I125" s="1">
        <v>4</v>
      </c>
      <c r="J125" s="1">
        <v>5</v>
      </c>
      <c r="K125" s="1">
        <v>2</v>
      </c>
      <c r="L125" s="1">
        <f>konzisztencia_teszt_nyers_i!C125*1000+10000</f>
        <v>14000</v>
      </c>
      <c r="M125" s="1">
        <f t="shared" si="4"/>
        <v>12337.1</v>
      </c>
      <c r="N125" s="1">
        <f>konzisztencia_teszt_nyers_i!L125</f>
        <v>2</v>
      </c>
      <c r="O125">
        <f t="shared" si="5"/>
        <v>2.3371000000000004</v>
      </c>
      <c r="P125" s="12">
        <f t="shared" si="6"/>
        <v>0.1685500000000002</v>
      </c>
      <c r="Q125" s="12">
        <f t="shared" si="7"/>
        <v>-0.1685500000000002</v>
      </c>
      <c r="S125" s="7" t="s">
        <v>294</v>
      </c>
      <c r="T125" s="8">
        <v>3</v>
      </c>
      <c r="U125" s="8">
        <v>2</v>
      </c>
      <c r="V125" s="8">
        <v>2</v>
      </c>
      <c r="W125" s="8">
        <v>3</v>
      </c>
      <c r="X125" s="8">
        <v>1</v>
      </c>
      <c r="Y125" s="8">
        <v>2</v>
      </c>
      <c r="Z125" s="8">
        <v>2</v>
      </c>
      <c r="AA125" s="8">
        <v>3</v>
      </c>
      <c r="AB125" s="8">
        <v>4</v>
      </c>
      <c r="AC125" s="8">
        <v>14000</v>
      </c>
    </row>
    <row r="126" spans="1:29" ht="15" thickBot="1" x14ac:dyDescent="0.35">
      <c r="A126" s="1" t="s">
        <v>156</v>
      </c>
      <c r="B126" s="1" t="s">
        <v>137</v>
      </c>
      <c r="C126" s="1">
        <v>2</v>
      </c>
      <c r="D126" s="1">
        <v>2</v>
      </c>
      <c r="E126" s="1">
        <v>3</v>
      </c>
      <c r="F126" s="1">
        <v>1</v>
      </c>
      <c r="G126" s="1">
        <v>2</v>
      </c>
      <c r="H126" s="1">
        <v>2</v>
      </c>
      <c r="I126" s="1">
        <v>4</v>
      </c>
      <c r="J126" s="1">
        <v>5</v>
      </c>
      <c r="K126" s="1">
        <v>2</v>
      </c>
      <c r="L126" s="1">
        <f>konzisztencia_teszt_nyers_i!C126*1000+10000</f>
        <v>14000</v>
      </c>
      <c r="M126" s="1">
        <f t="shared" si="4"/>
        <v>12558.2</v>
      </c>
      <c r="N126" s="1">
        <f>konzisztencia_teszt_nyers_i!L126</f>
        <v>2</v>
      </c>
      <c r="O126">
        <f t="shared" si="5"/>
        <v>2.5582000000000007</v>
      </c>
      <c r="P126" s="12">
        <f t="shared" si="6"/>
        <v>0.27910000000000035</v>
      </c>
      <c r="Q126" s="12">
        <f t="shared" si="7"/>
        <v>-0.27910000000000035</v>
      </c>
      <c r="S126" s="7" t="s">
        <v>295</v>
      </c>
      <c r="T126" s="8">
        <v>3</v>
      </c>
      <c r="U126" s="8">
        <v>4</v>
      </c>
      <c r="V126" s="8">
        <v>3</v>
      </c>
      <c r="W126" s="8">
        <v>3</v>
      </c>
      <c r="X126" s="8">
        <v>3</v>
      </c>
      <c r="Y126" s="8">
        <v>3</v>
      </c>
      <c r="Z126" s="8">
        <v>2</v>
      </c>
      <c r="AA126" s="8">
        <v>3</v>
      </c>
      <c r="AB126" s="8">
        <v>2</v>
      </c>
      <c r="AC126" s="8">
        <v>12000</v>
      </c>
    </row>
    <row r="127" spans="1:29" ht="15" thickBot="1" x14ac:dyDescent="0.35">
      <c r="A127" s="1" t="s">
        <v>156</v>
      </c>
      <c r="B127" s="1" t="s">
        <v>138</v>
      </c>
      <c r="C127" s="1">
        <v>2</v>
      </c>
      <c r="D127" s="1">
        <v>1</v>
      </c>
      <c r="E127" s="1">
        <v>3</v>
      </c>
      <c r="F127" s="1">
        <v>2</v>
      </c>
      <c r="G127" s="1">
        <v>3</v>
      </c>
      <c r="H127" s="1">
        <v>2</v>
      </c>
      <c r="I127" s="1">
        <v>2</v>
      </c>
      <c r="J127" s="1">
        <v>3</v>
      </c>
      <c r="K127" s="1">
        <v>4</v>
      </c>
      <c r="L127" s="1">
        <f>konzisztencia_teszt_nyers_i!C127*1000+10000</f>
        <v>13000</v>
      </c>
      <c r="M127" s="1">
        <f t="shared" si="4"/>
        <v>12651.6</v>
      </c>
      <c r="N127" s="1">
        <f>konzisztencia_teszt_nyers_i!L127</f>
        <v>4</v>
      </c>
      <c r="O127">
        <f t="shared" si="5"/>
        <v>2.6516000000000002</v>
      </c>
      <c r="P127" s="12">
        <f t="shared" si="6"/>
        <v>0.33709999999999996</v>
      </c>
      <c r="Q127" s="12">
        <f t="shared" si="7"/>
        <v>0.33709999999999996</v>
      </c>
      <c r="S127" s="7" t="s">
        <v>296</v>
      </c>
      <c r="T127" s="8">
        <v>4</v>
      </c>
      <c r="U127" s="8">
        <v>2</v>
      </c>
      <c r="V127" s="8">
        <v>4</v>
      </c>
      <c r="W127" s="8">
        <v>4</v>
      </c>
      <c r="X127" s="8">
        <v>4</v>
      </c>
      <c r="Y127" s="8">
        <v>3</v>
      </c>
      <c r="Z127" s="8">
        <v>2</v>
      </c>
      <c r="AA127" s="8">
        <v>4</v>
      </c>
      <c r="AB127" s="8">
        <v>4</v>
      </c>
      <c r="AC127" s="8">
        <v>14000</v>
      </c>
    </row>
    <row r="128" spans="1:29" ht="15" thickBot="1" x14ac:dyDescent="0.35">
      <c r="A128" s="1" t="s">
        <v>152</v>
      </c>
      <c r="B128" s="1" t="s">
        <v>139</v>
      </c>
      <c r="C128" s="1">
        <v>2</v>
      </c>
      <c r="D128" s="1">
        <v>3</v>
      </c>
      <c r="E128" s="1">
        <v>3</v>
      </c>
      <c r="F128" s="1">
        <v>2</v>
      </c>
      <c r="G128" s="1">
        <v>3</v>
      </c>
      <c r="H128" s="1">
        <v>2</v>
      </c>
      <c r="I128" s="1">
        <v>2</v>
      </c>
      <c r="J128" s="1">
        <v>3</v>
      </c>
      <c r="K128" s="1">
        <v>4</v>
      </c>
      <c r="L128" s="1">
        <f>konzisztencia_teszt_nyers_i!C128*1000+10000</f>
        <v>12000</v>
      </c>
      <c r="M128" s="1">
        <f t="shared" si="4"/>
        <v>12411</v>
      </c>
      <c r="N128" s="1">
        <f>konzisztencia_teszt_nyers_i!L128</f>
        <v>4</v>
      </c>
      <c r="O128">
        <f t="shared" si="5"/>
        <v>2.411</v>
      </c>
      <c r="P128" s="12">
        <f t="shared" si="6"/>
        <v>0.39724999999999999</v>
      </c>
      <c r="Q128" s="12">
        <f t="shared" si="7"/>
        <v>0.39724999999999999</v>
      </c>
      <c r="S128" s="7" t="s">
        <v>297</v>
      </c>
      <c r="T128" s="8">
        <v>3</v>
      </c>
      <c r="U128" s="8">
        <v>4</v>
      </c>
      <c r="V128" s="8">
        <v>4</v>
      </c>
      <c r="W128" s="8">
        <v>4</v>
      </c>
      <c r="X128" s="8">
        <v>4</v>
      </c>
      <c r="Y128" s="8">
        <v>3</v>
      </c>
      <c r="Z128" s="8">
        <v>2</v>
      </c>
      <c r="AA128" s="8">
        <v>4</v>
      </c>
      <c r="AB128" s="8">
        <v>4</v>
      </c>
      <c r="AC128" s="8">
        <v>12000</v>
      </c>
    </row>
    <row r="129" spans="1:29" ht="15" thickBot="1" x14ac:dyDescent="0.35">
      <c r="A129" s="1" t="s">
        <v>156</v>
      </c>
      <c r="B129" s="1" t="s">
        <v>140</v>
      </c>
      <c r="C129" s="1">
        <v>3</v>
      </c>
      <c r="D129" s="1">
        <v>1</v>
      </c>
      <c r="E129" s="1">
        <v>3</v>
      </c>
      <c r="F129" s="1">
        <v>1</v>
      </c>
      <c r="G129" s="1">
        <v>2</v>
      </c>
      <c r="H129" s="1">
        <v>1</v>
      </c>
      <c r="I129" s="1">
        <v>3</v>
      </c>
      <c r="J129" s="1">
        <v>4</v>
      </c>
      <c r="K129" s="1">
        <v>4</v>
      </c>
      <c r="L129" s="1">
        <f>konzisztencia_teszt_nyers_i!C129*1000+10000</f>
        <v>13000</v>
      </c>
      <c r="M129" s="1">
        <f t="shared" si="4"/>
        <v>12143.4</v>
      </c>
      <c r="N129" s="1">
        <f>konzisztencia_teszt_nyers_i!L129</f>
        <v>4</v>
      </c>
      <c r="O129">
        <f t="shared" si="5"/>
        <v>2.1433999999999997</v>
      </c>
      <c r="P129" s="12">
        <f t="shared" si="6"/>
        <v>0.46415000000000006</v>
      </c>
      <c r="Q129" s="12">
        <f t="shared" si="7"/>
        <v>0.46415000000000006</v>
      </c>
      <c r="S129" s="7" t="s">
        <v>298</v>
      </c>
      <c r="T129" s="8">
        <v>4</v>
      </c>
      <c r="U129" s="8">
        <v>3</v>
      </c>
      <c r="V129" s="8">
        <v>4</v>
      </c>
      <c r="W129" s="8">
        <v>2</v>
      </c>
      <c r="X129" s="8">
        <v>2</v>
      </c>
      <c r="Y129" s="8">
        <v>2</v>
      </c>
      <c r="Z129" s="8">
        <v>4</v>
      </c>
      <c r="AA129" s="8">
        <v>4</v>
      </c>
      <c r="AB129" s="8">
        <v>4</v>
      </c>
      <c r="AC129" s="8">
        <v>14000</v>
      </c>
    </row>
    <row r="130" spans="1:29" ht="15" thickBot="1" x14ac:dyDescent="0.35">
      <c r="A130" s="1" t="s">
        <v>156</v>
      </c>
      <c r="B130" s="1" t="s">
        <v>141</v>
      </c>
      <c r="C130" s="1">
        <v>2</v>
      </c>
      <c r="D130" s="1">
        <v>1</v>
      </c>
      <c r="E130" s="1">
        <v>4</v>
      </c>
      <c r="F130" s="1">
        <v>3</v>
      </c>
      <c r="G130" s="1">
        <v>2</v>
      </c>
      <c r="H130" s="1">
        <v>4</v>
      </c>
      <c r="I130" s="1">
        <v>3</v>
      </c>
      <c r="J130" s="1">
        <v>3</v>
      </c>
      <c r="K130" s="1">
        <v>4</v>
      </c>
      <c r="L130" s="1">
        <f>konzisztencia_teszt_nyers_i!C130*1000+10000</f>
        <v>14000</v>
      </c>
      <c r="M130" s="1">
        <f t="shared" si="4"/>
        <v>13684.3</v>
      </c>
      <c r="N130" s="1">
        <f>konzisztencia_teszt_nyers_i!L130</f>
        <v>4</v>
      </c>
      <c r="O130">
        <f t="shared" si="5"/>
        <v>3.6842999999999995</v>
      </c>
      <c r="P130" s="12">
        <f t="shared" si="6"/>
        <v>7.8925000000000134E-2</v>
      </c>
      <c r="Q130" s="12">
        <f t="shared" si="7"/>
        <v>7.8925000000000134E-2</v>
      </c>
      <c r="S130" s="7" t="s">
        <v>299</v>
      </c>
      <c r="T130" s="8">
        <v>2</v>
      </c>
      <c r="U130" s="8">
        <v>2</v>
      </c>
      <c r="V130" s="8">
        <v>3</v>
      </c>
      <c r="W130" s="8">
        <v>1</v>
      </c>
      <c r="X130" s="8">
        <v>2</v>
      </c>
      <c r="Y130" s="8">
        <v>1</v>
      </c>
      <c r="Z130" s="8">
        <v>4</v>
      </c>
      <c r="AA130" s="8">
        <v>5</v>
      </c>
      <c r="AB130" s="8">
        <v>2</v>
      </c>
      <c r="AC130" s="8">
        <v>14000</v>
      </c>
    </row>
    <row r="131" spans="1:29" ht="15" thickBot="1" x14ac:dyDescent="0.35">
      <c r="A131" s="1" t="s">
        <v>152</v>
      </c>
      <c r="B131" s="1" t="s">
        <v>142</v>
      </c>
      <c r="C131" s="1">
        <v>2</v>
      </c>
      <c r="D131" s="1">
        <v>3</v>
      </c>
      <c r="E131" s="1">
        <v>4</v>
      </c>
      <c r="F131" s="1">
        <v>3</v>
      </c>
      <c r="G131" s="1">
        <v>2</v>
      </c>
      <c r="H131" s="1">
        <v>3</v>
      </c>
      <c r="I131" s="1">
        <v>3</v>
      </c>
      <c r="J131" s="1">
        <v>3</v>
      </c>
      <c r="K131" s="1">
        <v>4</v>
      </c>
      <c r="L131" s="1">
        <f>konzisztencia_teszt_nyers_i!C131*1000+10000</f>
        <v>12000</v>
      </c>
      <c r="M131" s="1">
        <f t="shared" ref="M131:M140" si="8">AC290</f>
        <v>13110.8</v>
      </c>
      <c r="N131" s="1">
        <f>konzisztencia_teszt_nyers_i!L131</f>
        <v>4</v>
      </c>
      <c r="O131">
        <f t="shared" si="5"/>
        <v>3.1107999999999993</v>
      </c>
      <c r="P131" s="12">
        <f t="shared" si="6"/>
        <v>0.22230000000000016</v>
      </c>
      <c r="Q131" s="12">
        <f t="shared" si="7"/>
        <v>0.22230000000000016</v>
      </c>
      <c r="S131" s="7" t="s">
        <v>300</v>
      </c>
      <c r="T131" s="8">
        <v>2</v>
      </c>
      <c r="U131" s="8">
        <v>2</v>
      </c>
      <c r="V131" s="8">
        <v>3</v>
      </c>
      <c r="W131" s="8">
        <v>1</v>
      </c>
      <c r="X131" s="8">
        <v>2</v>
      </c>
      <c r="Y131" s="8">
        <v>2</v>
      </c>
      <c r="Z131" s="8">
        <v>4</v>
      </c>
      <c r="AA131" s="8">
        <v>5</v>
      </c>
      <c r="AB131" s="8">
        <v>2</v>
      </c>
      <c r="AC131" s="8">
        <v>14000</v>
      </c>
    </row>
    <row r="132" spans="1:29" ht="15" thickBot="1" x14ac:dyDescent="0.35">
      <c r="A132" s="1" t="s">
        <v>154</v>
      </c>
      <c r="B132" s="1" t="s">
        <v>143</v>
      </c>
      <c r="C132" s="1">
        <v>2</v>
      </c>
      <c r="D132" s="1">
        <v>2</v>
      </c>
      <c r="E132" s="1">
        <v>4</v>
      </c>
      <c r="F132" s="1">
        <v>3</v>
      </c>
      <c r="G132" s="1">
        <v>2</v>
      </c>
      <c r="H132" s="1">
        <v>4</v>
      </c>
      <c r="I132" s="1">
        <v>3</v>
      </c>
      <c r="J132" s="1">
        <v>3</v>
      </c>
      <c r="K132" s="1">
        <v>4</v>
      </c>
      <c r="L132" s="1">
        <f>konzisztencia_teszt_nyers_i!C132*1000+10000</f>
        <v>14000</v>
      </c>
      <c r="M132" s="1">
        <f t="shared" si="8"/>
        <v>13665.8</v>
      </c>
      <c r="N132" s="1">
        <f>konzisztencia_teszt_nyers_i!L132</f>
        <v>4</v>
      </c>
      <c r="O132">
        <f t="shared" ref="O132:O140" si="9">(M132-10000)/1000</f>
        <v>3.6657999999999991</v>
      </c>
      <c r="P132" s="12">
        <f t="shared" ref="P132:P140" si="10">ABS(N132-O132)/N132</f>
        <v>8.3550000000000235E-2</v>
      </c>
      <c r="Q132" s="12">
        <f t="shared" ref="Q132:Q140" si="11">(N132-O132)/N132</f>
        <v>8.3550000000000235E-2</v>
      </c>
      <c r="S132" s="7" t="s">
        <v>301</v>
      </c>
      <c r="T132" s="8">
        <v>2</v>
      </c>
      <c r="U132" s="8">
        <v>1</v>
      </c>
      <c r="V132" s="8">
        <v>3</v>
      </c>
      <c r="W132" s="8">
        <v>2</v>
      </c>
      <c r="X132" s="8">
        <v>3</v>
      </c>
      <c r="Y132" s="8">
        <v>2</v>
      </c>
      <c r="Z132" s="8">
        <v>2</v>
      </c>
      <c r="AA132" s="8">
        <v>3</v>
      </c>
      <c r="AB132" s="8">
        <v>4</v>
      </c>
      <c r="AC132" s="8">
        <v>13000</v>
      </c>
    </row>
    <row r="133" spans="1:29" ht="15" thickBot="1" x14ac:dyDescent="0.35">
      <c r="A133" s="1" t="s">
        <v>156</v>
      </c>
      <c r="B133" s="1" t="s">
        <v>144</v>
      </c>
      <c r="C133" s="1">
        <v>3</v>
      </c>
      <c r="D133" s="1">
        <v>1</v>
      </c>
      <c r="E133" s="1">
        <v>3</v>
      </c>
      <c r="F133" s="1">
        <v>4</v>
      </c>
      <c r="G133" s="1">
        <v>2</v>
      </c>
      <c r="H133" s="1">
        <v>3</v>
      </c>
      <c r="I133" s="1">
        <v>4</v>
      </c>
      <c r="J133" s="1">
        <v>3</v>
      </c>
      <c r="K133" s="1">
        <v>5</v>
      </c>
      <c r="L133" s="1">
        <f>konzisztencia_teszt_nyers_i!C133*1000+10000</f>
        <v>13000</v>
      </c>
      <c r="M133" s="1">
        <f t="shared" si="8"/>
        <v>12399.5</v>
      </c>
      <c r="N133" s="1">
        <f>konzisztencia_teszt_nyers_i!L133</f>
        <v>5</v>
      </c>
      <c r="O133">
        <f t="shared" si="9"/>
        <v>2.3995000000000002</v>
      </c>
      <c r="P133" s="12">
        <f t="shared" si="10"/>
        <v>0.52010000000000001</v>
      </c>
      <c r="Q133" s="12">
        <f t="shared" si="11"/>
        <v>0.52010000000000001</v>
      </c>
      <c r="S133" s="7" t="s">
        <v>302</v>
      </c>
      <c r="T133" s="8">
        <v>2</v>
      </c>
      <c r="U133" s="8">
        <v>3</v>
      </c>
      <c r="V133" s="8">
        <v>3</v>
      </c>
      <c r="W133" s="8">
        <v>2</v>
      </c>
      <c r="X133" s="8">
        <v>3</v>
      </c>
      <c r="Y133" s="8">
        <v>2</v>
      </c>
      <c r="Z133" s="8">
        <v>2</v>
      </c>
      <c r="AA133" s="8">
        <v>3</v>
      </c>
      <c r="AB133" s="8">
        <v>4</v>
      </c>
      <c r="AC133" s="8">
        <v>12000</v>
      </c>
    </row>
    <row r="134" spans="1:29" ht="15" thickBot="1" x14ac:dyDescent="0.35">
      <c r="A134" s="1" t="s">
        <v>152</v>
      </c>
      <c r="B134" s="1" t="s">
        <v>145</v>
      </c>
      <c r="C134" s="1">
        <v>2</v>
      </c>
      <c r="D134" s="1">
        <v>3</v>
      </c>
      <c r="E134" s="1">
        <v>3</v>
      </c>
      <c r="F134" s="1">
        <v>4</v>
      </c>
      <c r="G134" s="1">
        <v>2</v>
      </c>
      <c r="H134" s="1">
        <v>3</v>
      </c>
      <c r="I134" s="1">
        <v>4</v>
      </c>
      <c r="J134" s="1">
        <v>3</v>
      </c>
      <c r="K134" s="1">
        <v>5</v>
      </c>
      <c r="L134" s="1">
        <f>konzisztencia_teszt_nyers_i!C134*1000+10000</f>
        <v>12000</v>
      </c>
      <c r="M134" s="1">
        <f t="shared" si="8"/>
        <v>11844.5</v>
      </c>
      <c r="N134" s="1">
        <f>konzisztencia_teszt_nyers_i!L134</f>
        <v>5</v>
      </c>
      <c r="O134">
        <f t="shared" si="9"/>
        <v>1.8445</v>
      </c>
      <c r="P134" s="12">
        <f t="shared" si="10"/>
        <v>0.63109999999999999</v>
      </c>
      <c r="Q134" s="12">
        <f t="shared" si="11"/>
        <v>0.63109999999999999</v>
      </c>
      <c r="S134" s="7" t="s">
        <v>303</v>
      </c>
      <c r="T134" s="8">
        <v>3</v>
      </c>
      <c r="U134" s="8">
        <v>1</v>
      </c>
      <c r="V134" s="8">
        <v>3</v>
      </c>
      <c r="W134" s="8">
        <v>1</v>
      </c>
      <c r="X134" s="8">
        <v>2</v>
      </c>
      <c r="Y134" s="8">
        <v>1</v>
      </c>
      <c r="Z134" s="8">
        <v>3</v>
      </c>
      <c r="AA134" s="8">
        <v>4</v>
      </c>
      <c r="AB134" s="8">
        <v>4</v>
      </c>
      <c r="AC134" s="8">
        <v>13000</v>
      </c>
    </row>
    <row r="135" spans="1:29" ht="15" thickBot="1" x14ac:dyDescent="0.35">
      <c r="A135" s="1" t="s">
        <v>156</v>
      </c>
      <c r="B135" s="1" t="s">
        <v>146</v>
      </c>
      <c r="C135" s="1">
        <v>3</v>
      </c>
      <c r="D135" s="1">
        <v>1</v>
      </c>
      <c r="E135" s="1">
        <v>3</v>
      </c>
      <c r="F135" s="1">
        <v>1</v>
      </c>
      <c r="G135" s="1">
        <v>3</v>
      </c>
      <c r="H135" s="1">
        <v>2</v>
      </c>
      <c r="I135" s="1">
        <v>4</v>
      </c>
      <c r="J135" s="1">
        <v>4</v>
      </c>
      <c r="K135" s="1">
        <v>4</v>
      </c>
      <c r="L135" s="1">
        <f>konzisztencia_teszt_nyers_i!C135*1000+10000</f>
        <v>12000</v>
      </c>
      <c r="M135" s="1">
        <f t="shared" si="8"/>
        <v>12762.4</v>
      </c>
      <c r="N135" s="1">
        <f>konzisztencia_teszt_nyers_i!L135</f>
        <v>4</v>
      </c>
      <c r="O135">
        <f t="shared" si="9"/>
        <v>2.7623999999999995</v>
      </c>
      <c r="P135" s="12">
        <f t="shared" si="10"/>
        <v>0.30940000000000012</v>
      </c>
      <c r="Q135" s="12">
        <f t="shared" si="11"/>
        <v>0.30940000000000012</v>
      </c>
      <c r="S135" s="7" t="s">
        <v>304</v>
      </c>
      <c r="T135" s="8">
        <v>2</v>
      </c>
      <c r="U135" s="8">
        <v>1</v>
      </c>
      <c r="V135" s="8">
        <v>4</v>
      </c>
      <c r="W135" s="8">
        <v>3</v>
      </c>
      <c r="X135" s="8">
        <v>2</v>
      </c>
      <c r="Y135" s="8">
        <v>4</v>
      </c>
      <c r="Z135" s="8">
        <v>3</v>
      </c>
      <c r="AA135" s="8">
        <v>3</v>
      </c>
      <c r="AB135" s="8">
        <v>4</v>
      </c>
      <c r="AC135" s="8">
        <v>14000</v>
      </c>
    </row>
    <row r="136" spans="1:29" ht="15" thickBot="1" x14ac:dyDescent="0.35">
      <c r="A136" s="1" t="s">
        <v>152</v>
      </c>
      <c r="B136" s="1" t="s">
        <v>147</v>
      </c>
      <c r="C136" s="1">
        <v>2</v>
      </c>
      <c r="D136" s="1">
        <v>3</v>
      </c>
      <c r="E136" s="1">
        <v>3</v>
      </c>
      <c r="F136" s="1">
        <v>1</v>
      </c>
      <c r="G136" s="1">
        <v>2</v>
      </c>
      <c r="H136" s="1">
        <v>1</v>
      </c>
      <c r="I136" s="1">
        <v>4</v>
      </c>
      <c r="J136" s="1">
        <v>4</v>
      </c>
      <c r="K136" s="1">
        <v>3</v>
      </c>
      <c r="L136" s="1">
        <f>konzisztencia_teszt_nyers_i!C136*1000+10000</f>
        <v>11000</v>
      </c>
      <c r="M136" s="1">
        <f t="shared" si="8"/>
        <v>11341.8</v>
      </c>
      <c r="N136" s="1">
        <f>konzisztencia_teszt_nyers_i!L136</f>
        <v>3</v>
      </c>
      <c r="O136">
        <f t="shared" si="9"/>
        <v>1.3417999999999992</v>
      </c>
      <c r="P136" s="12">
        <f t="shared" si="10"/>
        <v>0.55273333333333363</v>
      </c>
      <c r="Q136" s="12">
        <f t="shared" si="11"/>
        <v>0.55273333333333363</v>
      </c>
      <c r="S136" s="7" t="s">
        <v>305</v>
      </c>
      <c r="T136" s="8">
        <v>2</v>
      </c>
      <c r="U136" s="8">
        <v>3</v>
      </c>
      <c r="V136" s="8">
        <v>4</v>
      </c>
      <c r="W136" s="8">
        <v>3</v>
      </c>
      <c r="X136" s="8">
        <v>2</v>
      </c>
      <c r="Y136" s="8">
        <v>3</v>
      </c>
      <c r="Z136" s="8">
        <v>3</v>
      </c>
      <c r="AA136" s="8">
        <v>3</v>
      </c>
      <c r="AB136" s="8">
        <v>4</v>
      </c>
      <c r="AC136" s="8">
        <v>12000</v>
      </c>
    </row>
    <row r="137" spans="1:29" ht="15" thickBot="1" x14ac:dyDescent="0.35">
      <c r="A137" s="1" t="s">
        <v>154</v>
      </c>
      <c r="B137" s="1" t="s">
        <v>148</v>
      </c>
      <c r="C137" s="1">
        <v>3</v>
      </c>
      <c r="D137" s="1">
        <v>2</v>
      </c>
      <c r="E137" s="1">
        <v>3</v>
      </c>
      <c r="F137" s="1">
        <v>1</v>
      </c>
      <c r="G137" s="1">
        <v>3</v>
      </c>
      <c r="H137" s="1">
        <v>2</v>
      </c>
      <c r="I137" s="1">
        <v>4</v>
      </c>
      <c r="J137" s="1">
        <v>4</v>
      </c>
      <c r="K137" s="1">
        <v>4</v>
      </c>
      <c r="L137" s="1">
        <f>konzisztencia_teszt_nyers_i!C137*1000+10000</f>
        <v>12000</v>
      </c>
      <c r="M137" s="1">
        <f t="shared" si="8"/>
        <v>12743.9</v>
      </c>
      <c r="N137" s="1">
        <f>konzisztencia_teszt_nyers_i!L137</f>
        <v>4</v>
      </c>
      <c r="O137">
        <f t="shared" si="9"/>
        <v>2.7438999999999996</v>
      </c>
      <c r="P137" s="12">
        <f t="shared" si="10"/>
        <v>0.31402500000000011</v>
      </c>
      <c r="Q137" s="12">
        <f t="shared" si="11"/>
        <v>0.31402500000000011</v>
      </c>
      <c r="S137" s="7" t="s">
        <v>306</v>
      </c>
      <c r="T137" s="8">
        <v>2</v>
      </c>
      <c r="U137" s="8">
        <v>2</v>
      </c>
      <c r="V137" s="8">
        <v>4</v>
      </c>
      <c r="W137" s="8">
        <v>3</v>
      </c>
      <c r="X137" s="8">
        <v>2</v>
      </c>
      <c r="Y137" s="8">
        <v>4</v>
      </c>
      <c r="Z137" s="8">
        <v>3</v>
      </c>
      <c r="AA137" s="8">
        <v>3</v>
      </c>
      <c r="AB137" s="8">
        <v>4</v>
      </c>
      <c r="AC137" s="8">
        <v>14000</v>
      </c>
    </row>
    <row r="138" spans="1:29" ht="15" thickBot="1" x14ac:dyDescent="0.35">
      <c r="A138" s="1" t="s">
        <v>156</v>
      </c>
      <c r="B138" s="1" t="s">
        <v>149</v>
      </c>
      <c r="C138" s="1">
        <v>2</v>
      </c>
      <c r="D138" s="1">
        <v>1</v>
      </c>
      <c r="E138" s="1">
        <v>3</v>
      </c>
      <c r="F138" s="1">
        <v>1</v>
      </c>
      <c r="G138" s="1">
        <v>1</v>
      </c>
      <c r="H138" s="1">
        <v>2</v>
      </c>
      <c r="I138" s="1">
        <v>3</v>
      </c>
      <c r="J138" s="1">
        <v>4</v>
      </c>
      <c r="K138" s="1">
        <v>4</v>
      </c>
      <c r="L138" s="1">
        <f>konzisztencia_teszt_nyers_i!C138*1000+10000</f>
        <v>13000</v>
      </c>
      <c r="M138" s="1">
        <f t="shared" si="8"/>
        <v>12036.1</v>
      </c>
      <c r="N138" s="1">
        <f>konzisztencia_teszt_nyers_i!L138</f>
        <v>4</v>
      </c>
      <c r="O138">
        <f t="shared" si="9"/>
        <v>2.0361000000000002</v>
      </c>
      <c r="P138" s="12">
        <f t="shared" si="10"/>
        <v>0.49097499999999994</v>
      </c>
      <c r="Q138" s="12">
        <f t="shared" si="11"/>
        <v>0.49097499999999994</v>
      </c>
      <c r="S138" s="7" t="s">
        <v>307</v>
      </c>
      <c r="T138" s="8">
        <v>3</v>
      </c>
      <c r="U138" s="8">
        <v>1</v>
      </c>
      <c r="V138" s="8">
        <v>3</v>
      </c>
      <c r="W138" s="8">
        <v>4</v>
      </c>
      <c r="X138" s="8">
        <v>2</v>
      </c>
      <c r="Y138" s="8">
        <v>3</v>
      </c>
      <c r="Z138" s="8">
        <v>4</v>
      </c>
      <c r="AA138" s="8">
        <v>3</v>
      </c>
      <c r="AB138" s="8">
        <v>5</v>
      </c>
      <c r="AC138" s="8">
        <v>13000</v>
      </c>
    </row>
    <row r="139" spans="1:29" ht="15" thickBot="1" x14ac:dyDescent="0.35">
      <c r="A139" s="1" t="s">
        <v>152</v>
      </c>
      <c r="B139" s="1" t="s">
        <v>150</v>
      </c>
      <c r="C139" s="1">
        <v>1</v>
      </c>
      <c r="D139" s="1">
        <v>4</v>
      </c>
      <c r="E139" s="1">
        <v>3</v>
      </c>
      <c r="F139" s="1">
        <v>1</v>
      </c>
      <c r="G139" s="1">
        <v>1</v>
      </c>
      <c r="H139" s="1">
        <v>1</v>
      </c>
      <c r="I139" s="1">
        <v>3</v>
      </c>
      <c r="J139" s="1">
        <v>3</v>
      </c>
      <c r="K139" s="1">
        <v>4</v>
      </c>
      <c r="L139" s="1">
        <f>konzisztencia_teszt_nyers_i!C139*1000+10000</f>
        <v>11000</v>
      </c>
      <c r="M139" s="1">
        <f t="shared" si="8"/>
        <v>11254</v>
      </c>
      <c r="N139" s="1">
        <f>konzisztencia_teszt_nyers_i!L139</f>
        <v>4</v>
      </c>
      <c r="O139">
        <f t="shared" si="9"/>
        <v>1.254</v>
      </c>
      <c r="P139" s="12">
        <f t="shared" si="10"/>
        <v>0.6865</v>
      </c>
      <c r="Q139" s="12">
        <f t="shared" si="11"/>
        <v>0.6865</v>
      </c>
      <c r="S139" s="7" t="s">
        <v>308</v>
      </c>
      <c r="T139" s="8">
        <v>2</v>
      </c>
      <c r="U139" s="8">
        <v>3</v>
      </c>
      <c r="V139" s="8">
        <v>3</v>
      </c>
      <c r="W139" s="8">
        <v>4</v>
      </c>
      <c r="X139" s="8">
        <v>2</v>
      </c>
      <c r="Y139" s="8">
        <v>3</v>
      </c>
      <c r="Z139" s="8">
        <v>4</v>
      </c>
      <c r="AA139" s="8">
        <v>3</v>
      </c>
      <c r="AB139" s="8">
        <v>5</v>
      </c>
      <c r="AC139" s="8">
        <v>12000</v>
      </c>
    </row>
    <row r="140" spans="1:29" ht="15" thickBot="1" x14ac:dyDescent="0.35">
      <c r="A140" s="1" t="s">
        <v>152</v>
      </c>
      <c r="B140" s="1" t="s">
        <v>151</v>
      </c>
      <c r="C140" s="1">
        <v>2</v>
      </c>
      <c r="D140" s="1">
        <v>5</v>
      </c>
      <c r="E140" s="1">
        <v>4</v>
      </c>
      <c r="F140" s="1">
        <v>1</v>
      </c>
      <c r="G140" s="1">
        <v>5</v>
      </c>
      <c r="H140" s="1">
        <v>4</v>
      </c>
      <c r="I140" s="1">
        <v>2</v>
      </c>
      <c r="J140" s="1">
        <v>1</v>
      </c>
      <c r="K140" s="1">
        <v>1</v>
      </c>
      <c r="L140" s="1">
        <f>konzisztencia_teszt_nyers_i!C140*1000+10000</f>
        <v>11000</v>
      </c>
      <c r="M140" s="1">
        <f t="shared" si="8"/>
        <v>10788.3</v>
      </c>
      <c r="N140" s="1">
        <f>konzisztencia_teszt_nyers_i!L140</f>
        <v>1</v>
      </c>
      <c r="O140">
        <f t="shared" si="9"/>
        <v>0.78829999999999922</v>
      </c>
      <c r="P140" s="12">
        <f t="shared" si="10"/>
        <v>0.21170000000000078</v>
      </c>
      <c r="Q140" s="12">
        <f t="shared" si="11"/>
        <v>0.21170000000000078</v>
      </c>
      <c r="S140" s="7" t="s">
        <v>309</v>
      </c>
      <c r="T140" s="8">
        <v>3</v>
      </c>
      <c r="U140" s="8">
        <v>1</v>
      </c>
      <c r="V140" s="8">
        <v>3</v>
      </c>
      <c r="W140" s="8">
        <v>1</v>
      </c>
      <c r="X140" s="8">
        <v>3</v>
      </c>
      <c r="Y140" s="8">
        <v>2</v>
      </c>
      <c r="Z140" s="8">
        <v>4</v>
      </c>
      <c r="AA140" s="8">
        <v>4</v>
      </c>
      <c r="AB140" s="8">
        <v>4</v>
      </c>
      <c r="AC140" s="8">
        <v>12000</v>
      </c>
    </row>
    <row r="141" spans="1:29" ht="15" thickBot="1" x14ac:dyDescent="0.35">
      <c r="S141" s="7" t="s">
        <v>310</v>
      </c>
      <c r="T141" s="8">
        <v>2</v>
      </c>
      <c r="U141" s="8">
        <v>3</v>
      </c>
      <c r="V141" s="8">
        <v>3</v>
      </c>
      <c r="W141" s="8">
        <v>1</v>
      </c>
      <c r="X141" s="8">
        <v>2</v>
      </c>
      <c r="Y141" s="8">
        <v>1</v>
      </c>
      <c r="Z141" s="8">
        <v>4</v>
      </c>
      <c r="AA141" s="8">
        <v>4</v>
      </c>
      <c r="AB141" s="8">
        <v>3</v>
      </c>
      <c r="AC141" s="8">
        <v>11000</v>
      </c>
    </row>
    <row r="142" spans="1:29" ht="15" thickBot="1" x14ac:dyDescent="0.35">
      <c r="S142" s="7" t="s">
        <v>311</v>
      </c>
      <c r="T142" s="8">
        <v>3</v>
      </c>
      <c r="U142" s="8">
        <v>2</v>
      </c>
      <c r="V142" s="8">
        <v>3</v>
      </c>
      <c r="W142" s="8">
        <v>1</v>
      </c>
      <c r="X142" s="8">
        <v>3</v>
      </c>
      <c r="Y142" s="8">
        <v>2</v>
      </c>
      <c r="Z142" s="8">
        <v>4</v>
      </c>
      <c r="AA142" s="8">
        <v>4</v>
      </c>
      <c r="AB142" s="8">
        <v>4</v>
      </c>
      <c r="AC142" s="8">
        <v>12000</v>
      </c>
    </row>
    <row r="143" spans="1:29" ht="15" thickBot="1" x14ac:dyDescent="0.35">
      <c r="S143" s="7" t="s">
        <v>312</v>
      </c>
      <c r="T143" s="8">
        <v>2</v>
      </c>
      <c r="U143" s="8">
        <v>1</v>
      </c>
      <c r="V143" s="8">
        <v>3</v>
      </c>
      <c r="W143" s="8">
        <v>1</v>
      </c>
      <c r="X143" s="8">
        <v>1</v>
      </c>
      <c r="Y143" s="8">
        <v>2</v>
      </c>
      <c r="Z143" s="8">
        <v>3</v>
      </c>
      <c r="AA143" s="8">
        <v>4</v>
      </c>
      <c r="AB143" s="8">
        <v>4</v>
      </c>
      <c r="AC143" s="8">
        <v>13000</v>
      </c>
    </row>
    <row r="144" spans="1:29" ht="15" thickBot="1" x14ac:dyDescent="0.35">
      <c r="S144" s="7" t="s">
        <v>313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1</v>
      </c>
      <c r="Z144" s="8">
        <v>3</v>
      </c>
      <c r="AA144" s="8">
        <v>3</v>
      </c>
      <c r="AB144" s="8">
        <v>4</v>
      </c>
      <c r="AC144" s="8">
        <v>11000</v>
      </c>
    </row>
    <row r="145" spans="19:29" ht="15" thickBot="1" x14ac:dyDescent="0.35">
      <c r="S145" s="7" t="s">
        <v>314</v>
      </c>
      <c r="T145" s="8">
        <v>2</v>
      </c>
      <c r="U145" s="8">
        <v>5</v>
      </c>
      <c r="V145" s="8">
        <v>4</v>
      </c>
      <c r="W145" s="8">
        <v>1</v>
      </c>
      <c r="X145" s="8">
        <v>5</v>
      </c>
      <c r="Y145" s="8">
        <v>4</v>
      </c>
      <c r="Z145" s="8">
        <v>2</v>
      </c>
      <c r="AA145" s="8">
        <v>1</v>
      </c>
      <c r="AB145" s="8">
        <v>1</v>
      </c>
      <c r="AC145" s="8">
        <v>11000</v>
      </c>
    </row>
    <row r="146" spans="19:29" ht="18.600000000000001" thickBot="1" x14ac:dyDescent="0.35">
      <c r="S146" s="3"/>
    </row>
    <row r="147" spans="19:29" ht="15" thickBot="1" x14ac:dyDescent="0.35">
      <c r="S147" s="7" t="s">
        <v>315</v>
      </c>
      <c r="T147" s="7" t="s">
        <v>167</v>
      </c>
      <c r="U147" s="7" t="s">
        <v>168</v>
      </c>
      <c r="V147" s="7" t="s">
        <v>169</v>
      </c>
      <c r="W147" s="7" t="s">
        <v>170</v>
      </c>
      <c r="X147" s="7" t="s">
        <v>171</v>
      </c>
      <c r="Y147" s="7" t="s">
        <v>172</v>
      </c>
      <c r="Z147" s="7" t="s">
        <v>173</v>
      </c>
      <c r="AA147" s="7" t="s">
        <v>174</v>
      </c>
      <c r="AB147" s="7" t="s">
        <v>175</v>
      </c>
    </row>
    <row r="148" spans="19:29" ht="15" thickBot="1" x14ac:dyDescent="0.35">
      <c r="S148" s="7" t="s">
        <v>316</v>
      </c>
      <c r="T148" s="8" t="s">
        <v>831</v>
      </c>
      <c r="U148" s="8" t="s">
        <v>832</v>
      </c>
      <c r="V148" s="8" t="s">
        <v>833</v>
      </c>
      <c r="W148" s="8" t="s">
        <v>834</v>
      </c>
      <c r="X148" s="8" t="s">
        <v>835</v>
      </c>
      <c r="Y148" s="8" t="s">
        <v>317</v>
      </c>
      <c r="Z148" s="8" t="s">
        <v>836</v>
      </c>
      <c r="AA148" s="8" t="s">
        <v>317</v>
      </c>
      <c r="AB148" s="8" t="s">
        <v>317</v>
      </c>
    </row>
    <row r="149" spans="19:29" ht="15" thickBot="1" x14ac:dyDescent="0.35">
      <c r="S149" s="7" t="s">
        <v>318</v>
      </c>
      <c r="T149" s="8" t="s">
        <v>837</v>
      </c>
      <c r="U149" s="8" t="s">
        <v>838</v>
      </c>
      <c r="V149" s="8" t="s">
        <v>839</v>
      </c>
      <c r="W149" s="8" t="s">
        <v>840</v>
      </c>
      <c r="X149" s="8" t="s">
        <v>841</v>
      </c>
      <c r="Y149" s="8" t="s">
        <v>842</v>
      </c>
      <c r="Z149" s="8" t="s">
        <v>843</v>
      </c>
      <c r="AA149" s="8" t="s">
        <v>844</v>
      </c>
      <c r="AB149" s="8" t="s">
        <v>845</v>
      </c>
    </row>
    <row r="150" spans="19:29" ht="15" thickBot="1" x14ac:dyDescent="0.35">
      <c r="S150" s="7" t="s">
        <v>319</v>
      </c>
      <c r="T150" s="8" t="s">
        <v>846</v>
      </c>
      <c r="U150" s="8" t="s">
        <v>847</v>
      </c>
      <c r="V150" s="8" t="s">
        <v>848</v>
      </c>
      <c r="W150" s="8" t="s">
        <v>849</v>
      </c>
      <c r="X150" s="8" t="s">
        <v>850</v>
      </c>
      <c r="Y150" s="8" t="s">
        <v>851</v>
      </c>
      <c r="Z150" s="8" t="s">
        <v>317</v>
      </c>
      <c r="AA150" s="8" t="s">
        <v>852</v>
      </c>
      <c r="AB150" s="8" t="s">
        <v>853</v>
      </c>
    </row>
    <row r="151" spans="19:29" ht="15" thickBot="1" x14ac:dyDescent="0.35">
      <c r="S151" s="7" t="s">
        <v>320</v>
      </c>
      <c r="T151" s="8" t="s">
        <v>854</v>
      </c>
      <c r="U151" s="8" t="s">
        <v>855</v>
      </c>
      <c r="V151" s="8" t="s">
        <v>856</v>
      </c>
      <c r="W151" s="8" t="s">
        <v>857</v>
      </c>
      <c r="X151" s="8" t="s">
        <v>858</v>
      </c>
      <c r="Y151" s="8" t="s">
        <v>859</v>
      </c>
      <c r="Z151" s="8" t="s">
        <v>860</v>
      </c>
      <c r="AA151" s="8" t="s">
        <v>861</v>
      </c>
      <c r="AB151" s="8" t="s">
        <v>862</v>
      </c>
    </row>
    <row r="152" spans="19:29" ht="15" thickBot="1" x14ac:dyDescent="0.35">
      <c r="S152" s="7" t="s">
        <v>321</v>
      </c>
      <c r="T152" s="8" t="s">
        <v>863</v>
      </c>
      <c r="U152" s="8" t="s">
        <v>864</v>
      </c>
      <c r="V152" s="8" t="s">
        <v>865</v>
      </c>
      <c r="W152" s="8" t="s">
        <v>317</v>
      </c>
      <c r="X152" s="8" t="s">
        <v>866</v>
      </c>
      <c r="Y152" s="8" t="s">
        <v>867</v>
      </c>
      <c r="Z152" s="8" t="s">
        <v>868</v>
      </c>
      <c r="AA152" s="8" t="s">
        <v>869</v>
      </c>
      <c r="AB152" s="8" t="s">
        <v>870</v>
      </c>
    </row>
    <row r="153" spans="19:29" ht="18.600000000000001" thickBot="1" x14ac:dyDescent="0.35">
      <c r="S153" s="3"/>
    </row>
    <row r="154" spans="19:29" ht="15" thickBot="1" x14ac:dyDescent="0.35">
      <c r="S154" s="7" t="s">
        <v>323</v>
      </c>
      <c r="T154" s="7" t="s">
        <v>167</v>
      </c>
      <c r="U154" s="7" t="s">
        <v>168</v>
      </c>
      <c r="V154" s="7" t="s">
        <v>169</v>
      </c>
      <c r="W154" s="7" t="s">
        <v>170</v>
      </c>
      <c r="X154" s="7" t="s">
        <v>171</v>
      </c>
      <c r="Y154" s="7" t="s">
        <v>172</v>
      </c>
      <c r="Z154" s="7" t="s">
        <v>173</v>
      </c>
      <c r="AA154" s="7" t="s">
        <v>174</v>
      </c>
      <c r="AB154" s="7" t="s">
        <v>175</v>
      </c>
    </row>
    <row r="155" spans="19:29" ht="15" thickBot="1" x14ac:dyDescent="0.35">
      <c r="S155" s="7" t="s">
        <v>316</v>
      </c>
      <c r="T155" s="8">
        <v>7244.4</v>
      </c>
      <c r="U155" s="8">
        <v>673.8</v>
      </c>
      <c r="V155" s="8">
        <v>693.8</v>
      </c>
      <c r="W155" s="8">
        <v>361.4</v>
      </c>
      <c r="X155" s="8">
        <v>164.2</v>
      </c>
      <c r="Y155" s="8">
        <v>0</v>
      </c>
      <c r="Z155" s="8">
        <v>602.5</v>
      </c>
      <c r="AA155" s="8">
        <v>0</v>
      </c>
      <c r="AB155" s="8">
        <v>0</v>
      </c>
    </row>
    <row r="156" spans="19:29" ht="15" thickBot="1" x14ac:dyDescent="0.35">
      <c r="S156" s="7" t="s">
        <v>318</v>
      </c>
      <c r="T156" s="8">
        <v>7555.9</v>
      </c>
      <c r="U156" s="8">
        <v>655.4</v>
      </c>
      <c r="V156" s="8">
        <v>1327.7</v>
      </c>
      <c r="W156" s="8">
        <v>377.3</v>
      </c>
      <c r="X156" s="8">
        <v>178.2</v>
      </c>
      <c r="Y156" s="8">
        <v>221.1</v>
      </c>
      <c r="Z156" s="8">
        <v>166.2</v>
      </c>
      <c r="AA156" s="8">
        <v>464.2</v>
      </c>
      <c r="AB156" s="8">
        <v>1011.7</v>
      </c>
    </row>
    <row r="157" spans="19:29" ht="15" thickBot="1" x14ac:dyDescent="0.35">
      <c r="S157" s="7" t="s">
        <v>319</v>
      </c>
      <c r="T157" s="8">
        <v>7870.4</v>
      </c>
      <c r="U157" s="8">
        <v>433.2</v>
      </c>
      <c r="V157" s="8">
        <v>1171</v>
      </c>
      <c r="W157" s="8">
        <v>572.5</v>
      </c>
      <c r="X157" s="8">
        <v>443.2</v>
      </c>
      <c r="Y157" s="8">
        <v>546.1</v>
      </c>
      <c r="Z157" s="8">
        <v>0</v>
      </c>
      <c r="AA157" s="8">
        <v>464.7</v>
      </c>
      <c r="AB157" s="8">
        <v>1198.9000000000001</v>
      </c>
    </row>
    <row r="158" spans="19:29" ht="15" thickBot="1" x14ac:dyDescent="0.35">
      <c r="S158" s="7" t="s">
        <v>320</v>
      </c>
      <c r="T158" s="8">
        <v>8624.5</v>
      </c>
      <c r="U158" s="8">
        <v>270</v>
      </c>
      <c r="V158" s="8">
        <v>1781.9</v>
      </c>
      <c r="W158" s="8">
        <v>88.3</v>
      </c>
      <c r="X158" s="8">
        <v>198.7</v>
      </c>
      <c r="Y158" s="8">
        <v>879</v>
      </c>
      <c r="Z158" s="8">
        <v>132.80000000000001</v>
      </c>
      <c r="AA158" s="8">
        <v>310.5</v>
      </c>
      <c r="AB158" s="8">
        <v>1578.3</v>
      </c>
    </row>
    <row r="159" spans="19:29" ht="15" thickBot="1" x14ac:dyDescent="0.35">
      <c r="S159" s="7" t="s">
        <v>321</v>
      </c>
      <c r="T159" s="8">
        <v>9054.7999999999993</v>
      </c>
      <c r="U159" s="8">
        <v>37.4</v>
      </c>
      <c r="V159" s="8">
        <v>1381.1</v>
      </c>
      <c r="W159" s="8">
        <v>0</v>
      </c>
      <c r="X159" s="8">
        <v>6.5</v>
      </c>
      <c r="Y159" s="8">
        <v>1617.2</v>
      </c>
      <c r="Z159" s="8">
        <v>115.3</v>
      </c>
      <c r="AA159" s="8">
        <v>1270.8</v>
      </c>
      <c r="AB159" s="8">
        <v>1274.3</v>
      </c>
    </row>
    <row r="160" spans="19:29" ht="18.600000000000001" thickBot="1" x14ac:dyDescent="0.35">
      <c r="S160" s="3"/>
    </row>
    <row r="161" spans="19:32" ht="15" thickBot="1" x14ac:dyDescent="0.35">
      <c r="S161" s="7" t="s">
        <v>324</v>
      </c>
      <c r="T161" s="7" t="s">
        <v>167</v>
      </c>
      <c r="U161" s="7" t="s">
        <v>168</v>
      </c>
      <c r="V161" s="7" t="s">
        <v>169</v>
      </c>
      <c r="W161" s="7" t="s">
        <v>170</v>
      </c>
      <c r="X161" s="7" t="s">
        <v>171</v>
      </c>
      <c r="Y161" s="7" t="s">
        <v>172</v>
      </c>
      <c r="Z161" s="7" t="s">
        <v>173</v>
      </c>
      <c r="AA161" s="7" t="s">
        <v>174</v>
      </c>
      <c r="AB161" s="7" t="s">
        <v>175</v>
      </c>
      <c r="AC161" s="7" t="s">
        <v>325</v>
      </c>
      <c r="AD161" s="7" t="s">
        <v>326</v>
      </c>
      <c r="AE161" s="7" t="s">
        <v>327</v>
      </c>
      <c r="AF161" s="7" t="s">
        <v>328</v>
      </c>
    </row>
    <row r="162" spans="19:32" ht="15" thickBot="1" x14ac:dyDescent="0.35">
      <c r="S162" s="7" t="s">
        <v>177</v>
      </c>
      <c r="T162" s="8">
        <v>7555.9</v>
      </c>
      <c r="U162" s="8">
        <v>673.8</v>
      </c>
      <c r="V162" s="8">
        <v>1327.7</v>
      </c>
      <c r="W162" s="8">
        <v>377.3</v>
      </c>
      <c r="X162" s="8">
        <v>178.2</v>
      </c>
      <c r="Y162" s="8">
        <v>546.1</v>
      </c>
      <c r="Z162" s="8">
        <v>132.80000000000001</v>
      </c>
      <c r="AA162" s="8">
        <v>1270.8</v>
      </c>
      <c r="AB162" s="8">
        <v>1198.9000000000001</v>
      </c>
      <c r="AC162" s="8">
        <v>13261.5</v>
      </c>
      <c r="AD162" s="8">
        <v>13000</v>
      </c>
      <c r="AE162" s="8">
        <v>-261.5</v>
      </c>
      <c r="AF162" s="8">
        <v>-2.0099999999999998</v>
      </c>
    </row>
    <row r="163" spans="19:32" ht="15" thickBot="1" x14ac:dyDescent="0.35">
      <c r="S163" s="7" t="s">
        <v>178</v>
      </c>
      <c r="T163" s="8">
        <v>7555.9</v>
      </c>
      <c r="U163" s="8">
        <v>673.8</v>
      </c>
      <c r="V163" s="8">
        <v>1327.7</v>
      </c>
      <c r="W163" s="8">
        <v>377.3</v>
      </c>
      <c r="X163" s="8">
        <v>178.2</v>
      </c>
      <c r="Y163" s="8">
        <v>546.1</v>
      </c>
      <c r="Z163" s="8">
        <v>0</v>
      </c>
      <c r="AA163" s="8">
        <v>1270.8</v>
      </c>
      <c r="AB163" s="8">
        <v>1198.9000000000001</v>
      </c>
      <c r="AC163" s="8">
        <v>13128.7</v>
      </c>
      <c r="AD163" s="8">
        <v>12000</v>
      </c>
      <c r="AE163" s="8">
        <v>-1128.7</v>
      </c>
      <c r="AF163" s="8">
        <v>-9.41</v>
      </c>
    </row>
    <row r="164" spans="19:32" ht="15" thickBot="1" x14ac:dyDescent="0.35">
      <c r="S164" s="7" t="s">
        <v>179</v>
      </c>
      <c r="T164" s="8">
        <v>7555.9</v>
      </c>
      <c r="U164" s="8">
        <v>433.2</v>
      </c>
      <c r="V164" s="8">
        <v>1327.7</v>
      </c>
      <c r="W164" s="8">
        <v>377.3</v>
      </c>
      <c r="X164" s="8">
        <v>443.2</v>
      </c>
      <c r="Y164" s="8">
        <v>221.1</v>
      </c>
      <c r="Z164" s="8">
        <v>0</v>
      </c>
      <c r="AA164" s="8">
        <v>310.5</v>
      </c>
      <c r="AB164" s="8">
        <v>0</v>
      </c>
      <c r="AC164" s="8">
        <v>10669</v>
      </c>
      <c r="AD164" s="8">
        <v>11000</v>
      </c>
      <c r="AE164" s="8">
        <v>331</v>
      </c>
      <c r="AF164" s="8">
        <v>3.01</v>
      </c>
    </row>
    <row r="165" spans="19:32" ht="15" thickBot="1" x14ac:dyDescent="0.35">
      <c r="S165" s="7" t="s">
        <v>180</v>
      </c>
      <c r="T165" s="8">
        <v>7244.4</v>
      </c>
      <c r="U165" s="8">
        <v>673.8</v>
      </c>
      <c r="V165" s="8">
        <v>1327.7</v>
      </c>
      <c r="W165" s="8">
        <v>361.4</v>
      </c>
      <c r="X165" s="8">
        <v>164.2</v>
      </c>
      <c r="Y165" s="8">
        <v>0</v>
      </c>
      <c r="Z165" s="8">
        <v>166.2</v>
      </c>
      <c r="AA165" s="8">
        <v>0</v>
      </c>
      <c r="AB165" s="8">
        <v>1578.3</v>
      </c>
      <c r="AC165" s="8">
        <v>11516</v>
      </c>
      <c r="AD165" s="8">
        <v>12000</v>
      </c>
      <c r="AE165" s="8">
        <v>484</v>
      </c>
      <c r="AF165" s="8">
        <v>4.03</v>
      </c>
    </row>
    <row r="166" spans="19:32" ht="15" thickBot="1" x14ac:dyDescent="0.35">
      <c r="S166" s="7" t="s">
        <v>181</v>
      </c>
      <c r="T166" s="8">
        <v>7244.4</v>
      </c>
      <c r="U166" s="8">
        <v>673.8</v>
      </c>
      <c r="V166" s="8">
        <v>693.8</v>
      </c>
      <c r="W166" s="8">
        <v>361.4</v>
      </c>
      <c r="X166" s="8">
        <v>164.2</v>
      </c>
      <c r="Y166" s="8">
        <v>0</v>
      </c>
      <c r="Z166" s="8">
        <v>166.2</v>
      </c>
      <c r="AA166" s="8">
        <v>0</v>
      </c>
      <c r="AB166" s="8">
        <v>1578.3</v>
      </c>
      <c r="AC166" s="8">
        <v>10882.1</v>
      </c>
      <c r="AD166" s="8">
        <v>11000</v>
      </c>
      <c r="AE166" s="8">
        <v>117.9</v>
      </c>
      <c r="AF166" s="8">
        <v>1.07</v>
      </c>
    </row>
    <row r="167" spans="19:32" ht="15" thickBot="1" x14ac:dyDescent="0.35">
      <c r="S167" s="7" t="s">
        <v>182</v>
      </c>
      <c r="T167" s="8">
        <v>7555.9</v>
      </c>
      <c r="U167" s="8">
        <v>673.8</v>
      </c>
      <c r="V167" s="8">
        <v>1171</v>
      </c>
      <c r="W167" s="8">
        <v>572.5</v>
      </c>
      <c r="X167" s="8">
        <v>443.2</v>
      </c>
      <c r="Y167" s="8">
        <v>546.1</v>
      </c>
      <c r="Z167" s="8">
        <v>115.3</v>
      </c>
      <c r="AA167" s="8">
        <v>1270.8</v>
      </c>
      <c r="AB167" s="8">
        <v>1198.9000000000001</v>
      </c>
      <c r="AC167" s="8">
        <v>13547.5</v>
      </c>
      <c r="AD167" s="8">
        <v>13000</v>
      </c>
      <c r="AE167" s="8">
        <v>-547.5</v>
      </c>
      <c r="AF167" s="8">
        <v>-4.21</v>
      </c>
    </row>
    <row r="168" spans="19:32" ht="15" thickBot="1" x14ac:dyDescent="0.35">
      <c r="S168" s="7" t="s">
        <v>183</v>
      </c>
      <c r="T168" s="8">
        <v>7870.4</v>
      </c>
      <c r="U168" s="8">
        <v>655.4</v>
      </c>
      <c r="V168" s="8">
        <v>1171</v>
      </c>
      <c r="W168" s="8">
        <v>572.5</v>
      </c>
      <c r="X168" s="8">
        <v>443.2</v>
      </c>
      <c r="Y168" s="8">
        <v>546.1</v>
      </c>
      <c r="Z168" s="8">
        <v>132.80000000000001</v>
      </c>
      <c r="AA168" s="8">
        <v>310.5</v>
      </c>
      <c r="AB168" s="8">
        <v>1198.9000000000001</v>
      </c>
      <c r="AC168" s="8">
        <v>12900.6</v>
      </c>
      <c r="AD168" s="8">
        <v>13000</v>
      </c>
      <c r="AE168" s="8">
        <v>99.4</v>
      </c>
      <c r="AF168" s="8">
        <v>0.76</v>
      </c>
    </row>
    <row r="169" spans="19:32" ht="15" thickBot="1" x14ac:dyDescent="0.35">
      <c r="S169" s="7" t="s">
        <v>184</v>
      </c>
      <c r="T169" s="8">
        <v>7244.4</v>
      </c>
      <c r="U169" s="8">
        <v>433.2</v>
      </c>
      <c r="V169" s="8">
        <v>1171</v>
      </c>
      <c r="W169" s="8">
        <v>377.3</v>
      </c>
      <c r="X169" s="8">
        <v>164.2</v>
      </c>
      <c r="Y169" s="8">
        <v>0</v>
      </c>
      <c r="Z169" s="8">
        <v>132.80000000000001</v>
      </c>
      <c r="AA169" s="8">
        <v>310.5</v>
      </c>
      <c r="AB169" s="8">
        <v>1578.3</v>
      </c>
      <c r="AC169" s="8">
        <v>11411.7</v>
      </c>
      <c r="AD169" s="8">
        <v>11000</v>
      </c>
      <c r="AE169" s="8">
        <v>-411.7</v>
      </c>
      <c r="AF169" s="8">
        <v>-3.74</v>
      </c>
    </row>
    <row r="170" spans="19:32" ht="15" thickBot="1" x14ac:dyDescent="0.35">
      <c r="S170" s="7" t="s">
        <v>185</v>
      </c>
      <c r="T170" s="8">
        <v>7244.4</v>
      </c>
      <c r="U170" s="8">
        <v>655.4</v>
      </c>
      <c r="V170" s="8">
        <v>1327.7</v>
      </c>
      <c r="W170" s="8">
        <v>377.3</v>
      </c>
      <c r="X170" s="8">
        <v>164.2</v>
      </c>
      <c r="Y170" s="8">
        <v>0</v>
      </c>
      <c r="Z170" s="8">
        <v>132.80000000000001</v>
      </c>
      <c r="AA170" s="8">
        <v>310.5</v>
      </c>
      <c r="AB170" s="8">
        <v>1274.3</v>
      </c>
      <c r="AC170" s="8">
        <v>11486.6</v>
      </c>
      <c r="AD170" s="8">
        <v>11000</v>
      </c>
      <c r="AE170" s="8">
        <v>-486.6</v>
      </c>
      <c r="AF170" s="8">
        <v>-4.42</v>
      </c>
    </row>
    <row r="171" spans="19:32" ht="15" thickBot="1" x14ac:dyDescent="0.35">
      <c r="S171" s="7" t="s">
        <v>186</v>
      </c>
      <c r="T171" s="8">
        <v>7555.9</v>
      </c>
      <c r="U171" s="8">
        <v>37.4</v>
      </c>
      <c r="V171" s="8">
        <v>1381.1</v>
      </c>
      <c r="W171" s="8">
        <v>88.3</v>
      </c>
      <c r="X171" s="8">
        <v>6.5</v>
      </c>
      <c r="Y171" s="8">
        <v>1617.2</v>
      </c>
      <c r="Z171" s="8">
        <v>602.5</v>
      </c>
      <c r="AA171" s="8">
        <v>464.7</v>
      </c>
      <c r="AB171" s="8">
        <v>0</v>
      </c>
      <c r="AC171" s="8">
        <v>11753.6</v>
      </c>
      <c r="AD171" s="8">
        <v>12000</v>
      </c>
      <c r="AE171" s="8">
        <v>246.4</v>
      </c>
      <c r="AF171" s="8">
        <v>2.0499999999999998</v>
      </c>
    </row>
    <row r="172" spans="19:32" ht="15" thickBot="1" x14ac:dyDescent="0.35">
      <c r="S172" s="7" t="s">
        <v>187</v>
      </c>
      <c r="T172" s="8">
        <v>7870.4</v>
      </c>
      <c r="U172" s="8">
        <v>655.4</v>
      </c>
      <c r="V172" s="8">
        <v>1781.9</v>
      </c>
      <c r="W172" s="8">
        <v>572.5</v>
      </c>
      <c r="X172" s="8">
        <v>443.2</v>
      </c>
      <c r="Y172" s="8">
        <v>879</v>
      </c>
      <c r="Z172" s="8">
        <v>0</v>
      </c>
      <c r="AA172" s="8">
        <v>464.7</v>
      </c>
      <c r="AB172" s="8">
        <v>1198.9000000000001</v>
      </c>
      <c r="AC172" s="8">
        <v>13866</v>
      </c>
      <c r="AD172" s="8">
        <v>13000</v>
      </c>
      <c r="AE172" s="8">
        <v>-866</v>
      </c>
      <c r="AF172" s="8">
        <v>-6.66</v>
      </c>
    </row>
    <row r="173" spans="19:32" ht="15" thickBot="1" x14ac:dyDescent="0.35">
      <c r="S173" s="7" t="s">
        <v>188</v>
      </c>
      <c r="T173" s="8">
        <v>7870.4</v>
      </c>
      <c r="U173" s="8">
        <v>655.4</v>
      </c>
      <c r="V173" s="8">
        <v>1171</v>
      </c>
      <c r="W173" s="8">
        <v>572.5</v>
      </c>
      <c r="X173" s="8">
        <v>443.2</v>
      </c>
      <c r="Y173" s="8">
        <v>879</v>
      </c>
      <c r="Z173" s="8">
        <v>0</v>
      </c>
      <c r="AA173" s="8">
        <v>464.2</v>
      </c>
      <c r="AB173" s="8">
        <v>1198.9000000000001</v>
      </c>
      <c r="AC173" s="8">
        <v>13254.5</v>
      </c>
      <c r="AD173" s="8">
        <v>13000</v>
      </c>
      <c r="AE173" s="8">
        <v>-254.5</v>
      </c>
      <c r="AF173" s="8">
        <v>-1.96</v>
      </c>
    </row>
    <row r="174" spans="19:32" ht="15" thickBot="1" x14ac:dyDescent="0.35">
      <c r="S174" s="7" t="s">
        <v>189</v>
      </c>
      <c r="T174" s="8">
        <v>7870.4</v>
      </c>
      <c r="U174" s="8">
        <v>655.4</v>
      </c>
      <c r="V174" s="8">
        <v>1171</v>
      </c>
      <c r="W174" s="8">
        <v>572.5</v>
      </c>
      <c r="X174" s="8">
        <v>443.2</v>
      </c>
      <c r="Y174" s="8">
        <v>879</v>
      </c>
      <c r="Z174" s="8">
        <v>166.2</v>
      </c>
      <c r="AA174" s="8">
        <v>464.7</v>
      </c>
      <c r="AB174" s="8">
        <v>1198.9000000000001</v>
      </c>
      <c r="AC174" s="8">
        <v>13421.2</v>
      </c>
      <c r="AD174" s="8">
        <v>13000</v>
      </c>
      <c r="AE174" s="8">
        <v>-421.2</v>
      </c>
      <c r="AF174" s="8">
        <v>-3.24</v>
      </c>
    </row>
    <row r="175" spans="19:32" ht="15" thickBot="1" x14ac:dyDescent="0.35">
      <c r="S175" s="7" t="s">
        <v>190</v>
      </c>
      <c r="T175" s="8">
        <v>7555.9</v>
      </c>
      <c r="U175" s="8">
        <v>433.2</v>
      </c>
      <c r="V175" s="8">
        <v>1171</v>
      </c>
      <c r="W175" s="8">
        <v>572.5</v>
      </c>
      <c r="X175" s="8">
        <v>178.2</v>
      </c>
      <c r="Y175" s="8">
        <v>546.1</v>
      </c>
      <c r="Z175" s="8">
        <v>132.80000000000001</v>
      </c>
      <c r="AA175" s="8">
        <v>464.7</v>
      </c>
      <c r="AB175" s="8">
        <v>1198.9000000000001</v>
      </c>
      <c r="AC175" s="8">
        <v>12253.3</v>
      </c>
      <c r="AD175" s="8">
        <v>13000</v>
      </c>
      <c r="AE175" s="8">
        <v>746.7</v>
      </c>
      <c r="AF175" s="8">
        <v>5.74</v>
      </c>
    </row>
    <row r="176" spans="19:32" ht="15" thickBot="1" x14ac:dyDescent="0.35">
      <c r="S176" s="7" t="s">
        <v>191</v>
      </c>
      <c r="T176" s="8">
        <v>7555.9</v>
      </c>
      <c r="U176" s="8">
        <v>433.2</v>
      </c>
      <c r="V176" s="8">
        <v>1781.9</v>
      </c>
      <c r="W176" s="8">
        <v>572.5</v>
      </c>
      <c r="X176" s="8">
        <v>178.2</v>
      </c>
      <c r="Y176" s="8">
        <v>546.1</v>
      </c>
      <c r="Z176" s="8">
        <v>0</v>
      </c>
      <c r="AA176" s="8">
        <v>464.7</v>
      </c>
      <c r="AB176" s="8">
        <v>1011.7</v>
      </c>
      <c r="AC176" s="8">
        <v>12544.3</v>
      </c>
      <c r="AD176" s="8">
        <v>12000</v>
      </c>
      <c r="AE176" s="8">
        <v>-544.29999999999995</v>
      </c>
      <c r="AF176" s="8">
        <v>-4.54</v>
      </c>
    </row>
    <row r="177" spans="19:32" ht="15" thickBot="1" x14ac:dyDescent="0.35">
      <c r="S177" s="7" t="s">
        <v>192</v>
      </c>
      <c r="T177" s="8">
        <v>7555.9</v>
      </c>
      <c r="U177" s="8">
        <v>433.2</v>
      </c>
      <c r="V177" s="8">
        <v>1171</v>
      </c>
      <c r="W177" s="8">
        <v>572.5</v>
      </c>
      <c r="X177" s="8">
        <v>178.2</v>
      </c>
      <c r="Y177" s="8">
        <v>546.1</v>
      </c>
      <c r="Z177" s="8">
        <v>0</v>
      </c>
      <c r="AA177" s="8">
        <v>464.7</v>
      </c>
      <c r="AB177" s="8">
        <v>1198.9000000000001</v>
      </c>
      <c r="AC177" s="8">
        <v>12120.5</v>
      </c>
      <c r="AD177" s="8">
        <v>13000</v>
      </c>
      <c r="AE177" s="8">
        <v>879.5</v>
      </c>
      <c r="AF177" s="8">
        <v>6.77</v>
      </c>
    </row>
    <row r="178" spans="19:32" ht="15" thickBot="1" x14ac:dyDescent="0.35">
      <c r="S178" s="7" t="s">
        <v>193</v>
      </c>
      <c r="T178" s="8">
        <v>7870.4</v>
      </c>
      <c r="U178" s="8">
        <v>655.4</v>
      </c>
      <c r="V178" s="8">
        <v>1327.7</v>
      </c>
      <c r="W178" s="8">
        <v>361.4</v>
      </c>
      <c r="X178" s="8">
        <v>164.2</v>
      </c>
      <c r="Y178" s="8">
        <v>0</v>
      </c>
      <c r="Z178" s="8">
        <v>0</v>
      </c>
      <c r="AA178" s="8">
        <v>464.2</v>
      </c>
      <c r="AB178" s="8">
        <v>1198.9000000000001</v>
      </c>
      <c r="AC178" s="8">
        <v>12042.1</v>
      </c>
      <c r="AD178" s="8">
        <v>12000</v>
      </c>
      <c r="AE178" s="8">
        <v>-42.1</v>
      </c>
      <c r="AF178" s="8">
        <v>-0.35</v>
      </c>
    </row>
    <row r="179" spans="19:32" ht="15" thickBot="1" x14ac:dyDescent="0.35">
      <c r="S179" s="7" t="s">
        <v>194</v>
      </c>
      <c r="T179" s="8">
        <v>7555.9</v>
      </c>
      <c r="U179" s="8">
        <v>270</v>
      </c>
      <c r="V179" s="8">
        <v>1171</v>
      </c>
      <c r="W179" s="8">
        <v>361.4</v>
      </c>
      <c r="X179" s="8">
        <v>178.2</v>
      </c>
      <c r="Y179" s="8">
        <v>0</v>
      </c>
      <c r="Z179" s="8">
        <v>0</v>
      </c>
      <c r="AA179" s="8">
        <v>464.2</v>
      </c>
      <c r="AB179" s="8">
        <v>1011.7</v>
      </c>
      <c r="AC179" s="8">
        <v>11012.4</v>
      </c>
      <c r="AD179" s="8">
        <v>11000</v>
      </c>
      <c r="AE179" s="8">
        <v>-12.4</v>
      </c>
      <c r="AF179" s="8">
        <v>-0.11</v>
      </c>
    </row>
    <row r="180" spans="19:32" ht="15" thickBot="1" x14ac:dyDescent="0.35">
      <c r="S180" s="7" t="s">
        <v>195</v>
      </c>
      <c r="T180" s="8">
        <v>7870.4</v>
      </c>
      <c r="U180" s="8">
        <v>433.2</v>
      </c>
      <c r="V180" s="8">
        <v>1171</v>
      </c>
      <c r="W180" s="8">
        <v>361.4</v>
      </c>
      <c r="X180" s="8">
        <v>164.2</v>
      </c>
      <c r="Y180" s="8">
        <v>0</v>
      </c>
      <c r="Z180" s="8">
        <v>0</v>
      </c>
      <c r="AA180" s="8">
        <v>464.2</v>
      </c>
      <c r="AB180" s="8">
        <v>1578.3</v>
      </c>
      <c r="AC180" s="8">
        <v>12042.6</v>
      </c>
      <c r="AD180" s="8">
        <v>12000</v>
      </c>
      <c r="AE180" s="8">
        <v>-42.6</v>
      </c>
      <c r="AF180" s="8">
        <v>-0.36</v>
      </c>
    </row>
    <row r="181" spans="19:32" ht="15" thickBot="1" x14ac:dyDescent="0.35">
      <c r="S181" s="7" t="s">
        <v>196</v>
      </c>
      <c r="T181" s="8">
        <v>7870.4</v>
      </c>
      <c r="U181" s="8">
        <v>37.4</v>
      </c>
      <c r="V181" s="8">
        <v>1781.9</v>
      </c>
      <c r="W181" s="8">
        <v>377.3</v>
      </c>
      <c r="X181" s="8">
        <v>198.7</v>
      </c>
      <c r="Y181" s="8">
        <v>221.1</v>
      </c>
      <c r="Z181" s="8">
        <v>166.2</v>
      </c>
      <c r="AA181" s="8">
        <v>464.7</v>
      </c>
      <c r="AB181" s="8">
        <v>0</v>
      </c>
      <c r="AC181" s="8">
        <v>11117.7</v>
      </c>
      <c r="AD181" s="8">
        <v>11000</v>
      </c>
      <c r="AE181" s="8">
        <v>-117.7</v>
      </c>
      <c r="AF181" s="8">
        <v>-1.07</v>
      </c>
    </row>
    <row r="182" spans="19:32" ht="15" thickBot="1" x14ac:dyDescent="0.35">
      <c r="S182" s="7" t="s">
        <v>197</v>
      </c>
      <c r="T182" s="8">
        <v>7555.9</v>
      </c>
      <c r="U182" s="8">
        <v>433.2</v>
      </c>
      <c r="V182" s="8">
        <v>1171</v>
      </c>
      <c r="W182" s="8">
        <v>377.3</v>
      </c>
      <c r="X182" s="8">
        <v>178.2</v>
      </c>
      <c r="Y182" s="8">
        <v>0</v>
      </c>
      <c r="Z182" s="8">
        <v>132.80000000000001</v>
      </c>
      <c r="AA182" s="8">
        <v>464.7</v>
      </c>
      <c r="AB182" s="8">
        <v>1198.9000000000001</v>
      </c>
      <c r="AC182" s="8">
        <v>11512</v>
      </c>
      <c r="AD182" s="8">
        <v>12000</v>
      </c>
      <c r="AE182" s="8">
        <v>488</v>
      </c>
      <c r="AF182" s="8">
        <v>4.07</v>
      </c>
    </row>
    <row r="183" spans="19:32" ht="15" thickBot="1" x14ac:dyDescent="0.35">
      <c r="S183" s="7" t="s">
        <v>198</v>
      </c>
      <c r="T183" s="8">
        <v>7870.4</v>
      </c>
      <c r="U183" s="8">
        <v>433.2</v>
      </c>
      <c r="V183" s="8">
        <v>1327.7</v>
      </c>
      <c r="W183" s="8">
        <v>377.3</v>
      </c>
      <c r="X183" s="8">
        <v>164.2</v>
      </c>
      <c r="Y183" s="8">
        <v>0</v>
      </c>
      <c r="Z183" s="8">
        <v>0</v>
      </c>
      <c r="AA183" s="8">
        <v>310.5</v>
      </c>
      <c r="AB183" s="8">
        <v>1578.3</v>
      </c>
      <c r="AC183" s="8">
        <v>12061.6</v>
      </c>
      <c r="AD183" s="8">
        <v>12000</v>
      </c>
      <c r="AE183" s="8">
        <v>-61.6</v>
      </c>
      <c r="AF183" s="8">
        <v>-0.51</v>
      </c>
    </row>
    <row r="184" spans="19:32" ht="15" thickBot="1" x14ac:dyDescent="0.35">
      <c r="S184" s="7" t="s">
        <v>199</v>
      </c>
      <c r="T184" s="8">
        <v>7555.9</v>
      </c>
      <c r="U184" s="8">
        <v>270</v>
      </c>
      <c r="V184" s="8">
        <v>1171</v>
      </c>
      <c r="W184" s="8">
        <v>377.3</v>
      </c>
      <c r="X184" s="8">
        <v>178.2</v>
      </c>
      <c r="Y184" s="8">
        <v>0</v>
      </c>
      <c r="Z184" s="8">
        <v>0</v>
      </c>
      <c r="AA184" s="8">
        <v>464.7</v>
      </c>
      <c r="AB184" s="8">
        <v>1011.7</v>
      </c>
      <c r="AC184" s="8">
        <v>11028.9</v>
      </c>
      <c r="AD184" s="8">
        <v>11000</v>
      </c>
      <c r="AE184" s="8">
        <v>-28.9</v>
      </c>
      <c r="AF184" s="8">
        <v>-0.26</v>
      </c>
    </row>
    <row r="185" spans="19:32" ht="15" thickBot="1" x14ac:dyDescent="0.35">
      <c r="S185" s="7" t="s">
        <v>200</v>
      </c>
      <c r="T185" s="8">
        <v>7244.4</v>
      </c>
      <c r="U185" s="8">
        <v>433.2</v>
      </c>
      <c r="V185" s="8">
        <v>1171</v>
      </c>
      <c r="W185" s="8">
        <v>572.5</v>
      </c>
      <c r="X185" s="8">
        <v>178.2</v>
      </c>
      <c r="Y185" s="8">
        <v>221.1</v>
      </c>
      <c r="Z185" s="8">
        <v>0</v>
      </c>
      <c r="AA185" s="8">
        <v>310.5</v>
      </c>
      <c r="AB185" s="8">
        <v>1011.7</v>
      </c>
      <c r="AC185" s="8">
        <v>11142.7</v>
      </c>
      <c r="AD185" s="8">
        <v>11000</v>
      </c>
      <c r="AE185" s="8">
        <v>-142.69999999999999</v>
      </c>
      <c r="AF185" s="8">
        <v>-1.3</v>
      </c>
    </row>
    <row r="186" spans="19:32" ht="15" thickBot="1" x14ac:dyDescent="0.35">
      <c r="S186" s="7" t="s">
        <v>201</v>
      </c>
      <c r="T186" s="8">
        <v>7870.4</v>
      </c>
      <c r="U186" s="8">
        <v>655.4</v>
      </c>
      <c r="V186" s="8">
        <v>1327.7</v>
      </c>
      <c r="W186" s="8">
        <v>572.5</v>
      </c>
      <c r="X186" s="8">
        <v>178.2</v>
      </c>
      <c r="Y186" s="8">
        <v>221.1</v>
      </c>
      <c r="Z186" s="8">
        <v>132.80000000000001</v>
      </c>
      <c r="AA186" s="8">
        <v>1270.8</v>
      </c>
      <c r="AB186" s="8">
        <v>1578.3</v>
      </c>
      <c r="AC186" s="8">
        <v>13807.1</v>
      </c>
      <c r="AD186" s="8">
        <v>13000</v>
      </c>
      <c r="AE186" s="8">
        <v>-807.1</v>
      </c>
      <c r="AF186" s="8">
        <v>-6.21</v>
      </c>
    </row>
    <row r="187" spans="19:32" ht="15" thickBot="1" x14ac:dyDescent="0.35">
      <c r="S187" s="7" t="s">
        <v>202</v>
      </c>
      <c r="T187" s="8">
        <v>7555.9</v>
      </c>
      <c r="U187" s="8">
        <v>673.8</v>
      </c>
      <c r="V187" s="8">
        <v>1781.9</v>
      </c>
      <c r="W187" s="8">
        <v>572.5</v>
      </c>
      <c r="X187" s="8">
        <v>198.7</v>
      </c>
      <c r="Y187" s="8">
        <v>879</v>
      </c>
      <c r="Z187" s="8">
        <v>166.2</v>
      </c>
      <c r="AA187" s="8">
        <v>464.7</v>
      </c>
      <c r="AB187" s="8">
        <v>1198.9000000000001</v>
      </c>
      <c r="AC187" s="8">
        <v>13491.6</v>
      </c>
      <c r="AD187" s="8">
        <v>14000</v>
      </c>
      <c r="AE187" s="8">
        <v>508.4</v>
      </c>
      <c r="AF187" s="8">
        <v>3.63</v>
      </c>
    </row>
    <row r="188" spans="19:32" ht="15" thickBot="1" x14ac:dyDescent="0.35">
      <c r="S188" s="7" t="s">
        <v>203</v>
      </c>
      <c r="T188" s="8">
        <v>8624.5</v>
      </c>
      <c r="U188" s="8">
        <v>655.4</v>
      </c>
      <c r="V188" s="8">
        <v>1781.9</v>
      </c>
      <c r="W188" s="8">
        <v>88.3</v>
      </c>
      <c r="X188" s="8">
        <v>198.7</v>
      </c>
      <c r="Y188" s="8">
        <v>879</v>
      </c>
      <c r="Z188" s="8">
        <v>166.2</v>
      </c>
      <c r="AA188" s="8">
        <v>464.2</v>
      </c>
      <c r="AB188" s="8">
        <v>1198.9000000000001</v>
      </c>
      <c r="AC188" s="8">
        <v>14057.1</v>
      </c>
      <c r="AD188" s="8">
        <v>14000</v>
      </c>
      <c r="AE188" s="8">
        <v>-57.1</v>
      </c>
      <c r="AF188" s="8">
        <v>-0.41</v>
      </c>
    </row>
    <row r="189" spans="19:32" ht="15" thickBot="1" x14ac:dyDescent="0.35">
      <c r="S189" s="7" t="s">
        <v>204</v>
      </c>
      <c r="T189" s="8">
        <v>7870.4</v>
      </c>
      <c r="U189" s="8">
        <v>433.2</v>
      </c>
      <c r="V189" s="8">
        <v>1171</v>
      </c>
      <c r="W189" s="8">
        <v>88.3</v>
      </c>
      <c r="X189" s="8">
        <v>178.2</v>
      </c>
      <c r="Y189" s="8">
        <v>221.1</v>
      </c>
      <c r="Z189" s="8">
        <v>132.80000000000001</v>
      </c>
      <c r="AA189" s="8">
        <v>1270.8</v>
      </c>
      <c r="AB189" s="8">
        <v>1578.3</v>
      </c>
      <c r="AC189" s="8">
        <v>12944.1</v>
      </c>
      <c r="AD189" s="8">
        <v>13000</v>
      </c>
      <c r="AE189" s="8">
        <v>55.9</v>
      </c>
      <c r="AF189" s="8">
        <v>0.43</v>
      </c>
    </row>
    <row r="190" spans="19:32" ht="15" thickBot="1" x14ac:dyDescent="0.35">
      <c r="S190" s="7" t="s">
        <v>205</v>
      </c>
      <c r="T190" s="8">
        <v>7555.9</v>
      </c>
      <c r="U190" s="8">
        <v>655.4</v>
      </c>
      <c r="V190" s="8">
        <v>1327.7</v>
      </c>
      <c r="W190" s="8">
        <v>361.4</v>
      </c>
      <c r="X190" s="8">
        <v>164.2</v>
      </c>
      <c r="Y190" s="8">
        <v>0</v>
      </c>
      <c r="Z190" s="8">
        <v>132.80000000000001</v>
      </c>
      <c r="AA190" s="8">
        <v>464.7</v>
      </c>
      <c r="AB190" s="8">
        <v>1198.9000000000001</v>
      </c>
      <c r="AC190" s="8">
        <v>11860.9</v>
      </c>
      <c r="AD190" s="8">
        <v>13000</v>
      </c>
      <c r="AE190" s="8">
        <v>1139.0999999999999</v>
      </c>
      <c r="AF190" s="8">
        <v>8.76</v>
      </c>
    </row>
    <row r="191" spans="19:32" ht="15" thickBot="1" x14ac:dyDescent="0.35">
      <c r="S191" s="7" t="s">
        <v>206</v>
      </c>
      <c r="T191" s="8">
        <v>7555.9</v>
      </c>
      <c r="U191" s="8">
        <v>433.2</v>
      </c>
      <c r="V191" s="8">
        <v>1327.7</v>
      </c>
      <c r="W191" s="8">
        <v>361.4</v>
      </c>
      <c r="X191" s="8">
        <v>164.2</v>
      </c>
      <c r="Y191" s="8">
        <v>221.1</v>
      </c>
      <c r="Z191" s="8">
        <v>132.80000000000001</v>
      </c>
      <c r="AA191" s="8">
        <v>464.7</v>
      </c>
      <c r="AB191" s="8">
        <v>1578.3</v>
      </c>
      <c r="AC191" s="8">
        <v>12239.3</v>
      </c>
      <c r="AD191" s="8">
        <v>13000</v>
      </c>
      <c r="AE191" s="8">
        <v>760.7</v>
      </c>
      <c r="AF191" s="8">
        <v>5.85</v>
      </c>
    </row>
    <row r="192" spans="19:32" ht="15" thickBot="1" x14ac:dyDescent="0.35">
      <c r="S192" s="7" t="s">
        <v>207</v>
      </c>
      <c r="T192" s="8">
        <v>7870.4</v>
      </c>
      <c r="U192" s="8">
        <v>270</v>
      </c>
      <c r="V192" s="8">
        <v>1327.7</v>
      </c>
      <c r="W192" s="8">
        <v>361.4</v>
      </c>
      <c r="X192" s="8">
        <v>164.2</v>
      </c>
      <c r="Y192" s="8">
        <v>0</v>
      </c>
      <c r="Z192" s="8">
        <v>0</v>
      </c>
      <c r="AA192" s="8">
        <v>464.7</v>
      </c>
      <c r="AB192" s="8">
        <v>1011.7</v>
      </c>
      <c r="AC192" s="8">
        <v>11470.1</v>
      </c>
      <c r="AD192" s="8">
        <v>11000</v>
      </c>
      <c r="AE192" s="8">
        <v>-470.1</v>
      </c>
      <c r="AF192" s="8">
        <v>-4.2699999999999996</v>
      </c>
    </row>
    <row r="193" spans="19:32" ht="15" thickBot="1" x14ac:dyDescent="0.35">
      <c r="S193" s="7" t="s">
        <v>208</v>
      </c>
      <c r="T193" s="8">
        <v>7870.4</v>
      </c>
      <c r="U193" s="8">
        <v>433.2</v>
      </c>
      <c r="V193" s="8">
        <v>1171</v>
      </c>
      <c r="W193" s="8">
        <v>572.5</v>
      </c>
      <c r="X193" s="8">
        <v>178.2</v>
      </c>
      <c r="Y193" s="8">
        <v>221.1</v>
      </c>
      <c r="Z193" s="8">
        <v>132.80000000000001</v>
      </c>
      <c r="AA193" s="8">
        <v>310.5</v>
      </c>
      <c r="AB193" s="8">
        <v>1578.3</v>
      </c>
      <c r="AC193" s="8">
        <v>12467.9</v>
      </c>
      <c r="AD193" s="8">
        <v>13000</v>
      </c>
      <c r="AE193" s="8">
        <v>532.1</v>
      </c>
      <c r="AF193" s="8">
        <v>4.09</v>
      </c>
    </row>
    <row r="194" spans="19:32" ht="15" thickBot="1" x14ac:dyDescent="0.35">
      <c r="S194" s="7" t="s">
        <v>209</v>
      </c>
      <c r="T194" s="8">
        <v>7555.9</v>
      </c>
      <c r="U194" s="8">
        <v>655.4</v>
      </c>
      <c r="V194" s="8">
        <v>1327.7</v>
      </c>
      <c r="W194" s="8">
        <v>377.3</v>
      </c>
      <c r="X194" s="8">
        <v>164.2</v>
      </c>
      <c r="Y194" s="8">
        <v>0</v>
      </c>
      <c r="Z194" s="8">
        <v>115.3</v>
      </c>
      <c r="AA194" s="8">
        <v>310.5</v>
      </c>
      <c r="AB194" s="8">
        <v>1578.3</v>
      </c>
      <c r="AC194" s="8">
        <v>12084.5</v>
      </c>
      <c r="AD194" s="8">
        <v>13000</v>
      </c>
      <c r="AE194" s="8">
        <v>915.5</v>
      </c>
      <c r="AF194" s="8">
        <v>7.04</v>
      </c>
    </row>
    <row r="195" spans="19:32" ht="15" thickBot="1" x14ac:dyDescent="0.35">
      <c r="S195" s="7" t="s">
        <v>210</v>
      </c>
      <c r="T195" s="8">
        <v>7555.9</v>
      </c>
      <c r="U195" s="8">
        <v>655.4</v>
      </c>
      <c r="V195" s="8">
        <v>1327.7</v>
      </c>
      <c r="W195" s="8">
        <v>377.3</v>
      </c>
      <c r="X195" s="8">
        <v>164.2</v>
      </c>
      <c r="Y195" s="8">
        <v>221.1</v>
      </c>
      <c r="Z195" s="8">
        <v>132.80000000000001</v>
      </c>
      <c r="AA195" s="8">
        <v>464.7</v>
      </c>
      <c r="AB195" s="8">
        <v>1274.3</v>
      </c>
      <c r="AC195" s="8">
        <v>12173.4</v>
      </c>
      <c r="AD195" s="8">
        <v>13000</v>
      </c>
      <c r="AE195" s="8">
        <v>826.6</v>
      </c>
      <c r="AF195" s="8">
        <v>6.36</v>
      </c>
    </row>
    <row r="196" spans="19:32" ht="15" thickBot="1" x14ac:dyDescent="0.35">
      <c r="S196" s="7" t="s">
        <v>211</v>
      </c>
      <c r="T196" s="8">
        <v>7244.4</v>
      </c>
      <c r="U196" s="8">
        <v>433.2</v>
      </c>
      <c r="V196" s="8">
        <v>1327.7</v>
      </c>
      <c r="W196" s="8">
        <v>377.3</v>
      </c>
      <c r="X196" s="8">
        <v>164.2</v>
      </c>
      <c r="Y196" s="8">
        <v>0</v>
      </c>
      <c r="Z196" s="8">
        <v>0</v>
      </c>
      <c r="AA196" s="8">
        <v>464.7</v>
      </c>
      <c r="AB196" s="8">
        <v>1011.7</v>
      </c>
      <c r="AC196" s="8">
        <v>11023.4</v>
      </c>
      <c r="AD196" s="8">
        <v>11000</v>
      </c>
      <c r="AE196" s="8">
        <v>-23.4</v>
      </c>
      <c r="AF196" s="8">
        <v>-0.21</v>
      </c>
    </row>
    <row r="197" spans="19:32" ht="15" thickBot="1" x14ac:dyDescent="0.35">
      <c r="S197" s="7" t="s">
        <v>212</v>
      </c>
      <c r="T197" s="8">
        <v>7244.4</v>
      </c>
      <c r="U197" s="8">
        <v>673.8</v>
      </c>
      <c r="V197" s="8">
        <v>1327.7</v>
      </c>
      <c r="W197" s="8">
        <v>361.4</v>
      </c>
      <c r="X197" s="8">
        <v>164.2</v>
      </c>
      <c r="Y197" s="8">
        <v>221.1</v>
      </c>
      <c r="Z197" s="8">
        <v>132.80000000000001</v>
      </c>
      <c r="AA197" s="8">
        <v>464.2</v>
      </c>
      <c r="AB197" s="8">
        <v>1578.3</v>
      </c>
      <c r="AC197" s="8">
        <v>12167.9</v>
      </c>
      <c r="AD197" s="8">
        <v>12000</v>
      </c>
      <c r="AE197" s="8">
        <v>-167.9</v>
      </c>
      <c r="AF197" s="8">
        <v>-1.4</v>
      </c>
    </row>
    <row r="198" spans="19:32" ht="15" thickBot="1" x14ac:dyDescent="0.35">
      <c r="S198" s="7" t="s">
        <v>213</v>
      </c>
      <c r="T198" s="8">
        <v>7244.4</v>
      </c>
      <c r="U198" s="8">
        <v>655.4</v>
      </c>
      <c r="V198" s="8">
        <v>693.8</v>
      </c>
      <c r="W198" s="8">
        <v>361.4</v>
      </c>
      <c r="X198" s="8">
        <v>164.2</v>
      </c>
      <c r="Y198" s="8">
        <v>0</v>
      </c>
      <c r="Z198" s="8">
        <v>132.80000000000001</v>
      </c>
      <c r="AA198" s="8">
        <v>464.2</v>
      </c>
      <c r="AB198" s="8">
        <v>1011.7</v>
      </c>
      <c r="AC198" s="8">
        <v>10727.9</v>
      </c>
      <c r="AD198" s="8">
        <v>11000</v>
      </c>
      <c r="AE198" s="8">
        <v>272.10000000000002</v>
      </c>
      <c r="AF198" s="8">
        <v>2.4700000000000002</v>
      </c>
    </row>
    <row r="199" spans="19:32" ht="15" thickBot="1" x14ac:dyDescent="0.35">
      <c r="S199" s="7" t="s">
        <v>214</v>
      </c>
      <c r="T199" s="8">
        <v>7555.9</v>
      </c>
      <c r="U199" s="8">
        <v>655.4</v>
      </c>
      <c r="V199" s="8">
        <v>693.8</v>
      </c>
      <c r="W199" s="8">
        <v>361.4</v>
      </c>
      <c r="X199" s="8">
        <v>164.2</v>
      </c>
      <c r="Y199" s="8">
        <v>221.1</v>
      </c>
      <c r="Z199" s="8">
        <v>115.3</v>
      </c>
      <c r="AA199" s="8">
        <v>1270.8</v>
      </c>
      <c r="AB199" s="8">
        <v>1274.3</v>
      </c>
      <c r="AC199" s="8">
        <v>12312.2</v>
      </c>
      <c r="AD199" s="8">
        <v>13000</v>
      </c>
      <c r="AE199" s="8">
        <v>687.8</v>
      </c>
      <c r="AF199" s="8">
        <v>5.29</v>
      </c>
    </row>
    <row r="200" spans="19:32" ht="15" thickBot="1" x14ac:dyDescent="0.35">
      <c r="S200" s="7" t="s">
        <v>215</v>
      </c>
      <c r="T200" s="8">
        <v>7555.9</v>
      </c>
      <c r="U200" s="8">
        <v>433.2</v>
      </c>
      <c r="V200" s="8">
        <v>1327.7</v>
      </c>
      <c r="W200" s="8">
        <v>361.4</v>
      </c>
      <c r="X200" s="8">
        <v>443.2</v>
      </c>
      <c r="Y200" s="8">
        <v>221.1</v>
      </c>
      <c r="Z200" s="8">
        <v>132.80000000000001</v>
      </c>
      <c r="AA200" s="8">
        <v>310.5</v>
      </c>
      <c r="AB200" s="8">
        <v>0</v>
      </c>
      <c r="AC200" s="8">
        <v>10785.8</v>
      </c>
      <c r="AD200" s="8">
        <v>11000</v>
      </c>
      <c r="AE200" s="8">
        <v>214.2</v>
      </c>
      <c r="AF200" s="8">
        <v>1.95</v>
      </c>
    </row>
    <row r="201" spans="19:32" ht="15" thickBot="1" x14ac:dyDescent="0.35">
      <c r="S201" s="7" t="s">
        <v>216</v>
      </c>
      <c r="T201" s="8">
        <v>7555.9</v>
      </c>
      <c r="U201" s="8">
        <v>655.4</v>
      </c>
      <c r="V201" s="8">
        <v>1327.7</v>
      </c>
      <c r="W201" s="8">
        <v>361.4</v>
      </c>
      <c r="X201" s="8">
        <v>164.2</v>
      </c>
      <c r="Y201" s="8">
        <v>221.1</v>
      </c>
      <c r="Z201" s="8">
        <v>132.80000000000001</v>
      </c>
      <c r="AA201" s="8">
        <v>1270.8</v>
      </c>
      <c r="AB201" s="8">
        <v>1578.3</v>
      </c>
      <c r="AC201" s="8">
        <v>13267.5</v>
      </c>
      <c r="AD201" s="8">
        <v>13000</v>
      </c>
      <c r="AE201" s="8">
        <v>-267.5</v>
      </c>
      <c r="AF201" s="8">
        <v>-2.06</v>
      </c>
    </row>
    <row r="202" spans="19:32" ht="15" thickBot="1" x14ac:dyDescent="0.35">
      <c r="S202" s="7" t="s">
        <v>217</v>
      </c>
      <c r="T202" s="8">
        <v>7555.9</v>
      </c>
      <c r="U202" s="8">
        <v>655.4</v>
      </c>
      <c r="V202" s="8">
        <v>1171</v>
      </c>
      <c r="W202" s="8">
        <v>572.5</v>
      </c>
      <c r="X202" s="8">
        <v>6.5</v>
      </c>
      <c r="Y202" s="8">
        <v>1617.2</v>
      </c>
      <c r="Z202" s="8">
        <v>115.3</v>
      </c>
      <c r="AA202" s="8">
        <v>1270.8</v>
      </c>
      <c r="AB202" s="8">
        <v>1011.7</v>
      </c>
      <c r="AC202" s="8">
        <v>13976.3</v>
      </c>
      <c r="AD202" s="8">
        <v>14000</v>
      </c>
      <c r="AE202" s="8">
        <v>23.7</v>
      </c>
      <c r="AF202" s="8">
        <v>0.17</v>
      </c>
    </row>
    <row r="203" spans="19:32" ht="15" thickBot="1" x14ac:dyDescent="0.35">
      <c r="S203" s="7" t="s">
        <v>218</v>
      </c>
      <c r="T203" s="8">
        <v>7555.9</v>
      </c>
      <c r="U203" s="8">
        <v>673.8</v>
      </c>
      <c r="V203" s="8">
        <v>1327.7</v>
      </c>
      <c r="W203" s="8">
        <v>377.3</v>
      </c>
      <c r="X203" s="8">
        <v>164.2</v>
      </c>
      <c r="Y203" s="8">
        <v>221.1</v>
      </c>
      <c r="Z203" s="8">
        <v>132.80000000000001</v>
      </c>
      <c r="AA203" s="8">
        <v>464.7</v>
      </c>
      <c r="AB203" s="8">
        <v>1578.3</v>
      </c>
      <c r="AC203" s="8">
        <v>12495.8</v>
      </c>
      <c r="AD203" s="8">
        <v>12000</v>
      </c>
      <c r="AE203" s="8">
        <v>-495.8</v>
      </c>
      <c r="AF203" s="8">
        <v>-4.13</v>
      </c>
    </row>
    <row r="204" spans="19:32" ht="15" thickBot="1" x14ac:dyDescent="0.35">
      <c r="S204" s="7" t="s">
        <v>219</v>
      </c>
      <c r="T204" s="8">
        <v>7555.9</v>
      </c>
      <c r="U204" s="8">
        <v>673.8</v>
      </c>
      <c r="V204" s="8">
        <v>1327.7</v>
      </c>
      <c r="W204" s="8">
        <v>377.3</v>
      </c>
      <c r="X204" s="8">
        <v>164.2</v>
      </c>
      <c r="Y204" s="8">
        <v>221.1</v>
      </c>
      <c r="Z204" s="8">
        <v>132.80000000000001</v>
      </c>
      <c r="AA204" s="8">
        <v>464.7</v>
      </c>
      <c r="AB204" s="8">
        <v>1198.9000000000001</v>
      </c>
      <c r="AC204" s="8">
        <v>12116.5</v>
      </c>
      <c r="AD204" s="8">
        <v>12000</v>
      </c>
      <c r="AE204" s="8">
        <v>-116.5</v>
      </c>
      <c r="AF204" s="8">
        <v>-0.97</v>
      </c>
    </row>
    <row r="205" spans="19:32" ht="15" thickBot="1" x14ac:dyDescent="0.35">
      <c r="S205" s="7" t="s">
        <v>220</v>
      </c>
      <c r="T205" s="8">
        <v>7244.4</v>
      </c>
      <c r="U205" s="8">
        <v>655.4</v>
      </c>
      <c r="V205" s="8">
        <v>1327.7</v>
      </c>
      <c r="W205" s="8">
        <v>377.3</v>
      </c>
      <c r="X205" s="8">
        <v>178.2</v>
      </c>
      <c r="Y205" s="8">
        <v>0</v>
      </c>
      <c r="Z205" s="8">
        <v>132.80000000000001</v>
      </c>
      <c r="AA205" s="8">
        <v>464.7</v>
      </c>
      <c r="AB205" s="8">
        <v>1198.9000000000001</v>
      </c>
      <c r="AC205" s="8">
        <v>11579.4</v>
      </c>
      <c r="AD205" s="8">
        <v>11000</v>
      </c>
      <c r="AE205" s="8">
        <v>-579.4</v>
      </c>
      <c r="AF205" s="8">
        <v>-5.27</v>
      </c>
    </row>
    <row r="206" spans="19:32" ht="15" thickBot="1" x14ac:dyDescent="0.35">
      <c r="S206" s="7" t="s">
        <v>221</v>
      </c>
      <c r="T206" s="8">
        <v>7870.4</v>
      </c>
      <c r="U206" s="8">
        <v>37.4</v>
      </c>
      <c r="V206" s="8">
        <v>1381.1</v>
      </c>
      <c r="W206" s="8">
        <v>88.3</v>
      </c>
      <c r="X206" s="8">
        <v>6.5</v>
      </c>
      <c r="Y206" s="8">
        <v>1617.2</v>
      </c>
      <c r="Z206" s="8">
        <v>166.2</v>
      </c>
      <c r="AA206" s="8">
        <v>310.5</v>
      </c>
      <c r="AB206" s="8">
        <v>0</v>
      </c>
      <c r="AC206" s="8">
        <v>11477.6</v>
      </c>
      <c r="AD206" s="8">
        <v>11000</v>
      </c>
      <c r="AE206" s="8">
        <v>-477.6</v>
      </c>
      <c r="AF206" s="8">
        <v>-4.34</v>
      </c>
    </row>
    <row r="207" spans="19:32" ht="15" thickBot="1" x14ac:dyDescent="0.35">
      <c r="S207" s="7" t="s">
        <v>222</v>
      </c>
      <c r="T207" s="8">
        <v>7555.9</v>
      </c>
      <c r="U207" s="8">
        <v>673.8</v>
      </c>
      <c r="V207" s="8">
        <v>1327.7</v>
      </c>
      <c r="W207" s="8">
        <v>377.3</v>
      </c>
      <c r="X207" s="8">
        <v>178.2</v>
      </c>
      <c r="Y207" s="8">
        <v>221.1</v>
      </c>
      <c r="Z207" s="8">
        <v>115.3</v>
      </c>
      <c r="AA207" s="8">
        <v>310.5</v>
      </c>
      <c r="AB207" s="8">
        <v>1578.3</v>
      </c>
      <c r="AC207" s="8">
        <v>12338.1</v>
      </c>
      <c r="AD207" s="8">
        <v>13000</v>
      </c>
      <c r="AE207" s="8">
        <v>661.9</v>
      </c>
      <c r="AF207" s="8">
        <v>5.09</v>
      </c>
    </row>
    <row r="208" spans="19:32" ht="15" thickBot="1" x14ac:dyDescent="0.35">
      <c r="S208" s="7" t="s">
        <v>223</v>
      </c>
      <c r="T208" s="8">
        <v>8624.5</v>
      </c>
      <c r="U208" s="8">
        <v>655.4</v>
      </c>
      <c r="V208" s="8">
        <v>1781.9</v>
      </c>
      <c r="W208" s="8">
        <v>377.3</v>
      </c>
      <c r="X208" s="8">
        <v>198.7</v>
      </c>
      <c r="Y208" s="8">
        <v>879</v>
      </c>
      <c r="Z208" s="8">
        <v>602.5</v>
      </c>
      <c r="AA208" s="8">
        <v>310.5</v>
      </c>
      <c r="AB208" s="8">
        <v>1578.3</v>
      </c>
      <c r="AC208" s="8">
        <v>15008</v>
      </c>
      <c r="AD208" s="8">
        <v>15000</v>
      </c>
      <c r="AE208" s="8">
        <v>-8</v>
      </c>
      <c r="AF208" s="8">
        <v>-0.05</v>
      </c>
    </row>
    <row r="209" spans="19:32" ht="15" thickBot="1" x14ac:dyDescent="0.35">
      <c r="S209" s="7" t="s">
        <v>224</v>
      </c>
      <c r="T209" s="8">
        <v>7555.9</v>
      </c>
      <c r="U209" s="8">
        <v>655.4</v>
      </c>
      <c r="V209" s="8">
        <v>1327.7</v>
      </c>
      <c r="W209" s="8">
        <v>361.4</v>
      </c>
      <c r="X209" s="8">
        <v>164.2</v>
      </c>
      <c r="Y209" s="8">
        <v>0</v>
      </c>
      <c r="Z209" s="8">
        <v>115.3</v>
      </c>
      <c r="AA209" s="8">
        <v>310.5</v>
      </c>
      <c r="AB209" s="8">
        <v>1578.3</v>
      </c>
      <c r="AC209" s="8">
        <v>12068.6</v>
      </c>
      <c r="AD209" s="8">
        <v>11000</v>
      </c>
      <c r="AE209" s="8">
        <v>-1068.5999999999999</v>
      </c>
      <c r="AF209" s="8">
        <v>-9.7100000000000009</v>
      </c>
    </row>
    <row r="210" spans="19:32" ht="15" thickBot="1" x14ac:dyDescent="0.35">
      <c r="S210" s="7" t="s">
        <v>225</v>
      </c>
      <c r="T210" s="8">
        <v>7244.4</v>
      </c>
      <c r="U210" s="8">
        <v>673.8</v>
      </c>
      <c r="V210" s="8">
        <v>693.8</v>
      </c>
      <c r="W210" s="8">
        <v>361.4</v>
      </c>
      <c r="X210" s="8">
        <v>164.2</v>
      </c>
      <c r="Y210" s="8">
        <v>0</v>
      </c>
      <c r="Z210" s="8">
        <v>115.3</v>
      </c>
      <c r="AA210" s="8">
        <v>464.2</v>
      </c>
      <c r="AB210" s="8">
        <v>1274.3</v>
      </c>
      <c r="AC210" s="8">
        <v>10991.4</v>
      </c>
      <c r="AD210" s="8">
        <v>11000</v>
      </c>
      <c r="AE210" s="8">
        <v>8.6</v>
      </c>
      <c r="AF210" s="8">
        <v>0.08</v>
      </c>
    </row>
    <row r="211" spans="19:32" ht="15" thickBot="1" x14ac:dyDescent="0.35">
      <c r="S211" s="7" t="s">
        <v>226</v>
      </c>
      <c r="T211" s="8">
        <v>7870.4</v>
      </c>
      <c r="U211" s="8">
        <v>655.4</v>
      </c>
      <c r="V211" s="8">
        <v>1171</v>
      </c>
      <c r="W211" s="8">
        <v>572.5</v>
      </c>
      <c r="X211" s="8">
        <v>178.2</v>
      </c>
      <c r="Y211" s="8">
        <v>546.1</v>
      </c>
      <c r="Z211" s="8">
        <v>0</v>
      </c>
      <c r="AA211" s="8">
        <v>464.2</v>
      </c>
      <c r="AB211" s="8">
        <v>1198.9000000000001</v>
      </c>
      <c r="AC211" s="8">
        <v>12656.6</v>
      </c>
      <c r="AD211" s="8">
        <v>13000</v>
      </c>
      <c r="AE211" s="8">
        <v>343.4</v>
      </c>
      <c r="AF211" s="8">
        <v>2.64</v>
      </c>
    </row>
    <row r="212" spans="19:32" ht="15" thickBot="1" x14ac:dyDescent="0.35">
      <c r="S212" s="7" t="s">
        <v>227</v>
      </c>
      <c r="T212" s="8">
        <v>7870.4</v>
      </c>
      <c r="U212" s="8">
        <v>655.4</v>
      </c>
      <c r="V212" s="8">
        <v>1171</v>
      </c>
      <c r="W212" s="8">
        <v>572.5</v>
      </c>
      <c r="X212" s="8">
        <v>178.2</v>
      </c>
      <c r="Y212" s="8">
        <v>546.1</v>
      </c>
      <c r="Z212" s="8">
        <v>0</v>
      </c>
      <c r="AA212" s="8">
        <v>464.2</v>
      </c>
      <c r="AB212" s="8">
        <v>1578.3</v>
      </c>
      <c r="AC212" s="8">
        <v>13035.9</v>
      </c>
      <c r="AD212" s="8">
        <v>13000</v>
      </c>
      <c r="AE212" s="8">
        <v>-35.9</v>
      </c>
      <c r="AF212" s="8">
        <v>-0.28000000000000003</v>
      </c>
    </row>
    <row r="213" spans="19:32" ht="15" thickBot="1" x14ac:dyDescent="0.35">
      <c r="S213" s="7" t="s">
        <v>228</v>
      </c>
      <c r="T213" s="8">
        <v>7555.9</v>
      </c>
      <c r="U213" s="8">
        <v>433.2</v>
      </c>
      <c r="V213" s="8">
        <v>1327.7</v>
      </c>
      <c r="W213" s="8">
        <v>572.5</v>
      </c>
      <c r="X213" s="8">
        <v>178.2</v>
      </c>
      <c r="Y213" s="8">
        <v>0</v>
      </c>
      <c r="Z213" s="8">
        <v>166.2</v>
      </c>
      <c r="AA213" s="8">
        <v>464.2</v>
      </c>
      <c r="AB213" s="8">
        <v>1011.7</v>
      </c>
      <c r="AC213" s="8">
        <v>11709.7</v>
      </c>
      <c r="AD213" s="8">
        <v>11000</v>
      </c>
      <c r="AE213" s="8">
        <v>-709.7</v>
      </c>
      <c r="AF213" s="8">
        <v>-6.45</v>
      </c>
    </row>
    <row r="214" spans="19:32" ht="15" thickBot="1" x14ac:dyDescent="0.35">
      <c r="S214" s="7" t="s">
        <v>229</v>
      </c>
      <c r="T214" s="8">
        <v>7555.9</v>
      </c>
      <c r="U214" s="8">
        <v>673.8</v>
      </c>
      <c r="V214" s="8">
        <v>693.8</v>
      </c>
      <c r="W214" s="8">
        <v>361.4</v>
      </c>
      <c r="X214" s="8">
        <v>164.2</v>
      </c>
      <c r="Y214" s="8">
        <v>0</v>
      </c>
      <c r="Z214" s="8">
        <v>115.3</v>
      </c>
      <c r="AA214" s="8">
        <v>464.2</v>
      </c>
      <c r="AB214" s="8">
        <v>1274.3</v>
      </c>
      <c r="AC214" s="8">
        <v>11302.9</v>
      </c>
      <c r="AD214" s="8">
        <v>11000</v>
      </c>
      <c r="AE214" s="8">
        <v>-302.89999999999998</v>
      </c>
      <c r="AF214" s="8">
        <v>-2.75</v>
      </c>
    </row>
    <row r="215" spans="19:32" ht="15" thickBot="1" x14ac:dyDescent="0.35">
      <c r="S215" s="7" t="s">
        <v>230</v>
      </c>
      <c r="T215" s="8">
        <v>7555.9</v>
      </c>
      <c r="U215" s="8">
        <v>433.2</v>
      </c>
      <c r="V215" s="8">
        <v>1327.7</v>
      </c>
      <c r="W215" s="8">
        <v>377.3</v>
      </c>
      <c r="X215" s="8">
        <v>164.2</v>
      </c>
      <c r="Y215" s="8">
        <v>0</v>
      </c>
      <c r="Z215" s="8">
        <v>132.80000000000001</v>
      </c>
      <c r="AA215" s="8">
        <v>464.7</v>
      </c>
      <c r="AB215" s="8">
        <v>1274.3</v>
      </c>
      <c r="AC215" s="8">
        <v>11730.2</v>
      </c>
      <c r="AD215" s="8">
        <v>11000</v>
      </c>
      <c r="AE215" s="8">
        <v>-730.2</v>
      </c>
      <c r="AF215" s="8">
        <v>-6.64</v>
      </c>
    </row>
    <row r="216" spans="19:32" ht="15" thickBot="1" x14ac:dyDescent="0.35">
      <c r="S216" s="7" t="s">
        <v>231</v>
      </c>
      <c r="T216" s="8">
        <v>7870.4</v>
      </c>
      <c r="U216" s="8">
        <v>433.2</v>
      </c>
      <c r="V216" s="8">
        <v>1171</v>
      </c>
      <c r="W216" s="8">
        <v>377.3</v>
      </c>
      <c r="X216" s="8">
        <v>178.2</v>
      </c>
      <c r="Y216" s="8">
        <v>221.1</v>
      </c>
      <c r="Z216" s="8">
        <v>0</v>
      </c>
      <c r="AA216" s="8">
        <v>464.2</v>
      </c>
      <c r="AB216" s="8">
        <v>1578.3</v>
      </c>
      <c r="AC216" s="8">
        <v>12293.7</v>
      </c>
      <c r="AD216" s="8">
        <v>12000</v>
      </c>
      <c r="AE216" s="8">
        <v>-293.7</v>
      </c>
      <c r="AF216" s="8">
        <v>-2.4500000000000002</v>
      </c>
    </row>
    <row r="217" spans="19:32" ht="15" thickBot="1" x14ac:dyDescent="0.35">
      <c r="S217" s="7" t="s">
        <v>232</v>
      </c>
      <c r="T217" s="8">
        <v>7555.9</v>
      </c>
      <c r="U217" s="8">
        <v>433.2</v>
      </c>
      <c r="V217" s="8">
        <v>1327.7</v>
      </c>
      <c r="W217" s="8">
        <v>572.5</v>
      </c>
      <c r="X217" s="8">
        <v>178.2</v>
      </c>
      <c r="Y217" s="8">
        <v>221.1</v>
      </c>
      <c r="Z217" s="8">
        <v>0</v>
      </c>
      <c r="AA217" s="8">
        <v>464.2</v>
      </c>
      <c r="AB217" s="8">
        <v>1578.3</v>
      </c>
      <c r="AC217" s="8">
        <v>12331.1</v>
      </c>
      <c r="AD217" s="8">
        <v>13000</v>
      </c>
      <c r="AE217" s="8">
        <v>668.9</v>
      </c>
      <c r="AF217" s="8">
        <v>5.15</v>
      </c>
    </row>
    <row r="218" spans="19:32" ht="15" thickBot="1" x14ac:dyDescent="0.35">
      <c r="S218" s="7" t="s">
        <v>233</v>
      </c>
      <c r="T218" s="8">
        <v>7555.9</v>
      </c>
      <c r="U218" s="8">
        <v>655.4</v>
      </c>
      <c r="V218" s="8">
        <v>1327.7</v>
      </c>
      <c r="W218" s="8">
        <v>572.5</v>
      </c>
      <c r="X218" s="8">
        <v>178.2</v>
      </c>
      <c r="Y218" s="8">
        <v>221.1</v>
      </c>
      <c r="Z218" s="8">
        <v>0</v>
      </c>
      <c r="AA218" s="8">
        <v>464.2</v>
      </c>
      <c r="AB218" s="8">
        <v>1011.7</v>
      </c>
      <c r="AC218" s="8">
        <v>11986.7</v>
      </c>
      <c r="AD218" s="8">
        <v>11000</v>
      </c>
      <c r="AE218" s="8">
        <v>-986.7</v>
      </c>
      <c r="AF218" s="8">
        <v>-8.9700000000000006</v>
      </c>
    </row>
    <row r="219" spans="19:32" ht="15" thickBot="1" x14ac:dyDescent="0.35">
      <c r="S219" s="7" t="s">
        <v>234</v>
      </c>
      <c r="T219" s="8">
        <v>7244.4</v>
      </c>
      <c r="U219" s="8">
        <v>673.8</v>
      </c>
      <c r="V219" s="8">
        <v>693.8</v>
      </c>
      <c r="W219" s="8">
        <v>361.4</v>
      </c>
      <c r="X219" s="8">
        <v>164.2</v>
      </c>
      <c r="Y219" s="8">
        <v>0</v>
      </c>
      <c r="Z219" s="8">
        <v>115.3</v>
      </c>
      <c r="AA219" s="8">
        <v>310.5</v>
      </c>
      <c r="AB219" s="8">
        <v>1578.3</v>
      </c>
      <c r="AC219" s="8">
        <v>11141.7</v>
      </c>
      <c r="AD219" s="8">
        <v>11000</v>
      </c>
      <c r="AE219" s="8">
        <v>-141.69999999999999</v>
      </c>
      <c r="AF219" s="8">
        <v>-1.29</v>
      </c>
    </row>
    <row r="220" spans="19:32" ht="15" thickBot="1" x14ac:dyDescent="0.35">
      <c r="S220" s="7" t="s">
        <v>235</v>
      </c>
      <c r="T220" s="8">
        <v>7244.4</v>
      </c>
      <c r="U220" s="8">
        <v>673.8</v>
      </c>
      <c r="V220" s="8">
        <v>693.8</v>
      </c>
      <c r="W220" s="8">
        <v>361.4</v>
      </c>
      <c r="X220" s="8">
        <v>164.2</v>
      </c>
      <c r="Y220" s="8">
        <v>0</v>
      </c>
      <c r="Z220" s="8">
        <v>115.3</v>
      </c>
      <c r="AA220" s="8">
        <v>310.5</v>
      </c>
      <c r="AB220" s="8">
        <v>1198.9000000000001</v>
      </c>
      <c r="AC220" s="8">
        <v>10762.3</v>
      </c>
      <c r="AD220" s="8">
        <v>11000</v>
      </c>
      <c r="AE220" s="8">
        <v>237.7</v>
      </c>
      <c r="AF220" s="8">
        <v>2.16</v>
      </c>
    </row>
    <row r="221" spans="19:32" ht="15" thickBot="1" x14ac:dyDescent="0.35">
      <c r="S221" s="7" t="s">
        <v>236</v>
      </c>
      <c r="T221" s="8">
        <v>7555.9</v>
      </c>
      <c r="U221" s="8">
        <v>655.4</v>
      </c>
      <c r="V221" s="8">
        <v>1327.7</v>
      </c>
      <c r="W221" s="8">
        <v>572.5</v>
      </c>
      <c r="X221" s="8">
        <v>178.2</v>
      </c>
      <c r="Y221" s="8">
        <v>221.1</v>
      </c>
      <c r="Z221" s="8">
        <v>132.80000000000001</v>
      </c>
      <c r="AA221" s="8">
        <v>1270.8</v>
      </c>
      <c r="AB221" s="8">
        <v>1198.9000000000001</v>
      </c>
      <c r="AC221" s="8">
        <v>13113.3</v>
      </c>
      <c r="AD221" s="8">
        <v>13000</v>
      </c>
      <c r="AE221" s="8">
        <v>-113.3</v>
      </c>
      <c r="AF221" s="8">
        <v>-0.87</v>
      </c>
    </row>
    <row r="222" spans="19:32" ht="15" thickBot="1" x14ac:dyDescent="0.35">
      <c r="S222" s="7" t="s">
        <v>237</v>
      </c>
      <c r="T222" s="8">
        <v>7555.9</v>
      </c>
      <c r="U222" s="8">
        <v>655.4</v>
      </c>
      <c r="V222" s="8">
        <v>1327.7</v>
      </c>
      <c r="W222" s="8">
        <v>572.5</v>
      </c>
      <c r="X222" s="8">
        <v>164.2</v>
      </c>
      <c r="Y222" s="8">
        <v>0</v>
      </c>
      <c r="Z222" s="8">
        <v>0</v>
      </c>
      <c r="AA222" s="8">
        <v>1270.8</v>
      </c>
      <c r="AB222" s="8">
        <v>1198.9000000000001</v>
      </c>
      <c r="AC222" s="8">
        <v>12745.4</v>
      </c>
      <c r="AD222" s="8">
        <v>11000</v>
      </c>
      <c r="AE222" s="8">
        <v>-1745.4</v>
      </c>
      <c r="AF222" s="8">
        <v>-15.87</v>
      </c>
    </row>
    <row r="223" spans="19:32" ht="15" thickBot="1" x14ac:dyDescent="0.35">
      <c r="S223" s="7" t="s">
        <v>238</v>
      </c>
      <c r="T223" s="8">
        <v>7555.9</v>
      </c>
      <c r="U223" s="8">
        <v>655.4</v>
      </c>
      <c r="V223" s="8">
        <v>1327.7</v>
      </c>
      <c r="W223" s="8">
        <v>572.5</v>
      </c>
      <c r="X223" s="8">
        <v>178.2</v>
      </c>
      <c r="Y223" s="8">
        <v>221.1</v>
      </c>
      <c r="Z223" s="8">
        <v>132.80000000000001</v>
      </c>
      <c r="AA223" s="8">
        <v>1270.8</v>
      </c>
      <c r="AB223" s="8">
        <v>1578.3</v>
      </c>
      <c r="AC223" s="8">
        <v>13492.6</v>
      </c>
      <c r="AD223" s="8">
        <v>13000</v>
      </c>
      <c r="AE223" s="8">
        <v>-492.6</v>
      </c>
      <c r="AF223" s="8">
        <v>-3.79</v>
      </c>
    </row>
    <row r="224" spans="19:32" ht="15" thickBot="1" x14ac:dyDescent="0.35">
      <c r="S224" s="7" t="s">
        <v>239</v>
      </c>
      <c r="T224" s="8">
        <v>7244.4</v>
      </c>
      <c r="U224" s="8">
        <v>673.8</v>
      </c>
      <c r="V224" s="8">
        <v>693.8</v>
      </c>
      <c r="W224" s="8">
        <v>572.5</v>
      </c>
      <c r="X224" s="8">
        <v>164.2</v>
      </c>
      <c r="Y224" s="8">
        <v>0</v>
      </c>
      <c r="Z224" s="8">
        <v>132.80000000000001</v>
      </c>
      <c r="AA224" s="8">
        <v>464.7</v>
      </c>
      <c r="AB224" s="8">
        <v>1274.3</v>
      </c>
      <c r="AC224" s="8">
        <v>11220.5</v>
      </c>
      <c r="AD224" s="8">
        <v>11000</v>
      </c>
      <c r="AE224" s="8">
        <v>-220.5</v>
      </c>
      <c r="AF224" s="8">
        <v>-2</v>
      </c>
    </row>
    <row r="225" spans="19:32" ht="15" thickBot="1" x14ac:dyDescent="0.35">
      <c r="S225" s="7" t="s">
        <v>240</v>
      </c>
      <c r="T225" s="8">
        <v>7870.4</v>
      </c>
      <c r="U225" s="8">
        <v>433.2</v>
      </c>
      <c r="V225" s="8">
        <v>1781.9</v>
      </c>
      <c r="W225" s="8">
        <v>377.3</v>
      </c>
      <c r="X225" s="8">
        <v>198.7</v>
      </c>
      <c r="Y225" s="8">
        <v>546.1</v>
      </c>
      <c r="Z225" s="8">
        <v>166.2</v>
      </c>
      <c r="AA225" s="8">
        <v>0</v>
      </c>
      <c r="AB225" s="8">
        <v>0</v>
      </c>
      <c r="AC225" s="8">
        <v>11373.8</v>
      </c>
      <c r="AD225" s="8">
        <v>11000</v>
      </c>
      <c r="AE225" s="8">
        <v>-373.8</v>
      </c>
      <c r="AF225" s="8">
        <v>-3.4</v>
      </c>
    </row>
    <row r="226" spans="19:32" ht="15" thickBot="1" x14ac:dyDescent="0.35">
      <c r="S226" s="7" t="s">
        <v>241</v>
      </c>
      <c r="T226" s="8">
        <v>7555.9</v>
      </c>
      <c r="U226" s="8">
        <v>673.8</v>
      </c>
      <c r="V226" s="8">
        <v>693.8</v>
      </c>
      <c r="W226" s="8">
        <v>377.3</v>
      </c>
      <c r="X226" s="8">
        <v>164.2</v>
      </c>
      <c r="Y226" s="8">
        <v>0</v>
      </c>
      <c r="Z226" s="8">
        <v>132.80000000000001</v>
      </c>
      <c r="AA226" s="8">
        <v>0</v>
      </c>
      <c r="AB226" s="8">
        <v>1578.3</v>
      </c>
      <c r="AC226" s="8">
        <v>11176.1</v>
      </c>
      <c r="AD226" s="8">
        <v>11000</v>
      </c>
      <c r="AE226" s="8">
        <v>-176.1</v>
      </c>
      <c r="AF226" s="8">
        <v>-1.6</v>
      </c>
    </row>
    <row r="227" spans="19:32" ht="15" thickBot="1" x14ac:dyDescent="0.35">
      <c r="S227" s="7" t="s">
        <v>242</v>
      </c>
      <c r="T227" s="8">
        <v>7555.9</v>
      </c>
      <c r="U227" s="8">
        <v>673.8</v>
      </c>
      <c r="V227" s="8">
        <v>693.8</v>
      </c>
      <c r="W227" s="8">
        <v>377.3</v>
      </c>
      <c r="X227" s="8">
        <v>164.2</v>
      </c>
      <c r="Y227" s="8">
        <v>0</v>
      </c>
      <c r="Z227" s="8">
        <v>132.80000000000001</v>
      </c>
      <c r="AA227" s="8">
        <v>0</v>
      </c>
      <c r="AB227" s="8">
        <v>1274.3</v>
      </c>
      <c r="AC227" s="8">
        <v>10872.2</v>
      </c>
      <c r="AD227" s="8">
        <v>11000</v>
      </c>
      <c r="AE227" s="8">
        <v>127.8</v>
      </c>
      <c r="AF227" s="8">
        <v>1.1599999999999999</v>
      </c>
    </row>
    <row r="228" spans="19:32" ht="15" thickBot="1" x14ac:dyDescent="0.35">
      <c r="S228" s="7" t="s">
        <v>243</v>
      </c>
      <c r="T228" s="8">
        <v>7870.4</v>
      </c>
      <c r="U228" s="8">
        <v>655.4</v>
      </c>
      <c r="V228" s="8">
        <v>1781.9</v>
      </c>
      <c r="W228" s="8">
        <v>88.3</v>
      </c>
      <c r="X228" s="8">
        <v>443.2</v>
      </c>
      <c r="Y228" s="8">
        <v>221.1</v>
      </c>
      <c r="Z228" s="8">
        <v>115.3</v>
      </c>
      <c r="AA228" s="8">
        <v>310.5</v>
      </c>
      <c r="AB228" s="8">
        <v>1198.9000000000001</v>
      </c>
      <c r="AC228" s="8">
        <v>12685</v>
      </c>
      <c r="AD228" s="8">
        <v>14000</v>
      </c>
      <c r="AE228" s="8">
        <v>1315</v>
      </c>
      <c r="AF228" s="8">
        <v>9.39</v>
      </c>
    </row>
    <row r="229" spans="19:32" ht="15" thickBot="1" x14ac:dyDescent="0.35">
      <c r="S229" s="7" t="s">
        <v>244</v>
      </c>
      <c r="T229" s="8">
        <v>7870.4</v>
      </c>
      <c r="U229" s="8">
        <v>37.4</v>
      </c>
      <c r="V229" s="8">
        <v>1381.1</v>
      </c>
      <c r="W229" s="8">
        <v>88.3</v>
      </c>
      <c r="X229" s="8">
        <v>6.5</v>
      </c>
      <c r="Y229" s="8">
        <v>1617.2</v>
      </c>
      <c r="Z229" s="8">
        <v>166.2</v>
      </c>
      <c r="AA229" s="8">
        <v>310.5</v>
      </c>
      <c r="AB229" s="8">
        <v>0</v>
      </c>
      <c r="AC229" s="8">
        <v>11477.6</v>
      </c>
      <c r="AD229" s="8">
        <v>12000</v>
      </c>
      <c r="AE229" s="8">
        <v>522.4</v>
      </c>
      <c r="AF229" s="8">
        <v>4.3499999999999996</v>
      </c>
    </row>
    <row r="230" spans="19:32" ht="15" thickBot="1" x14ac:dyDescent="0.35">
      <c r="S230" s="7" t="s">
        <v>245</v>
      </c>
      <c r="T230" s="8">
        <v>7870.4</v>
      </c>
      <c r="U230" s="8">
        <v>433.2</v>
      </c>
      <c r="V230" s="8">
        <v>1781.9</v>
      </c>
      <c r="W230" s="8">
        <v>88.3</v>
      </c>
      <c r="X230" s="8">
        <v>443.2</v>
      </c>
      <c r="Y230" s="8">
        <v>546.1</v>
      </c>
      <c r="Z230" s="8">
        <v>132.80000000000001</v>
      </c>
      <c r="AA230" s="8">
        <v>310.5</v>
      </c>
      <c r="AB230" s="8">
        <v>1198.9000000000001</v>
      </c>
      <c r="AC230" s="8">
        <v>12805.3</v>
      </c>
      <c r="AD230" s="8">
        <v>14000</v>
      </c>
      <c r="AE230" s="8">
        <v>1194.7</v>
      </c>
      <c r="AF230" s="8">
        <v>8.5299999999999994</v>
      </c>
    </row>
    <row r="231" spans="19:32" ht="15" thickBot="1" x14ac:dyDescent="0.35">
      <c r="S231" s="7" t="s">
        <v>246</v>
      </c>
      <c r="T231" s="8">
        <v>8624.5</v>
      </c>
      <c r="U231" s="8">
        <v>433.2</v>
      </c>
      <c r="V231" s="8">
        <v>1781.9</v>
      </c>
      <c r="W231" s="8">
        <v>0</v>
      </c>
      <c r="X231" s="8">
        <v>443.2</v>
      </c>
      <c r="Y231" s="8">
        <v>879</v>
      </c>
      <c r="Z231" s="8">
        <v>132.80000000000001</v>
      </c>
      <c r="AA231" s="8">
        <v>464.7</v>
      </c>
      <c r="AB231" s="8">
        <v>1198.9000000000001</v>
      </c>
      <c r="AC231" s="8">
        <v>13958.3</v>
      </c>
      <c r="AD231" s="8">
        <v>14000</v>
      </c>
      <c r="AE231" s="8">
        <v>41.7</v>
      </c>
      <c r="AF231" s="8">
        <v>0.3</v>
      </c>
    </row>
    <row r="232" spans="19:32" ht="15" thickBot="1" x14ac:dyDescent="0.35">
      <c r="S232" s="7" t="s">
        <v>247</v>
      </c>
      <c r="T232" s="8">
        <v>7870.4</v>
      </c>
      <c r="U232" s="8">
        <v>37.4</v>
      </c>
      <c r="V232" s="8">
        <v>1781.9</v>
      </c>
      <c r="W232" s="8">
        <v>0</v>
      </c>
      <c r="X232" s="8">
        <v>198.7</v>
      </c>
      <c r="Y232" s="8">
        <v>879</v>
      </c>
      <c r="Z232" s="8">
        <v>166.2</v>
      </c>
      <c r="AA232" s="8">
        <v>464.7</v>
      </c>
      <c r="AB232" s="8">
        <v>1198.9000000000001</v>
      </c>
      <c r="AC232" s="8">
        <v>12597.2</v>
      </c>
      <c r="AD232" s="8">
        <v>12000</v>
      </c>
      <c r="AE232" s="8">
        <v>-597.20000000000005</v>
      </c>
      <c r="AF232" s="8">
        <v>-4.9800000000000004</v>
      </c>
    </row>
    <row r="233" spans="19:32" ht="15" thickBot="1" x14ac:dyDescent="0.35">
      <c r="S233" s="7" t="s">
        <v>248</v>
      </c>
      <c r="T233" s="8">
        <v>8624.5</v>
      </c>
      <c r="U233" s="8">
        <v>655.4</v>
      </c>
      <c r="V233" s="8">
        <v>1171</v>
      </c>
      <c r="W233" s="8">
        <v>377.3</v>
      </c>
      <c r="X233" s="8">
        <v>443.2</v>
      </c>
      <c r="Y233" s="8">
        <v>546.1</v>
      </c>
      <c r="Z233" s="8">
        <v>115.3</v>
      </c>
      <c r="AA233" s="8">
        <v>464.7</v>
      </c>
      <c r="AB233" s="8">
        <v>1578.3</v>
      </c>
      <c r="AC233" s="8">
        <v>13975.8</v>
      </c>
      <c r="AD233" s="8">
        <v>14000</v>
      </c>
      <c r="AE233" s="8">
        <v>24.2</v>
      </c>
      <c r="AF233" s="8">
        <v>0.17</v>
      </c>
    </row>
    <row r="234" spans="19:32" ht="15" thickBot="1" x14ac:dyDescent="0.35">
      <c r="S234" s="7" t="s">
        <v>249</v>
      </c>
      <c r="T234" s="8">
        <v>8624.5</v>
      </c>
      <c r="U234" s="8">
        <v>655.4</v>
      </c>
      <c r="V234" s="8">
        <v>1171</v>
      </c>
      <c r="W234" s="8">
        <v>377.3</v>
      </c>
      <c r="X234" s="8">
        <v>443.2</v>
      </c>
      <c r="Y234" s="8">
        <v>546.1</v>
      </c>
      <c r="Z234" s="8">
        <v>132.80000000000001</v>
      </c>
      <c r="AA234" s="8">
        <v>464.7</v>
      </c>
      <c r="AB234" s="8">
        <v>1578.3</v>
      </c>
      <c r="AC234" s="8">
        <v>13993.2</v>
      </c>
      <c r="AD234" s="8">
        <v>14000</v>
      </c>
      <c r="AE234" s="8">
        <v>6.8</v>
      </c>
      <c r="AF234" s="8">
        <v>0.05</v>
      </c>
    </row>
    <row r="235" spans="19:32" ht="15" thickBot="1" x14ac:dyDescent="0.35">
      <c r="S235" s="7" t="s">
        <v>250</v>
      </c>
      <c r="T235" s="8">
        <v>7870.4</v>
      </c>
      <c r="U235" s="8">
        <v>270</v>
      </c>
      <c r="V235" s="8">
        <v>1171</v>
      </c>
      <c r="W235" s="8">
        <v>377.3</v>
      </c>
      <c r="X235" s="8">
        <v>198.7</v>
      </c>
      <c r="Y235" s="8">
        <v>221.1</v>
      </c>
      <c r="Z235" s="8">
        <v>0</v>
      </c>
      <c r="AA235" s="8">
        <v>464.7</v>
      </c>
      <c r="AB235" s="8">
        <v>1011.7</v>
      </c>
      <c r="AC235" s="8">
        <v>11584.9</v>
      </c>
      <c r="AD235" s="8">
        <v>12000</v>
      </c>
      <c r="AE235" s="8">
        <v>415.1</v>
      </c>
      <c r="AF235" s="8">
        <v>3.46</v>
      </c>
    </row>
    <row r="236" spans="19:32" ht="15" thickBot="1" x14ac:dyDescent="0.35">
      <c r="S236" s="7" t="s">
        <v>251</v>
      </c>
      <c r="T236" s="8">
        <v>7555.9</v>
      </c>
      <c r="U236" s="8">
        <v>655.4</v>
      </c>
      <c r="V236" s="8">
        <v>1327.7</v>
      </c>
      <c r="W236" s="8">
        <v>88.3</v>
      </c>
      <c r="X236" s="8">
        <v>178.2</v>
      </c>
      <c r="Y236" s="8">
        <v>221.1</v>
      </c>
      <c r="Z236" s="8">
        <v>115.3</v>
      </c>
      <c r="AA236" s="8">
        <v>310.5</v>
      </c>
      <c r="AB236" s="8">
        <v>1578.3</v>
      </c>
      <c r="AC236" s="8">
        <v>12030.6</v>
      </c>
      <c r="AD236" s="8">
        <v>13000</v>
      </c>
      <c r="AE236" s="8">
        <v>969.4</v>
      </c>
      <c r="AF236" s="8">
        <v>7.46</v>
      </c>
    </row>
    <row r="237" spans="19:32" ht="15" thickBot="1" x14ac:dyDescent="0.35">
      <c r="S237" s="7" t="s">
        <v>252</v>
      </c>
      <c r="T237" s="8">
        <v>7555.9</v>
      </c>
      <c r="U237" s="8">
        <v>655.4</v>
      </c>
      <c r="V237" s="8">
        <v>1327.7</v>
      </c>
      <c r="W237" s="8">
        <v>88.3</v>
      </c>
      <c r="X237" s="8">
        <v>178.2</v>
      </c>
      <c r="Y237" s="8">
        <v>221.1</v>
      </c>
      <c r="Z237" s="8">
        <v>115.3</v>
      </c>
      <c r="AA237" s="8">
        <v>310.5</v>
      </c>
      <c r="AB237" s="8">
        <v>1578.3</v>
      </c>
      <c r="AC237" s="8">
        <v>12030.6</v>
      </c>
      <c r="AD237" s="8">
        <v>13000</v>
      </c>
      <c r="AE237" s="8">
        <v>969.4</v>
      </c>
      <c r="AF237" s="8">
        <v>7.46</v>
      </c>
    </row>
    <row r="238" spans="19:32" ht="15" thickBot="1" x14ac:dyDescent="0.35">
      <c r="S238" s="7" t="s">
        <v>253</v>
      </c>
      <c r="T238" s="8">
        <v>7244.4</v>
      </c>
      <c r="U238" s="8">
        <v>37.4</v>
      </c>
      <c r="V238" s="8">
        <v>1781.9</v>
      </c>
      <c r="W238" s="8">
        <v>88.3</v>
      </c>
      <c r="X238" s="8">
        <v>443.2</v>
      </c>
      <c r="Y238" s="8">
        <v>546.1</v>
      </c>
      <c r="Z238" s="8">
        <v>0</v>
      </c>
      <c r="AA238" s="8">
        <v>310.5</v>
      </c>
      <c r="AB238" s="8">
        <v>0</v>
      </c>
      <c r="AC238" s="8">
        <v>10451.9</v>
      </c>
      <c r="AD238" s="8">
        <v>11000</v>
      </c>
      <c r="AE238" s="8">
        <v>548.1</v>
      </c>
      <c r="AF238" s="8">
        <v>4.9800000000000004</v>
      </c>
    </row>
    <row r="239" spans="19:32" ht="15" thickBot="1" x14ac:dyDescent="0.35">
      <c r="S239" s="7" t="s">
        <v>254</v>
      </c>
      <c r="T239" s="8">
        <v>7870.4</v>
      </c>
      <c r="U239" s="8">
        <v>673.8</v>
      </c>
      <c r="V239" s="8">
        <v>1171</v>
      </c>
      <c r="W239" s="8">
        <v>0</v>
      </c>
      <c r="X239" s="8">
        <v>178.2</v>
      </c>
      <c r="Y239" s="8">
        <v>546.1</v>
      </c>
      <c r="Z239" s="8">
        <v>115.3</v>
      </c>
      <c r="AA239" s="8">
        <v>1270.8</v>
      </c>
      <c r="AB239" s="8">
        <v>1578.3</v>
      </c>
      <c r="AC239" s="8">
        <v>13403.8</v>
      </c>
      <c r="AD239" s="8">
        <v>13000</v>
      </c>
      <c r="AE239" s="8">
        <v>-403.8</v>
      </c>
      <c r="AF239" s="8">
        <v>-3.11</v>
      </c>
    </row>
    <row r="240" spans="19:32" ht="15" thickBot="1" x14ac:dyDescent="0.35">
      <c r="S240" s="7" t="s">
        <v>255</v>
      </c>
      <c r="T240" s="8">
        <v>7555.9</v>
      </c>
      <c r="U240" s="8">
        <v>433.2</v>
      </c>
      <c r="V240" s="8">
        <v>1327.7</v>
      </c>
      <c r="W240" s="8">
        <v>0</v>
      </c>
      <c r="X240" s="8">
        <v>178.2</v>
      </c>
      <c r="Y240" s="8">
        <v>221.1</v>
      </c>
      <c r="Z240" s="8">
        <v>132.80000000000001</v>
      </c>
      <c r="AA240" s="8">
        <v>1270.8</v>
      </c>
      <c r="AB240" s="8">
        <v>1198.9000000000001</v>
      </c>
      <c r="AC240" s="8">
        <v>12318.6</v>
      </c>
      <c r="AD240" s="8">
        <v>11000</v>
      </c>
      <c r="AE240" s="8">
        <v>-1318.6</v>
      </c>
      <c r="AF240" s="8">
        <v>-11.99</v>
      </c>
    </row>
    <row r="241" spans="19:32" ht="15" thickBot="1" x14ac:dyDescent="0.35">
      <c r="S241" s="7" t="s">
        <v>256</v>
      </c>
      <c r="T241" s="8">
        <v>7870.4</v>
      </c>
      <c r="U241" s="8">
        <v>655.4</v>
      </c>
      <c r="V241" s="8">
        <v>1327.7</v>
      </c>
      <c r="W241" s="8">
        <v>0</v>
      </c>
      <c r="X241" s="8">
        <v>178.2</v>
      </c>
      <c r="Y241" s="8">
        <v>546.1</v>
      </c>
      <c r="Z241" s="8">
        <v>132.80000000000001</v>
      </c>
      <c r="AA241" s="8">
        <v>1270.8</v>
      </c>
      <c r="AB241" s="8">
        <v>1578.3</v>
      </c>
      <c r="AC241" s="8">
        <v>13559.5</v>
      </c>
      <c r="AD241" s="8">
        <v>13000</v>
      </c>
      <c r="AE241" s="8">
        <v>-559.5</v>
      </c>
      <c r="AF241" s="8">
        <v>-4.3</v>
      </c>
    </row>
    <row r="242" spans="19:32" ht="15" thickBot="1" x14ac:dyDescent="0.35">
      <c r="S242" s="7" t="s">
        <v>257</v>
      </c>
      <c r="T242" s="8">
        <v>7244.4</v>
      </c>
      <c r="U242" s="8">
        <v>655.4</v>
      </c>
      <c r="V242" s="8">
        <v>693.8</v>
      </c>
      <c r="W242" s="8">
        <v>572.5</v>
      </c>
      <c r="X242" s="8">
        <v>164.2</v>
      </c>
      <c r="Y242" s="8">
        <v>0</v>
      </c>
      <c r="Z242" s="8">
        <v>115.3</v>
      </c>
      <c r="AA242" s="8">
        <v>464.7</v>
      </c>
      <c r="AB242" s="8">
        <v>1274.3</v>
      </c>
      <c r="AC242" s="8">
        <v>11184.6</v>
      </c>
      <c r="AD242" s="8">
        <v>11000</v>
      </c>
      <c r="AE242" s="8">
        <v>-184.6</v>
      </c>
      <c r="AF242" s="8">
        <v>-1.68</v>
      </c>
    </row>
    <row r="243" spans="19:32" ht="15" thickBot="1" x14ac:dyDescent="0.35">
      <c r="S243" s="7" t="s">
        <v>258</v>
      </c>
      <c r="T243" s="8">
        <v>7555.9</v>
      </c>
      <c r="U243" s="8">
        <v>673.8</v>
      </c>
      <c r="V243" s="8">
        <v>693.8</v>
      </c>
      <c r="W243" s="8">
        <v>572.5</v>
      </c>
      <c r="X243" s="8">
        <v>164.2</v>
      </c>
      <c r="Y243" s="8">
        <v>0</v>
      </c>
      <c r="Z243" s="8">
        <v>115.3</v>
      </c>
      <c r="AA243" s="8">
        <v>464.7</v>
      </c>
      <c r="AB243" s="8">
        <v>1274.3</v>
      </c>
      <c r="AC243" s="8">
        <v>11514.5</v>
      </c>
      <c r="AD243" s="8">
        <v>11000</v>
      </c>
      <c r="AE243" s="8">
        <v>-514.5</v>
      </c>
      <c r="AF243" s="8">
        <v>-4.68</v>
      </c>
    </row>
    <row r="244" spans="19:32" ht="15" thickBot="1" x14ac:dyDescent="0.35">
      <c r="S244" s="7" t="s">
        <v>259</v>
      </c>
      <c r="T244" s="8">
        <v>8624.5</v>
      </c>
      <c r="U244" s="8">
        <v>655.4</v>
      </c>
      <c r="V244" s="8">
        <v>1781.9</v>
      </c>
      <c r="W244" s="8">
        <v>88.3</v>
      </c>
      <c r="X244" s="8">
        <v>198.7</v>
      </c>
      <c r="Y244" s="8">
        <v>879</v>
      </c>
      <c r="Z244" s="8">
        <v>0</v>
      </c>
      <c r="AA244" s="8">
        <v>464.2</v>
      </c>
      <c r="AB244" s="8">
        <v>1198.9000000000001</v>
      </c>
      <c r="AC244" s="8">
        <v>13890.9</v>
      </c>
      <c r="AD244" s="8">
        <v>14000</v>
      </c>
      <c r="AE244" s="8">
        <v>109.1</v>
      </c>
      <c r="AF244" s="8">
        <v>0.78</v>
      </c>
    </row>
    <row r="245" spans="19:32" ht="15" thickBot="1" x14ac:dyDescent="0.35">
      <c r="S245" s="7" t="s">
        <v>260</v>
      </c>
      <c r="T245" s="8">
        <v>8624.5</v>
      </c>
      <c r="U245" s="8">
        <v>655.4</v>
      </c>
      <c r="V245" s="8">
        <v>1381.1</v>
      </c>
      <c r="W245" s="8">
        <v>0</v>
      </c>
      <c r="X245" s="8">
        <v>198.7</v>
      </c>
      <c r="Y245" s="8">
        <v>1617.2</v>
      </c>
      <c r="Z245" s="8">
        <v>166.2</v>
      </c>
      <c r="AA245" s="8">
        <v>464.7</v>
      </c>
      <c r="AB245" s="8">
        <v>1198.9000000000001</v>
      </c>
      <c r="AC245" s="8">
        <v>14306.7</v>
      </c>
      <c r="AD245" s="8">
        <v>15000</v>
      </c>
      <c r="AE245" s="8">
        <v>693.3</v>
      </c>
      <c r="AF245" s="8">
        <v>4.62</v>
      </c>
    </row>
    <row r="246" spans="19:32" ht="15" thickBot="1" x14ac:dyDescent="0.35">
      <c r="S246" s="7" t="s">
        <v>261</v>
      </c>
      <c r="T246" s="8">
        <v>8624.5</v>
      </c>
      <c r="U246" s="8">
        <v>655.4</v>
      </c>
      <c r="V246" s="8">
        <v>1171</v>
      </c>
      <c r="W246" s="8">
        <v>88.3</v>
      </c>
      <c r="X246" s="8">
        <v>198.7</v>
      </c>
      <c r="Y246" s="8">
        <v>546.1</v>
      </c>
      <c r="Z246" s="8">
        <v>132.80000000000001</v>
      </c>
      <c r="AA246" s="8">
        <v>310.5</v>
      </c>
      <c r="AB246" s="8">
        <v>1578.3</v>
      </c>
      <c r="AC246" s="8">
        <v>13305.4</v>
      </c>
      <c r="AD246" s="8">
        <v>13000</v>
      </c>
      <c r="AE246" s="8">
        <v>-305.39999999999998</v>
      </c>
      <c r="AF246" s="8">
        <v>-2.35</v>
      </c>
    </row>
    <row r="247" spans="19:32" ht="15" thickBot="1" x14ac:dyDescent="0.35">
      <c r="S247" s="7" t="s">
        <v>262</v>
      </c>
      <c r="T247" s="8">
        <v>7870.4</v>
      </c>
      <c r="U247" s="8">
        <v>37.4</v>
      </c>
      <c r="V247" s="8">
        <v>1381.1</v>
      </c>
      <c r="W247" s="8">
        <v>0</v>
      </c>
      <c r="X247" s="8">
        <v>6.5</v>
      </c>
      <c r="Y247" s="8">
        <v>1617.2</v>
      </c>
      <c r="Z247" s="8">
        <v>602.5</v>
      </c>
      <c r="AA247" s="8">
        <v>464.2</v>
      </c>
      <c r="AB247" s="8">
        <v>0</v>
      </c>
      <c r="AC247" s="8">
        <v>11979.2</v>
      </c>
      <c r="AD247" s="8">
        <v>12000</v>
      </c>
      <c r="AE247" s="8">
        <v>20.8</v>
      </c>
      <c r="AF247" s="8">
        <v>0.17</v>
      </c>
    </row>
    <row r="248" spans="19:32" ht="15" thickBot="1" x14ac:dyDescent="0.35">
      <c r="S248" s="7" t="s">
        <v>263</v>
      </c>
      <c r="T248" s="8">
        <v>7555.9</v>
      </c>
      <c r="U248" s="8">
        <v>673.8</v>
      </c>
      <c r="V248" s="8">
        <v>1327.7</v>
      </c>
      <c r="W248" s="8">
        <v>572.5</v>
      </c>
      <c r="X248" s="8">
        <v>443.2</v>
      </c>
      <c r="Y248" s="8">
        <v>221.1</v>
      </c>
      <c r="Z248" s="8">
        <v>115.3</v>
      </c>
      <c r="AA248" s="8">
        <v>1270.8</v>
      </c>
      <c r="AB248" s="8">
        <v>1578.3</v>
      </c>
      <c r="AC248" s="8">
        <v>13758.6</v>
      </c>
      <c r="AD248" s="8">
        <v>13000</v>
      </c>
      <c r="AE248" s="8">
        <v>-758.6</v>
      </c>
      <c r="AF248" s="8">
        <v>-5.84</v>
      </c>
    </row>
    <row r="249" spans="19:32" ht="15" thickBot="1" x14ac:dyDescent="0.35">
      <c r="S249" s="7" t="s">
        <v>264</v>
      </c>
      <c r="T249" s="8">
        <v>7555.9</v>
      </c>
      <c r="U249" s="8">
        <v>673.8</v>
      </c>
      <c r="V249" s="8">
        <v>1327.7</v>
      </c>
      <c r="W249" s="8">
        <v>572.5</v>
      </c>
      <c r="X249" s="8">
        <v>178.2</v>
      </c>
      <c r="Y249" s="8">
        <v>221.1</v>
      </c>
      <c r="Z249" s="8">
        <v>115.3</v>
      </c>
      <c r="AA249" s="8">
        <v>1270.8</v>
      </c>
      <c r="AB249" s="8">
        <v>1274.3</v>
      </c>
      <c r="AC249" s="8">
        <v>13189.6</v>
      </c>
      <c r="AD249" s="8">
        <v>13000</v>
      </c>
      <c r="AE249" s="8">
        <v>-189.6</v>
      </c>
      <c r="AF249" s="8">
        <v>-1.46</v>
      </c>
    </row>
    <row r="250" spans="19:32" ht="15" thickBot="1" x14ac:dyDescent="0.35">
      <c r="S250" s="7" t="s">
        <v>265</v>
      </c>
      <c r="T250" s="8">
        <v>7244.4</v>
      </c>
      <c r="U250" s="8">
        <v>655.4</v>
      </c>
      <c r="V250" s="8">
        <v>1171</v>
      </c>
      <c r="W250" s="8">
        <v>572.5</v>
      </c>
      <c r="X250" s="8">
        <v>178.2</v>
      </c>
      <c r="Y250" s="8">
        <v>0</v>
      </c>
      <c r="Z250" s="8">
        <v>0</v>
      </c>
      <c r="AA250" s="8">
        <v>464.7</v>
      </c>
      <c r="AB250" s="8">
        <v>1011.7</v>
      </c>
      <c r="AC250" s="8">
        <v>11297.9</v>
      </c>
      <c r="AD250" s="8">
        <v>11000</v>
      </c>
      <c r="AE250" s="8">
        <v>-297.89999999999998</v>
      </c>
      <c r="AF250" s="8">
        <v>-2.71</v>
      </c>
    </row>
    <row r="251" spans="19:32" ht="15" thickBot="1" x14ac:dyDescent="0.35">
      <c r="S251" s="7" t="s">
        <v>266</v>
      </c>
      <c r="T251" s="8">
        <v>7555.9</v>
      </c>
      <c r="U251" s="8">
        <v>673.8</v>
      </c>
      <c r="V251" s="8">
        <v>1171</v>
      </c>
      <c r="W251" s="8">
        <v>572.5</v>
      </c>
      <c r="X251" s="8">
        <v>443.2</v>
      </c>
      <c r="Y251" s="8">
        <v>221.1</v>
      </c>
      <c r="Z251" s="8">
        <v>132.80000000000001</v>
      </c>
      <c r="AA251" s="8">
        <v>464.7</v>
      </c>
      <c r="AB251" s="8">
        <v>1578.3</v>
      </c>
      <c r="AC251" s="8">
        <v>12813.3</v>
      </c>
      <c r="AD251" s="8">
        <v>13000</v>
      </c>
      <c r="AE251" s="8">
        <v>186.7</v>
      </c>
      <c r="AF251" s="8">
        <v>1.44</v>
      </c>
    </row>
    <row r="252" spans="19:32" ht="15" thickBot="1" x14ac:dyDescent="0.35">
      <c r="S252" s="7" t="s">
        <v>267</v>
      </c>
      <c r="T252" s="8">
        <v>7244.4</v>
      </c>
      <c r="U252" s="8">
        <v>655.4</v>
      </c>
      <c r="V252" s="8">
        <v>1171</v>
      </c>
      <c r="W252" s="8">
        <v>572.5</v>
      </c>
      <c r="X252" s="8">
        <v>178.2</v>
      </c>
      <c r="Y252" s="8">
        <v>221.1</v>
      </c>
      <c r="Z252" s="8">
        <v>132.80000000000001</v>
      </c>
      <c r="AA252" s="8">
        <v>464.7</v>
      </c>
      <c r="AB252" s="8">
        <v>1198.9000000000001</v>
      </c>
      <c r="AC252" s="8">
        <v>11839</v>
      </c>
      <c r="AD252" s="8">
        <v>11000</v>
      </c>
      <c r="AE252" s="8">
        <v>-839</v>
      </c>
      <c r="AF252" s="8">
        <v>-7.63</v>
      </c>
    </row>
    <row r="253" spans="19:32" ht="15" thickBot="1" x14ac:dyDescent="0.35">
      <c r="S253" s="7" t="s">
        <v>268</v>
      </c>
      <c r="T253" s="8">
        <v>7555.9</v>
      </c>
      <c r="U253" s="8">
        <v>655.4</v>
      </c>
      <c r="V253" s="8">
        <v>1171</v>
      </c>
      <c r="W253" s="8">
        <v>572.5</v>
      </c>
      <c r="X253" s="8">
        <v>443.2</v>
      </c>
      <c r="Y253" s="8">
        <v>221.1</v>
      </c>
      <c r="Z253" s="8">
        <v>132.80000000000001</v>
      </c>
      <c r="AA253" s="8">
        <v>464.7</v>
      </c>
      <c r="AB253" s="8">
        <v>1578.3</v>
      </c>
      <c r="AC253" s="8">
        <v>12794.8</v>
      </c>
      <c r="AD253" s="8">
        <v>13000</v>
      </c>
      <c r="AE253" s="8">
        <v>205.2</v>
      </c>
      <c r="AF253" s="8">
        <v>1.58</v>
      </c>
    </row>
    <row r="254" spans="19:32" ht="15" thickBot="1" x14ac:dyDescent="0.35">
      <c r="S254" s="7" t="s">
        <v>269</v>
      </c>
      <c r="T254" s="8">
        <v>8624.5</v>
      </c>
      <c r="U254" s="8">
        <v>655.4</v>
      </c>
      <c r="V254" s="8">
        <v>1781.9</v>
      </c>
      <c r="W254" s="8">
        <v>88.3</v>
      </c>
      <c r="X254" s="8">
        <v>178.2</v>
      </c>
      <c r="Y254" s="8">
        <v>879</v>
      </c>
      <c r="Z254" s="8">
        <v>115.3</v>
      </c>
      <c r="AA254" s="8">
        <v>310.5</v>
      </c>
      <c r="AB254" s="8">
        <v>1578.3</v>
      </c>
      <c r="AC254" s="8">
        <v>14211.4</v>
      </c>
      <c r="AD254" s="8">
        <v>14000</v>
      </c>
      <c r="AE254" s="8">
        <v>-211.4</v>
      </c>
      <c r="AF254" s="8">
        <v>-1.51</v>
      </c>
    </row>
    <row r="255" spans="19:32" ht="15" thickBot="1" x14ac:dyDescent="0.35">
      <c r="S255" s="7" t="s">
        <v>270</v>
      </c>
      <c r="T255" s="8">
        <v>7870.4</v>
      </c>
      <c r="U255" s="8">
        <v>270</v>
      </c>
      <c r="V255" s="8">
        <v>1781.9</v>
      </c>
      <c r="W255" s="8">
        <v>88.3</v>
      </c>
      <c r="X255" s="8">
        <v>198.7</v>
      </c>
      <c r="Y255" s="8">
        <v>546.1</v>
      </c>
      <c r="Z255" s="8">
        <v>115.3</v>
      </c>
      <c r="AA255" s="8">
        <v>310.5</v>
      </c>
      <c r="AB255" s="8">
        <v>1011.7</v>
      </c>
      <c r="AC255" s="8">
        <v>12192.9</v>
      </c>
      <c r="AD255" s="8">
        <v>12000</v>
      </c>
      <c r="AE255" s="8">
        <v>-192.9</v>
      </c>
      <c r="AF255" s="8">
        <v>-1.61</v>
      </c>
    </row>
    <row r="256" spans="19:32" ht="15" thickBot="1" x14ac:dyDescent="0.35">
      <c r="S256" s="7" t="s">
        <v>271</v>
      </c>
      <c r="T256" s="8">
        <v>8624.5</v>
      </c>
      <c r="U256" s="8">
        <v>433.2</v>
      </c>
      <c r="V256" s="8">
        <v>1781.9</v>
      </c>
      <c r="W256" s="8">
        <v>88.3</v>
      </c>
      <c r="X256" s="8">
        <v>178.2</v>
      </c>
      <c r="Y256" s="8">
        <v>879</v>
      </c>
      <c r="Z256" s="8">
        <v>115.3</v>
      </c>
      <c r="AA256" s="8">
        <v>310.5</v>
      </c>
      <c r="AB256" s="8">
        <v>1578.3</v>
      </c>
      <c r="AC256" s="8">
        <v>13989.2</v>
      </c>
      <c r="AD256" s="8">
        <v>14000</v>
      </c>
      <c r="AE256" s="8">
        <v>10.8</v>
      </c>
      <c r="AF256" s="8">
        <v>0.08</v>
      </c>
    </row>
    <row r="257" spans="19:32" ht="15" thickBot="1" x14ac:dyDescent="0.35">
      <c r="S257" s="7" t="s">
        <v>272</v>
      </c>
      <c r="T257" s="8">
        <v>8624.5</v>
      </c>
      <c r="U257" s="8">
        <v>655.4</v>
      </c>
      <c r="V257" s="8">
        <v>1171</v>
      </c>
      <c r="W257" s="8">
        <v>572.5</v>
      </c>
      <c r="X257" s="8">
        <v>443.2</v>
      </c>
      <c r="Y257" s="8">
        <v>546.1</v>
      </c>
      <c r="Z257" s="8">
        <v>115.3</v>
      </c>
      <c r="AA257" s="8">
        <v>464.7</v>
      </c>
      <c r="AB257" s="8">
        <v>1578.3</v>
      </c>
      <c r="AC257" s="8">
        <v>14170.9</v>
      </c>
      <c r="AD257" s="8">
        <v>14000</v>
      </c>
      <c r="AE257" s="8">
        <v>-170.9</v>
      </c>
      <c r="AF257" s="8">
        <v>-1.22</v>
      </c>
    </row>
    <row r="258" spans="19:32" ht="15" thickBot="1" x14ac:dyDescent="0.35">
      <c r="S258" s="7" t="s">
        <v>273</v>
      </c>
      <c r="T258" s="8">
        <v>8624.5</v>
      </c>
      <c r="U258" s="8">
        <v>433.2</v>
      </c>
      <c r="V258" s="8">
        <v>1171</v>
      </c>
      <c r="W258" s="8">
        <v>572.5</v>
      </c>
      <c r="X258" s="8">
        <v>443.2</v>
      </c>
      <c r="Y258" s="8">
        <v>546.1</v>
      </c>
      <c r="Z258" s="8">
        <v>115.3</v>
      </c>
      <c r="AA258" s="8">
        <v>464.7</v>
      </c>
      <c r="AB258" s="8">
        <v>1578.3</v>
      </c>
      <c r="AC258" s="8">
        <v>13948.8</v>
      </c>
      <c r="AD258" s="8">
        <v>14000</v>
      </c>
      <c r="AE258" s="8">
        <v>51.2</v>
      </c>
      <c r="AF258" s="8">
        <v>0.37</v>
      </c>
    </row>
    <row r="259" spans="19:32" ht="15" thickBot="1" x14ac:dyDescent="0.35">
      <c r="S259" s="7" t="s">
        <v>274</v>
      </c>
      <c r="T259" s="8">
        <v>7870.4</v>
      </c>
      <c r="U259" s="8">
        <v>270</v>
      </c>
      <c r="V259" s="8">
        <v>1171</v>
      </c>
      <c r="W259" s="8">
        <v>572.5</v>
      </c>
      <c r="X259" s="8">
        <v>198.7</v>
      </c>
      <c r="Y259" s="8">
        <v>221.1</v>
      </c>
      <c r="Z259" s="8">
        <v>115.3</v>
      </c>
      <c r="AA259" s="8">
        <v>464.2</v>
      </c>
      <c r="AB259" s="8">
        <v>1011.7</v>
      </c>
      <c r="AC259" s="8">
        <v>11894.9</v>
      </c>
      <c r="AD259" s="8">
        <v>12000</v>
      </c>
      <c r="AE259" s="8">
        <v>105.1</v>
      </c>
      <c r="AF259" s="8">
        <v>0.88</v>
      </c>
    </row>
    <row r="260" spans="19:32" ht="15" thickBot="1" x14ac:dyDescent="0.35">
      <c r="S260" s="7" t="s">
        <v>275</v>
      </c>
      <c r="T260" s="8">
        <v>9054.7999999999993</v>
      </c>
      <c r="U260" s="8">
        <v>655.4</v>
      </c>
      <c r="V260" s="8">
        <v>1381.1</v>
      </c>
      <c r="W260" s="8">
        <v>0</v>
      </c>
      <c r="X260" s="8">
        <v>6.5</v>
      </c>
      <c r="Y260" s="8">
        <v>1617.2</v>
      </c>
      <c r="Z260" s="8">
        <v>602.5</v>
      </c>
      <c r="AA260" s="8">
        <v>464.2</v>
      </c>
      <c r="AB260" s="8">
        <v>1198.9000000000001</v>
      </c>
      <c r="AC260" s="8">
        <v>14980.5</v>
      </c>
      <c r="AD260" s="8">
        <v>15000</v>
      </c>
      <c r="AE260" s="8">
        <v>19.5</v>
      </c>
      <c r="AF260" s="8">
        <v>0.13</v>
      </c>
    </row>
    <row r="261" spans="19:32" ht="15" thickBot="1" x14ac:dyDescent="0.35">
      <c r="S261" s="7" t="s">
        <v>276</v>
      </c>
      <c r="T261" s="8">
        <v>9054.7999999999993</v>
      </c>
      <c r="U261" s="8">
        <v>270</v>
      </c>
      <c r="V261" s="8">
        <v>1381.1</v>
      </c>
      <c r="W261" s="8">
        <v>0</v>
      </c>
      <c r="X261" s="8">
        <v>6.5</v>
      </c>
      <c r="Y261" s="8">
        <v>1617.2</v>
      </c>
      <c r="Z261" s="8">
        <v>602.5</v>
      </c>
      <c r="AA261" s="8">
        <v>464.2</v>
      </c>
      <c r="AB261" s="8">
        <v>1578.3</v>
      </c>
      <c r="AC261" s="8">
        <v>14974.5</v>
      </c>
      <c r="AD261" s="8">
        <v>15000</v>
      </c>
      <c r="AE261" s="8">
        <v>25.5</v>
      </c>
      <c r="AF261" s="8">
        <v>0.17</v>
      </c>
    </row>
    <row r="262" spans="19:32" ht="15" thickBot="1" x14ac:dyDescent="0.35">
      <c r="S262" s="7" t="s">
        <v>277</v>
      </c>
      <c r="T262" s="8">
        <v>8624.5</v>
      </c>
      <c r="U262" s="8">
        <v>37.4</v>
      </c>
      <c r="V262" s="8">
        <v>1171</v>
      </c>
      <c r="W262" s="8">
        <v>0</v>
      </c>
      <c r="X262" s="8">
        <v>6.5</v>
      </c>
      <c r="Y262" s="8">
        <v>221.1</v>
      </c>
      <c r="Z262" s="8">
        <v>166.2</v>
      </c>
      <c r="AA262" s="8">
        <v>464.2</v>
      </c>
      <c r="AB262" s="8">
        <v>1198.9000000000001</v>
      </c>
      <c r="AC262" s="8">
        <v>11889.9</v>
      </c>
      <c r="AD262" s="8">
        <v>12000</v>
      </c>
      <c r="AE262" s="8">
        <v>110.1</v>
      </c>
      <c r="AF262" s="8">
        <v>0.92</v>
      </c>
    </row>
    <row r="263" spans="19:32" ht="15" thickBot="1" x14ac:dyDescent="0.35">
      <c r="S263" s="7" t="s">
        <v>278</v>
      </c>
      <c r="T263" s="8">
        <v>7870.4</v>
      </c>
      <c r="U263" s="8">
        <v>270</v>
      </c>
      <c r="V263" s="8">
        <v>1781.9</v>
      </c>
      <c r="W263" s="8">
        <v>572.5</v>
      </c>
      <c r="X263" s="8">
        <v>178.2</v>
      </c>
      <c r="Y263" s="8">
        <v>879</v>
      </c>
      <c r="Z263" s="8">
        <v>166.2</v>
      </c>
      <c r="AA263" s="8">
        <v>464.2</v>
      </c>
      <c r="AB263" s="8">
        <v>1578.3</v>
      </c>
      <c r="AC263" s="8">
        <v>13760.6</v>
      </c>
      <c r="AD263" s="8">
        <v>14000</v>
      </c>
      <c r="AE263" s="8">
        <v>239.4</v>
      </c>
      <c r="AF263" s="8">
        <v>1.71</v>
      </c>
    </row>
    <row r="264" spans="19:32" ht="15" thickBot="1" x14ac:dyDescent="0.35">
      <c r="S264" s="7" t="s">
        <v>279</v>
      </c>
      <c r="T264" s="8">
        <v>8624.5</v>
      </c>
      <c r="U264" s="8">
        <v>270</v>
      </c>
      <c r="V264" s="8">
        <v>1381.1</v>
      </c>
      <c r="W264" s="8">
        <v>572.5</v>
      </c>
      <c r="X264" s="8">
        <v>443.2</v>
      </c>
      <c r="Y264" s="8">
        <v>1617.2</v>
      </c>
      <c r="Z264" s="8">
        <v>166.2</v>
      </c>
      <c r="AA264" s="8">
        <v>464.2</v>
      </c>
      <c r="AB264" s="8">
        <v>1578.3</v>
      </c>
      <c r="AC264" s="8">
        <v>15117.3</v>
      </c>
      <c r="AD264" s="8">
        <v>15000</v>
      </c>
      <c r="AE264" s="8">
        <v>-117.3</v>
      </c>
      <c r="AF264" s="8">
        <v>-0.78</v>
      </c>
    </row>
    <row r="265" spans="19:32" ht="15" thickBot="1" x14ac:dyDescent="0.35">
      <c r="S265" s="7" t="s">
        <v>280</v>
      </c>
      <c r="T265" s="8">
        <v>7555.9</v>
      </c>
      <c r="U265" s="8">
        <v>673.8</v>
      </c>
      <c r="V265" s="8">
        <v>1327.7</v>
      </c>
      <c r="W265" s="8">
        <v>377.3</v>
      </c>
      <c r="X265" s="8">
        <v>164.2</v>
      </c>
      <c r="Y265" s="8">
        <v>221.1</v>
      </c>
      <c r="Z265" s="8">
        <v>132.80000000000001</v>
      </c>
      <c r="AA265" s="8">
        <v>310.5</v>
      </c>
      <c r="AB265" s="8">
        <v>1274.3</v>
      </c>
      <c r="AC265" s="8">
        <v>12037.6</v>
      </c>
      <c r="AD265" s="8">
        <v>13000</v>
      </c>
      <c r="AE265" s="8">
        <v>962.4</v>
      </c>
      <c r="AF265" s="8">
        <v>7.4</v>
      </c>
    </row>
    <row r="266" spans="19:32" ht="15" thickBot="1" x14ac:dyDescent="0.35">
      <c r="S266" s="7" t="s">
        <v>281</v>
      </c>
      <c r="T266" s="8">
        <v>7555.9</v>
      </c>
      <c r="U266" s="8">
        <v>673.8</v>
      </c>
      <c r="V266" s="8">
        <v>693.8</v>
      </c>
      <c r="W266" s="8">
        <v>377.3</v>
      </c>
      <c r="X266" s="8">
        <v>164.2</v>
      </c>
      <c r="Y266" s="8">
        <v>0</v>
      </c>
      <c r="Z266" s="8">
        <v>132.80000000000001</v>
      </c>
      <c r="AA266" s="8">
        <v>310.5</v>
      </c>
      <c r="AB266" s="8">
        <v>1274.3</v>
      </c>
      <c r="AC266" s="8">
        <v>11182.6</v>
      </c>
      <c r="AD266" s="8">
        <v>11000</v>
      </c>
      <c r="AE266" s="8">
        <v>-182.6</v>
      </c>
      <c r="AF266" s="8">
        <v>-1.66</v>
      </c>
    </row>
    <row r="267" spans="19:32" ht="15" thickBot="1" x14ac:dyDescent="0.35">
      <c r="S267" s="7" t="s">
        <v>282</v>
      </c>
      <c r="T267" s="8">
        <v>7555.9</v>
      </c>
      <c r="U267" s="8">
        <v>37.4</v>
      </c>
      <c r="V267" s="8">
        <v>1781.9</v>
      </c>
      <c r="W267" s="8">
        <v>88.3</v>
      </c>
      <c r="X267" s="8">
        <v>6.5</v>
      </c>
      <c r="Y267" s="8">
        <v>879</v>
      </c>
      <c r="Z267" s="8">
        <v>166.2</v>
      </c>
      <c r="AA267" s="8">
        <v>464.7</v>
      </c>
      <c r="AB267" s="8">
        <v>0</v>
      </c>
      <c r="AC267" s="8">
        <v>10980</v>
      </c>
      <c r="AD267" s="8">
        <v>11000</v>
      </c>
      <c r="AE267" s="8">
        <v>20</v>
      </c>
      <c r="AF267" s="8">
        <v>0.18</v>
      </c>
    </row>
    <row r="268" spans="19:32" ht="15" thickBot="1" x14ac:dyDescent="0.35">
      <c r="S268" s="7" t="s">
        <v>283</v>
      </c>
      <c r="T268" s="8">
        <v>7870.4</v>
      </c>
      <c r="U268" s="8">
        <v>655.4</v>
      </c>
      <c r="V268" s="8">
        <v>1171</v>
      </c>
      <c r="W268" s="8">
        <v>572.5</v>
      </c>
      <c r="X268" s="8">
        <v>178.2</v>
      </c>
      <c r="Y268" s="8">
        <v>546.1</v>
      </c>
      <c r="Z268" s="8">
        <v>132.80000000000001</v>
      </c>
      <c r="AA268" s="8">
        <v>464.7</v>
      </c>
      <c r="AB268" s="8">
        <v>1578.3</v>
      </c>
      <c r="AC268" s="8">
        <v>13169.2</v>
      </c>
      <c r="AD268" s="8">
        <v>14000</v>
      </c>
      <c r="AE268" s="8">
        <v>830.8</v>
      </c>
      <c r="AF268" s="8">
        <v>5.93</v>
      </c>
    </row>
    <row r="269" spans="19:32" ht="15" thickBot="1" x14ac:dyDescent="0.35">
      <c r="S269" s="7" t="s">
        <v>284</v>
      </c>
      <c r="T269" s="8">
        <v>7555.9</v>
      </c>
      <c r="U269" s="8">
        <v>673.8</v>
      </c>
      <c r="V269" s="8">
        <v>1327.7</v>
      </c>
      <c r="W269" s="8">
        <v>88.3</v>
      </c>
      <c r="X269" s="8">
        <v>178.2</v>
      </c>
      <c r="Y269" s="8">
        <v>0</v>
      </c>
      <c r="Z269" s="8">
        <v>115.3</v>
      </c>
      <c r="AA269" s="8">
        <v>1270.8</v>
      </c>
      <c r="AB269" s="8">
        <v>1578.3</v>
      </c>
      <c r="AC269" s="8">
        <v>12788.3</v>
      </c>
      <c r="AD269" s="8">
        <v>12000</v>
      </c>
      <c r="AE269" s="8">
        <v>-788.3</v>
      </c>
      <c r="AF269" s="8">
        <v>-6.57</v>
      </c>
    </row>
    <row r="270" spans="19:32" ht="15" thickBot="1" x14ac:dyDescent="0.35">
      <c r="S270" s="7" t="s">
        <v>285</v>
      </c>
      <c r="T270" s="8">
        <v>7555.9</v>
      </c>
      <c r="U270" s="8">
        <v>655.4</v>
      </c>
      <c r="V270" s="8">
        <v>1327.7</v>
      </c>
      <c r="W270" s="8">
        <v>88.3</v>
      </c>
      <c r="X270" s="8">
        <v>178.2</v>
      </c>
      <c r="Y270" s="8">
        <v>221.1</v>
      </c>
      <c r="Z270" s="8">
        <v>115.3</v>
      </c>
      <c r="AA270" s="8">
        <v>1270.8</v>
      </c>
      <c r="AB270" s="8">
        <v>1011.7</v>
      </c>
      <c r="AC270" s="8">
        <v>12424.5</v>
      </c>
      <c r="AD270" s="8">
        <v>11000</v>
      </c>
      <c r="AE270" s="8">
        <v>-1424.5</v>
      </c>
      <c r="AF270" s="8">
        <v>-12.95</v>
      </c>
    </row>
    <row r="271" spans="19:32" ht="15" thickBot="1" x14ac:dyDescent="0.35">
      <c r="S271" s="7" t="s">
        <v>286</v>
      </c>
      <c r="T271" s="8">
        <v>7555.9</v>
      </c>
      <c r="U271" s="8">
        <v>655.4</v>
      </c>
      <c r="V271" s="8">
        <v>1327.7</v>
      </c>
      <c r="W271" s="8">
        <v>88.3</v>
      </c>
      <c r="X271" s="8">
        <v>178.2</v>
      </c>
      <c r="Y271" s="8">
        <v>0</v>
      </c>
      <c r="Z271" s="8">
        <v>115.3</v>
      </c>
      <c r="AA271" s="8">
        <v>1270.8</v>
      </c>
      <c r="AB271" s="8">
        <v>1578.3</v>
      </c>
      <c r="AC271" s="8">
        <v>12769.9</v>
      </c>
      <c r="AD271" s="8">
        <v>12000</v>
      </c>
      <c r="AE271" s="8">
        <v>-769.9</v>
      </c>
      <c r="AF271" s="8">
        <v>-6.42</v>
      </c>
    </row>
    <row r="272" spans="19:32" ht="15" thickBot="1" x14ac:dyDescent="0.35">
      <c r="S272" s="7" t="s">
        <v>287</v>
      </c>
      <c r="T272" s="8">
        <v>7555.9</v>
      </c>
      <c r="U272" s="8">
        <v>673.8</v>
      </c>
      <c r="V272" s="8">
        <v>693.8</v>
      </c>
      <c r="W272" s="8">
        <v>377.3</v>
      </c>
      <c r="X272" s="8">
        <v>164.2</v>
      </c>
      <c r="Y272" s="8">
        <v>0</v>
      </c>
      <c r="Z272" s="8">
        <v>115.3</v>
      </c>
      <c r="AA272" s="8">
        <v>1270.8</v>
      </c>
      <c r="AB272" s="8">
        <v>1274.3</v>
      </c>
      <c r="AC272" s="8">
        <v>12125.5</v>
      </c>
      <c r="AD272" s="8">
        <v>13000</v>
      </c>
      <c r="AE272" s="8">
        <v>874.5</v>
      </c>
      <c r="AF272" s="8">
        <v>6.73</v>
      </c>
    </row>
    <row r="273" spans="19:32" ht="15" thickBot="1" x14ac:dyDescent="0.35">
      <c r="S273" s="7" t="s">
        <v>288</v>
      </c>
      <c r="T273" s="8">
        <v>7555.9</v>
      </c>
      <c r="U273" s="8">
        <v>433.2</v>
      </c>
      <c r="V273" s="8">
        <v>1327.7</v>
      </c>
      <c r="W273" s="8">
        <v>88.3</v>
      </c>
      <c r="X273" s="8">
        <v>178.2</v>
      </c>
      <c r="Y273" s="8">
        <v>221.1</v>
      </c>
      <c r="Z273" s="8">
        <v>115.3</v>
      </c>
      <c r="AA273" s="8">
        <v>1270.8</v>
      </c>
      <c r="AB273" s="8">
        <v>1578.3</v>
      </c>
      <c r="AC273" s="8">
        <v>12768.9</v>
      </c>
      <c r="AD273" s="8">
        <v>13000</v>
      </c>
      <c r="AE273" s="8">
        <v>231.1</v>
      </c>
      <c r="AF273" s="8">
        <v>1.78</v>
      </c>
    </row>
    <row r="274" spans="19:32" ht="15" thickBot="1" x14ac:dyDescent="0.35">
      <c r="S274" s="7" t="s">
        <v>289</v>
      </c>
      <c r="T274" s="8">
        <v>7244.4</v>
      </c>
      <c r="U274" s="8">
        <v>655.4</v>
      </c>
      <c r="V274" s="8">
        <v>1171</v>
      </c>
      <c r="W274" s="8">
        <v>572.5</v>
      </c>
      <c r="X274" s="8">
        <v>443.2</v>
      </c>
      <c r="Y274" s="8">
        <v>221.1</v>
      </c>
      <c r="Z274" s="8">
        <v>132.80000000000001</v>
      </c>
      <c r="AA274" s="8">
        <v>310.5</v>
      </c>
      <c r="AB274" s="8">
        <v>1198.9000000000001</v>
      </c>
      <c r="AC274" s="8">
        <v>11949.8</v>
      </c>
      <c r="AD274" s="8">
        <v>13000</v>
      </c>
      <c r="AE274" s="8">
        <v>1050.2</v>
      </c>
      <c r="AF274" s="8">
        <v>8.08</v>
      </c>
    </row>
    <row r="275" spans="19:32" ht="15" thickBot="1" x14ac:dyDescent="0.35">
      <c r="S275" s="7" t="s">
        <v>290</v>
      </c>
      <c r="T275" s="8">
        <v>7244.4</v>
      </c>
      <c r="U275" s="8">
        <v>673.8</v>
      </c>
      <c r="V275" s="8">
        <v>1327.7</v>
      </c>
      <c r="W275" s="8">
        <v>377.3</v>
      </c>
      <c r="X275" s="8">
        <v>164.2</v>
      </c>
      <c r="Y275" s="8">
        <v>0</v>
      </c>
      <c r="Z275" s="8">
        <v>115.3</v>
      </c>
      <c r="AA275" s="8">
        <v>464.7</v>
      </c>
      <c r="AB275" s="8">
        <v>1274.3</v>
      </c>
      <c r="AC275" s="8">
        <v>11641.8</v>
      </c>
      <c r="AD275" s="8">
        <v>12000</v>
      </c>
      <c r="AE275" s="8">
        <v>358.2</v>
      </c>
      <c r="AF275" s="8">
        <v>2.99</v>
      </c>
    </row>
    <row r="276" spans="19:32" ht="15" thickBot="1" x14ac:dyDescent="0.35">
      <c r="S276" s="7" t="s">
        <v>291</v>
      </c>
      <c r="T276" s="8">
        <v>7244.4</v>
      </c>
      <c r="U276" s="8">
        <v>655.4</v>
      </c>
      <c r="V276" s="8">
        <v>1327.7</v>
      </c>
      <c r="W276" s="8">
        <v>377.3</v>
      </c>
      <c r="X276" s="8">
        <v>164.2</v>
      </c>
      <c r="Y276" s="8">
        <v>0</v>
      </c>
      <c r="Z276" s="8">
        <v>115.3</v>
      </c>
      <c r="AA276" s="8">
        <v>464.7</v>
      </c>
      <c r="AB276" s="8">
        <v>1011.7</v>
      </c>
      <c r="AC276" s="8">
        <v>11360.8</v>
      </c>
      <c r="AD276" s="8">
        <v>11000</v>
      </c>
      <c r="AE276" s="8">
        <v>-360.8</v>
      </c>
      <c r="AF276" s="8">
        <v>-3.28</v>
      </c>
    </row>
    <row r="277" spans="19:32" ht="15" thickBot="1" x14ac:dyDescent="0.35">
      <c r="S277" s="7" t="s">
        <v>292</v>
      </c>
      <c r="T277" s="8">
        <v>7555.9</v>
      </c>
      <c r="U277" s="8">
        <v>673.8</v>
      </c>
      <c r="V277" s="8">
        <v>693.8</v>
      </c>
      <c r="W277" s="8">
        <v>377.3</v>
      </c>
      <c r="X277" s="8">
        <v>164.2</v>
      </c>
      <c r="Y277" s="8">
        <v>0</v>
      </c>
      <c r="Z277" s="8">
        <v>0</v>
      </c>
      <c r="AA277" s="8">
        <v>464.2</v>
      </c>
      <c r="AB277" s="8">
        <v>1274.3</v>
      </c>
      <c r="AC277" s="8">
        <v>11203.6</v>
      </c>
      <c r="AD277" s="8">
        <v>11000</v>
      </c>
      <c r="AE277" s="8">
        <v>-203.6</v>
      </c>
      <c r="AF277" s="8">
        <v>-1.85</v>
      </c>
    </row>
    <row r="278" spans="19:32" ht="15" thickBot="1" x14ac:dyDescent="0.35">
      <c r="S278" s="7" t="s">
        <v>293</v>
      </c>
      <c r="T278" s="8">
        <v>7555.9</v>
      </c>
      <c r="U278" s="8">
        <v>673.8</v>
      </c>
      <c r="V278" s="8">
        <v>693.8</v>
      </c>
      <c r="W278" s="8">
        <v>377.3</v>
      </c>
      <c r="X278" s="8">
        <v>164.2</v>
      </c>
      <c r="Y278" s="8">
        <v>0</v>
      </c>
      <c r="Z278" s="8">
        <v>0</v>
      </c>
      <c r="AA278" s="8">
        <v>464.2</v>
      </c>
      <c r="AB278" s="8">
        <v>1274.3</v>
      </c>
      <c r="AC278" s="8">
        <v>11203.6</v>
      </c>
      <c r="AD278" s="8">
        <v>11000</v>
      </c>
      <c r="AE278" s="8">
        <v>-203.6</v>
      </c>
      <c r="AF278" s="8">
        <v>-1.85</v>
      </c>
    </row>
    <row r="279" spans="19:32" ht="15" thickBot="1" x14ac:dyDescent="0.35">
      <c r="S279" s="7" t="s">
        <v>294</v>
      </c>
      <c r="T279" s="8">
        <v>7870.4</v>
      </c>
      <c r="U279" s="8">
        <v>655.4</v>
      </c>
      <c r="V279" s="8">
        <v>1327.7</v>
      </c>
      <c r="W279" s="8">
        <v>572.5</v>
      </c>
      <c r="X279" s="8">
        <v>164.2</v>
      </c>
      <c r="Y279" s="8">
        <v>221.1</v>
      </c>
      <c r="Z279" s="8">
        <v>166.2</v>
      </c>
      <c r="AA279" s="8">
        <v>464.7</v>
      </c>
      <c r="AB279" s="8">
        <v>1578.3</v>
      </c>
      <c r="AC279" s="8">
        <v>13020.4</v>
      </c>
      <c r="AD279" s="8">
        <v>14000</v>
      </c>
      <c r="AE279" s="8">
        <v>979.6</v>
      </c>
      <c r="AF279" s="8">
        <v>7</v>
      </c>
    </row>
    <row r="280" spans="19:32" ht="15" thickBot="1" x14ac:dyDescent="0.35">
      <c r="S280" s="7" t="s">
        <v>295</v>
      </c>
      <c r="T280" s="8">
        <v>7870.4</v>
      </c>
      <c r="U280" s="8">
        <v>270</v>
      </c>
      <c r="V280" s="8">
        <v>1171</v>
      </c>
      <c r="W280" s="8">
        <v>572.5</v>
      </c>
      <c r="X280" s="8">
        <v>443.2</v>
      </c>
      <c r="Y280" s="8">
        <v>546.1</v>
      </c>
      <c r="Z280" s="8">
        <v>166.2</v>
      </c>
      <c r="AA280" s="8">
        <v>464.7</v>
      </c>
      <c r="AB280" s="8">
        <v>1011.7</v>
      </c>
      <c r="AC280" s="8">
        <v>12515.8</v>
      </c>
      <c r="AD280" s="8">
        <v>12000</v>
      </c>
      <c r="AE280" s="8">
        <v>-515.79999999999995</v>
      </c>
      <c r="AF280" s="8">
        <v>-4.3</v>
      </c>
    </row>
    <row r="281" spans="19:32" ht="15" thickBot="1" x14ac:dyDescent="0.35">
      <c r="S281" s="7" t="s">
        <v>296</v>
      </c>
      <c r="T281" s="8">
        <v>8624.5</v>
      </c>
      <c r="U281" s="8">
        <v>655.4</v>
      </c>
      <c r="V281" s="8">
        <v>1781.9</v>
      </c>
      <c r="W281" s="8">
        <v>88.3</v>
      </c>
      <c r="X281" s="8">
        <v>198.7</v>
      </c>
      <c r="Y281" s="8">
        <v>546.1</v>
      </c>
      <c r="Z281" s="8">
        <v>166.2</v>
      </c>
      <c r="AA281" s="8">
        <v>310.5</v>
      </c>
      <c r="AB281" s="8">
        <v>1578.3</v>
      </c>
      <c r="AC281" s="8">
        <v>13949.8</v>
      </c>
      <c r="AD281" s="8">
        <v>14000</v>
      </c>
      <c r="AE281" s="8">
        <v>50.2</v>
      </c>
      <c r="AF281" s="8">
        <v>0.36</v>
      </c>
    </row>
    <row r="282" spans="19:32" ht="15" thickBot="1" x14ac:dyDescent="0.35">
      <c r="S282" s="7" t="s">
        <v>297</v>
      </c>
      <c r="T282" s="8">
        <v>7870.4</v>
      </c>
      <c r="U282" s="8">
        <v>270</v>
      </c>
      <c r="V282" s="8">
        <v>1781.9</v>
      </c>
      <c r="W282" s="8">
        <v>88.3</v>
      </c>
      <c r="X282" s="8">
        <v>198.7</v>
      </c>
      <c r="Y282" s="8">
        <v>546.1</v>
      </c>
      <c r="Z282" s="8">
        <v>166.2</v>
      </c>
      <c r="AA282" s="8">
        <v>310.5</v>
      </c>
      <c r="AB282" s="8">
        <v>1578.3</v>
      </c>
      <c r="AC282" s="8">
        <v>12810.3</v>
      </c>
      <c r="AD282" s="8">
        <v>12000</v>
      </c>
      <c r="AE282" s="8">
        <v>-810.3</v>
      </c>
      <c r="AF282" s="8">
        <v>-6.75</v>
      </c>
    </row>
    <row r="283" spans="19:32" ht="15" thickBot="1" x14ac:dyDescent="0.35">
      <c r="S283" s="7" t="s">
        <v>298</v>
      </c>
      <c r="T283" s="8">
        <v>8624.5</v>
      </c>
      <c r="U283" s="8">
        <v>433.2</v>
      </c>
      <c r="V283" s="8">
        <v>1781.9</v>
      </c>
      <c r="W283" s="8">
        <v>377.3</v>
      </c>
      <c r="X283" s="8">
        <v>178.2</v>
      </c>
      <c r="Y283" s="8">
        <v>221.1</v>
      </c>
      <c r="Z283" s="8">
        <v>132.80000000000001</v>
      </c>
      <c r="AA283" s="8">
        <v>310.5</v>
      </c>
      <c r="AB283" s="8">
        <v>1578.3</v>
      </c>
      <c r="AC283" s="8">
        <v>13637.9</v>
      </c>
      <c r="AD283" s="8">
        <v>14000</v>
      </c>
      <c r="AE283" s="8">
        <v>362.1</v>
      </c>
      <c r="AF283" s="8">
        <v>2.59</v>
      </c>
    </row>
    <row r="284" spans="19:32" ht="15" thickBot="1" x14ac:dyDescent="0.35">
      <c r="S284" s="7" t="s">
        <v>299</v>
      </c>
      <c r="T284" s="8">
        <v>7555.9</v>
      </c>
      <c r="U284" s="8">
        <v>655.4</v>
      </c>
      <c r="V284" s="8">
        <v>1171</v>
      </c>
      <c r="W284" s="8">
        <v>361.4</v>
      </c>
      <c r="X284" s="8">
        <v>178.2</v>
      </c>
      <c r="Y284" s="8">
        <v>0</v>
      </c>
      <c r="Z284" s="8">
        <v>132.80000000000001</v>
      </c>
      <c r="AA284" s="8">
        <v>1270.8</v>
      </c>
      <c r="AB284" s="8">
        <v>1011.7</v>
      </c>
      <c r="AC284" s="8">
        <v>12337.1</v>
      </c>
      <c r="AD284" s="8">
        <v>14000</v>
      </c>
      <c r="AE284" s="8">
        <v>1662.9</v>
      </c>
      <c r="AF284" s="8">
        <v>11.88</v>
      </c>
    </row>
    <row r="285" spans="19:32" ht="15" thickBot="1" x14ac:dyDescent="0.35">
      <c r="S285" s="7" t="s">
        <v>300</v>
      </c>
      <c r="T285" s="8">
        <v>7555.9</v>
      </c>
      <c r="U285" s="8">
        <v>655.4</v>
      </c>
      <c r="V285" s="8">
        <v>1171</v>
      </c>
      <c r="W285" s="8">
        <v>361.4</v>
      </c>
      <c r="X285" s="8">
        <v>178.2</v>
      </c>
      <c r="Y285" s="8">
        <v>221.1</v>
      </c>
      <c r="Z285" s="8">
        <v>132.80000000000001</v>
      </c>
      <c r="AA285" s="8">
        <v>1270.8</v>
      </c>
      <c r="AB285" s="8">
        <v>1011.7</v>
      </c>
      <c r="AC285" s="8">
        <v>12558.2</v>
      </c>
      <c r="AD285" s="8">
        <v>14000</v>
      </c>
      <c r="AE285" s="8">
        <v>1441.8</v>
      </c>
      <c r="AF285" s="8">
        <v>10.3</v>
      </c>
    </row>
    <row r="286" spans="19:32" ht="15" thickBot="1" x14ac:dyDescent="0.35">
      <c r="S286" s="7" t="s">
        <v>301</v>
      </c>
      <c r="T286" s="8">
        <v>7555.9</v>
      </c>
      <c r="U286" s="8">
        <v>673.8</v>
      </c>
      <c r="V286" s="8">
        <v>1171</v>
      </c>
      <c r="W286" s="8">
        <v>377.3</v>
      </c>
      <c r="X286" s="8">
        <v>443.2</v>
      </c>
      <c r="Y286" s="8">
        <v>221.1</v>
      </c>
      <c r="Z286" s="8">
        <v>166.2</v>
      </c>
      <c r="AA286" s="8">
        <v>464.7</v>
      </c>
      <c r="AB286" s="8">
        <v>1578.3</v>
      </c>
      <c r="AC286" s="8">
        <v>12651.6</v>
      </c>
      <c r="AD286" s="8">
        <v>13000</v>
      </c>
      <c r="AE286" s="8">
        <v>348.4</v>
      </c>
      <c r="AF286" s="8">
        <v>2.68</v>
      </c>
    </row>
    <row r="287" spans="19:32" ht="15" thickBot="1" x14ac:dyDescent="0.35">
      <c r="S287" s="7" t="s">
        <v>302</v>
      </c>
      <c r="T287" s="8">
        <v>7555.9</v>
      </c>
      <c r="U287" s="8">
        <v>433.2</v>
      </c>
      <c r="V287" s="8">
        <v>1171</v>
      </c>
      <c r="W287" s="8">
        <v>377.3</v>
      </c>
      <c r="X287" s="8">
        <v>443.2</v>
      </c>
      <c r="Y287" s="8">
        <v>221.1</v>
      </c>
      <c r="Z287" s="8">
        <v>166.2</v>
      </c>
      <c r="AA287" s="8">
        <v>464.7</v>
      </c>
      <c r="AB287" s="8">
        <v>1578.3</v>
      </c>
      <c r="AC287" s="8">
        <v>12411</v>
      </c>
      <c r="AD287" s="8">
        <v>12000</v>
      </c>
      <c r="AE287" s="8">
        <v>-411</v>
      </c>
      <c r="AF287" s="8">
        <v>-3.43</v>
      </c>
    </row>
    <row r="288" spans="19:32" ht="15" thickBot="1" x14ac:dyDescent="0.35">
      <c r="S288" s="7" t="s">
        <v>303</v>
      </c>
      <c r="T288" s="8">
        <v>7870.4</v>
      </c>
      <c r="U288" s="8">
        <v>673.8</v>
      </c>
      <c r="V288" s="8">
        <v>1171</v>
      </c>
      <c r="W288" s="8">
        <v>361.4</v>
      </c>
      <c r="X288" s="8">
        <v>178.2</v>
      </c>
      <c r="Y288" s="8">
        <v>0</v>
      </c>
      <c r="Z288" s="8">
        <v>0</v>
      </c>
      <c r="AA288" s="8">
        <v>310.5</v>
      </c>
      <c r="AB288" s="8">
        <v>1578.3</v>
      </c>
      <c r="AC288" s="8">
        <v>12143.4</v>
      </c>
      <c r="AD288" s="8">
        <v>13000</v>
      </c>
      <c r="AE288" s="8">
        <v>856.6</v>
      </c>
      <c r="AF288" s="8">
        <v>6.59</v>
      </c>
    </row>
    <row r="289" spans="19:32" ht="15" thickBot="1" x14ac:dyDescent="0.35">
      <c r="S289" s="7" t="s">
        <v>304</v>
      </c>
      <c r="T289" s="8">
        <v>7555.9</v>
      </c>
      <c r="U289" s="8">
        <v>673.8</v>
      </c>
      <c r="V289" s="8">
        <v>1781.9</v>
      </c>
      <c r="W289" s="8">
        <v>572.5</v>
      </c>
      <c r="X289" s="8">
        <v>178.2</v>
      </c>
      <c r="Y289" s="8">
        <v>879</v>
      </c>
      <c r="Z289" s="8">
        <v>0</v>
      </c>
      <c r="AA289" s="8">
        <v>464.7</v>
      </c>
      <c r="AB289" s="8">
        <v>1578.3</v>
      </c>
      <c r="AC289" s="8">
        <v>13684.3</v>
      </c>
      <c r="AD289" s="8">
        <v>14000</v>
      </c>
      <c r="AE289" s="8">
        <v>315.7</v>
      </c>
      <c r="AF289" s="8">
        <v>2.2599999999999998</v>
      </c>
    </row>
    <row r="290" spans="19:32" ht="15" thickBot="1" x14ac:dyDescent="0.35">
      <c r="S290" s="7" t="s">
        <v>305</v>
      </c>
      <c r="T290" s="8">
        <v>7555.9</v>
      </c>
      <c r="U290" s="8">
        <v>433.2</v>
      </c>
      <c r="V290" s="8">
        <v>1781.9</v>
      </c>
      <c r="W290" s="8">
        <v>572.5</v>
      </c>
      <c r="X290" s="8">
        <v>178.2</v>
      </c>
      <c r="Y290" s="8">
        <v>546.1</v>
      </c>
      <c r="Z290" s="8">
        <v>0</v>
      </c>
      <c r="AA290" s="8">
        <v>464.7</v>
      </c>
      <c r="AB290" s="8">
        <v>1578.3</v>
      </c>
      <c r="AC290" s="8">
        <v>13110.8</v>
      </c>
      <c r="AD290" s="8">
        <v>12000</v>
      </c>
      <c r="AE290" s="8">
        <v>-1110.8</v>
      </c>
      <c r="AF290" s="8">
        <v>-9.26</v>
      </c>
    </row>
    <row r="291" spans="19:32" ht="15" thickBot="1" x14ac:dyDescent="0.35">
      <c r="S291" s="7" t="s">
        <v>306</v>
      </c>
      <c r="T291" s="8">
        <v>7555.9</v>
      </c>
      <c r="U291" s="8">
        <v>655.4</v>
      </c>
      <c r="V291" s="8">
        <v>1781.9</v>
      </c>
      <c r="W291" s="8">
        <v>572.5</v>
      </c>
      <c r="X291" s="8">
        <v>178.2</v>
      </c>
      <c r="Y291" s="8">
        <v>879</v>
      </c>
      <c r="Z291" s="8">
        <v>0</v>
      </c>
      <c r="AA291" s="8">
        <v>464.7</v>
      </c>
      <c r="AB291" s="8">
        <v>1578.3</v>
      </c>
      <c r="AC291" s="8">
        <v>13665.8</v>
      </c>
      <c r="AD291" s="8">
        <v>14000</v>
      </c>
      <c r="AE291" s="8">
        <v>334.2</v>
      </c>
      <c r="AF291" s="8">
        <v>2.39</v>
      </c>
    </row>
    <row r="292" spans="19:32" ht="15" thickBot="1" x14ac:dyDescent="0.35">
      <c r="S292" s="7" t="s">
        <v>307</v>
      </c>
      <c r="T292" s="8">
        <v>7870.4</v>
      </c>
      <c r="U292" s="8">
        <v>673.8</v>
      </c>
      <c r="V292" s="8">
        <v>1171</v>
      </c>
      <c r="W292" s="8">
        <v>88.3</v>
      </c>
      <c r="X292" s="8">
        <v>178.2</v>
      </c>
      <c r="Y292" s="8">
        <v>546.1</v>
      </c>
      <c r="Z292" s="8">
        <v>132.80000000000001</v>
      </c>
      <c r="AA292" s="8">
        <v>464.7</v>
      </c>
      <c r="AB292" s="8">
        <v>1274.3</v>
      </c>
      <c r="AC292" s="8">
        <v>12399.5</v>
      </c>
      <c r="AD292" s="8">
        <v>13000</v>
      </c>
      <c r="AE292" s="8">
        <v>600.5</v>
      </c>
      <c r="AF292" s="8">
        <v>4.62</v>
      </c>
    </row>
    <row r="293" spans="19:32" ht="15" thickBot="1" x14ac:dyDescent="0.35">
      <c r="S293" s="7" t="s">
        <v>308</v>
      </c>
      <c r="T293" s="8">
        <v>7555.9</v>
      </c>
      <c r="U293" s="8">
        <v>433.2</v>
      </c>
      <c r="V293" s="8">
        <v>1171</v>
      </c>
      <c r="W293" s="8">
        <v>88.3</v>
      </c>
      <c r="X293" s="8">
        <v>178.2</v>
      </c>
      <c r="Y293" s="8">
        <v>546.1</v>
      </c>
      <c r="Z293" s="8">
        <v>132.80000000000001</v>
      </c>
      <c r="AA293" s="8">
        <v>464.7</v>
      </c>
      <c r="AB293" s="8">
        <v>1274.3</v>
      </c>
      <c r="AC293" s="8">
        <v>11844.5</v>
      </c>
      <c r="AD293" s="8">
        <v>12000</v>
      </c>
      <c r="AE293" s="8">
        <v>155.5</v>
      </c>
      <c r="AF293" s="8">
        <v>1.3</v>
      </c>
    </row>
    <row r="294" spans="19:32" ht="15" thickBot="1" x14ac:dyDescent="0.35">
      <c r="S294" s="7" t="s">
        <v>309</v>
      </c>
      <c r="T294" s="8">
        <v>7870.4</v>
      </c>
      <c r="U294" s="8">
        <v>673.8</v>
      </c>
      <c r="V294" s="8">
        <v>1171</v>
      </c>
      <c r="W294" s="8">
        <v>361.4</v>
      </c>
      <c r="X294" s="8">
        <v>443.2</v>
      </c>
      <c r="Y294" s="8">
        <v>221.1</v>
      </c>
      <c r="Z294" s="8">
        <v>132.80000000000001</v>
      </c>
      <c r="AA294" s="8">
        <v>310.5</v>
      </c>
      <c r="AB294" s="8">
        <v>1578.3</v>
      </c>
      <c r="AC294" s="8">
        <v>12762.4</v>
      </c>
      <c r="AD294" s="8">
        <v>12000</v>
      </c>
      <c r="AE294" s="8">
        <v>-762.4</v>
      </c>
      <c r="AF294" s="8">
        <v>-6.35</v>
      </c>
    </row>
    <row r="295" spans="19:32" ht="15" thickBot="1" x14ac:dyDescent="0.35">
      <c r="S295" s="7" t="s">
        <v>310</v>
      </c>
      <c r="T295" s="8">
        <v>7555.9</v>
      </c>
      <c r="U295" s="8">
        <v>433.2</v>
      </c>
      <c r="V295" s="8">
        <v>1171</v>
      </c>
      <c r="W295" s="8">
        <v>361.4</v>
      </c>
      <c r="X295" s="8">
        <v>178.2</v>
      </c>
      <c r="Y295" s="8">
        <v>0</v>
      </c>
      <c r="Z295" s="8">
        <v>132.80000000000001</v>
      </c>
      <c r="AA295" s="8">
        <v>310.5</v>
      </c>
      <c r="AB295" s="8">
        <v>1198.9000000000001</v>
      </c>
      <c r="AC295" s="8">
        <v>11341.8</v>
      </c>
      <c r="AD295" s="8">
        <v>11000</v>
      </c>
      <c r="AE295" s="8">
        <v>-341.8</v>
      </c>
      <c r="AF295" s="8">
        <v>-3.11</v>
      </c>
    </row>
    <row r="296" spans="19:32" ht="15" thickBot="1" x14ac:dyDescent="0.35">
      <c r="S296" s="7" t="s">
        <v>311</v>
      </c>
      <c r="T296" s="8">
        <v>7870.4</v>
      </c>
      <c r="U296" s="8">
        <v>655.4</v>
      </c>
      <c r="V296" s="8">
        <v>1171</v>
      </c>
      <c r="W296" s="8">
        <v>361.4</v>
      </c>
      <c r="X296" s="8">
        <v>443.2</v>
      </c>
      <c r="Y296" s="8">
        <v>221.1</v>
      </c>
      <c r="Z296" s="8">
        <v>132.80000000000001</v>
      </c>
      <c r="AA296" s="8">
        <v>310.5</v>
      </c>
      <c r="AB296" s="8">
        <v>1578.3</v>
      </c>
      <c r="AC296" s="8">
        <v>12743.9</v>
      </c>
      <c r="AD296" s="8">
        <v>12000</v>
      </c>
      <c r="AE296" s="8">
        <v>-743.9</v>
      </c>
      <c r="AF296" s="8">
        <v>-6.2</v>
      </c>
    </row>
    <row r="297" spans="19:32" ht="15" thickBot="1" x14ac:dyDescent="0.35">
      <c r="S297" s="7" t="s">
        <v>312</v>
      </c>
      <c r="T297" s="8">
        <v>7555.9</v>
      </c>
      <c r="U297" s="8">
        <v>673.8</v>
      </c>
      <c r="V297" s="8">
        <v>1171</v>
      </c>
      <c r="W297" s="8">
        <v>361.4</v>
      </c>
      <c r="X297" s="8">
        <v>164.2</v>
      </c>
      <c r="Y297" s="8">
        <v>221.1</v>
      </c>
      <c r="Z297" s="8">
        <v>0</v>
      </c>
      <c r="AA297" s="8">
        <v>310.5</v>
      </c>
      <c r="AB297" s="8">
        <v>1578.3</v>
      </c>
      <c r="AC297" s="8">
        <v>12036.1</v>
      </c>
      <c r="AD297" s="8">
        <v>13000</v>
      </c>
      <c r="AE297" s="8">
        <v>963.9</v>
      </c>
      <c r="AF297" s="8">
        <v>7.41</v>
      </c>
    </row>
    <row r="298" spans="19:32" ht="15" thickBot="1" x14ac:dyDescent="0.35">
      <c r="S298" s="7" t="s">
        <v>313</v>
      </c>
      <c r="T298" s="8">
        <v>7244.4</v>
      </c>
      <c r="U298" s="8">
        <v>270</v>
      </c>
      <c r="V298" s="8">
        <v>1171</v>
      </c>
      <c r="W298" s="8">
        <v>361.4</v>
      </c>
      <c r="X298" s="8">
        <v>164.2</v>
      </c>
      <c r="Y298" s="8">
        <v>0</v>
      </c>
      <c r="Z298" s="8">
        <v>0</v>
      </c>
      <c r="AA298" s="8">
        <v>464.7</v>
      </c>
      <c r="AB298" s="8">
        <v>1578.3</v>
      </c>
      <c r="AC298" s="8">
        <v>11254</v>
      </c>
      <c r="AD298" s="8">
        <v>11000</v>
      </c>
      <c r="AE298" s="8">
        <v>-254</v>
      </c>
      <c r="AF298" s="8">
        <v>-2.31</v>
      </c>
    </row>
    <row r="299" spans="19:32" ht="15" thickBot="1" x14ac:dyDescent="0.35">
      <c r="S299" s="7" t="s">
        <v>314</v>
      </c>
      <c r="T299" s="8">
        <v>7555.9</v>
      </c>
      <c r="U299" s="8">
        <v>37.4</v>
      </c>
      <c r="V299" s="8">
        <v>1781.9</v>
      </c>
      <c r="W299" s="8">
        <v>361.4</v>
      </c>
      <c r="X299" s="8">
        <v>6.5</v>
      </c>
      <c r="Y299" s="8">
        <v>879</v>
      </c>
      <c r="Z299" s="8">
        <v>166.2</v>
      </c>
      <c r="AA299" s="8">
        <v>0</v>
      </c>
      <c r="AB299" s="8">
        <v>0</v>
      </c>
      <c r="AC299" s="8">
        <v>10788.3</v>
      </c>
      <c r="AD299" s="8">
        <v>11000</v>
      </c>
      <c r="AE299" s="8">
        <v>211.7</v>
      </c>
      <c r="AF299" s="8">
        <v>1.92</v>
      </c>
    </row>
    <row r="300" spans="19:32" ht="15" thickBot="1" x14ac:dyDescent="0.35"/>
    <row r="301" spans="19:32" ht="15" thickBot="1" x14ac:dyDescent="0.35">
      <c r="S301" s="9" t="s">
        <v>329</v>
      </c>
      <c r="T301" s="10">
        <v>9740.1</v>
      </c>
    </row>
    <row r="302" spans="19:32" ht="15" thickBot="1" x14ac:dyDescent="0.35">
      <c r="S302" s="9" t="s">
        <v>338</v>
      </c>
      <c r="T302" s="10">
        <v>14757.4</v>
      </c>
    </row>
    <row r="303" spans="19:32" ht="15" thickBot="1" x14ac:dyDescent="0.35">
      <c r="S303" s="9" t="s">
        <v>331</v>
      </c>
      <c r="T303" s="10">
        <v>1713004.9</v>
      </c>
    </row>
    <row r="304" spans="19:32" ht="15" thickBot="1" x14ac:dyDescent="0.35">
      <c r="S304" s="9" t="s">
        <v>332</v>
      </c>
      <c r="T304" s="10">
        <v>1713000</v>
      </c>
    </row>
    <row r="305" spans="19:20" ht="15" thickBot="1" x14ac:dyDescent="0.35">
      <c r="S305" s="9" t="s">
        <v>333</v>
      </c>
      <c r="T305" s="10">
        <v>4.9000000000000004</v>
      </c>
    </row>
    <row r="306" spans="19:20" ht="15" thickBot="1" x14ac:dyDescent="0.35">
      <c r="S306" s="9" t="s">
        <v>334</v>
      </c>
      <c r="T306" s="10"/>
    </row>
    <row r="307" spans="19:20" ht="15" thickBot="1" x14ac:dyDescent="0.35">
      <c r="S307" s="9" t="s">
        <v>335</v>
      </c>
      <c r="T307" s="10"/>
    </row>
    <row r="308" spans="19:20" ht="15" thickBot="1" x14ac:dyDescent="0.35">
      <c r="S308" s="9" t="s">
        <v>336</v>
      </c>
      <c r="T308" s="10">
        <v>0</v>
      </c>
    </row>
    <row r="311" spans="19:20" ht="18" x14ac:dyDescent="0.35">
      <c r="S311" s="2" t="s">
        <v>337</v>
      </c>
    </row>
    <row r="312" spans="19:20" ht="18" x14ac:dyDescent="0.35">
      <c r="S312" s="2" t="s">
        <v>871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0"/>
  <sheetViews>
    <sheetView zoomScale="58" zoomScaleNormal="85" workbookViewId="0"/>
  </sheetViews>
  <sheetFormatPr defaultColWidth="8.88671875" defaultRowHeight="14.4" x14ac:dyDescent="0.3"/>
  <cols>
    <col min="1" max="1" width="9.6640625" style="1" bestFit="1" customWidth="1"/>
    <col min="2" max="2" width="40.109375" style="1" bestFit="1" customWidth="1"/>
    <col min="3" max="4" width="19.44140625" style="1" bestFit="1" customWidth="1"/>
    <col min="5" max="5" width="25.88671875" style="1" bestFit="1" customWidth="1"/>
    <col min="6" max="6" width="11.109375" style="1" bestFit="1" customWidth="1"/>
    <col min="7" max="7" width="20.33203125" style="1" bestFit="1" customWidth="1"/>
    <col min="8" max="8" width="34.44140625" style="1" bestFit="1" customWidth="1"/>
    <col min="9" max="9" width="31.44140625" style="1" bestFit="1" customWidth="1"/>
    <col min="10" max="10" width="35.6640625" style="1" bestFit="1" customWidth="1"/>
    <col min="11" max="11" width="32.6640625" style="1" bestFit="1" customWidth="1"/>
    <col min="12" max="12" width="26.6640625" style="1" bestFit="1" customWidth="1"/>
    <col min="13" max="13" width="9" style="1" customWidth="1"/>
    <col min="14" max="16384" width="8.88671875" style="1"/>
  </cols>
  <sheetData>
    <row r="1" spans="1:13" x14ac:dyDescent="0.3">
      <c r="B1" s="1" t="s">
        <v>0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0</v>
      </c>
      <c r="K1" s="1">
        <v>0</v>
      </c>
      <c r="L1" s="1">
        <v>0</v>
      </c>
    </row>
    <row r="2" spans="1:1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3">
      <c r="A3" s="1" t="s">
        <v>156</v>
      </c>
      <c r="B3" s="1" t="s">
        <v>14</v>
      </c>
      <c r="C3" s="1">
        <v>3</v>
      </c>
      <c r="D3" s="1">
        <v>2</v>
      </c>
      <c r="E3" s="1">
        <v>1</v>
      </c>
      <c r="F3" s="1">
        <v>2</v>
      </c>
      <c r="G3" s="1">
        <v>2</v>
      </c>
      <c r="H3" s="1">
        <v>2</v>
      </c>
      <c r="I3" s="1">
        <v>3</v>
      </c>
      <c r="J3" s="1">
        <v>4</v>
      </c>
      <c r="K3" s="1">
        <v>5</v>
      </c>
      <c r="L3" s="1">
        <v>3</v>
      </c>
      <c r="M3" s="1">
        <v>1000000</v>
      </c>
    </row>
    <row r="4" spans="1:13" x14ac:dyDescent="0.3">
      <c r="A4" s="1" t="s">
        <v>153</v>
      </c>
      <c r="B4" s="1" t="s">
        <v>15</v>
      </c>
      <c r="C4" s="1">
        <v>2</v>
      </c>
      <c r="D4" s="1">
        <v>2</v>
      </c>
      <c r="E4" s="1">
        <v>1</v>
      </c>
      <c r="F4" s="1">
        <v>2</v>
      </c>
      <c r="G4" s="1">
        <v>2</v>
      </c>
      <c r="H4" s="1">
        <v>2</v>
      </c>
      <c r="I4" s="1">
        <v>3</v>
      </c>
      <c r="J4" s="1">
        <v>3</v>
      </c>
      <c r="K4" s="1">
        <v>5</v>
      </c>
      <c r="L4" s="1">
        <v>3</v>
      </c>
      <c r="M4" s="1">
        <v>1000000</v>
      </c>
    </row>
    <row r="5" spans="1:13" x14ac:dyDescent="0.3">
      <c r="A5" s="1" t="s">
        <v>152</v>
      </c>
      <c r="B5" s="1" t="s">
        <v>16</v>
      </c>
      <c r="C5" s="1">
        <v>1</v>
      </c>
      <c r="D5" s="1">
        <v>2</v>
      </c>
      <c r="E5" s="1">
        <v>3</v>
      </c>
      <c r="F5" s="1">
        <v>2</v>
      </c>
      <c r="G5" s="1">
        <v>2</v>
      </c>
      <c r="H5" s="1">
        <v>3</v>
      </c>
      <c r="I5" s="1">
        <v>2</v>
      </c>
      <c r="J5" s="1">
        <v>3</v>
      </c>
      <c r="K5" s="1">
        <v>4</v>
      </c>
      <c r="L5" s="1">
        <v>1</v>
      </c>
      <c r="M5" s="1">
        <v>1000000</v>
      </c>
    </row>
    <row r="6" spans="1:13" x14ac:dyDescent="0.3">
      <c r="A6" s="1" t="s">
        <v>156</v>
      </c>
      <c r="B6" s="1" t="s">
        <v>17</v>
      </c>
      <c r="C6" s="1">
        <v>2</v>
      </c>
      <c r="D6" s="1">
        <v>1</v>
      </c>
      <c r="E6" s="1">
        <v>1</v>
      </c>
      <c r="F6" s="1">
        <v>2</v>
      </c>
      <c r="G6" s="1">
        <v>1</v>
      </c>
      <c r="H6" s="1">
        <v>1</v>
      </c>
      <c r="I6" s="1">
        <v>1</v>
      </c>
      <c r="J6" s="1">
        <v>2</v>
      </c>
      <c r="K6" s="1">
        <v>1</v>
      </c>
      <c r="L6" s="1">
        <v>4</v>
      </c>
      <c r="M6" s="1">
        <v>1000000</v>
      </c>
    </row>
    <row r="7" spans="1:13" x14ac:dyDescent="0.3">
      <c r="A7" s="1" t="s">
        <v>156</v>
      </c>
      <c r="B7" s="1" t="s">
        <v>18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2</v>
      </c>
      <c r="K7" s="1">
        <v>1</v>
      </c>
      <c r="L7" s="1">
        <v>4</v>
      </c>
      <c r="M7" s="1">
        <v>1000000</v>
      </c>
    </row>
    <row r="8" spans="1:13" x14ac:dyDescent="0.3">
      <c r="A8" s="1" t="s">
        <v>155</v>
      </c>
      <c r="B8" s="1" t="s">
        <v>19</v>
      </c>
      <c r="C8" s="1">
        <v>3</v>
      </c>
      <c r="D8" s="1">
        <v>2</v>
      </c>
      <c r="E8" s="1">
        <v>1</v>
      </c>
      <c r="F8" s="1">
        <v>3</v>
      </c>
      <c r="G8" s="1">
        <v>3</v>
      </c>
      <c r="H8" s="1">
        <v>3</v>
      </c>
      <c r="I8" s="1">
        <v>3</v>
      </c>
      <c r="J8" s="1">
        <v>5</v>
      </c>
      <c r="K8" s="1">
        <v>5</v>
      </c>
      <c r="L8" s="1">
        <v>3</v>
      </c>
      <c r="M8" s="1">
        <v>1000000</v>
      </c>
    </row>
    <row r="9" spans="1:13" x14ac:dyDescent="0.3">
      <c r="A9" s="1" t="s">
        <v>153</v>
      </c>
      <c r="B9" s="1" t="s">
        <v>20</v>
      </c>
      <c r="C9" s="1">
        <v>3</v>
      </c>
      <c r="D9" s="1">
        <v>3</v>
      </c>
      <c r="E9" s="1">
        <v>2</v>
      </c>
      <c r="F9" s="1">
        <v>3</v>
      </c>
      <c r="G9" s="1">
        <v>3</v>
      </c>
      <c r="H9" s="1">
        <v>3</v>
      </c>
      <c r="I9" s="1">
        <v>3</v>
      </c>
      <c r="J9" s="1">
        <v>4</v>
      </c>
      <c r="K9" s="1">
        <v>4</v>
      </c>
      <c r="L9" s="1">
        <v>3</v>
      </c>
      <c r="M9" s="1">
        <v>1000000</v>
      </c>
    </row>
    <row r="10" spans="1:13" x14ac:dyDescent="0.3">
      <c r="A10" s="1" t="s">
        <v>156</v>
      </c>
      <c r="B10" s="1" t="s">
        <v>21</v>
      </c>
      <c r="C10" s="1">
        <v>1</v>
      </c>
      <c r="D10" s="1">
        <v>1</v>
      </c>
      <c r="E10" s="1">
        <v>3</v>
      </c>
      <c r="F10" s="1">
        <v>3</v>
      </c>
      <c r="G10" s="1">
        <v>2</v>
      </c>
      <c r="H10" s="1">
        <v>1</v>
      </c>
      <c r="I10" s="1">
        <v>1</v>
      </c>
      <c r="J10" s="1">
        <v>4</v>
      </c>
      <c r="K10" s="1">
        <v>4</v>
      </c>
      <c r="L10" s="1">
        <v>4</v>
      </c>
      <c r="M10" s="1">
        <v>1000000</v>
      </c>
    </row>
    <row r="11" spans="1:13" x14ac:dyDescent="0.3">
      <c r="A11" s="1" t="s">
        <v>156</v>
      </c>
      <c r="B11" s="1" t="s">
        <v>22</v>
      </c>
      <c r="C11" s="1">
        <v>1</v>
      </c>
      <c r="D11" s="1">
        <v>1</v>
      </c>
      <c r="E11" s="1">
        <v>2</v>
      </c>
      <c r="F11" s="1">
        <v>2</v>
      </c>
      <c r="G11" s="1">
        <v>2</v>
      </c>
      <c r="H11" s="1">
        <v>1</v>
      </c>
      <c r="I11" s="1">
        <v>1</v>
      </c>
      <c r="J11" s="1">
        <v>4</v>
      </c>
      <c r="K11" s="1">
        <v>4</v>
      </c>
      <c r="L11" s="1">
        <v>5</v>
      </c>
      <c r="M11" s="1">
        <v>1000000</v>
      </c>
    </row>
    <row r="12" spans="1:13" x14ac:dyDescent="0.3">
      <c r="A12" s="1" t="s">
        <v>152</v>
      </c>
      <c r="B12" s="1" t="s">
        <v>23</v>
      </c>
      <c r="C12" s="1">
        <v>2</v>
      </c>
      <c r="D12" s="1">
        <v>2</v>
      </c>
      <c r="E12" s="1">
        <v>5</v>
      </c>
      <c r="F12" s="1">
        <v>5</v>
      </c>
      <c r="G12" s="1">
        <v>4</v>
      </c>
      <c r="H12" s="1">
        <v>5</v>
      </c>
      <c r="I12" s="1">
        <v>5</v>
      </c>
      <c r="J12" s="1">
        <v>1</v>
      </c>
      <c r="K12" s="1">
        <v>3</v>
      </c>
      <c r="L12" s="1">
        <v>1</v>
      </c>
      <c r="M12" s="1">
        <v>1000000</v>
      </c>
    </row>
    <row r="13" spans="1:13" x14ac:dyDescent="0.3">
      <c r="A13" s="1" t="s">
        <v>155</v>
      </c>
      <c r="B13" s="1" t="s">
        <v>24</v>
      </c>
      <c r="C13" s="1">
        <v>3</v>
      </c>
      <c r="D13" s="1">
        <v>3</v>
      </c>
      <c r="E13" s="1">
        <v>2</v>
      </c>
      <c r="F13" s="1">
        <v>4</v>
      </c>
      <c r="G13" s="1">
        <v>3</v>
      </c>
      <c r="H13" s="1">
        <v>3</v>
      </c>
      <c r="I13" s="1">
        <v>4</v>
      </c>
      <c r="J13" s="1">
        <v>3</v>
      </c>
      <c r="K13" s="1">
        <v>3</v>
      </c>
      <c r="L13" s="1">
        <v>3</v>
      </c>
      <c r="M13" s="1">
        <v>1000000</v>
      </c>
    </row>
    <row r="14" spans="1:13" x14ac:dyDescent="0.3">
      <c r="A14" s="1" t="s">
        <v>152</v>
      </c>
      <c r="B14" s="1" t="s">
        <v>25</v>
      </c>
      <c r="C14" s="1">
        <v>3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4</v>
      </c>
      <c r="J14" s="1">
        <v>3</v>
      </c>
      <c r="K14" s="1">
        <v>2</v>
      </c>
      <c r="L14" s="1">
        <v>3</v>
      </c>
      <c r="M14" s="1">
        <v>1000000</v>
      </c>
    </row>
    <row r="15" spans="1:13" x14ac:dyDescent="0.3">
      <c r="A15" s="1" t="s">
        <v>154</v>
      </c>
      <c r="B15" s="1" t="s">
        <v>26</v>
      </c>
      <c r="C15" s="1">
        <v>3</v>
      </c>
      <c r="D15" s="1">
        <v>3</v>
      </c>
      <c r="E15" s="1">
        <v>2</v>
      </c>
      <c r="F15" s="1">
        <v>3</v>
      </c>
      <c r="G15" s="1">
        <v>3</v>
      </c>
      <c r="H15" s="1">
        <v>3</v>
      </c>
      <c r="I15" s="1">
        <v>4</v>
      </c>
      <c r="J15" s="1">
        <v>2</v>
      </c>
      <c r="K15" s="1">
        <v>3</v>
      </c>
      <c r="L15" s="1">
        <v>3</v>
      </c>
      <c r="M15" s="1">
        <v>1000000</v>
      </c>
    </row>
    <row r="16" spans="1:13" x14ac:dyDescent="0.3">
      <c r="A16" s="1" t="s">
        <v>155</v>
      </c>
      <c r="B16" s="1" t="s">
        <v>27</v>
      </c>
      <c r="C16" s="1">
        <v>3</v>
      </c>
      <c r="D16" s="1">
        <v>2</v>
      </c>
      <c r="E16" s="1">
        <v>3</v>
      </c>
      <c r="F16" s="1">
        <v>3</v>
      </c>
      <c r="G16" s="1">
        <v>3</v>
      </c>
      <c r="H16" s="1">
        <v>2</v>
      </c>
      <c r="I16" s="1">
        <v>3</v>
      </c>
      <c r="J16" s="1">
        <v>4</v>
      </c>
      <c r="K16" s="1">
        <v>3</v>
      </c>
      <c r="L16" s="1">
        <v>3</v>
      </c>
      <c r="M16" s="1">
        <v>1000000</v>
      </c>
    </row>
    <row r="17" spans="1:13" x14ac:dyDescent="0.3">
      <c r="A17" s="1" t="s">
        <v>152</v>
      </c>
      <c r="B17" s="1" t="s">
        <v>28</v>
      </c>
      <c r="C17" s="1">
        <v>2</v>
      </c>
      <c r="D17" s="1">
        <v>2</v>
      </c>
      <c r="E17" s="1">
        <v>3</v>
      </c>
      <c r="F17" s="1">
        <v>4</v>
      </c>
      <c r="G17" s="1">
        <v>3</v>
      </c>
      <c r="H17" s="1">
        <v>2</v>
      </c>
      <c r="I17" s="1">
        <v>3</v>
      </c>
      <c r="J17" s="1">
        <v>3</v>
      </c>
      <c r="K17" s="1">
        <v>3</v>
      </c>
      <c r="L17" s="1">
        <v>2</v>
      </c>
      <c r="M17" s="1">
        <v>1000000</v>
      </c>
    </row>
    <row r="18" spans="1:13" x14ac:dyDescent="0.3">
      <c r="A18" s="1" t="s">
        <v>154</v>
      </c>
      <c r="B18" s="1" t="s">
        <v>29</v>
      </c>
      <c r="C18" s="1">
        <v>3</v>
      </c>
      <c r="D18" s="1">
        <v>2</v>
      </c>
      <c r="E18" s="1">
        <v>3</v>
      </c>
      <c r="F18" s="1">
        <v>3</v>
      </c>
      <c r="G18" s="1">
        <v>3</v>
      </c>
      <c r="H18" s="1">
        <v>2</v>
      </c>
      <c r="I18" s="1">
        <v>3</v>
      </c>
      <c r="J18" s="1">
        <v>3</v>
      </c>
      <c r="K18" s="1">
        <v>3</v>
      </c>
      <c r="L18" s="1">
        <v>3</v>
      </c>
      <c r="M18" s="1">
        <v>1000000</v>
      </c>
    </row>
    <row r="19" spans="1:13" x14ac:dyDescent="0.3">
      <c r="A19" s="1" t="s">
        <v>156</v>
      </c>
      <c r="B19" s="1" t="s">
        <v>30</v>
      </c>
      <c r="C19" s="1">
        <v>2</v>
      </c>
      <c r="D19" s="1">
        <v>3</v>
      </c>
      <c r="E19" s="1">
        <v>2</v>
      </c>
      <c r="F19" s="1">
        <v>2</v>
      </c>
      <c r="G19" s="1">
        <v>1</v>
      </c>
      <c r="H19" s="1">
        <v>1</v>
      </c>
      <c r="I19" s="1">
        <v>1</v>
      </c>
      <c r="J19" s="1">
        <v>3</v>
      </c>
      <c r="K19" s="1">
        <v>2</v>
      </c>
      <c r="L19" s="1">
        <v>3</v>
      </c>
      <c r="M19" s="1">
        <v>1000000</v>
      </c>
    </row>
    <row r="20" spans="1:13" x14ac:dyDescent="0.3">
      <c r="A20" s="1" t="s">
        <v>152</v>
      </c>
      <c r="B20" s="1" t="s">
        <v>31</v>
      </c>
      <c r="C20" s="1">
        <v>1</v>
      </c>
      <c r="D20" s="1">
        <v>2</v>
      </c>
      <c r="E20" s="1">
        <v>4</v>
      </c>
      <c r="F20" s="1">
        <v>3</v>
      </c>
      <c r="G20" s="1">
        <v>1</v>
      </c>
      <c r="H20" s="1">
        <v>2</v>
      </c>
      <c r="I20" s="1">
        <v>1</v>
      </c>
      <c r="J20" s="1">
        <v>3</v>
      </c>
      <c r="K20" s="1">
        <v>2</v>
      </c>
      <c r="L20" s="1">
        <v>2</v>
      </c>
      <c r="M20" s="1">
        <v>1000000</v>
      </c>
    </row>
    <row r="21" spans="1:13" x14ac:dyDescent="0.3">
      <c r="A21" s="1" t="s">
        <v>154</v>
      </c>
      <c r="B21" s="1" t="s">
        <v>32</v>
      </c>
      <c r="C21" s="1">
        <v>2</v>
      </c>
      <c r="D21" s="1">
        <v>3</v>
      </c>
      <c r="E21" s="1">
        <v>3</v>
      </c>
      <c r="F21" s="1">
        <v>3</v>
      </c>
      <c r="G21" s="1">
        <v>1</v>
      </c>
      <c r="H21" s="1">
        <v>1</v>
      </c>
      <c r="I21" s="1">
        <v>1</v>
      </c>
      <c r="J21" s="1">
        <v>3</v>
      </c>
      <c r="K21" s="1">
        <v>2</v>
      </c>
      <c r="L21" s="1">
        <v>4</v>
      </c>
      <c r="M21" s="1">
        <v>1000000</v>
      </c>
    </row>
    <row r="22" spans="1:13" x14ac:dyDescent="0.3">
      <c r="A22" s="1" t="s">
        <v>156</v>
      </c>
      <c r="B22" s="1" t="s">
        <v>33</v>
      </c>
      <c r="C22" s="1">
        <v>1</v>
      </c>
      <c r="D22" s="1">
        <v>3</v>
      </c>
      <c r="E22" s="1">
        <v>5</v>
      </c>
      <c r="F22" s="1">
        <v>4</v>
      </c>
      <c r="G22" s="1">
        <v>2</v>
      </c>
      <c r="H22" s="1">
        <v>4</v>
      </c>
      <c r="I22" s="1">
        <v>2</v>
      </c>
      <c r="J22" s="1">
        <v>2</v>
      </c>
      <c r="K22" s="1">
        <v>3</v>
      </c>
      <c r="L22" s="1">
        <v>1</v>
      </c>
      <c r="M22" s="1">
        <v>1000000</v>
      </c>
    </row>
    <row r="23" spans="1:13" x14ac:dyDescent="0.3">
      <c r="A23" s="1" t="s">
        <v>155</v>
      </c>
      <c r="B23" s="1" t="s">
        <v>34</v>
      </c>
      <c r="C23" s="1">
        <v>2</v>
      </c>
      <c r="D23" s="1">
        <v>2</v>
      </c>
      <c r="E23" s="1">
        <v>3</v>
      </c>
      <c r="F23" s="1">
        <v>3</v>
      </c>
      <c r="G23" s="1">
        <v>2</v>
      </c>
      <c r="H23" s="1">
        <v>2</v>
      </c>
      <c r="I23" s="1">
        <v>1</v>
      </c>
      <c r="J23" s="1">
        <v>4</v>
      </c>
      <c r="K23" s="1">
        <v>3</v>
      </c>
      <c r="L23" s="1">
        <v>3</v>
      </c>
      <c r="M23" s="1">
        <v>1000000</v>
      </c>
    </row>
    <row r="24" spans="1:13" x14ac:dyDescent="0.3">
      <c r="A24" s="1" t="s">
        <v>154</v>
      </c>
      <c r="B24" s="1" t="s">
        <v>35</v>
      </c>
      <c r="C24" s="1">
        <v>2</v>
      </c>
      <c r="D24" s="1">
        <v>3</v>
      </c>
      <c r="E24" s="1">
        <v>3</v>
      </c>
      <c r="F24" s="1">
        <v>2</v>
      </c>
      <c r="G24" s="1">
        <v>2</v>
      </c>
      <c r="H24" s="1">
        <v>1</v>
      </c>
      <c r="I24" s="1">
        <v>1</v>
      </c>
      <c r="J24" s="1">
        <v>3</v>
      </c>
      <c r="K24" s="1">
        <v>4</v>
      </c>
      <c r="L24" s="1">
        <v>4</v>
      </c>
      <c r="M24" s="1">
        <v>1000000</v>
      </c>
    </row>
    <row r="25" spans="1:13" x14ac:dyDescent="0.3">
      <c r="A25" s="1" t="s">
        <v>152</v>
      </c>
      <c r="B25" s="1" t="s">
        <v>36</v>
      </c>
      <c r="C25" s="1">
        <v>1</v>
      </c>
      <c r="D25" s="1">
        <v>2</v>
      </c>
      <c r="E25" s="1">
        <v>4</v>
      </c>
      <c r="F25" s="1">
        <v>3</v>
      </c>
      <c r="G25" s="1">
        <v>2</v>
      </c>
      <c r="H25" s="1">
        <v>2</v>
      </c>
      <c r="I25" s="1">
        <v>1</v>
      </c>
      <c r="J25" s="1">
        <v>3</v>
      </c>
      <c r="K25" s="1">
        <v>3</v>
      </c>
      <c r="L25" s="1">
        <v>2</v>
      </c>
      <c r="M25" s="1">
        <v>1000000</v>
      </c>
    </row>
    <row r="26" spans="1:13" x14ac:dyDescent="0.3">
      <c r="A26" s="1" t="s">
        <v>152</v>
      </c>
      <c r="B26" s="1" t="s">
        <v>37</v>
      </c>
      <c r="C26" s="1">
        <v>1</v>
      </c>
      <c r="D26" s="1">
        <v>1</v>
      </c>
      <c r="E26" s="1">
        <v>3</v>
      </c>
      <c r="F26" s="1">
        <v>3</v>
      </c>
      <c r="G26" s="1">
        <v>3</v>
      </c>
      <c r="H26" s="1">
        <v>2</v>
      </c>
      <c r="I26" s="1">
        <v>2</v>
      </c>
      <c r="J26" s="1">
        <v>3</v>
      </c>
      <c r="K26" s="1">
        <v>4</v>
      </c>
      <c r="L26" s="1">
        <v>2</v>
      </c>
      <c r="M26" s="1">
        <v>1000000</v>
      </c>
    </row>
    <row r="27" spans="1:13" x14ac:dyDescent="0.3">
      <c r="A27" s="1" t="s">
        <v>155</v>
      </c>
      <c r="B27" s="1" t="s">
        <v>38</v>
      </c>
      <c r="C27" s="1">
        <v>3</v>
      </c>
      <c r="D27" s="1">
        <v>3</v>
      </c>
      <c r="E27" s="1">
        <v>2</v>
      </c>
      <c r="F27" s="1">
        <v>2</v>
      </c>
      <c r="G27" s="1">
        <v>3</v>
      </c>
      <c r="H27" s="1">
        <v>2</v>
      </c>
      <c r="I27" s="1">
        <v>2</v>
      </c>
      <c r="J27" s="1">
        <v>4</v>
      </c>
      <c r="K27" s="1">
        <v>5</v>
      </c>
      <c r="L27" s="1">
        <v>4</v>
      </c>
      <c r="M27" s="1">
        <v>1000000</v>
      </c>
    </row>
    <row r="28" spans="1:13" x14ac:dyDescent="0.3">
      <c r="A28" s="1" t="s">
        <v>156</v>
      </c>
      <c r="B28" s="1" t="s">
        <v>39</v>
      </c>
      <c r="C28" s="1">
        <v>4</v>
      </c>
      <c r="D28" s="1">
        <v>2</v>
      </c>
      <c r="E28" s="1">
        <v>1</v>
      </c>
      <c r="F28" s="1">
        <v>4</v>
      </c>
      <c r="G28" s="1">
        <v>3</v>
      </c>
      <c r="H28" s="1">
        <v>4</v>
      </c>
      <c r="I28" s="1">
        <v>4</v>
      </c>
      <c r="J28" s="1">
        <v>2</v>
      </c>
      <c r="K28" s="1">
        <v>3</v>
      </c>
      <c r="L28" s="1">
        <v>3</v>
      </c>
      <c r="M28" s="1">
        <v>1000000</v>
      </c>
    </row>
    <row r="29" spans="1:13" x14ac:dyDescent="0.3">
      <c r="A29" s="1" t="s">
        <v>156</v>
      </c>
      <c r="B29" s="1" t="s">
        <v>40</v>
      </c>
      <c r="C29" s="1">
        <v>4</v>
      </c>
      <c r="D29" s="1">
        <v>4</v>
      </c>
      <c r="E29" s="1">
        <v>2</v>
      </c>
      <c r="F29" s="1">
        <v>4</v>
      </c>
      <c r="G29" s="1">
        <v>4</v>
      </c>
      <c r="H29" s="1">
        <v>4</v>
      </c>
      <c r="I29" s="1">
        <v>4</v>
      </c>
      <c r="J29" s="1">
        <v>2</v>
      </c>
      <c r="K29" s="1">
        <v>2</v>
      </c>
      <c r="L29" s="1">
        <v>3</v>
      </c>
      <c r="M29" s="1">
        <v>1000000</v>
      </c>
    </row>
    <row r="30" spans="1:13" x14ac:dyDescent="0.3">
      <c r="A30" s="1" t="s">
        <v>154</v>
      </c>
      <c r="B30" s="1" t="s">
        <v>41</v>
      </c>
      <c r="C30" s="1">
        <v>3</v>
      </c>
      <c r="D30" s="1">
        <v>3</v>
      </c>
      <c r="E30" s="1">
        <v>3</v>
      </c>
      <c r="F30" s="1">
        <v>3</v>
      </c>
      <c r="G30" s="1">
        <v>4</v>
      </c>
      <c r="H30" s="1">
        <v>2</v>
      </c>
      <c r="I30" s="1">
        <v>2</v>
      </c>
      <c r="J30" s="1">
        <v>4</v>
      </c>
      <c r="K30" s="1">
        <v>5</v>
      </c>
      <c r="L30" s="1">
        <v>4</v>
      </c>
      <c r="M30" s="1">
        <v>1000000</v>
      </c>
    </row>
    <row r="31" spans="1:13" x14ac:dyDescent="0.3">
      <c r="A31" s="1" t="s">
        <v>155</v>
      </c>
      <c r="B31" s="1" t="s">
        <v>42</v>
      </c>
      <c r="C31" s="1">
        <v>3</v>
      </c>
      <c r="D31" s="1">
        <v>2</v>
      </c>
      <c r="E31" s="1">
        <v>2</v>
      </c>
      <c r="F31" s="1">
        <v>2</v>
      </c>
      <c r="G31" s="1">
        <v>1</v>
      </c>
      <c r="H31" s="1">
        <v>1</v>
      </c>
      <c r="I31" s="1">
        <v>1</v>
      </c>
      <c r="J31" s="1">
        <v>4</v>
      </c>
      <c r="K31" s="1">
        <v>3</v>
      </c>
      <c r="L31" s="1">
        <v>3</v>
      </c>
      <c r="M31" s="1">
        <v>1000000</v>
      </c>
    </row>
    <row r="32" spans="1:13" x14ac:dyDescent="0.3">
      <c r="A32" s="1" t="s">
        <v>154</v>
      </c>
      <c r="B32" s="1" t="s">
        <v>43</v>
      </c>
      <c r="C32" s="1">
        <v>3</v>
      </c>
      <c r="D32" s="1">
        <v>2</v>
      </c>
      <c r="E32" s="1">
        <v>3</v>
      </c>
      <c r="F32" s="1">
        <v>2</v>
      </c>
      <c r="G32" s="1">
        <v>1</v>
      </c>
      <c r="H32" s="1">
        <v>1</v>
      </c>
      <c r="I32" s="1">
        <v>2</v>
      </c>
      <c r="J32" s="1">
        <v>4</v>
      </c>
      <c r="K32" s="1">
        <v>3</v>
      </c>
      <c r="L32" s="1">
        <v>4</v>
      </c>
      <c r="M32" s="1">
        <v>1000000</v>
      </c>
    </row>
    <row r="33" spans="1:13" x14ac:dyDescent="0.3">
      <c r="A33" s="1" t="s">
        <v>152</v>
      </c>
      <c r="B33" s="1" t="s">
        <v>44</v>
      </c>
      <c r="C33" s="1">
        <v>1</v>
      </c>
      <c r="D33" s="1">
        <v>3</v>
      </c>
      <c r="E33" s="1">
        <v>4</v>
      </c>
      <c r="F33" s="1">
        <v>2</v>
      </c>
      <c r="G33" s="1">
        <v>1</v>
      </c>
      <c r="H33" s="1">
        <v>1</v>
      </c>
      <c r="I33" s="1">
        <v>1</v>
      </c>
      <c r="J33" s="1">
        <v>3</v>
      </c>
      <c r="K33" s="1">
        <v>3</v>
      </c>
      <c r="L33" s="1">
        <v>2</v>
      </c>
      <c r="M33" s="1">
        <v>1000000</v>
      </c>
    </row>
    <row r="34" spans="1:13" x14ac:dyDescent="0.3">
      <c r="A34" s="1" t="s">
        <v>153</v>
      </c>
      <c r="B34" s="1" t="s">
        <v>45</v>
      </c>
      <c r="C34" s="1">
        <v>3</v>
      </c>
      <c r="D34" s="1">
        <v>3</v>
      </c>
      <c r="E34" s="1">
        <v>3</v>
      </c>
      <c r="F34" s="1">
        <v>3</v>
      </c>
      <c r="G34" s="1">
        <v>3</v>
      </c>
      <c r="H34" s="1">
        <v>2</v>
      </c>
      <c r="I34" s="1">
        <v>2</v>
      </c>
      <c r="J34" s="1">
        <v>4</v>
      </c>
      <c r="K34" s="1">
        <v>4</v>
      </c>
      <c r="L34" s="1">
        <v>4</v>
      </c>
      <c r="M34" s="1">
        <v>1000000</v>
      </c>
    </row>
    <row r="35" spans="1:13" x14ac:dyDescent="0.3">
      <c r="A35" s="1" t="s">
        <v>155</v>
      </c>
      <c r="B35" s="1" t="s">
        <v>46</v>
      </c>
      <c r="C35" s="1">
        <v>3</v>
      </c>
      <c r="D35" s="1">
        <v>2</v>
      </c>
      <c r="E35" s="1">
        <v>2</v>
      </c>
      <c r="F35" s="1">
        <v>2</v>
      </c>
      <c r="G35" s="1">
        <v>2</v>
      </c>
      <c r="H35" s="1">
        <v>1</v>
      </c>
      <c r="I35" s="1">
        <v>1</v>
      </c>
      <c r="J35" s="1">
        <v>5</v>
      </c>
      <c r="K35" s="1">
        <v>4</v>
      </c>
      <c r="L35" s="1">
        <v>4</v>
      </c>
      <c r="M35" s="1">
        <v>1000000</v>
      </c>
    </row>
    <row r="36" spans="1:13" x14ac:dyDescent="0.3">
      <c r="A36" s="1" t="s">
        <v>154</v>
      </c>
      <c r="B36" s="1" t="s">
        <v>47</v>
      </c>
      <c r="C36" s="1">
        <v>3</v>
      </c>
      <c r="D36" s="1">
        <v>2</v>
      </c>
      <c r="E36" s="1">
        <v>2</v>
      </c>
      <c r="F36" s="1">
        <v>2</v>
      </c>
      <c r="G36" s="1">
        <v>2</v>
      </c>
      <c r="H36" s="1">
        <v>1</v>
      </c>
      <c r="I36" s="1">
        <v>2</v>
      </c>
      <c r="J36" s="1">
        <v>4</v>
      </c>
      <c r="K36" s="1">
        <v>3</v>
      </c>
      <c r="L36" s="1">
        <v>5</v>
      </c>
      <c r="M36" s="1">
        <v>1000000</v>
      </c>
    </row>
    <row r="37" spans="1:13" x14ac:dyDescent="0.3">
      <c r="A37" s="1" t="s">
        <v>152</v>
      </c>
      <c r="B37" s="1" t="s">
        <v>48</v>
      </c>
      <c r="C37" s="1">
        <v>1</v>
      </c>
      <c r="D37" s="1">
        <v>1</v>
      </c>
      <c r="E37" s="1">
        <v>3</v>
      </c>
      <c r="F37" s="1">
        <v>2</v>
      </c>
      <c r="G37" s="1">
        <v>2</v>
      </c>
      <c r="H37" s="1">
        <v>1</v>
      </c>
      <c r="I37" s="1">
        <v>1</v>
      </c>
      <c r="J37" s="1">
        <v>3</v>
      </c>
      <c r="K37" s="1">
        <v>3</v>
      </c>
      <c r="L37" s="1">
        <v>2</v>
      </c>
      <c r="M37" s="1">
        <v>1000000</v>
      </c>
    </row>
    <row r="38" spans="1:13" x14ac:dyDescent="0.3">
      <c r="A38" s="1" t="s">
        <v>155</v>
      </c>
      <c r="B38" s="1" t="s">
        <v>49</v>
      </c>
      <c r="C38" s="1">
        <v>2</v>
      </c>
      <c r="D38" s="1">
        <v>1</v>
      </c>
      <c r="E38" s="1">
        <v>1</v>
      </c>
      <c r="F38" s="1">
        <v>2</v>
      </c>
      <c r="G38" s="1">
        <v>1</v>
      </c>
      <c r="H38" s="1">
        <v>1</v>
      </c>
      <c r="I38" s="1">
        <v>2</v>
      </c>
      <c r="J38" s="1">
        <v>4</v>
      </c>
      <c r="K38" s="1">
        <v>2</v>
      </c>
      <c r="L38" s="1">
        <v>4</v>
      </c>
      <c r="M38" s="1">
        <v>1000000</v>
      </c>
    </row>
    <row r="39" spans="1:13" x14ac:dyDescent="0.3">
      <c r="A39" s="1" t="s">
        <v>152</v>
      </c>
      <c r="B39" s="1" t="s">
        <v>50</v>
      </c>
      <c r="C39" s="1">
        <v>1</v>
      </c>
      <c r="D39" s="1">
        <v>1</v>
      </c>
      <c r="E39" s="1">
        <v>2</v>
      </c>
      <c r="F39" s="1">
        <v>1</v>
      </c>
      <c r="G39" s="1">
        <v>1</v>
      </c>
      <c r="H39" s="1">
        <v>1</v>
      </c>
      <c r="I39" s="1">
        <v>1</v>
      </c>
      <c r="J39" s="1">
        <v>4</v>
      </c>
      <c r="K39" s="1">
        <v>2</v>
      </c>
      <c r="L39" s="1">
        <v>2</v>
      </c>
      <c r="M39" s="1">
        <v>1000000</v>
      </c>
    </row>
    <row r="40" spans="1:13" x14ac:dyDescent="0.3">
      <c r="A40" s="1" t="s">
        <v>155</v>
      </c>
      <c r="B40" s="1" t="s">
        <v>51</v>
      </c>
      <c r="C40" s="1">
        <v>3</v>
      </c>
      <c r="D40" s="1">
        <v>2</v>
      </c>
      <c r="E40" s="1">
        <v>2</v>
      </c>
      <c r="F40" s="1">
        <v>1</v>
      </c>
      <c r="G40" s="1">
        <v>1</v>
      </c>
      <c r="H40" s="1">
        <v>1</v>
      </c>
      <c r="I40" s="1">
        <v>2</v>
      </c>
      <c r="J40" s="1">
        <v>5</v>
      </c>
      <c r="K40" s="1">
        <v>5</v>
      </c>
      <c r="L40" s="1">
        <v>5</v>
      </c>
      <c r="M40" s="1">
        <v>1000000</v>
      </c>
    </row>
    <row r="41" spans="1:13" x14ac:dyDescent="0.3">
      <c r="A41" s="1" t="s">
        <v>152</v>
      </c>
      <c r="B41" s="1" t="s">
        <v>52</v>
      </c>
      <c r="C41" s="1">
        <v>1</v>
      </c>
      <c r="D41" s="1">
        <v>2</v>
      </c>
      <c r="E41" s="1">
        <v>3</v>
      </c>
      <c r="F41" s="1">
        <v>2</v>
      </c>
      <c r="G41" s="1">
        <v>1</v>
      </c>
      <c r="H41" s="1">
        <v>3</v>
      </c>
      <c r="I41" s="1">
        <v>2</v>
      </c>
      <c r="J41" s="1">
        <v>4</v>
      </c>
      <c r="K41" s="1">
        <v>4</v>
      </c>
      <c r="L41" s="1">
        <v>1</v>
      </c>
      <c r="M41" s="1">
        <v>1000000</v>
      </c>
    </row>
    <row r="42" spans="1:13" x14ac:dyDescent="0.3">
      <c r="A42" s="1" t="s">
        <v>154</v>
      </c>
      <c r="B42" s="1" t="s">
        <v>53</v>
      </c>
      <c r="C42" s="1">
        <v>3</v>
      </c>
      <c r="D42" s="1">
        <v>2</v>
      </c>
      <c r="E42" s="1">
        <v>2</v>
      </c>
      <c r="F42" s="1">
        <v>2</v>
      </c>
      <c r="G42" s="1">
        <v>1</v>
      </c>
      <c r="H42" s="1">
        <v>1</v>
      </c>
      <c r="I42" s="1">
        <v>2</v>
      </c>
      <c r="J42" s="1">
        <v>4</v>
      </c>
      <c r="K42" s="1">
        <v>5</v>
      </c>
      <c r="L42" s="1">
        <v>4</v>
      </c>
      <c r="M42" s="1">
        <v>1000000</v>
      </c>
    </row>
    <row r="43" spans="1:13" x14ac:dyDescent="0.3">
      <c r="A43" s="1" t="s">
        <v>156</v>
      </c>
      <c r="B43" s="1" t="s">
        <v>54</v>
      </c>
      <c r="C43" s="1">
        <v>4</v>
      </c>
      <c r="D43" s="1">
        <v>2</v>
      </c>
      <c r="E43" s="1">
        <v>2</v>
      </c>
      <c r="F43" s="1">
        <v>3</v>
      </c>
      <c r="G43" s="1">
        <v>3</v>
      </c>
      <c r="H43" s="1">
        <v>5</v>
      </c>
      <c r="I43" s="1">
        <v>5</v>
      </c>
      <c r="J43" s="1">
        <v>5</v>
      </c>
      <c r="K43" s="1">
        <v>5</v>
      </c>
      <c r="L43" s="1">
        <v>2</v>
      </c>
      <c r="M43" s="1">
        <v>1000000</v>
      </c>
    </row>
    <row r="44" spans="1:13" x14ac:dyDescent="0.3">
      <c r="A44" s="1" t="s">
        <v>155</v>
      </c>
      <c r="B44" s="1" t="s">
        <v>55</v>
      </c>
      <c r="C44" s="1">
        <v>2</v>
      </c>
      <c r="D44" s="1">
        <v>2</v>
      </c>
      <c r="E44" s="1">
        <v>1</v>
      </c>
      <c r="F44" s="1">
        <v>2</v>
      </c>
      <c r="G44" s="1">
        <v>2</v>
      </c>
      <c r="H44" s="1">
        <v>1</v>
      </c>
      <c r="I44" s="1">
        <v>2</v>
      </c>
      <c r="J44" s="1">
        <v>4</v>
      </c>
      <c r="K44" s="1">
        <v>3</v>
      </c>
      <c r="L44" s="1">
        <v>4</v>
      </c>
      <c r="M44" s="1">
        <v>1000000</v>
      </c>
    </row>
    <row r="45" spans="1:13" x14ac:dyDescent="0.3">
      <c r="A45" s="1" t="s">
        <v>154</v>
      </c>
      <c r="B45" s="1" t="s">
        <v>56</v>
      </c>
      <c r="C45" s="1">
        <v>2</v>
      </c>
      <c r="D45" s="1">
        <v>2</v>
      </c>
      <c r="E45" s="1">
        <v>1</v>
      </c>
      <c r="F45" s="1">
        <v>2</v>
      </c>
      <c r="G45" s="1">
        <v>2</v>
      </c>
      <c r="H45" s="1">
        <v>1</v>
      </c>
      <c r="I45" s="1">
        <v>2</v>
      </c>
      <c r="J45" s="1">
        <v>4</v>
      </c>
      <c r="K45" s="1">
        <v>3</v>
      </c>
      <c r="L45" s="1">
        <v>3</v>
      </c>
      <c r="M45" s="1">
        <v>1000000</v>
      </c>
    </row>
    <row r="46" spans="1:13" x14ac:dyDescent="0.3">
      <c r="A46" s="1" t="s">
        <v>152</v>
      </c>
      <c r="B46" s="1" t="s">
        <v>57</v>
      </c>
      <c r="C46" s="1">
        <v>1</v>
      </c>
      <c r="D46" s="1">
        <v>1</v>
      </c>
      <c r="E46" s="1">
        <v>2</v>
      </c>
      <c r="F46" s="1">
        <v>2</v>
      </c>
      <c r="G46" s="1">
        <v>2</v>
      </c>
      <c r="H46" s="1">
        <v>2</v>
      </c>
      <c r="I46" s="1">
        <v>1</v>
      </c>
      <c r="J46" s="1">
        <v>4</v>
      </c>
      <c r="K46" s="1">
        <v>3</v>
      </c>
      <c r="L46" s="1">
        <v>3</v>
      </c>
      <c r="M46" s="1">
        <v>1000000</v>
      </c>
    </row>
    <row r="47" spans="1:13" x14ac:dyDescent="0.3">
      <c r="A47" s="1" t="s">
        <v>152</v>
      </c>
      <c r="B47" s="1" t="s">
        <v>58</v>
      </c>
      <c r="C47" s="1">
        <v>1</v>
      </c>
      <c r="D47" s="1">
        <v>3</v>
      </c>
      <c r="E47" s="1">
        <v>5</v>
      </c>
      <c r="F47" s="1">
        <v>5</v>
      </c>
      <c r="G47" s="1">
        <v>4</v>
      </c>
      <c r="H47" s="1">
        <v>5</v>
      </c>
      <c r="I47" s="1">
        <v>5</v>
      </c>
      <c r="J47" s="1">
        <v>2</v>
      </c>
      <c r="K47" s="1">
        <v>4</v>
      </c>
      <c r="L47" s="1">
        <v>1</v>
      </c>
      <c r="M47" s="1">
        <v>1000000</v>
      </c>
    </row>
    <row r="48" spans="1:13" x14ac:dyDescent="0.3">
      <c r="A48" s="1" t="s">
        <v>156</v>
      </c>
      <c r="B48" s="1" t="s">
        <v>59</v>
      </c>
      <c r="C48" s="1">
        <v>3</v>
      </c>
      <c r="D48" s="1">
        <v>2</v>
      </c>
      <c r="E48" s="1">
        <v>1</v>
      </c>
      <c r="F48" s="1">
        <v>2</v>
      </c>
      <c r="G48" s="1">
        <v>2</v>
      </c>
      <c r="H48" s="1">
        <v>2</v>
      </c>
      <c r="I48" s="1">
        <v>2</v>
      </c>
      <c r="J48" s="1">
        <v>5</v>
      </c>
      <c r="K48" s="1">
        <v>4</v>
      </c>
      <c r="L48" s="1">
        <v>4</v>
      </c>
      <c r="M48" s="1">
        <v>1000000</v>
      </c>
    </row>
    <row r="49" spans="1:13" x14ac:dyDescent="0.3">
      <c r="A49" s="1" t="s">
        <v>156</v>
      </c>
      <c r="B49" s="1" t="s">
        <v>60</v>
      </c>
      <c r="C49" s="1">
        <v>5</v>
      </c>
      <c r="D49" s="1">
        <v>4</v>
      </c>
      <c r="E49" s="1">
        <v>2</v>
      </c>
      <c r="F49" s="1">
        <v>4</v>
      </c>
      <c r="G49" s="1">
        <v>2</v>
      </c>
      <c r="H49" s="1">
        <v>4</v>
      </c>
      <c r="I49" s="1">
        <v>4</v>
      </c>
      <c r="J49" s="1">
        <v>1</v>
      </c>
      <c r="K49" s="1">
        <v>4</v>
      </c>
      <c r="L49" s="1">
        <v>4</v>
      </c>
      <c r="M49" s="1">
        <v>1000000</v>
      </c>
    </row>
    <row r="50" spans="1:13" x14ac:dyDescent="0.3">
      <c r="A50" s="1" t="s">
        <v>156</v>
      </c>
      <c r="B50" s="1" t="s">
        <v>61</v>
      </c>
      <c r="C50" s="1">
        <v>1</v>
      </c>
      <c r="D50" s="1">
        <v>2</v>
      </c>
      <c r="E50" s="1">
        <v>2</v>
      </c>
      <c r="F50" s="1">
        <v>2</v>
      </c>
      <c r="G50" s="1">
        <v>1</v>
      </c>
      <c r="H50" s="1">
        <v>1</v>
      </c>
      <c r="I50" s="1">
        <v>1</v>
      </c>
      <c r="J50" s="1">
        <v>5</v>
      </c>
      <c r="K50" s="1">
        <v>4</v>
      </c>
      <c r="L50" s="1">
        <v>4</v>
      </c>
      <c r="M50" s="1">
        <v>1000000</v>
      </c>
    </row>
    <row r="51" spans="1:13" x14ac:dyDescent="0.3">
      <c r="A51" s="1" t="s">
        <v>156</v>
      </c>
      <c r="B51" s="1" t="s">
        <v>62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5</v>
      </c>
      <c r="K51" s="1">
        <v>2</v>
      </c>
      <c r="L51" s="1">
        <v>5</v>
      </c>
      <c r="M51" s="1">
        <v>1000000</v>
      </c>
    </row>
    <row r="52" spans="1:13" x14ac:dyDescent="0.3">
      <c r="A52" s="1" t="s">
        <v>155</v>
      </c>
      <c r="B52" s="1" t="s">
        <v>63</v>
      </c>
      <c r="C52" s="1">
        <v>3</v>
      </c>
      <c r="D52" s="1">
        <v>3</v>
      </c>
      <c r="E52" s="1">
        <v>2</v>
      </c>
      <c r="F52" s="1">
        <v>3</v>
      </c>
      <c r="G52" s="1">
        <v>3</v>
      </c>
      <c r="H52" s="1">
        <v>2</v>
      </c>
      <c r="I52" s="1">
        <v>3</v>
      </c>
      <c r="J52" s="1">
        <v>3</v>
      </c>
      <c r="K52" s="1">
        <v>2</v>
      </c>
      <c r="L52" s="1">
        <v>3</v>
      </c>
      <c r="M52" s="1">
        <v>1000000</v>
      </c>
    </row>
    <row r="53" spans="1:13" x14ac:dyDescent="0.3">
      <c r="A53" s="1" t="s">
        <v>154</v>
      </c>
      <c r="B53" s="1" t="s">
        <v>64</v>
      </c>
      <c r="C53" s="1">
        <v>3</v>
      </c>
      <c r="D53" s="1">
        <v>3</v>
      </c>
      <c r="E53" s="1">
        <v>2</v>
      </c>
      <c r="F53" s="1">
        <v>3</v>
      </c>
      <c r="G53" s="1">
        <v>3</v>
      </c>
      <c r="H53" s="1">
        <v>2</v>
      </c>
      <c r="I53" s="1">
        <v>3</v>
      </c>
      <c r="J53" s="1">
        <v>3</v>
      </c>
      <c r="K53" s="1">
        <v>2</v>
      </c>
      <c r="L53" s="1">
        <v>4</v>
      </c>
      <c r="M53" s="1">
        <v>1000000</v>
      </c>
    </row>
    <row r="54" spans="1:13" x14ac:dyDescent="0.3">
      <c r="A54" s="1" t="s">
        <v>152</v>
      </c>
      <c r="B54" s="1" t="s">
        <v>65</v>
      </c>
      <c r="C54" s="1">
        <v>1</v>
      </c>
      <c r="D54" s="1">
        <v>2</v>
      </c>
      <c r="E54" s="1">
        <v>3</v>
      </c>
      <c r="F54" s="1">
        <v>2</v>
      </c>
      <c r="G54" s="1">
        <v>3</v>
      </c>
      <c r="H54" s="1">
        <v>2</v>
      </c>
      <c r="I54" s="1">
        <v>1</v>
      </c>
      <c r="J54" s="1">
        <v>2</v>
      </c>
      <c r="K54" s="1">
        <v>2</v>
      </c>
      <c r="L54" s="1">
        <v>2</v>
      </c>
      <c r="M54" s="1">
        <v>1000000</v>
      </c>
    </row>
    <row r="55" spans="1:13" x14ac:dyDescent="0.3">
      <c r="A55" s="1" t="s">
        <v>154</v>
      </c>
      <c r="B55" s="1" t="s">
        <v>66</v>
      </c>
      <c r="C55" s="1">
        <v>1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5</v>
      </c>
      <c r="K55" s="1">
        <v>2</v>
      </c>
      <c r="L55" s="1">
        <v>5</v>
      </c>
      <c r="M55" s="1">
        <v>1000000</v>
      </c>
    </row>
    <row r="56" spans="1:13" x14ac:dyDescent="0.3">
      <c r="A56" s="1" t="s">
        <v>154</v>
      </c>
      <c r="B56" s="1" t="s">
        <v>67</v>
      </c>
      <c r="C56" s="1">
        <v>1</v>
      </c>
      <c r="D56" s="1">
        <v>2</v>
      </c>
      <c r="E56" s="1">
        <v>3</v>
      </c>
      <c r="F56" s="1">
        <v>2</v>
      </c>
      <c r="G56" s="1">
        <v>2</v>
      </c>
      <c r="H56" s="1">
        <v>1</v>
      </c>
      <c r="I56" s="1">
        <v>1</v>
      </c>
      <c r="J56" s="1">
        <v>4</v>
      </c>
      <c r="K56" s="1">
        <v>3</v>
      </c>
      <c r="L56" s="1">
        <v>5</v>
      </c>
      <c r="M56" s="1">
        <v>1000000</v>
      </c>
    </row>
    <row r="57" spans="1:13" x14ac:dyDescent="0.3">
      <c r="A57" s="1" t="s">
        <v>154</v>
      </c>
      <c r="B57" s="1" t="s">
        <v>68</v>
      </c>
      <c r="C57" s="1">
        <v>2</v>
      </c>
      <c r="D57" s="1">
        <v>3</v>
      </c>
      <c r="E57" s="1">
        <v>3</v>
      </c>
      <c r="F57" s="1">
        <v>3</v>
      </c>
      <c r="G57" s="1">
        <v>2</v>
      </c>
      <c r="H57" s="1">
        <v>2</v>
      </c>
      <c r="I57" s="1">
        <v>2</v>
      </c>
      <c r="J57" s="1">
        <v>3</v>
      </c>
      <c r="K57" s="1">
        <v>2</v>
      </c>
      <c r="L57" s="1">
        <v>4</v>
      </c>
      <c r="M57" s="1">
        <v>1000000</v>
      </c>
    </row>
    <row r="58" spans="1:13" x14ac:dyDescent="0.3">
      <c r="A58" s="1" t="s">
        <v>155</v>
      </c>
      <c r="B58" s="1" t="s">
        <v>69</v>
      </c>
      <c r="C58" s="1">
        <v>3</v>
      </c>
      <c r="D58" s="1">
        <v>2</v>
      </c>
      <c r="E58" s="1">
        <v>3</v>
      </c>
      <c r="F58" s="1">
        <v>2</v>
      </c>
      <c r="G58" s="1">
        <v>3</v>
      </c>
      <c r="H58" s="1">
        <v>2</v>
      </c>
      <c r="I58" s="1">
        <v>2</v>
      </c>
      <c r="J58" s="1">
        <v>3</v>
      </c>
      <c r="K58" s="1">
        <v>2</v>
      </c>
      <c r="L58" s="1">
        <v>4</v>
      </c>
      <c r="M58" s="1">
        <v>1000000</v>
      </c>
    </row>
    <row r="59" spans="1:13" x14ac:dyDescent="0.3">
      <c r="A59" s="1" t="s">
        <v>152</v>
      </c>
      <c r="B59" s="1" t="s">
        <v>70</v>
      </c>
      <c r="C59" s="1">
        <v>1</v>
      </c>
      <c r="D59" s="1">
        <v>2</v>
      </c>
      <c r="E59" s="1">
        <v>2</v>
      </c>
      <c r="F59" s="1">
        <v>2</v>
      </c>
      <c r="G59" s="1">
        <v>3</v>
      </c>
      <c r="H59" s="1">
        <v>2</v>
      </c>
      <c r="I59" s="1">
        <v>2</v>
      </c>
      <c r="J59" s="1">
        <v>3</v>
      </c>
      <c r="K59" s="1">
        <v>2</v>
      </c>
      <c r="L59" s="1">
        <v>2</v>
      </c>
      <c r="M59" s="1">
        <v>1000000</v>
      </c>
    </row>
    <row r="60" spans="1:13" x14ac:dyDescent="0.3">
      <c r="A60" s="1" t="s">
        <v>155</v>
      </c>
      <c r="B60" s="1" t="s">
        <v>71</v>
      </c>
      <c r="C60" s="1">
        <v>1</v>
      </c>
      <c r="D60" s="1">
        <v>1</v>
      </c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>
        <v>5</v>
      </c>
      <c r="K60" s="1">
        <v>4</v>
      </c>
      <c r="L60" s="1">
        <v>4</v>
      </c>
      <c r="M60" s="1">
        <v>1000000</v>
      </c>
    </row>
    <row r="61" spans="1:13" x14ac:dyDescent="0.3">
      <c r="A61" s="1" t="s">
        <v>152</v>
      </c>
      <c r="B61" s="1" t="s">
        <v>72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5</v>
      </c>
      <c r="K61" s="1">
        <v>4</v>
      </c>
      <c r="L61" s="1">
        <v>3</v>
      </c>
      <c r="M61" s="1">
        <v>1000000</v>
      </c>
    </row>
    <row r="62" spans="1:13" x14ac:dyDescent="0.3">
      <c r="A62" s="1" t="s">
        <v>155</v>
      </c>
      <c r="B62" s="1" t="s">
        <v>73</v>
      </c>
      <c r="C62" s="1">
        <v>3</v>
      </c>
      <c r="D62" s="1">
        <v>2</v>
      </c>
      <c r="E62" s="1">
        <v>2</v>
      </c>
      <c r="F62" s="1">
        <v>2</v>
      </c>
      <c r="G62" s="1">
        <v>3</v>
      </c>
      <c r="H62" s="1">
        <v>2</v>
      </c>
      <c r="I62" s="1">
        <v>2</v>
      </c>
      <c r="J62" s="1">
        <v>4</v>
      </c>
      <c r="K62" s="1">
        <v>5</v>
      </c>
      <c r="L62" s="1">
        <v>3</v>
      </c>
      <c r="M62" s="1">
        <v>1000000</v>
      </c>
    </row>
    <row r="63" spans="1:13" x14ac:dyDescent="0.3">
      <c r="A63" s="1" t="s">
        <v>152</v>
      </c>
      <c r="B63" s="1" t="s">
        <v>74</v>
      </c>
      <c r="C63" s="1">
        <v>1</v>
      </c>
      <c r="D63" s="1">
        <v>2</v>
      </c>
      <c r="E63" s="1">
        <v>2</v>
      </c>
      <c r="F63" s="1">
        <v>2</v>
      </c>
      <c r="G63" s="1">
        <v>3</v>
      </c>
      <c r="H63" s="1">
        <v>1</v>
      </c>
      <c r="I63" s="1">
        <v>1</v>
      </c>
      <c r="J63" s="1">
        <v>3</v>
      </c>
      <c r="K63" s="1">
        <v>5</v>
      </c>
      <c r="L63" s="1">
        <v>3</v>
      </c>
      <c r="M63" s="1">
        <v>1000000</v>
      </c>
    </row>
    <row r="64" spans="1:13" x14ac:dyDescent="0.3">
      <c r="A64" s="1" t="s">
        <v>154</v>
      </c>
      <c r="B64" s="1" t="s">
        <v>75</v>
      </c>
      <c r="C64" s="1">
        <v>3</v>
      </c>
      <c r="D64" s="1">
        <v>2</v>
      </c>
      <c r="E64" s="1">
        <v>2</v>
      </c>
      <c r="F64" s="1">
        <v>2</v>
      </c>
      <c r="G64" s="1">
        <v>3</v>
      </c>
      <c r="H64" s="1">
        <v>2</v>
      </c>
      <c r="I64" s="1">
        <v>2</v>
      </c>
      <c r="J64" s="1">
        <v>4</v>
      </c>
      <c r="K64" s="1">
        <v>5</v>
      </c>
      <c r="L64" s="1">
        <v>4</v>
      </c>
      <c r="M64" s="1">
        <v>1000000</v>
      </c>
    </row>
    <row r="65" spans="1:13" x14ac:dyDescent="0.3">
      <c r="A65" s="1" t="s">
        <v>156</v>
      </c>
      <c r="B65" s="1" t="s">
        <v>76</v>
      </c>
      <c r="C65" s="1">
        <v>1</v>
      </c>
      <c r="D65" s="1">
        <v>1</v>
      </c>
      <c r="E65" s="1">
        <v>1</v>
      </c>
      <c r="F65" s="1">
        <v>1</v>
      </c>
      <c r="G65" s="1">
        <v>3</v>
      </c>
      <c r="H65" s="1">
        <v>1</v>
      </c>
      <c r="I65" s="1">
        <v>1</v>
      </c>
      <c r="J65" s="1">
        <v>4</v>
      </c>
      <c r="K65" s="1">
        <v>3</v>
      </c>
      <c r="L65" s="1">
        <v>5</v>
      </c>
      <c r="M65" s="1">
        <v>1000000</v>
      </c>
    </row>
    <row r="66" spans="1:13" x14ac:dyDescent="0.3">
      <c r="A66" s="1" t="s">
        <v>152</v>
      </c>
      <c r="B66" s="1" t="s">
        <v>77</v>
      </c>
      <c r="C66" s="1">
        <v>1</v>
      </c>
      <c r="D66" s="1">
        <v>3</v>
      </c>
      <c r="E66" s="1">
        <v>3</v>
      </c>
      <c r="F66" s="1">
        <v>4</v>
      </c>
      <c r="G66" s="1">
        <v>2</v>
      </c>
      <c r="H66" s="1">
        <v>4</v>
      </c>
      <c r="I66" s="1">
        <v>3</v>
      </c>
      <c r="J66" s="1">
        <v>2</v>
      </c>
      <c r="K66" s="1">
        <v>1</v>
      </c>
      <c r="L66" s="1">
        <v>1</v>
      </c>
      <c r="M66" s="1">
        <v>1000000</v>
      </c>
    </row>
    <row r="67" spans="1:13" x14ac:dyDescent="0.3">
      <c r="A67" s="1" t="s">
        <v>156</v>
      </c>
      <c r="B67" s="1" t="s">
        <v>78</v>
      </c>
      <c r="C67" s="1">
        <v>1</v>
      </c>
      <c r="D67" s="1">
        <v>2</v>
      </c>
      <c r="E67" s="1">
        <v>1</v>
      </c>
      <c r="F67" s="1">
        <v>1</v>
      </c>
      <c r="G67" s="1">
        <v>2</v>
      </c>
      <c r="H67" s="1">
        <v>1</v>
      </c>
      <c r="I67" s="1">
        <v>1</v>
      </c>
      <c r="J67" s="1">
        <v>4</v>
      </c>
      <c r="K67" s="1">
        <v>1</v>
      </c>
      <c r="L67" s="1">
        <v>4</v>
      </c>
      <c r="M67" s="1">
        <v>1000000</v>
      </c>
    </row>
    <row r="68" spans="1:13" x14ac:dyDescent="0.3">
      <c r="A68" s="1" t="s">
        <v>156</v>
      </c>
      <c r="B68" s="1" t="s">
        <v>79</v>
      </c>
      <c r="C68" s="1">
        <v>1</v>
      </c>
      <c r="D68" s="1">
        <v>2</v>
      </c>
      <c r="E68" s="1">
        <v>1</v>
      </c>
      <c r="F68" s="1">
        <v>1</v>
      </c>
      <c r="G68" s="1">
        <v>2</v>
      </c>
      <c r="H68" s="1">
        <v>1</v>
      </c>
      <c r="I68" s="1">
        <v>1</v>
      </c>
      <c r="J68" s="1">
        <v>4</v>
      </c>
      <c r="K68" s="1">
        <v>1</v>
      </c>
      <c r="L68" s="1">
        <v>5</v>
      </c>
      <c r="M68" s="1">
        <v>1000000</v>
      </c>
    </row>
    <row r="69" spans="1:13" x14ac:dyDescent="0.3">
      <c r="A69" s="1" t="s">
        <v>155</v>
      </c>
      <c r="B69" s="1" t="s">
        <v>80</v>
      </c>
      <c r="C69" s="1">
        <v>4</v>
      </c>
      <c r="D69" s="1">
        <v>3</v>
      </c>
      <c r="E69" s="1">
        <v>2</v>
      </c>
      <c r="F69" s="1">
        <v>4</v>
      </c>
      <c r="G69" s="1">
        <v>4</v>
      </c>
      <c r="H69" s="1">
        <v>3</v>
      </c>
      <c r="I69" s="1">
        <v>2</v>
      </c>
      <c r="J69" s="1">
        <v>5</v>
      </c>
      <c r="K69" s="1">
        <v>4</v>
      </c>
      <c r="L69" s="1">
        <v>3</v>
      </c>
      <c r="M69" s="1">
        <v>1000000</v>
      </c>
    </row>
    <row r="70" spans="1:13" x14ac:dyDescent="0.3">
      <c r="A70" s="1" t="s">
        <v>152</v>
      </c>
      <c r="B70" s="1" t="s">
        <v>81</v>
      </c>
      <c r="C70" s="1">
        <v>2</v>
      </c>
      <c r="D70" s="1">
        <v>3</v>
      </c>
      <c r="E70" s="1">
        <v>5</v>
      </c>
      <c r="F70" s="1">
        <v>5</v>
      </c>
      <c r="G70" s="1">
        <v>4</v>
      </c>
      <c r="H70" s="1">
        <v>5</v>
      </c>
      <c r="I70" s="1">
        <v>5</v>
      </c>
      <c r="J70" s="1">
        <v>2</v>
      </c>
      <c r="K70" s="1">
        <v>4</v>
      </c>
      <c r="L70" s="1">
        <v>1</v>
      </c>
      <c r="M70" s="1">
        <v>1000000</v>
      </c>
    </row>
    <row r="71" spans="1:13" x14ac:dyDescent="0.3">
      <c r="A71" s="1" t="s">
        <v>154</v>
      </c>
      <c r="B71" s="1" t="s">
        <v>82</v>
      </c>
      <c r="C71" s="1">
        <v>4</v>
      </c>
      <c r="D71" s="1">
        <v>3</v>
      </c>
      <c r="E71" s="1">
        <v>3</v>
      </c>
      <c r="F71" s="1">
        <v>4</v>
      </c>
      <c r="G71" s="1">
        <v>4</v>
      </c>
      <c r="H71" s="1">
        <v>3</v>
      </c>
      <c r="I71" s="1">
        <v>3</v>
      </c>
      <c r="J71" s="1">
        <v>4</v>
      </c>
      <c r="K71" s="1">
        <v>4</v>
      </c>
      <c r="L71" s="1">
        <v>3</v>
      </c>
      <c r="M71" s="1">
        <v>1000000</v>
      </c>
    </row>
    <row r="72" spans="1:13" x14ac:dyDescent="0.3">
      <c r="A72" s="1" t="s">
        <v>155</v>
      </c>
      <c r="B72" s="1" t="s">
        <v>83</v>
      </c>
      <c r="C72" s="1">
        <v>4</v>
      </c>
      <c r="D72" s="1">
        <v>4</v>
      </c>
      <c r="E72" s="1">
        <v>3</v>
      </c>
      <c r="F72" s="1">
        <v>4</v>
      </c>
      <c r="G72" s="1">
        <v>5</v>
      </c>
      <c r="H72" s="1">
        <v>3</v>
      </c>
      <c r="I72" s="1">
        <v>4</v>
      </c>
      <c r="J72" s="1">
        <v>4</v>
      </c>
      <c r="K72" s="1">
        <v>3</v>
      </c>
      <c r="L72" s="1">
        <v>3</v>
      </c>
      <c r="M72" s="1">
        <v>1000000</v>
      </c>
    </row>
    <row r="73" spans="1:13" x14ac:dyDescent="0.3">
      <c r="A73" s="1" t="s">
        <v>152</v>
      </c>
      <c r="B73" s="1" t="s">
        <v>84</v>
      </c>
      <c r="C73" s="1">
        <v>2</v>
      </c>
      <c r="D73" s="1">
        <v>3</v>
      </c>
      <c r="E73" s="1">
        <v>5</v>
      </c>
      <c r="F73" s="1">
        <v>4</v>
      </c>
      <c r="G73" s="1">
        <v>5</v>
      </c>
      <c r="H73" s="1">
        <v>4</v>
      </c>
      <c r="I73" s="1">
        <v>4</v>
      </c>
      <c r="J73" s="1">
        <v>2</v>
      </c>
      <c r="K73" s="1">
        <v>3</v>
      </c>
      <c r="L73" s="1">
        <v>3</v>
      </c>
      <c r="M73" s="1">
        <v>1000000</v>
      </c>
    </row>
    <row r="74" spans="1:13" x14ac:dyDescent="0.3">
      <c r="A74" s="1" t="s">
        <v>156</v>
      </c>
      <c r="B74" s="1" t="s">
        <v>85</v>
      </c>
      <c r="C74" s="1">
        <v>4</v>
      </c>
      <c r="D74" s="1">
        <v>4</v>
      </c>
      <c r="E74" s="1">
        <v>2</v>
      </c>
      <c r="F74" s="1">
        <v>3</v>
      </c>
      <c r="G74" s="1">
        <v>2</v>
      </c>
      <c r="H74" s="1">
        <v>3</v>
      </c>
      <c r="I74" s="1">
        <v>3</v>
      </c>
      <c r="J74" s="1">
        <v>5</v>
      </c>
      <c r="K74" s="1">
        <v>3</v>
      </c>
      <c r="L74" s="1">
        <v>4</v>
      </c>
      <c r="M74" s="1">
        <v>1000000</v>
      </c>
    </row>
    <row r="75" spans="1:13" x14ac:dyDescent="0.3">
      <c r="A75" s="1" t="s">
        <v>154</v>
      </c>
      <c r="B75" s="1" t="s">
        <v>86</v>
      </c>
      <c r="C75" s="1">
        <v>4</v>
      </c>
      <c r="D75" s="1">
        <v>4</v>
      </c>
      <c r="E75" s="1">
        <v>2</v>
      </c>
      <c r="F75" s="1">
        <v>3</v>
      </c>
      <c r="G75" s="1">
        <v>2</v>
      </c>
      <c r="H75" s="1">
        <v>3</v>
      </c>
      <c r="I75" s="1">
        <v>3</v>
      </c>
      <c r="J75" s="1">
        <v>4</v>
      </c>
      <c r="K75" s="1">
        <v>3</v>
      </c>
      <c r="L75" s="1">
        <v>4</v>
      </c>
      <c r="M75" s="1">
        <v>1000000</v>
      </c>
    </row>
    <row r="76" spans="1:13" x14ac:dyDescent="0.3">
      <c r="A76" s="1" t="s">
        <v>152</v>
      </c>
      <c r="B76" s="1" t="s">
        <v>87</v>
      </c>
      <c r="C76" s="1">
        <v>2</v>
      </c>
      <c r="D76" s="1">
        <v>3</v>
      </c>
      <c r="E76" s="1">
        <v>4</v>
      </c>
      <c r="F76" s="1">
        <v>3</v>
      </c>
      <c r="G76" s="1">
        <v>2</v>
      </c>
      <c r="H76" s="1">
        <v>4</v>
      </c>
      <c r="I76" s="1">
        <v>2</v>
      </c>
      <c r="J76" s="1">
        <v>3</v>
      </c>
      <c r="K76" s="1">
        <v>3</v>
      </c>
      <c r="L76" s="1">
        <v>2</v>
      </c>
      <c r="M76" s="1">
        <v>1000000</v>
      </c>
    </row>
    <row r="77" spans="1:13" x14ac:dyDescent="0.3">
      <c r="A77" s="1" t="s">
        <v>155</v>
      </c>
      <c r="B77" s="1" t="s">
        <v>88</v>
      </c>
      <c r="C77" s="1">
        <v>3</v>
      </c>
      <c r="D77" s="1">
        <v>2</v>
      </c>
      <c r="E77" s="1">
        <v>2</v>
      </c>
      <c r="F77" s="1">
        <v>2</v>
      </c>
      <c r="G77" s="1">
        <v>4</v>
      </c>
      <c r="H77" s="1">
        <v>2</v>
      </c>
      <c r="I77" s="1">
        <v>2</v>
      </c>
      <c r="J77" s="1">
        <v>5</v>
      </c>
      <c r="K77" s="1">
        <v>4</v>
      </c>
      <c r="L77" s="1">
        <v>4</v>
      </c>
      <c r="M77" s="1">
        <v>1000000</v>
      </c>
    </row>
    <row r="78" spans="1:13" x14ac:dyDescent="0.3">
      <c r="A78" s="1" t="s">
        <v>154</v>
      </c>
      <c r="B78" s="1" t="s">
        <v>89</v>
      </c>
      <c r="C78" s="1">
        <v>3</v>
      </c>
      <c r="D78" s="1">
        <v>2</v>
      </c>
      <c r="E78" s="1">
        <v>2</v>
      </c>
      <c r="F78" s="1">
        <v>2</v>
      </c>
      <c r="G78" s="1">
        <v>4</v>
      </c>
      <c r="H78" s="1">
        <v>2</v>
      </c>
      <c r="I78" s="1">
        <v>2</v>
      </c>
      <c r="J78" s="1">
        <v>5</v>
      </c>
      <c r="K78" s="1">
        <v>4</v>
      </c>
      <c r="L78" s="1">
        <v>4</v>
      </c>
      <c r="M78" s="1">
        <v>1000000</v>
      </c>
    </row>
    <row r="79" spans="1:13" x14ac:dyDescent="0.3">
      <c r="A79" s="1" t="s">
        <v>152</v>
      </c>
      <c r="B79" s="1" t="s">
        <v>90</v>
      </c>
      <c r="C79" s="1">
        <v>1</v>
      </c>
      <c r="D79" s="1">
        <v>1</v>
      </c>
      <c r="E79" s="1">
        <v>5</v>
      </c>
      <c r="F79" s="1">
        <v>4</v>
      </c>
      <c r="G79" s="1">
        <v>4</v>
      </c>
      <c r="H79" s="1">
        <v>3</v>
      </c>
      <c r="I79" s="1">
        <v>3</v>
      </c>
      <c r="J79" s="1">
        <v>3</v>
      </c>
      <c r="K79" s="1">
        <v>4</v>
      </c>
      <c r="L79" s="1">
        <v>1</v>
      </c>
      <c r="M79" s="1">
        <v>1000000</v>
      </c>
    </row>
    <row r="80" spans="1:13" x14ac:dyDescent="0.3">
      <c r="A80" s="1" t="s">
        <v>156</v>
      </c>
      <c r="B80" s="1" t="s">
        <v>91</v>
      </c>
      <c r="C80" s="1">
        <v>3</v>
      </c>
      <c r="D80" s="1">
        <v>3</v>
      </c>
      <c r="E80" s="1">
        <v>1</v>
      </c>
      <c r="F80" s="1">
        <v>3</v>
      </c>
      <c r="G80" s="1">
        <v>5</v>
      </c>
      <c r="H80" s="1">
        <v>2</v>
      </c>
      <c r="I80" s="1">
        <v>3</v>
      </c>
      <c r="J80" s="1">
        <v>5</v>
      </c>
      <c r="K80" s="1">
        <v>5</v>
      </c>
      <c r="L80" s="1">
        <v>4</v>
      </c>
      <c r="M80" s="1">
        <v>1000000</v>
      </c>
    </row>
    <row r="81" spans="1:13" x14ac:dyDescent="0.3">
      <c r="A81" s="1" t="s">
        <v>152</v>
      </c>
      <c r="B81" s="1" t="s">
        <v>92</v>
      </c>
      <c r="C81" s="1">
        <v>1</v>
      </c>
      <c r="D81" s="1">
        <v>2</v>
      </c>
      <c r="E81" s="1">
        <v>3</v>
      </c>
      <c r="F81" s="1">
        <v>2</v>
      </c>
      <c r="G81" s="1">
        <v>5</v>
      </c>
      <c r="H81" s="1">
        <v>2</v>
      </c>
      <c r="I81" s="1">
        <v>2</v>
      </c>
      <c r="J81" s="1">
        <v>4</v>
      </c>
      <c r="K81" s="1">
        <v>5</v>
      </c>
      <c r="L81" s="1">
        <v>3</v>
      </c>
      <c r="M81" s="1">
        <v>1000000</v>
      </c>
    </row>
    <row r="82" spans="1:13" x14ac:dyDescent="0.3">
      <c r="A82" s="1" t="s">
        <v>154</v>
      </c>
      <c r="B82" s="1" t="s">
        <v>93</v>
      </c>
      <c r="C82" s="1">
        <v>3</v>
      </c>
      <c r="D82" s="1">
        <v>3</v>
      </c>
      <c r="E82" s="1">
        <v>2</v>
      </c>
      <c r="F82" s="1">
        <v>2</v>
      </c>
      <c r="G82" s="1">
        <v>5</v>
      </c>
      <c r="H82" s="1">
        <v>2</v>
      </c>
      <c r="I82" s="1">
        <v>3</v>
      </c>
      <c r="J82" s="1">
        <v>4</v>
      </c>
      <c r="K82" s="1">
        <v>5</v>
      </c>
      <c r="L82" s="1">
        <v>4</v>
      </c>
      <c r="M82" s="1">
        <v>1000000</v>
      </c>
    </row>
    <row r="83" spans="1:13" x14ac:dyDescent="0.3">
      <c r="A83" s="1" t="s">
        <v>156</v>
      </c>
      <c r="B83" s="1" t="s">
        <v>94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1</v>
      </c>
      <c r="J83" s="1">
        <v>5</v>
      </c>
      <c r="K83" s="1">
        <v>3</v>
      </c>
      <c r="L83" s="1">
        <v>5</v>
      </c>
      <c r="M83" s="1">
        <v>1000000</v>
      </c>
    </row>
    <row r="84" spans="1:13" x14ac:dyDescent="0.3">
      <c r="A84" s="1" t="s">
        <v>156</v>
      </c>
      <c r="B84" s="1" t="s">
        <v>95</v>
      </c>
      <c r="C84" s="1">
        <v>1</v>
      </c>
      <c r="D84" s="1">
        <v>2</v>
      </c>
      <c r="E84" s="1">
        <v>1</v>
      </c>
      <c r="F84" s="1">
        <v>1</v>
      </c>
      <c r="G84" s="1">
        <v>3</v>
      </c>
      <c r="H84" s="1">
        <v>1</v>
      </c>
      <c r="I84" s="1">
        <v>1</v>
      </c>
      <c r="J84" s="1">
        <v>5</v>
      </c>
      <c r="K84" s="1">
        <v>3</v>
      </c>
      <c r="L84" s="1">
        <v>5</v>
      </c>
      <c r="M84" s="1">
        <v>1000000</v>
      </c>
    </row>
    <row r="85" spans="1:13" x14ac:dyDescent="0.3">
      <c r="A85" s="1" t="s">
        <v>156</v>
      </c>
      <c r="B85" s="1" t="s">
        <v>96</v>
      </c>
      <c r="C85" s="1">
        <v>4</v>
      </c>
      <c r="D85" s="1">
        <v>4</v>
      </c>
      <c r="E85" s="1">
        <v>2</v>
      </c>
      <c r="F85" s="1">
        <v>4</v>
      </c>
      <c r="G85" s="1">
        <v>4</v>
      </c>
      <c r="H85" s="1">
        <v>4</v>
      </c>
      <c r="I85" s="1">
        <v>4</v>
      </c>
      <c r="J85" s="1">
        <v>3</v>
      </c>
      <c r="K85" s="1">
        <v>2</v>
      </c>
      <c r="L85" s="1">
        <v>3</v>
      </c>
      <c r="M85" s="1">
        <v>1000000</v>
      </c>
    </row>
    <row r="86" spans="1:13" x14ac:dyDescent="0.3">
      <c r="A86" s="1" t="s">
        <v>156</v>
      </c>
      <c r="B86" s="1" t="s">
        <v>97</v>
      </c>
      <c r="C86" s="1">
        <v>5</v>
      </c>
      <c r="D86" s="1">
        <v>4</v>
      </c>
      <c r="E86" s="1">
        <v>2</v>
      </c>
      <c r="F86" s="1">
        <v>5</v>
      </c>
      <c r="G86" s="1">
        <v>5</v>
      </c>
      <c r="H86" s="1">
        <v>4</v>
      </c>
      <c r="I86" s="1">
        <v>5</v>
      </c>
      <c r="J86" s="1">
        <v>2</v>
      </c>
      <c r="K86" s="1">
        <v>3</v>
      </c>
      <c r="L86" s="1">
        <v>3</v>
      </c>
      <c r="M86" s="1">
        <v>1000000</v>
      </c>
    </row>
    <row r="87" spans="1:13" x14ac:dyDescent="0.3">
      <c r="A87" s="1" t="s">
        <v>156</v>
      </c>
      <c r="B87" s="1" t="s">
        <v>98</v>
      </c>
      <c r="C87" s="1">
        <v>3</v>
      </c>
      <c r="D87" s="1">
        <v>4</v>
      </c>
      <c r="E87" s="1">
        <v>2</v>
      </c>
      <c r="F87" s="1">
        <v>3</v>
      </c>
      <c r="G87" s="1">
        <v>4</v>
      </c>
      <c r="H87" s="1">
        <v>4</v>
      </c>
      <c r="I87" s="1">
        <v>3</v>
      </c>
      <c r="J87" s="1">
        <v>4</v>
      </c>
      <c r="K87" s="1">
        <v>4</v>
      </c>
      <c r="L87" s="1">
        <v>4</v>
      </c>
      <c r="M87" s="1">
        <v>1000000</v>
      </c>
    </row>
    <row r="88" spans="1:13" x14ac:dyDescent="0.3">
      <c r="A88" s="1" t="s">
        <v>152</v>
      </c>
      <c r="B88" s="1" t="s">
        <v>99</v>
      </c>
      <c r="C88" s="1">
        <v>2</v>
      </c>
      <c r="D88" s="1">
        <v>3</v>
      </c>
      <c r="E88" s="1">
        <v>5</v>
      </c>
      <c r="F88" s="1">
        <v>5</v>
      </c>
      <c r="G88" s="1">
        <v>5</v>
      </c>
      <c r="H88" s="1">
        <v>5</v>
      </c>
      <c r="I88" s="1">
        <v>5</v>
      </c>
      <c r="J88" s="1">
        <v>1</v>
      </c>
      <c r="K88" s="1">
        <v>2</v>
      </c>
      <c r="L88" s="1">
        <v>1</v>
      </c>
      <c r="M88" s="1">
        <v>1000000</v>
      </c>
    </row>
    <row r="89" spans="1:13" x14ac:dyDescent="0.3">
      <c r="A89" s="1" t="s">
        <v>155</v>
      </c>
      <c r="B89" s="1" t="s">
        <v>100</v>
      </c>
      <c r="C89" s="1">
        <v>3</v>
      </c>
      <c r="D89" s="1">
        <v>2</v>
      </c>
      <c r="E89" s="1">
        <v>1</v>
      </c>
      <c r="F89" s="1">
        <v>2</v>
      </c>
      <c r="G89" s="1">
        <v>3</v>
      </c>
      <c r="H89" s="1">
        <v>3</v>
      </c>
      <c r="I89" s="1">
        <v>2</v>
      </c>
      <c r="J89" s="1">
        <v>5</v>
      </c>
      <c r="K89" s="1">
        <v>5</v>
      </c>
      <c r="L89" s="1">
        <v>4</v>
      </c>
      <c r="M89" s="1">
        <v>1000000</v>
      </c>
    </row>
    <row r="90" spans="1:13" x14ac:dyDescent="0.3">
      <c r="A90" s="1" t="s">
        <v>154</v>
      </c>
      <c r="B90" s="1" t="s">
        <v>101</v>
      </c>
      <c r="C90" s="1">
        <v>3</v>
      </c>
      <c r="D90" s="1">
        <v>2</v>
      </c>
      <c r="E90" s="1">
        <v>1</v>
      </c>
      <c r="F90" s="1">
        <v>2</v>
      </c>
      <c r="G90" s="1">
        <v>3</v>
      </c>
      <c r="H90" s="1">
        <v>2</v>
      </c>
      <c r="I90" s="1">
        <v>2</v>
      </c>
      <c r="J90" s="1">
        <v>5</v>
      </c>
      <c r="K90" s="1">
        <v>5</v>
      </c>
      <c r="L90" s="1">
        <v>5</v>
      </c>
      <c r="M90" s="1">
        <v>1000000</v>
      </c>
    </row>
    <row r="91" spans="1:13" x14ac:dyDescent="0.3">
      <c r="A91" s="1" t="s">
        <v>152</v>
      </c>
      <c r="B91" s="1" t="s">
        <v>102</v>
      </c>
      <c r="C91" s="1">
        <v>1</v>
      </c>
      <c r="D91" s="1">
        <v>1</v>
      </c>
      <c r="E91" s="1">
        <v>2</v>
      </c>
      <c r="F91" s="1">
        <v>3</v>
      </c>
      <c r="G91" s="1">
        <v>3</v>
      </c>
      <c r="H91" s="1">
        <v>2</v>
      </c>
      <c r="I91" s="1">
        <v>1</v>
      </c>
      <c r="J91" s="1">
        <v>3</v>
      </c>
      <c r="K91" s="1">
        <v>3</v>
      </c>
      <c r="L91" s="1">
        <v>2</v>
      </c>
      <c r="M91" s="1">
        <v>1000000</v>
      </c>
    </row>
    <row r="92" spans="1:13" x14ac:dyDescent="0.3">
      <c r="A92" s="1" t="s">
        <v>156</v>
      </c>
      <c r="B92" s="1" t="s">
        <v>103</v>
      </c>
      <c r="C92" s="1">
        <v>3</v>
      </c>
      <c r="D92" s="1">
        <v>2</v>
      </c>
      <c r="E92" s="1">
        <v>1</v>
      </c>
      <c r="F92" s="1">
        <v>3</v>
      </c>
      <c r="G92" s="1">
        <v>3</v>
      </c>
      <c r="H92" s="1">
        <v>3</v>
      </c>
      <c r="I92" s="1">
        <v>2</v>
      </c>
      <c r="J92" s="1">
        <v>4</v>
      </c>
      <c r="K92" s="1">
        <v>3</v>
      </c>
      <c r="L92" s="1">
        <v>4</v>
      </c>
      <c r="M92" s="1">
        <v>1000000</v>
      </c>
    </row>
    <row r="93" spans="1:13" x14ac:dyDescent="0.3">
      <c r="A93" s="1" t="s">
        <v>152</v>
      </c>
      <c r="B93" s="1" t="s">
        <v>104</v>
      </c>
      <c r="C93" s="1">
        <v>1</v>
      </c>
      <c r="D93" s="1">
        <v>1</v>
      </c>
      <c r="E93" s="1">
        <v>2</v>
      </c>
      <c r="F93" s="1">
        <v>3</v>
      </c>
      <c r="G93" s="1">
        <v>3</v>
      </c>
      <c r="H93" s="1">
        <v>2</v>
      </c>
      <c r="I93" s="1">
        <v>2</v>
      </c>
      <c r="J93" s="1">
        <v>4</v>
      </c>
      <c r="K93" s="1">
        <v>3</v>
      </c>
      <c r="L93" s="1">
        <v>3</v>
      </c>
      <c r="M93" s="1">
        <v>1000000</v>
      </c>
    </row>
    <row r="94" spans="1:13" x14ac:dyDescent="0.3">
      <c r="A94" s="1" t="s">
        <v>154</v>
      </c>
      <c r="B94" s="1" t="s">
        <v>105</v>
      </c>
      <c r="C94" s="1">
        <v>3</v>
      </c>
      <c r="D94" s="1">
        <v>2</v>
      </c>
      <c r="E94" s="1">
        <v>2</v>
      </c>
      <c r="F94" s="1">
        <v>3</v>
      </c>
      <c r="G94" s="1">
        <v>3</v>
      </c>
      <c r="H94" s="1">
        <v>3</v>
      </c>
      <c r="I94" s="1">
        <v>2</v>
      </c>
      <c r="J94" s="1">
        <v>4</v>
      </c>
      <c r="K94" s="1">
        <v>3</v>
      </c>
      <c r="L94" s="1">
        <v>4</v>
      </c>
      <c r="M94" s="1">
        <v>1000000</v>
      </c>
    </row>
    <row r="95" spans="1:13" x14ac:dyDescent="0.3">
      <c r="A95" s="1" t="s">
        <v>156</v>
      </c>
      <c r="B95" s="1" t="s">
        <v>106</v>
      </c>
      <c r="C95" s="1">
        <v>4</v>
      </c>
      <c r="D95" s="1">
        <v>4</v>
      </c>
      <c r="E95" s="1">
        <v>2</v>
      </c>
      <c r="F95" s="1">
        <v>4</v>
      </c>
      <c r="G95" s="1">
        <v>4</v>
      </c>
      <c r="H95" s="1">
        <v>2</v>
      </c>
      <c r="I95" s="1">
        <v>4</v>
      </c>
      <c r="J95" s="1">
        <v>5</v>
      </c>
      <c r="K95" s="1">
        <v>4</v>
      </c>
      <c r="L95" s="1">
        <v>4</v>
      </c>
      <c r="M95" s="1">
        <v>1000000</v>
      </c>
    </row>
    <row r="96" spans="1:13" x14ac:dyDescent="0.3">
      <c r="A96" s="1" t="s">
        <v>152</v>
      </c>
      <c r="B96" s="1" t="s">
        <v>107</v>
      </c>
      <c r="C96" s="1">
        <v>2</v>
      </c>
      <c r="D96" s="1">
        <v>3</v>
      </c>
      <c r="E96" s="1">
        <v>4</v>
      </c>
      <c r="F96" s="1">
        <v>4</v>
      </c>
      <c r="G96" s="1">
        <v>4</v>
      </c>
      <c r="H96" s="1">
        <v>4</v>
      </c>
      <c r="I96" s="1">
        <v>3</v>
      </c>
      <c r="J96" s="1">
        <v>5</v>
      </c>
      <c r="K96" s="1">
        <v>4</v>
      </c>
      <c r="L96" s="1">
        <v>2</v>
      </c>
      <c r="M96" s="1">
        <v>1000000</v>
      </c>
    </row>
    <row r="97" spans="1:13" x14ac:dyDescent="0.3">
      <c r="A97" s="1" t="s">
        <v>154</v>
      </c>
      <c r="B97" s="1" t="s">
        <v>108</v>
      </c>
      <c r="C97" s="1">
        <v>4</v>
      </c>
      <c r="D97" s="1">
        <v>4</v>
      </c>
      <c r="E97" s="1">
        <v>3</v>
      </c>
      <c r="F97" s="1">
        <v>4</v>
      </c>
      <c r="G97" s="1">
        <v>4</v>
      </c>
      <c r="H97" s="1">
        <v>2</v>
      </c>
      <c r="I97" s="1">
        <v>4</v>
      </c>
      <c r="J97" s="1">
        <v>5</v>
      </c>
      <c r="K97" s="1">
        <v>4</v>
      </c>
      <c r="L97" s="1">
        <v>4</v>
      </c>
      <c r="M97" s="1">
        <v>1000000</v>
      </c>
    </row>
    <row r="98" spans="1:13" x14ac:dyDescent="0.3">
      <c r="A98" s="1" t="s">
        <v>156</v>
      </c>
      <c r="B98" s="1" t="s">
        <v>109</v>
      </c>
      <c r="C98" s="1">
        <v>4</v>
      </c>
      <c r="D98" s="1">
        <v>4</v>
      </c>
      <c r="E98" s="1">
        <v>2</v>
      </c>
      <c r="F98" s="1">
        <v>3</v>
      </c>
      <c r="G98" s="1">
        <v>3</v>
      </c>
      <c r="H98" s="1">
        <v>3</v>
      </c>
      <c r="I98" s="1">
        <v>3</v>
      </c>
      <c r="J98" s="1">
        <v>5</v>
      </c>
      <c r="K98" s="1">
        <v>3</v>
      </c>
      <c r="L98" s="1">
        <v>4</v>
      </c>
      <c r="M98" s="1">
        <v>1000000</v>
      </c>
    </row>
    <row r="99" spans="1:13" x14ac:dyDescent="0.3">
      <c r="A99" s="1" t="s">
        <v>154</v>
      </c>
      <c r="B99" s="1" t="s">
        <v>110</v>
      </c>
      <c r="C99" s="1">
        <v>4</v>
      </c>
      <c r="D99" s="1">
        <v>4</v>
      </c>
      <c r="E99" s="1">
        <v>3</v>
      </c>
      <c r="F99" s="1">
        <v>3</v>
      </c>
      <c r="G99" s="1">
        <v>3</v>
      </c>
      <c r="H99" s="1">
        <v>3</v>
      </c>
      <c r="I99" s="1">
        <v>3</v>
      </c>
      <c r="J99" s="1">
        <v>5</v>
      </c>
      <c r="K99" s="1">
        <v>3</v>
      </c>
      <c r="L99" s="1">
        <v>4</v>
      </c>
      <c r="M99" s="1">
        <v>1000000</v>
      </c>
    </row>
    <row r="100" spans="1:13" x14ac:dyDescent="0.3">
      <c r="A100" s="1" t="s">
        <v>152</v>
      </c>
      <c r="B100" s="1" t="s">
        <v>111</v>
      </c>
      <c r="C100" s="1">
        <v>2</v>
      </c>
      <c r="D100" s="1">
        <v>3</v>
      </c>
      <c r="E100" s="1">
        <v>4</v>
      </c>
      <c r="F100" s="1">
        <v>3</v>
      </c>
      <c r="G100" s="1">
        <v>3</v>
      </c>
      <c r="H100" s="1">
        <v>4</v>
      </c>
      <c r="I100" s="1">
        <v>2</v>
      </c>
      <c r="J100" s="1">
        <v>5</v>
      </c>
      <c r="K100" s="1">
        <v>2</v>
      </c>
      <c r="L100" s="1">
        <v>2</v>
      </c>
      <c r="M100" s="1">
        <v>1000000</v>
      </c>
    </row>
    <row r="101" spans="1:13" x14ac:dyDescent="0.3">
      <c r="A101" s="1" t="s">
        <v>156</v>
      </c>
      <c r="B101" s="1" t="s">
        <v>112</v>
      </c>
      <c r="C101" s="1">
        <v>5</v>
      </c>
      <c r="D101" s="1">
        <v>5</v>
      </c>
      <c r="E101" s="1">
        <v>2</v>
      </c>
      <c r="F101" s="1">
        <v>5</v>
      </c>
      <c r="G101" s="1">
        <v>5</v>
      </c>
      <c r="H101" s="1">
        <v>5</v>
      </c>
      <c r="I101" s="1">
        <v>5</v>
      </c>
      <c r="J101" s="1">
        <v>1</v>
      </c>
      <c r="K101" s="1">
        <v>2</v>
      </c>
      <c r="L101" s="1">
        <v>3</v>
      </c>
      <c r="M101" s="1">
        <v>1000000</v>
      </c>
    </row>
    <row r="102" spans="1:13" x14ac:dyDescent="0.3">
      <c r="A102" s="1" t="s">
        <v>154</v>
      </c>
      <c r="B102" s="1" t="s">
        <v>113</v>
      </c>
      <c r="C102" s="1">
        <v>5</v>
      </c>
      <c r="D102" s="1">
        <v>5</v>
      </c>
      <c r="E102" s="1">
        <v>4</v>
      </c>
      <c r="F102" s="1">
        <v>5</v>
      </c>
      <c r="G102" s="1">
        <v>5</v>
      </c>
      <c r="H102" s="1">
        <v>5</v>
      </c>
      <c r="I102" s="1">
        <v>5</v>
      </c>
      <c r="J102" s="1">
        <v>1</v>
      </c>
      <c r="K102" s="1">
        <v>2</v>
      </c>
      <c r="L102" s="1">
        <v>4</v>
      </c>
      <c r="M102" s="1">
        <v>1000000</v>
      </c>
    </row>
    <row r="103" spans="1:13" x14ac:dyDescent="0.3">
      <c r="A103" s="1" t="s">
        <v>152</v>
      </c>
      <c r="B103" s="1" t="s">
        <v>114</v>
      </c>
      <c r="C103" s="1">
        <v>2</v>
      </c>
      <c r="D103" s="1">
        <v>4</v>
      </c>
      <c r="E103" s="1">
        <v>5</v>
      </c>
      <c r="F103" s="1">
        <v>3</v>
      </c>
      <c r="G103" s="1">
        <v>5</v>
      </c>
      <c r="H103" s="1">
        <v>5</v>
      </c>
      <c r="I103" s="1">
        <v>2</v>
      </c>
      <c r="J103" s="1">
        <v>2</v>
      </c>
      <c r="K103" s="1">
        <v>2</v>
      </c>
      <c r="L103" s="1">
        <v>3</v>
      </c>
      <c r="M103" s="1">
        <v>1000000</v>
      </c>
    </row>
    <row r="104" spans="1:13" x14ac:dyDescent="0.3">
      <c r="A104" s="1" t="s">
        <v>156</v>
      </c>
      <c r="B104" s="1" t="s">
        <v>115</v>
      </c>
      <c r="C104" s="1">
        <v>4</v>
      </c>
      <c r="D104" s="1">
        <v>3</v>
      </c>
      <c r="E104" s="1">
        <v>4</v>
      </c>
      <c r="F104" s="1">
        <v>4</v>
      </c>
      <c r="G104" s="1">
        <v>3</v>
      </c>
      <c r="H104" s="1">
        <v>2</v>
      </c>
      <c r="I104" s="1">
        <v>4</v>
      </c>
      <c r="J104" s="1">
        <v>2</v>
      </c>
      <c r="K104" s="1">
        <v>2</v>
      </c>
      <c r="L104" s="1">
        <v>4</v>
      </c>
      <c r="M104" s="1">
        <v>1000000</v>
      </c>
    </row>
    <row r="105" spans="1:13" x14ac:dyDescent="0.3">
      <c r="A105" s="1" t="s">
        <v>156</v>
      </c>
      <c r="B105" s="1" t="s">
        <v>116</v>
      </c>
      <c r="C105" s="1">
        <v>5</v>
      </c>
      <c r="D105" s="1">
        <v>4</v>
      </c>
      <c r="E105" s="1">
        <v>4</v>
      </c>
      <c r="F105" s="1">
        <v>5</v>
      </c>
      <c r="G105" s="1">
        <v>3</v>
      </c>
      <c r="H105" s="1">
        <v>3</v>
      </c>
      <c r="I105" s="1">
        <v>5</v>
      </c>
      <c r="J105" s="1">
        <v>2</v>
      </c>
      <c r="K105" s="1">
        <v>2</v>
      </c>
      <c r="L105" s="1">
        <v>4</v>
      </c>
      <c r="M105" s="1">
        <v>1000000</v>
      </c>
    </row>
    <row r="106" spans="1:13" x14ac:dyDescent="0.3">
      <c r="A106" s="1" t="s">
        <v>156</v>
      </c>
      <c r="B106" s="1" t="s">
        <v>117</v>
      </c>
      <c r="C106" s="1">
        <v>3</v>
      </c>
      <c r="D106" s="1">
        <v>2</v>
      </c>
      <c r="E106" s="1">
        <v>1</v>
      </c>
      <c r="F106" s="1">
        <v>2</v>
      </c>
      <c r="G106" s="1">
        <v>2</v>
      </c>
      <c r="H106" s="1">
        <v>1</v>
      </c>
      <c r="I106" s="1">
        <v>2</v>
      </c>
      <c r="J106" s="1">
        <v>4</v>
      </c>
      <c r="K106" s="1">
        <v>4</v>
      </c>
      <c r="L106" s="1">
        <v>5</v>
      </c>
      <c r="M106" s="1">
        <v>1000000</v>
      </c>
    </row>
    <row r="107" spans="1:13" x14ac:dyDescent="0.3">
      <c r="A107" s="1" t="s">
        <v>156</v>
      </c>
      <c r="B107" s="1" t="s">
        <v>118</v>
      </c>
      <c r="C107" s="1">
        <v>1</v>
      </c>
      <c r="D107" s="1">
        <v>2</v>
      </c>
      <c r="E107" s="1">
        <v>1</v>
      </c>
      <c r="F107" s="1">
        <v>1</v>
      </c>
      <c r="G107" s="1">
        <v>2</v>
      </c>
      <c r="H107" s="1">
        <v>1</v>
      </c>
      <c r="I107" s="1">
        <v>1</v>
      </c>
      <c r="J107" s="1">
        <v>4</v>
      </c>
      <c r="K107" s="1">
        <v>4</v>
      </c>
      <c r="L107" s="1">
        <v>5</v>
      </c>
      <c r="M107" s="1">
        <v>1000000</v>
      </c>
    </row>
    <row r="108" spans="1:13" x14ac:dyDescent="0.3">
      <c r="A108" s="1" t="s">
        <v>152</v>
      </c>
      <c r="B108" s="1" t="s">
        <v>119</v>
      </c>
      <c r="C108" s="1">
        <v>1</v>
      </c>
      <c r="D108" s="1">
        <v>2</v>
      </c>
      <c r="E108" s="1">
        <v>5</v>
      </c>
      <c r="F108" s="1">
        <v>4</v>
      </c>
      <c r="G108" s="1">
        <v>4</v>
      </c>
      <c r="H108" s="1">
        <v>5</v>
      </c>
      <c r="I108" s="1">
        <v>4</v>
      </c>
      <c r="J108" s="1">
        <v>2</v>
      </c>
      <c r="K108" s="1">
        <v>3</v>
      </c>
      <c r="L108" s="1">
        <v>1</v>
      </c>
      <c r="M108" s="1">
        <v>1000000</v>
      </c>
    </row>
    <row r="109" spans="1:13" x14ac:dyDescent="0.3">
      <c r="A109" s="1" t="s">
        <v>156</v>
      </c>
      <c r="B109" s="1" t="s">
        <v>120</v>
      </c>
      <c r="C109" s="1">
        <v>4</v>
      </c>
      <c r="D109" s="1">
        <v>3</v>
      </c>
      <c r="E109" s="1">
        <v>2</v>
      </c>
      <c r="F109" s="1">
        <v>3</v>
      </c>
      <c r="G109" s="1">
        <v>3</v>
      </c>
      <c r="H109" s="1">
        <v>2</v>
      </c>
      <c r="I109" s="1">
        <v>3</v>
      </c>
      <c r="J109" s="1">
        <v>4</v>
      </c>
      <c r="K109" s="1">
        <v>3</v>
      </c>
      <c r="L109" s="1">
        <v>4</v>
      </c>
      <c r="M109" s="1">
        <v>1000000</v>
      </c>
    </row>
    <row r="110" spans="1:13" x14ac:dyDescent="0.3">
      <c r="A110" s="1" t="s">
        <v>156</v>
      </c>
      <c r="B110" s="1" t="s">
        <v>121</v>
      </c>
      <c r="C110" s="1">
        <v>2</v>
      </c>
      <c r="D110" s="1">
        <v>2</v>
      </c>
      <c r="E110" s="1">
        <v>1</v>
      </c>
      <c r="F110" s="1">
        <v>2</v>
      </c>
      <c r="G110" s="1">
        <v>4</v>
      </c>
      <c r="H110" s="1">
        <v>2</v>
      </c>
      <c r="I110" s="1">
        <v>1</v>
      </c>
      <c r="J110" s="1">
        <v>5</v>
      </c>
      <c r="K110" s="1">
        <v>5</v>
      </c>
      <c r="L110" s="1">
        <v>4</v>
      </c>
      <c r="M110" s="1">
        <v>1000000</v>
      </c>
    </row>
    <row r="111" spans="1:13" x14ac:dyDescent="0.3">
      <c r="A111" s="1" t="s">
        <v>152</v>
      </c>
      <c r="B111" s="1" t="s">
        <v>122</v>
      </c>
      <c r="C111" s="1">
        <v>1</v>
      </c>
      <c r="D111" s="1">
        <v>2</v>
      </c>
      <c r="E111" s="1">
        <v>2</v>
      </c>
      <c r="F111" s="1">
        <v>2</v>
      </c>
      <c r="G111" s="1">
        <v>4</v>
      </c>
      <c r="H111" s="1">
        <v>2</v>
      </c>
      <c r="I111" s="1">
        <v>2</v>
      </c>
      <c r="J111" s="1">
        <v>5</v>
      </c>
      <c r="K111" s="1">
        <v>5</v>
      </c>
      <c r="L111" s="1">
        <v>2</v>
      </c>
      <c r="M111" s="1">
        <v>1000000</v>
      </c>
    </row>
    <row r="112" spans="1:13" x14ac:dyDescent="0.3">
      <c r="A112" s="1" t="s">
        <v>154</v>
      </c>
      <c r="B112" s="1" t="s">
        <v>123</v>
      </c>
      <c r="C112" s="1">
        <v>2</v>
      </c>
      <c r="D112" s="1">
        <v>2</v>
      </c>
      <c r="E112" s="1">
        <v>2</v>
      </c>
      <c r="F112" s="1">
        <v>2</v>
      </c>
      <c r="G112" s="1">
        <v>4</v>
      </c>
      <c r="H112" s="1">
        <v>2</v>
      </c>
      <c r="I112" s="1">
        <v>1</v>
      </c>
      <c r="J112" s="1">
        <v>5</v>
      </c>
      <c r="K112" s="1">
        <v>5</v>
      </c>
      <c r="L112" s="1">
        <v>4</v>
      </c>
      <c r="M112" s="1">
        <v>1000000</v>
      </c>
    </row>
    <row r="113" spans="1:13" x14ac:dyDescent="0.3">
      <c r="A113" s="1" t="s">
        <v>156</v>
      </c>
      <c r="B113" s="1" t="s">
        <v>124</v>
      </c>
      <c r="C113" s="1">
        <v>3</v>
      </c>
      <c r="D113" s="1">
        <v>2</v>
      </c>
      <c r="E113" s="1">
        <v>1</v>
      </c>
      <c r="F113" s="1">
        <v>1</v>
      </c>
      <c r="G113" s="1">
        <v>2</v>
      </c>
      <c r="H113" s="1">
        <v>1</v>
      </c>
      <c r="I113" s="1">
        <v>1</v>
      </c>
      <c r="J113" s="1">
        <v>5</v>
      </c>
      <c r="K113" s="1">
        <v>5</v>
      </c>
      <c r="L113" s="1">
        <v>5</v>
      </c>
      <c r="M113" s="1">
        <v>1000000</v>
      </c>
    </row>
    <row r="114" spans="1:13" x14ac:dyDescent="0.3">
      <c r="A114" s="1" t="s">
        <v>154</v>
      </c>
      <c r="B114" s="1" t="s">
        <v>125</v>
      </c>
      <c r="C114" s="1">
        <v>3</v>
      </c>
      <c r="D114" s="1">
        <v>2</v>
      </c>
      <c r="E114" s="1">
        <v>3</v>
      </c>
      <c r="F114" s="1">
        <v>2</v>
      </c>
      <c r="G114" s="1">
        <v>4</v>
      </c>
      <c r="H114" s="1">
        <v>2</v>
      </c>
      <c r="I114" s="1">
        <v>2</v>
      </c>
      <c r="J114" s="1">
        <v>5</v>
      </c>
      <c r="K114" s="1">
        <v>5</v>
      </c>
      <c r="L114" s="1">
        <v>4</v>
      </c>
      <c r="M114" s="1">
        <v>1000000</v>
      </c>
    </row>
    <row r="115" spans="1:13" x14ac:dyDescent="0.3">
      <c r="A115" s="1" t="s">
        <v>156</v>
      </c>
      <c r="B115" s="1" t="s">
        <v>126</v>
      </c>
      <c r="C115" s="1">
        <v>3</v>
      </c>
      <c r="D115" s="1">
        <v>1</v>
      </c>
      <c r="E115" s="1">
        <v>2</v>
      </c>
      <c r="F115" s="1">
        <v>3</v>
      </c>
      <c r="G115" s="1">
        <v>3</v>
      </c>
      <c r="H115" s="1">
        <v>3</v>
      </c>
      <c r="I115" s="1">
        <v>2</v>
      </c>
      <c r="J115" s="1">
        <v>4</v>
      </c>
      <c r="K115" s="1">
        <v>4</v>
      </c>
      <c r="L115" s="1">
        <v>3</v>
      </c>
      <c r="M115" s="1">
        <v>1000000</v>
      </c>
    </row>
    <row r="116" spans="1:13" x14ac:dyDescent="0.3">
      <c r="A116" s="1" t="s">
        <v>155</v>
      </c>
      <c r="B116" s="1" t="s">
        <v>127</v>
      </c>
      <c r="C116" s="1">
        <v>2</v>
      </c>
      <c r="D116" s="1">
        <v>1</v>
      </c>
      <c r="E116" s="1">
        <v>1</v>
      </c>
      <c r="F116" s="1">
        <v>2</v>
      </c>
      <c r="G116" s="1">
        <v>2</v>
      </c>
      <c r="H116" s="1">
        <v>1</v>
      </c>
      <c r="I116" s="1">
        <v>1</v>
      </c>
      <c r="J116" s="1">
        <v>5</v>
      </c>
      <c r="K116" s="1">
        <v>3</v>
      </c>
      <c r="L116" s="1">
        <v>5</v>
      </c>
      <c r="M116" s="1">
        <v>1000000</v>
      </c>
    </row>
    <row r="117" spans="1:13" x14ac:dyDescent="0.3">
      <c r="A117" s="1" t="s">
        <v>152</v>
      </c>
      <c r="B117" s="1" t="s">
        <v>128</v>
      </c>
      <c r="C117" s="1">
        <v>1</v>
      </c>
      <c r="D117" s="1">
        <v>1</v>
      </c>
      <c r="E117" s="1">
        <v>2</v>
      </c>
      <c r="F117" s="1">
        <v>2</v>
      </c>
      <c r="G117" s="1">
        <v>2</v>
      </c>
      <c r="H117" s="1">
        <v>1</v>
      </c>
      <c r="I117" s="1">
        <v>1</v>
      </c>
      <c r="J117" s="1">
        <v>5</v>
      </c>
      <c r="K117" s="1">
        <v>3</v>
      </c>
      <c r="L117" s="1">
        <v>2</v>
      </c>
      <c r="M117" s="1">
        <v>1000000</v>
      </c>
    </row>
    <row r="118" spans="1:13" x14ac:dyDescent="0.3">
      <c r="A118" s="1" t="s">
        <v>156</v>
      </c>
      <c r="B118" s="1" t="s">
        <v>129</v>
      </c>
      <c r="C118" s="1">
        <v>1</v>
      </c>
      <c r="D118" s="1">
        <v>2</v>
      </c>
      <c r="E118" s="1">
        <v>1</v>
      </c>
      <c r="F118" s="1">
        <v>1</v>
      </c>
      <c r="G118" s="1">
        <v>2</v>
      </c>
      <c r="H118" s="1">
        <v>1</v>
      </c>
      <c r="I118" s="1">
        <v>1</v>
      </c>
      <c r="J118" s="1">
        <v>3</v>
      </c>
      <c r="K118" s="1">
        <v>2</v>
      </c>
      <c r="L118" s="1">
        <v>5</v>
      </c>
      <c r="M118" s="1">
        <v>1000000</v>
      </c>
    </row>
    <row r="119" spans="1:13" x14ac:dyDescent="0.3">
      <c r="A119" s="1" t="s">
        <v>156</v>
      </c>
      <c r="B119" s="1" t="s">
        <v>130</v>
      </c>
      <c r="C119" s="1">
        <v>1</v>
      </c>
      <c r="D119" s="1">
        <v>2</v>
      </c>
      <c r="E119" s="1">
        <v>1</v>
      </c>
      <c r="F119" s="1">
        <v>1</v>
      </c>
      <c r="G119" s="1">
        <v>2</v>
      </c>
      <c r="H119" s="1">
        <v>1</v>
      </c>
      <c r="I119" s="1">
        <v>1</v>
      </c>
      <c r="J119" s="1">
        <v>3</v>
      </c>
      <c r="K119" s="1">
        <v>2</v>
      </c>
      <c r="L119" s="1">
        <v>5</v>
      </c>
      <c r="M119" s="1">
        <v>1000000</v>
      </c>
    </row>
    <row r="120" spans="1:13" x14ac:dyDescent="0.3">
      <c r="A120" s="1" t="s">
        <v>155</v>
      </c>
      <c r="B120" s="1" t="s">
        <v>131</v>
      </c>
      <c r="C120" s="1">
        <v>4</v>
      </c>
      <c r="D120" s="1">
        <v>3</v>
      </c>
      <c r="E120" s="1">
        <v>2</v>
      </c>
      <c r="F120" s="1">
        <v>2</v>
      </c>
      <c r="G120" s="1">
        <v>3</v>
      </c>
      <c r="H120" s="1">
        <v>1</v>
      </c>
      <c r="I120" s="1">
        <v>2</v>
      </c>
      <c r="J120" s="1">
        <v>2</v>
      </c>
      <c r="K120" s="1">
        <v>3</v>
      </c>
      <c r="L120" s="1">
        <v>4</v>
      </c>
      <c r="M120" s="1">
        <v>1000000</v>
      </c>
    </row>
    <row r="121" spans="1:13" x14ac:dyDescent="0.3">
      <c r="A121" s="1" t="s">
        <v>152</v>
      </c>
      <c r="B121" s="1" t="s">
        <v>132</v>
      </c>
      <c r="C121" s="1">
        <v>2</v>
      </c>
      <c r="D121" s="1">
        <v>3</v>
      </c>
      <c r="E121" s="1">
        <v>4</v>
      </c>
      <c r="F121" s="1">
        <v>3</v>
      </c>
      <c r="G121" s="1">
        <v>3</v>
      </c>
      <c r="H121" s="1">
        <v>3</v>
      </c>
      <c r="I121" s="1">
        <v>3</v>
      </c>
      <c r="J121" s="1">
        <v>2</v>
      </c>
      <c r="K121" s="1">
        <v>3</v>
      </c>
      <c r="L121" s="1">
        <v>2</v>
      </c>
      <c r="M121" s="1">
        <v>1000000</v>
      </c>
    </row>
    <row r="122" spans="1:13" x14ac:dyDescent="0.3">
      <c r="A122" s="1" t="s">
        <v>156</v>
      </c>
      <c r="B122" s="1" t="s">
        <v>133</v>
      </c>
      <c r="C122" s="1">
        <v>4</v>
      </c>
      <c r="D122" s="1">
        <v>4</v>
      </c>
      <c r="E122" s="1">
        <v>2</v>
      </c>
      <c r="F122" s="1">
        <v>4</v>
      </c>
      <c r="G122" s="1">
        <v>4</v>
      </c>
      <c r="H122" s="1">
        <v>4</v>
      </c>
      <c r="I122" s="1">
        <v>3</v>
      </c>
      <c r="J122" s="1">
        <v>2</v>
      </c>
      <c r="K122" s="1">
        <v>4</v>
      </c>
      <c r="L122" s="1">
        <v>4</v>
      </c>
      <c r="M122" s="1">
        <v>1000000</v>
      </c>
    </row>
    <row r="123" spans="1:13" x14ac:dyDescent="0.3">
      <c r="A123" s="1" t="s">
        <v>156</v>
      </c>
      <c r="B123" s="1" t="s">
        <v>134</v>
      </c>
      <c r="C123" s="1">
        <v>2</v>
      </c>
      <c r="D123" s="1">
        <v>3</v>
      </c>
      <c r="E123" s="1">
        <v>4</v>
      </c>
      <c r="F123" s="1">
        <v>4</v>
      </c>
      <c r="G123" s="1">
        <v>4</v>
      </c>
      <c r="H123" s="1">
        <v>4</v>
      </c>
      <c r="I123" s="1">
        <v>3</v>
      </c>
      <c r="J123" s="1">
        <v>2</v>
      </c>
      <c r="K123" s="1">
        <v>4</v>
      </c>
      <c r="L123" s="1">
        <v>4</v>
      </c>
      <c r="M123" s="1">
        <v>1000000</v>
      </c>
    </row>
    <row r="124" spans="1:13" x14ac:dyDescent="0.3">
      <c r="A124" s="1" t="s">
        <v>156</v>
      </c>
      <c r="B124" s="1" t="s">
        <v>135</v>
      </c>
      <c r="C124" s="1">
        <v>4</v>
      </c>
      <c r="D124" s="1">
        <v>4</v>
      </c>
      <c r="E124" s="1">
        <v>3</v>
      </c>
      <c r="F124" s="1">
        <v>4</v>
      </c>
      <c r="G124" s="1">
        <v>2</v>
      </c>
      <c r="H124" s="1">
        <v>2</v>
      </c>
      <c r="I124" s="1">
        <v>2</v>
      </c>
      <c r="J124" s="1">
        <v>4</v>
      </c>
      <c r="K124" s="1">
        <v>4</v>
      </c>
      <c r="L124" s="1">
        <v>4</v>
      </c>
      <c r="M124" s="1">
        <v>1000000</v>
      </c>
    </row>
    <row r="125" spans="1:13" x14ac:dyDescent="0.3">
      <c r="A125" s="1" t="s">
        <v>156</v>
      </c>
      <c r="B125" s="1" t="s">
        <v>136</v>
      </c>
      <c r="C125" s="1">
        <v>4</v>
      </c>
      <c r="D125" s="1">
        <v>2</v>
      </c>
      <c r="E125" s="1">
        <v>2</v>
      </c>
      <c r="F125" s="1">
        <v>3</v>
      </c>
      <c r="G125" s="1">
        <v>1</v>
      </c>
      <c r="H125" s="1">
        <v>2</v>
      </c>
      <c r="I125" s="1">
        <v>1</v>
      </c>
      <c r="J125" s="1">
        <v>4</v>
      </c>
      <c r="K125" s="1">
        <v>5</v>
      </c>
      <c r="L125" s="1">
        <v>2</v>
      </c>
      <c r="M125" s="1">
        <v>1000000</v>
      </c>
    </row>
    <row r="126" spans="1:13" x14ac:dyDescent="0.3">
      <c r="A126" s="1" t="s">
        <v>156</v>
      </c>
      <c r="B126" s="1" t="s">
        <v>137</v>
      </c>
      <c r="C126" s="1">
        <v>4</v>
      </c>
      <c r="D126" s="1">
        <v>2</v>
      </c>
      <c r="E126" s="1">
        <v>2</v>
      </c>
      <c r="F126" s="1">
        <v>3</v>
      </c>
      <c r="G126" s="1">
        <v>1</v>
      </c>
      <c r="H126" s="1">
        <v>2</v>
      </c>
      <c r="I126" s="1">
        <v>2</v>
      </c>
      <c r="J126" s="1">
        <v>4</v>
      </c>
      <c r="K126" s="1">
        <v>5</v>
      </c>
      <c r="L126" s="1">
        <v>2</v>
      </c>
      <c r="M126" s="1">
        <v>1000000</v>
      </c>
    </row>
    <row r="127" spans="1:13" x14ac:dyDescent="0.3">
      <c r="A127" s="1" t="s">
        <v>156</v>
      </c>
      <c r="B127" s="1" t="s">
        <v>138</v>
      </c>
      <c r="C127" s="1">
        <v>3</v>
      </c>
      <c r="D127" s="1">
        <v>2</v>
      </c>
      <c r="E127" s="1">
        <v>1</v>
      </c>
      <c r="F127" s="1">
        <v>3</v>
      </c>
      <c r="G127" s="1">
        <v>2</v>
      </c>
      <c r="H127" s="1">
        <v>3</v>
      </c>
      <c r="I127" s="1">
        <v>2</v>
      </c>
      <c r="J127" s="1">
        <v>2</v>
      </c>
      <c r="K127" s="1">
        <v>3</v>
      </c>
      <c r="L127" s="1">
        <v>4</v>
      </c>
      <c r="M127" s="1">
        <v>1000000</v>
      </c>
    </row>
    <row r="128" spans="1:13" x14ac:dyDescent="0.3">
      <c r="A128" s="1" t="s">
        <v>152</v>
      </c>
      <c r="B128" s="1" t="s">
        <v>139</v>
      </c>
      <c r="C128" s="1">
        <v>2</v>
      </c>
      <c r="D128" s="1">
        <v>2</v>
      </c>
      <c r="E128" s="1">
        <v>3</v>
      </c>
      <c r="F128" s="1">
        <v>3</v>
      </c>
      <c r="G128" s="1">
        <v>2</v>
      </c>
      <c r="H128" s="1">
        <v>3</v>
      </c>
      <c r="I128" s="1">
        <v>2</v>
      </c>
      <c r="J128" s="1">
        <v>2</v>
      </c>
      <c r="K128" s="1">
        <v>3</v>
      </c>
      <c r="L128" s="1">
        <v>4</v>
      </c>
      <c r="M128" s="1">
        <v>1000000</v>
      </c>
    </row>
    <row r="129" spans="1:13" x14ac:dyDescent="0.3">
      <c r="A129" s="1" t="s">
        <v>156</v>
      </c>
      <c r="B129" s="1" t="s">
        <v>140</v>
      </c>
      <c r="C129" s="1">
        <v>3</v>
      </c>
      <c r="D129" s="1">
        <v>3</v>
      </c>
      <c r="E129" s="1">
        <v>1</v>
      </c>
      <c r="F129" s="1">
        <v>3</v>
      </c>
      <c r="G129" s="1">
        <v>1</v>
      </c>
      <c r="H129" s="1">
        <v>2</v>
      </c>
      <c r="I129" s="1">
        <v>1</v>
      </c>
      <c r="J129" s="1">
        <v>3</v>
      </c>
      <c r="K129" s="1">
        <v>4</v>
      </c>
      <c r="L129" s="1">
        <v>4</v>
      </c>
      <c r="M129" s="1">
        <v>1000000</v>
      </c>
    </row>
    <row r="130" spans="1:13" x14ac:dyDescent="0.3">
      <c r="A130" s="1" t="s">
        <v>156</v>
      </c>
      <c r="B130" s="1" t="s">
        <v>141</v>
      </c>
      <c r="C130" s="1">
        <v>4</v>
      </c>
      <c r="D130" s="1">
        <v>2</v>
      </c>
      <c r="E130" s="1">
        <v>1</v>
      </c>
      <c r="F130" s="1">
        <v>4</v>
      </c>
      <c r="G130" s="1">
        <v>3</v>
      </c>
      <c r="H130" s="1">
        <v>2</v>
      </c>
      <c r="I130" s="1">
        <v>4</v>
      </c>
      <c r="J130" s="1">
        <v>3</v>
      </c>
      <c r="K130" s="1">
        <v>3</v>
      </c>
      <c r="L130" s="1">
        <v>4</v>
      </c>
      <c r="M130" s="1">
        <v>1000000</v>
      </c>
    </row>
    <row r="131" spans="1:13" x14ac:dyDescent="0.3">
      <c r="A131" s="1" t="s">
        <v>152</v>
      </c>
      <c r="B131" s="1" t="s">
        <v>142</v>
      </c>
      <c r="C131" s="1">
        <v>2</v>
      </c>
      <c r="D131" s="1">
        <v>2</v>
      </c>
      <c r="E131" s="1">
        <v>3</v>
      </c>
      <c r="F131" s="1">
        <v>4</v>
      </c>
      <c r="G131" s="1">
        <v>3</v>
      </c>
      <c r="H131" s="1">
        <v>2</v>
      </c>
      <c r="I131" s="1">
        <v>3</v>
      </c>
      <c r="J131" s="1">
        <v>3</v>
      </c>
      <c r="K131" s="1">
        <v>3</v>
      </c>
      <c r="L131" s="1">
        <v>4</v>
      </c>
      <c r="M131" s="1">
        <v>1000000</v>
      </c>
    </row>
    <row r="132" spans="1:13" x14ac:dyDescent="0.3">
      <c r="A132" s="1" t="s">
        <v>154</v>
      </c>
      <c r="B132" s="1" t="s">
        <v>143</v>
      </c>
      <c r="C132" s="1">
        <v>4</v>
      </c>
      <c r="D132" s="1">
        <v>2</v>
      </c>
      <c r="E132" s="1">
        <v>2</v>
      </c>
      <c r="F132" s="1">
        <v>4</v>
      </c>
      <c r="G132" s="1">
        <v>3</v>
      </c>
      <c r="H132" s="1">
        <v>2</v>
      </c>
      <c r="I132" s="1">
        <v>4</v>
      </c>
      <c r="J132" s="1">
        <v>3</v>
      </c>
      <c r="K132" s="1">
        <v>3</v>
      </c>
      <c r="L132" s="1">
        <v>4</v>
      </c>
      <c r="M132" s="1">
        <v>1000000</v>
      </c>
    </row>
    <row r="133" spans="1:13" x14ac:dyDescent="0.3">
      <c r="A133" s="1" t="s">
        <v>156</v>
      </c>
      <c r="B133" s="1" t="s">
        <v>144</v>
      </c>
      <c r="C133" s="1">
        <v>3</v>
      </c>
      <c r="D133" s="1">
        <v>3</v>
      </c>
      <c r="E133" s="1">
        <v>1</v>
      </c>
      <c r="F133" s="1">
        <v>3</v>
      </c>
      <c r="G133" s="1">
        <v>4</v>
      </c>
      <c r="H133" s="1">
        <v>2</v>
      </c>
      <c r="I133" s="1">
        <v>3</v>
      </c>
      <c r="J133" s="1">
        <v>4</v>
      </c>
      <c r="K133" s="1">
        <v>3</v>
      </c>
      <c r="L133" s="1">
        <v>5</v>
      </c>
      <c r="M133" s="1">
        <v>1000000</v>
      </c>
    </row>
    <row r="134" spans="1:13" x14ac:dyDescent="0.3">
      <c r="A134" s="1" t="s">
        <v>152</v>
      </c>
      <c r="B134" s="1" t="s">
        <v>145</v>
      </c>
      <c r="C134" s="1">
        <v>2</v>
      </c>
      <c r="D134" s="1">
        <v>2</v>
      </c>
      <c r="E134" s="1">
        <v>3</v>
      </c>
      <c r="F134" s="1">
        <v>3</v>
      </c>
      <c r="G134" s="1">
        <v>4</v>
      </c>
      <c r="H134" s="1">
        <v>2</v>
      </c>
      <c r="I134" s="1">
        <v>3</v>
      </c>
      <c r="J134" s="1">
        <v>4</v>
      </c>
      <c r="K134" s="1">
        <v>3</v>
      </c>
      <c r="L134" s="1">
        <v>5</v>
      </c>
      <c r="M134" s="1">
        <v>1000000</v>
      </c>
    </row>
    <row r="135" spans="1:13" x14ac:dyDescent="0.3">
      <c r="A135" s="1" t="s">
        <v>156</v>
      </c>
      <c r="B135" s="1" t="s">
        <v>146</v>
      </c>
      <c r="C135" s="1">
        <v>2</v>
      </c>
      <c r="D135" s="1">
        <v>3</v>
      </c>
      <c r="E135" s="1">
        <v>1</v>
      </c>
      <c r="F135" s="1">
        <v>3</v>
      </c>
      <c r="G135" s="1">
        <v>1</v>
      </c>
      <c r="H135" s="1">
        <v>3</v>
      </c>
      <c r="I135" s="1">
        <v>2</v>
      </c>
      <c r="J135" s="1">
        <v>4</v>
      </c>
      <c r="K135" s="1">
        <v>4</v>
      </c>
      <c r="L135" s="1">
        <v>4</v>
      </c>
      <c r="M135" s="1">
        <v>1000000</v>
      </c>
    </row>
    <row r="136" spans="1:13" x14ac:dyDescent="0.3">
      <c r="A136" s="1" t="s">
        <v>152</v>
      </c>
      <c r="B136" s="1" t="s">
        <v>147</v>
      </c>
      <c r="C136" s="1">
        <v>1</v>
      </c>
      <c r="D136" s="1">
        <v>2</v>
      </c>
      <c r="E136" s="1">
        <v>3</v>
      </c>
      <c r="F136" s="1">
        <v>3</v>
      </c>
      <c r="G136" s="1">
        <v>1</v>
      </c>
      <c r="H136" s="1">
        <v>2</v>
      </c>
      <c r="I136" s="1">
        <v>1</v>
      </c>
      <c r="J136" s="1">
        <v>4</v>
      </c>
      <c r="K136" s="1">
        <v>4</v>
      </c>
      <c r="L136" s="1">
        <v>3</v>
      </c>
      <c r="M136" s="1">
        <v>1000000</v>
      </c>
    </row>
    <row r="137" spans="1:13" x14ac:dyDescent="0.3">
      <c r="A137" s="1" t="s">
        <v>154</v>
      </c>
      <c r="B137" s="1" t="s">
        <v>148</v>
      </c>
      <c r="C137" s="1">
        <v>2</v>
      </c>
      <c r="D137" s="1">
        <v>3</v>
      </c>
      <c r="E137" s="1">
        <v>2</v>
      </c>
      <c r="F137" s="1">
        <v>3</v>
      </c>
      <c r="G137" s="1">
        <v>1</v>
      </c>
      <c r="H137" s="1">
        <v>3</v>
      </c>
      <c r="I137" s="1">
        <v>2</v>
      </c>
      <c r="J137" s="1">
        <v>4</v>
      </c>
      <c r="K137" s="1">
        <v>4</v>
      </c>
      <c r="L137" s="1">
        <v>4</v>
      </c>
      <c r="M137" s="1">
        <v>1000000</v>
      </c>
    </row>
    <row r="138" spans="1:13" x14ac:dyDescent="0.3">
      <c r="A138" s="1" t="s">
        <v>156</v>
      </c>
      <c r="B138" s="1" t="s">
        <v>149</v>
      </c>
      <c r="C138" s="1">
        <v>3</v>
      </c>
      <c r="D138" s="1">
        <v>2</v>
      </c>
      <c r="E138" s="1">
        <v>1</v>
      </c>
      <c r="F138" s="1">
        <v>3</v>
      </c>
      <c r="G138" s="1">
        <v>1</v>
      </c>
      <c r="H138" s="1">
        <v>1</v>
      </c>
      <c r="I138" s="1">
        <v>2</v>
      </c>
      <c r="J138" s="1">
        <v>3</v>
      </c>
      <c r="K138" s="1">
        <v>4</v>
      </c>
      <c r="L138" s="1">
        <v>4</v>
      </c>
      <c r="M138" s="1">
        <v>1000000</v>
      </c>
    </row>
    <row r="139" spans="1:13" x14ac:dyDescent="0.3">
      <c r="A139" s="1" t="s">
        <v>152</v>
      </c>
      <c r="B139" s="1" t="s">
        <v>150</v>
      </c>
      <c r="C139" s="1">
        <v>1</v>
      </c>
      <c r="D139" s="1">
        <v>1</v>
      </c>
      <c r="E139" s="1">
        <v>4</v>
      </c>
      <c r="F139" s="1">
        <v>3</v>
      </c>
      <c r="G139" s="1">
        <v>1</v>
      </c>
      <c r="H139" s="1">
        <v>1</v>
      </c>
      <c r="I139" s="1">
        <v>1</v>
      </c>
      <c r="J139" s="1">
        <v>3</v>
      </c>
      <c r="K139" s="1">
        <v>3</v>
      </c>
      <c r="L139" s="1">
        <v>4</v>
      </c>
      <c r="M139" s="1">
        <v>1000000</v>
      </c>
    </row>
    <row r="140" spans="1:13" x14ac:dyDescent="0.3">
      <c r="A140" s="1" t="s">
        <v>152</v>
      </c>
      <c r="B140" s="1" t="s">
        <v>151</v>
      </c>
      <c r="C140" s="1">
        <v>1</v>
      </c>
      <c r="D140" s="1">
        <v>2</v>
      </c>
      <c r="E140" s="1">
        <v>5</v>
      </c>
      <c r="F140" s="1">
        <v>4</v>
      </c>
      <c r="G140" s="1">
        <v>1</v>
      </c>
      <c r="H140" s="1">
        <v>5</v>
      </c>
      <c r="I140" s="1">
        <v>4</v>
      </c>
      <c r="J140" s="1">
        <v>2</v>
      </c>
      <c r="K140" s="1">
        <v>1</v>
      </c>
      <c r="L140" s="1">
        <v>1</v>
      </c>
      <c r="M140" s="1">
        <v>1000000</v>
      </c>
    </row>
  </sheetData>
  <autoFilter ref="A2:M140" xr:uid="{00000000-0009-0000-0000-000001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7023-ABDF-4307-89CB-6B365949FF23}">
  <dimension ref="A3:C9"/>
  <sheetViews>
    <sheetView workbookViewId="0"/>
  </sheetViews>
  <sheetFormatPr defaultRowHeight="14.4" x14ac:dyDescent="0.3"/>
  <cols>
    <col min="1" max="1" width="12" bestFit="1" customWidth="1"/>
    <col min="2" max="2" width="13.21875" bestFit="1" customWidth="1"/>
    <col min="3" max="3" width="18.21875" bestFit="1" customWidth="1"/>
  </cols>
  <sheetData>
    <row r="3" spans="1:3" x14ac:dyDescent="0.3">
      <c r="A3" s="30" t="s">
        <v>2365</v>
      </c>
      <c r="B3" t="s">
        <v>2367</v>
      </c>
      <c r="C3" t="s">
        <v>2368</v>
      </c>
    </row>
    <row r="4" spans="1:3" x14ac:dyDescent="0.3">
      <c r="A4" s="15" t="s">
        <v>156</v>
      </c>
      <c r="B4" s="31">
        <v>999986.33877551067</v>
      </c>
      <c r="C4" s="31">
        <v>49</v>
      </c>
    </row>
    <row r="5" spans="1:3" x14ac:dyDescent="0.3">
      <c r="A5" s="15" t="s">
        <v>154</v>
      </c>
      <c r="B5" s="31">
        <v>999922.02962962922</v>
      </c>
      <c r="C5" s="31">
        <v>27</v>
      </c>
    </row>
    <row r="6" spans="1:3" x14ac:dyDescent="0.3">
      <c r="A6" s="15" t="s">
        <v>155</v>
      </c>
      <c r="B6" s="31">
        <v>999906.70999999973</v>
      </c>
      <c r="C6" s="31">
        <v>20</v>
      </c>
    </row>
    <row r="7" spans="1:3" x14ac:dyDescent="0.3">
      <c r="A7" s="15" t="s">
        <v>153</v>
      </c>
      <c r="B7" s="31">
        <v>999710.36666666658</v>
      </c>
      <c r="C7" s="31">
        <v>3</v>
      </c>
    </row>
    <row r="8" spans="1:3" x14ac:dyDescent="0.3">
      <c r="A8" s="15" t="s">
        <v>152</v>
      </c>
      <c r="B8" s="31">
        <v>1000141.2435897436</v>
      </c>
      <c r="C8" s="31">
        <v>39</v>
      </c>
    </row>
    <row r="9" spans="1:3" x14ac:dyDescent="0.3">
      <c r="A9" s="15" t="s">
        <v>2366</v>
      </c>
      <c r="B9" s="31">
        <v>999999.99420289975</v>
      </c>
      <c r="C9" s="31">
        <v>138</v>
      </c>
    </row>
  </sheetData>
  <conditionalFormatting pivot="1" sqref="B4:B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W579"/>
  <sheetViews>
    <sheetView zoomScale="40" zoomScaleNormal="40" workbookViewId="0"/>
  </sheetViews>
  <sheetFormatPr defaultRowHeight="14.4" x14ac:dyDescent="0.3"/>
  <cols>
    <col min="1" max="1" width="9.44140625" bestFit="1" customWidth="1"/>
    <col min="2" max="2" width="37.5546875" bestFit="1" customWidth="1"/>
    <col min="3" max="3" width="18.109375" bestFit="1" customWidth="1"/>
    <col min="4" max="4" width="18.33203125" bestFit="1" customWidth="1"/>
    <col min="5" max="5" width="24.33203125" bestFit="1" customWidth="1"/>
    <col min="6" max="6" width="10.88671875" bestFit="1" customWidth="1"/>
    <col min="7" max="7" width="19.6640625" bestFit="1" customWidth="1"/>
    <col min="8" max="8" width="32.6640625" bestFit="1" customWidth="1"/>
    <col min="9" max="9" width="30.33203125" bestFit="1" customWidth="1"/>
    <col min="10" max="10" width="33.44140625" bestFit="1" customWidth="1"/>
    <col min="11" max="11" width="31" bestFit="1" customWidth="1"/>
    <col min="12" max="12" width="25" bestFit="1" customWidth="1"/>
    <col min="13" max="13" width="8" bestFit="1" customWidth="1"/>
  </cols>
  <sheetData>
    <row r="1" spans="1:46" ht="18" x14ac:dyDescent="0.3">
      <c r="L1">
        <f>CORREL(L5:L142,K5:K142)</f>
        <v>0.55683409061878075</v>
      </c>
      <c r="O1">
        <f>PEARSON(O5:O142,P5:P142)</f>
        <v>0.37825732609683865</v>
      </c>
      <c r="P1">
        <f>CORREL(P5:P142,O5:O142)</f>
        <v>0.37825732609683865</v>
      </c>
      <c r="AI1" s="3"/>
    </row>
    <row r="2" spans="1:46" x14ac:dyDescent="0.3">
      <c r="B2">
        <f>rnd!M1</f>
        <v>0.49450797283426434</v>
      </c>
      <c r="C2">
        <f>'bizalom(5)'!M1</f>
        <v>0.86109195045158471</v>
      </c>
      <c r="D2">
        <f>'sertetlen(5)'!M1</f>
        <v>0.80847771810945346</v>
      </c>
      <c r="E2">
        <f>'rendelkezes(5)'!M1</f>
        <v>0.78030361938430703</v>
      </c>
      <c r="F2">
        <f>'kar(5)'!M1</f>
        <v>0.92022709819225068</v>
      </c>
      <c r="G2">
        <f>'csoportmunka(5)'!M1</f>
        <v>0.78432841836674438</v>
      </c>
      <c r="H2">
        <f>'javitas(5)'!M1</f>
        <v>0.91314176689908999</v>
      </c>
      <c r="I2">
        <f>'visszaford(5)'!M1</f>
        <v>0.8962214136576252</v>
      </c>
      <c r="J2">
        <f>'szukseg(5)'!M1</f>
        <v>0.72906599815026663</v>
      </c>
      <c r="K2">
        <f>'gyak(5)'!M1</f>
        <v>0.60932965147397244</v>
      </c>
      <c r="L2">
        <f>'visszaall(5)'!M1</f>
        <v>0.81283718707987562</v>
      </c>
      <c r="AI2" s="4"/>
    </row>
    <row r="3" spans="1:46" x14ac:dyDescent="0.3">
      <c r="A3" s="1"/>
      <c r="B3" s="1" t="s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/>
    </row>
    <row r="4" spans="1:46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S4" t="str">
        <f>C4</f>
        <v>Bizalmasság sérülése</v>
      </c>
      <c r="T4" t="str">
        <f t="shared" ref="T4:AC5" si="0">D4</f>
        <v>Sértetlenség sérülése</v>
      </c>
      <c r="U4" t="str">
        <f t="shared" si="0"/>
        <v>Rendelkezésre állás sérülése</v>
      </c>
      <c r="V4" t="str">
        <f t="shared" si="0"/>
        <v>Kár mértéke</v>
      </c>
      <c r="W4" t="str">
        <f t="shared" si="0"/>
        <v>Csoportmunkára hatás</v>
      </c>
      <c r="X4" t="str">
        <f t="shared" si="0"/>
        <v>Bekövetkezés után kijavítás nehézsége</v>
      </c>
      <c r="Y4" t="str">
        <f t="shared" si="0"/>
        <v>Potenciál visszafordíthatatlan kárra</v>
      </c>
      <c r="Z4" t="str">
        <f t="shared" si="0"/>
        <v>Művelet szükségessége átlag munkához</v>
      </c>
      <c r="AA4" t="str">
        <f t="shared" si="0"/>
        <v>Művelet gyakorisága átlag munkánál</v>
      </c>
      <c r="AB4" t="str">
        <f t="shared" si="0"/>
        <v>Visszaállíthatóság lehetősége</v>
      </c>
      <c r="AC4" t="str">
        <f t="shared" si="0"/>
        <v>Y0</v>
      </c>
      <c r="AD4" t="str">
        <f>AT427</f>
        <v>Becslés</v>
      </c>
      <c r="AE4" t="str">
        <f>A4</f>
        <v>csoport?</v>
      </c>
      <c r="AF4" t="s">
        <v>2369</v>
      </c>
    </row>
    <row r="5" spans="1:46" ht="18" x14ac:dyDescent="0.3">
      <c r="A5" s="1" t="s">
        <v>156</v>
      </c>
      <c r="B5" s="1" t="s">
        <v>14</v>
      </c>
      <c r="C5" s="14">
        <f>'bizalom(5)'!P3</f>
        <v>8.7166666666666615E-2</v>
      </c>
      <c r="D5" s="14">
        <f>'sertetlen(5)'!P3</f>
        <v>0.35573333333333362</v>
      </c>
      <c r="E5" s="14">
        <f>'rendelkezes(5)'!P3</f>
        <v>0.54399999999999993</v>
      </c>
      <c r="F5" s="14">
        <f>'kar(5)'!P3</f>
        <v>0.21983333333333333</v>
      </c>
      <c r="G5" s="14">
        <f>'csoportmunka(5)'!P3</f>
        <v>3.1166666666666714E-2</v>
      </c>
      <c r="H5" s="14">
        <f>'javitas(5)'!P3</f>
        <v>0.36836666666666679</v>
      </c>
      <c r="I5" s="14">
        <f>'visszaford(5)'!P3</f>
        <v>0.25296666666666656</v>
      </c>
      <c r="J5" s="14">
        <f>'szukseg(5)'!P3</f>
        <v>0.3407</v>
      </c>
      <c r="K5" s="14">
        <f>'gyak(5)'!P3</f>
        <v>0.29656666666666692</v>
      </c>
      <c r="L5" s="14">
        <f>'visszaall(5)'!P3</f>
        <v>0.29946666666666655</v>
      </c>
      <c r="M5" s="1">
        <v>1000000</v>
      </c>
      <c r="O5">
        <f>RANK(K5,K$5:K$142)</f>
        <v>60</v>
      </c>
      <c r="P5">
        <f>RANK(L5,L$5:L$142)</f>
        <v>32</v>
      </c>
      <c r="S5">
        <f>RANK(C5,C$5:C$142,C$3)</f>
        <v>117</v>
      </c>
      <c r="T5">
        <f t="shared" ref="T5:AB5" si="1">RANK(D5,D$5:D$142,D$3)</f>
        <v>79</v>
      </c>
      <c r="U5">
        <f t="shared" si="1"/>
        <v>43</v>
      </c>
      <c r="V5">
        <f t="shared" si="1"/>
        <v>99</v>
      </c>
      <c r="W5">
        <f t="shared" si="1"/>
        <v>131</v>
      </c>
      <c r="X5">
        <f t="shared" si="1"/>
        <v>95</v>
      </c>
      <c r="Y5">
        <f t="shared" si="1"/>
        <v>106</v>
      </c>
      <c r="Z5">
        <f t="shared" si="1"/>
        <v>43</v>
      </c>
      <c r="AA5">
        <f t="shared" si="1"/>
        <v>60</v>
      </c>
      <c r="AB5">
        <f t="shared" si="1"/>
        <v>32</v>
      </c>
      <c r="AC5">
        <f t="shared" si="0"/>
        <v>1000000</v>
      </c>
      <c r="AD5">
        <f t="shared" ref="AD5:AD68" si="2">AT428</f>
        <v>999908.7</v>
      </c>
      <c r="AE5" t="str">
        <f t="shared" ref="AE5:AE68" si="3">A5</f>
        <v>egyéb</v>
      </c>
      <c r="AF5">
        <f>RANK(AD5,AD$5:AD$142,0)</f>
        <v>81</v>
      </c>
      <c r="AI5" s="5" t="s">
        <v>158</v>
      </c>
      <c r="AJ5" s="6">
        <v>8434844</v>
      </c>
      <c r="AK5" s="5" t="s">
        <v>160</v>
      </c>
      <c r="AL5" s="6">
        <v>138</v>
      </c>
      <c r="AM5" s="5" t="s">
        <v>161</v>
      </c>
      <c r="AN5" s="6">
        <v>10</v>
      </c>
      <c r="AO5" s="5" t="s">
        <v>162</v>
      </c>
      <c r="AP5" s="6">
        <v>138</v>
      </c>
      <c r="AQ5" s="5" t="s">
        <v>163</v>
      </c>
      <c r="AR5" s="6">
        <v>0</v>
      </c>
      <c r="AS5" s="5" t="s">
        <v>164</v>
      </c>
      <c r="AT5" s="6" t="s">
        <v>872</v>
      </c>
    </row>
    <row r="6" spans="1:46" ht="18.600000000000001" thickBot="1" x14ac:dyDescent="0.35">
      <c r="A6" s="1" t="s">
        <v>153</v>
      </c>
      <c r="B6" s="1" t="s">
        <v>15</v>
      </c>
      <c r="C6" s="14">
        <f>'bizalom(5)'!P4</f>
        <v>4.2900000000000237E-2</v>
      </c>
      <c r="D6" s="14">
        <f>'sertetlen(5)'!P4</f>
        <v>0.34409999999999979</v>
      </c>
      <c r="E6" s="14">
        <f>'rendelkezes(5)'!P4</f>
        <v>0.48220000000000013</v>
      </c>
      <c r="F6" s="14">
        <f>'kar(5)'!P4</f>
        <v>0.17496666666666658</v>
      </c>
      <c r="G6" s="14">
        <f>'csoportmunka(5)'!P4</f>
        <v>6.4599999999999699E-2</v>
      </c>
      <c r="H6" s="14">
        <f>'javitas(5)'!P4</f>
        <v>0.48296666666666654</v>
      </c>
      <c r="I6" s="14">
        <f>'visszaford(5)'!P4</f>
        <v>0.30299999999999994</v>
      </c>
      <c r="J6" s="14">
        <f>'szukseg(5)'!P4</f>
        <v>0.23523333333333354</v>
      </c>
      <c r="K6" s="14">
        <f>'gyak(5)'!P4</f>
        <v>7.8166666666666718E-2</v>
      </c>
      <c r="L6" s="14">
        <f>'visszaall(5)'!P4</f>
        <v>8.8599999999999721E-2</v>
      </c>
      <c r="M6" s="1">
        <v>1000000</v>
      </c>
      <c r="O6">
        <f t="shared" ref="O6:O69" si="4">RANK(K6,K$5:K$142)</f>
        <v>119</v>
      </c>
      <c r="P6">
        <f t="shared" ref="P6:P69" si="5">RANK(L6,L$5:L$142)</f>
        <v>97</v>
      </c>
      <c r="S6">
        <f t="shared" ref="S6:S69" si="6">RANK(C6,C$5:C$142,C$3)</f>
        <v>128</v>
      </c>
      <c r="T6">
        <f t="shared" ref="T6:T69" si="7">RANK(D6,D$5:D$142,D$3)</f>
        <v>83</v>
      </c>
      <c r="U6">
        <f t="shared" ref="U6:U69" si="8">RANK(E6,E$5:E$142,E$3)</f>
        <v>60</v>
      </c>
      <c r="V6">
        <f t="shared" ref="V6:V69" si="9">RANK(F6,F$5:F$142,F$3)</f>
        <v>108</v>
      </c>
      <c r="W6">
        <f t="shared" ref="W6:W69" si="10">RANK(G6,G$5:G$142,G$3)</f>
        <v>124</v>
      </c>
      <c r="X6">
        <f t="shared" ref="X6:X69" si="11">RANK(H6,H$5:H$142,H$3)</f>
        <v>72</v>
      </c>
      <c r="Y6">
        <f t="shared" ref="Y6:Y69" si="12">RANK(I6,I$5:I$142,I$3)</f>
        <v>98</v>
      </c>
      <c r="Z6">
        <f t="shared" ref="Z6:Z69" si="13">RANK(J6,J$5:J$142,J$3)</f>
        <v>66</v>
      </c>
      <c r="AA6">
        <f t="shared" ref="AA6:AA69" si="14">RANK(K6,K$5:K$142,K$3)</f>
        <v>119</v>
      </c>
      <c r="AB6">
        <f t="shared" ref="AB6:AB69" si="15">RANK(L6,L$5:L$142,L$3)</f>
        <v>97</v>
      </c>
      <c r="AC6">
        <f t="shared" ref="AC6:AC69" si="16">M6</f>
        <v>1000000</v>
      </c>
      <c r="AD6">
        <f t="shared" si="2"/>
        <v>999749.2</v>
      </c>
      <c r="AE6" t="str">
        <f t="shared" si="3"/>
        <v>módosítás</v>
      </c>
      <c r="AF6">
        <f t="shared" ref="AF6:AF69" si="17">RANK(AD6,AD$5:AD$142,0)</f>
        <v>108</v>
      </c>
      <c r="AI6" s="3"/>
    </row>
    <row r="7" spans="1:46" ht="15" thickBot="1" x14ac:dyDescent="0.35">
      <c r="A7" s="1" t="s">
        <v>152</v>
      </c>
      <c r="B7" s="1" t="s">
        <v>16</v>
      </c>
      <c r="C7" s="14">
        <f>'bizalom(5)'!P5</f>
        <v>0.33099999999999996</v>
      </c>
      <c r="D7" s="14">
        <f>'sertetlen(5)'!P5</f>
        <v>1.5676000000000005</v>
      </c>
      <c r="E7" s="14">
        <f>'rendelkezes(5)'!P5</f>
        <v>1.9211000000000005</v>
      </c>
      <c r="F7" s="14">
        <f>'kar(5)'!P5</f>
        <v>2.1511000000000005</v>
      </c>
      <c r="G7" s="14">
        <f>'csoportmunka(5)'!P5</f>
        <v>7.1299999999999253E-2</v>
      </c>
      <c r="H7" s="14">
        <f>'javitas(5)'!P5</f>
        <v>1.3982999999999994</v>
      </c>
      <c r="I7" s="14">
        <f>'visszaford(5)'!P5</f>
        <v>1.1121000000000003</v>
      </c>
      <c r="J7" s="14">
        <f>'szukseg(5)'!P5</f>
        <v>2.4950000000000001</v>
      </c>
      <c r="K7" s="14">
        <f>'gyak(5)'!P5</f>
        <v>1.9137999999999993</v>
      </c>
      <c r="L7" s="14">
        <f>'visszaall(5)'!P5</f>
        <v>0.80870000000000064</v>
      </c>
      <c r="M7" s="1">
        <v>1000000</v>
      </c>
      <c r="O7">
        <f t="shared" si="4"/>
        <v>5</v>
      </c>
      <c r="P7">
        <f t="shared" si="5"/>
        <v>1</v>
      </c>
      <c r="S7">
        <f t="shared" si="6"/>
        <v>67</v>
      </c>
      <c r="T7">
        <f t="shared" si="7"/>
        <v>6</v>
      </c>
      <c r="U7">
        <f t="shared" si="8"/>
        <v>11</v>
      </c>
      <c r="V7">
        <f t="shared" si="9"/>
        <v>11</v>
      </c>
      <c r="W7">
        <f t="shared" si="10"/>
        <v>123</v>
      </c>
      <c r="X7">
        <f t="shared" si="11"/>
        <v>12</v>
      </c>
      <c r="Y7">
        <f t="shared" si="12"/>
        <v>10</v>
      </c>
      <c r="Z7">
        <f t="shared" si="13"/>
        <v>2</v>
      </c>
      <c r="AA7">
        <f t="shared" si="14"/>
        <v>5</v>
      </c>
      <c r="AB7">
        <f t="shared" si="15"/>
        <v>1</v>
      </c>
      <c r="AC7">
        <f t="shared" si="16"/>
        <v>1000000</v>
      </c>
      <c r="AD7">
        <f t="shared" si="2"/>
        <v>1000544.8</v>
      </c>
      <c r="AE7" t="str">
        <f t="shared" si="3"/>
        <v>törlés</v>
      </c>
      <c r="AF7">
        <f t="shared" si="17"/>
        <v>8</v>
      </c>
      <c r="AI7" s="7" t="s">
        <v>166</v>
      </c>
      <c r="AJ7" s="7" t="s">
        <v>167</v>
      </c>
      <c r="AK7" s="7" t="s">
        <v>168</v>
      </c>
      <c r="AL7" s="7" t="s">
        <v>169</v>
      </c>
      <c r="AM7" s="7" t="s">
        <v>170</v>
      </c>
      <c r="AN7" s="7" t="s">
        <v>171</v>
      </c>
      <c r="AO7" s="7" t="s">
        <v>172</v>
      </c>
      <c r="AP7" s="7" t="s">
        <v>173</v>
      </c>
      <c r="AQ7" s="7" t="s">
        <v>174</v>
      </c>
      <c r="AR7" s="7" t="s">
        <v>175</v>
      </c>
      <c r="AS7" s="7" t="s">
        <v>873</v>
      </c>
      <c r="AT7" s="7" t="s">
        <v>874</v>
      </c>
    </row>
    <row r="8" spans="1:46" ht="15" thickBot="1" x14ac:dyDescent="0.35">
      <c r="A8" s="1" t="s">
        <v>156</v>
      </c>
      <c r="B8" s="1" t="s">
        <v>17</v>
      </c>
      <c r="C8" s="14">
        <f>'bizalom(5)'!P6</f>
        <v>0.621</v>
      </c>
      <c r="D8" s="14">
        <f>'sertetlen(5)'!P6</f>
        <v>0.53897499999999998</v>
      </c>
      <c r="E8" s="14">
        <f>'rendelkezes(5)'!P6</f>
        <v>0.57550000000000001</v>
      </c>
      <c r="F8" s="14">
        <f>'kar(5)'!P6</f>
        <v>0.50180000000000025</v>
      </c>
      <c r="G8" s="14">
        <f>'csoportmunka(5)'!P6</f>
        <v>0.65315000000000012</v>
      </c>
      <c r="H8" s="14">
        <f>'javitas(5)'!P6</f>
        <v>0.53352500000000003</v>
      </c>
      <c r="I8" s="14">
        <f>'visszaford(5)'!P6</f>
        <v>0.61119999999999974</v>
      </c>
      <c r="J8" s="14">
        <f>'szukseg(5)'!P6</f>
        <v>0.26567500000000022</v>
      </c>
      <c r="K8" s="14">
        <f>'gyak(5)'!P6</f>
        <v>0.43722499999999986</v>
      </c>
      <c r="L8" s="14">
        <f>'visszaall(5)'!P6</f>
        <v>5.6675000000000253E-2</v>
      </c>
      <c r="M8" s="1">
        <v>1000000</v>
      </c>
      <c r="O8">
        <f t="shared" si="4"/>
        <v>40</v>
      </c>
      <c r="P8">
        <f t="shared" si="5"/>
        <v>110</v>
      </c>
      <c r="S8">
        <f t="shared" si="6"/>
        <v>25</v>
      </c>
      <c r="T8">
        <f t="shared" si="7"/>
        <v>42</v>
      </c>
      <c r="U8">
        <f t="shared" si="8"/>
        <v>40</v>
      </c>
      <c r="V8">
        <f t="shared" si="9"/>
        <v>46</v>
      </c>
      <c r="W8">
        <f t="shared" si="10"/>
        <v>32</v>
      </c>
      <c r="X8">
        <f t="shared" si="11"/>
        <v>62</v>
      </c>
      <c r="Y8">
        <f t="shared" si="12"/>
        <v>39</v>
      </c>
      <c r="Z8">
        <f t="shared" si="13"/>
        <v>63</v>
      </c>
      <c r="AA8">
        <f t="shared" si="14"/>
        <v>40</v>
      </c>
      <c r="AB8">
        <f t="shared" si="15"/>
        <v>110</v>
      </c>
      <c r="AC8">
        <f t="shared" si="16"/>
        <v>1000000</v>
      </c>
      <c r="AD8">
        <f t="shared" si="2"/>
        <v>1000196.8</v>
      </c>
      <c r="AE8" t="str">
        <f t="shared" si="3"/>
        <v>egyéb</v>
      </c>
      <c r="AF8">
        <f t="shared" si="17"/>
        <v>33</v>
      </c>
      <c r="AI8" s="7" t="s">
        <v>177</v>
      </c>
      <c r="AJ8" s="8">
        <v>117</v>
      </c>
      <c r="AK8" s="8">
        <v>79</v>
      </c>
      <c r="AL8" s="8">
        <v>43</v>
      </c>
      <c r="AM8" s="8">
        <v>99</v>
      </c>
      <c r="AN8" s="8">
        <v>131</v>
      </c>
      <c r="AO8" s="8">
        <v>95</v>
      </c>
      <c r="AP8" s="8">
        <v>106</v>
      </c>
      <c r="AQ8" s="8">
        <v>43</v>
      </c>
      <c r="AR8" s="8">
        <v>60</v>
      </c>
      <c r="AS8" s="8">
        <v>32</v>
      </c>
      <c r="AT8" s="8">
        <v>1000000</v>
      </c>
    </row>
    <row r="9" spans="1:46" ht="15" thickBot="1" x14ac:dyDescent="0.35">
      <c r="A9" s="1" t="s">
        <v>156</v>
      </c>
      <c r="B9" s="1" t="s">
        <v>18</v>
      </c>
      <c r="C9" s="14">
        <f>'bizalom(5)'!P7</f>
        <v>0.77947499999999992</v>
      </c>
      <c r="D9" s="14">
        <f>'sertetlen(5)'!P7</f>
        <v>0.54794999999999983</v>
      </c>
      <c r="E9" s="14">
        <f>'rendelkezes(5)'!P7</f>
        <v>0.73140000000000005</v>
      </c>
      <c r="F9" s="14">
        <f>'kar(5)'!P7</f>
        <v>0.59384999999999999</v>
      </c>
      <c r="G9" s="14">
        <f>'csoportmunka(5)'!P7</f>
        <v>0.71547499999999986</v>
      </c>
      <c r="H9" s="14">
        <f>'javitas(5)'!P7</f>
        <v>0.57719999999999982</v>
      </c>
      <c r="I9" s="14">
        <f>'visszaford(5)'!P7</f>
        <v>0.76072499999999987</v>
      </c>
      <c r="J9" s="14">
        <f>'szukseg(5)'!P7</f>
        <v>0.21575</v>
      </c>
      <c r="K9" s="14">
        <f>'gyak(5)'!P7</f>
        <v>0.64712499999999995</v>
      </c>
      <c r="L9" s="14">
        <f>'visszaall(5)'!P7</f>
        <v>2.2249999999999215E-3</v>
      </c>
      <c r="M9" s="1">
        <v>1000000</v>
      </c>
      <c r="O9">
        <f t="shared" si="4"/>
        <v>19</v>
      </c>
      <c r="P9">
        <f t="shared" si="5"/>
        <v>136</v>
      </c>
      <c r="S9">
        <f t="shared" si="6"/>
        <v>5</v>
      </c>
      <c r="T9">
        <f t="shared" si="7"/>
        <v>38</v>
      </c>
      <c r="U9">
        <f t="shared" si="8"/>
        <v>17</v>
      </c>
      <c r="V9">
        <f t="shared" si="9"/>
        <v>38</v>
      </c>
      <c r="W9">
        <f t="shared" si="10"/>
        <v>24</v>
      </c>
      <c r="X9">
        <f t="shared" si="11"/>
        <v>55</v>
      </c>
      <c r="Y9">
        <f t="shared" si="12"/>
        <v>26</v>
      </c>
      <c r="Z9">
        <f t="shared" si="13"/>
        <v>70</v>
      </c>
      <c r="AA9">
        <f t="shared" si="14"/>
        <v>19</v>
      </c>
      <c r="AB9">
        <f t="shared" si="15"/>
        <v>136</v>
      </c>
      <c r="AC9">
        <f t="shared" si="16"/>
        <v>1000000</v>
      </c>
      <c r="AD9">
        <f t="shared" si="2"/>
        <v>1000215.3</v>
      </c>
      <c r="AE9" t="str">
        <f t="shared" si="3"/>
        <v>egyéb</v>
      </c>
      <c r="AF9">
        <f t="shared" si="17"/>
        <v>30</v>
      </c>
      <c r="AI9" s="7" t="s">
        <v>178</v>
      </c>
      <c r="AJ9" s="8">
        <v>128</v>
      </c>
      <c r="AK9" s="8">
        <v>83</v>
      </c>
      <c r="AL9" s="8">
        <v>60</v>
      </c>
      <c r="AM9" s="8">
        <v>108</v>
      </c>
      <c r="AN9" s="8">
        <v>124</v>
      </c>
      <c r="AO9" s="8">
        <v>72</v>
      </c>
      <c r="AP9" s="8">
        <v>98</v>
      </c>
      <c r="AQ9" s="8">
        <v>66</v>
      </c>
      <c r="AR9" s="8">
        <v>119</v>
      </c>
      <c r="AS9" s="8">
        <v>97</v>
      </c>
      <c r="AT9" s="8">
        <v>1000000</v>
      </c>
    </row>
    <row r="10" spans="1:46" ht="15" thickBot="1" x14ac:dyDescent="0.35">
      <c r="A10" s="1" t="s">
        <v>155</v>
      </c>
      <c r="B10" s="1" t="s">
        <v>19</v>
      </c>
      <c r="C10" s="14">
        <f>'bizalom(5)'!P8</f>
        <v>0.18249999999999997</v>
      </c>
      <c r="D10" s="14">
        <f>'sertetlen(5)'!P8</f>
        <v>0.37333333333333335</v>
      </c>
      <c r="E10" s="14">
        <f>'rendelkezes(5)'!P8</f>
        <v>0.34879999999999983</v>
      </c>
      <c r="F10" s="14">
        <f>'kar(5)'!P8</f>
        <v>0.24800000000000008</v>
      </c>
      <c r="G10" s="14">
        <f>'csoportmunka(5)'!P8</f>
        <v>0.12896666666666659</v>
      </c>
      <c r="H10" s="14">
        <f>'javitas(5)'!P8</f>
        <v>0.13400000000000004</v>
      </c>
      <c r="I10" s="14">
        <f>'visszaford(5)'!P8</f>
        <v>8.4566666666666901E-2</v>
      </c>
      <c r="J10" s="14">
        <f>'szukseg(5)'!P8</f>
        <v>0.15546666666666656</v>
      </c>
      <c r="K10" s="14">
        <f>'gyak(5)'!P8</f>
        <v>0.41709999999999986</v>
      </c>
      <c r="L10" s="14">
        <f>'visszaall(5)'!P8</f>
        <v>0.14206666666666687</v>
      </c>
      <c r="M10" s="1">
        <v>1000000</v>
      </c>
      <c r="O10">
        <f t="shared" si="4"/>
        <v>43</v>
      </c>
      <c r="P10">
        <f t="shared" si="5"/>
        <v>64</v>
      </c>
      <c r="S10">
        <f t="shared" si="6"/>
        <v>102</v>
      </c>
      <c r="T10">
        <f t="shared" si="7"/>
        <v>75</v>
      </c>
      <c r="U10">
        <f t="shared" si="8"/>
        <v>95</v>
      </c>
      <c r="V10">
        <f t="shared" si="9"/>
        <v>95</v>
      </c>
      <c r="W10">
        <f t="shared" si="10"/>
        <v>112</v>
      </c>
      <c r="X10">
        <f t="shared" si="11"/>
        <v>118</v>
      </c>
      <c r="Y10">
        <f t="shared" si="12"/>
        <v>130</v>
      </c>
      <c r="Z10">
        <f t="shared" si="13"/>
        <v>91</v>
      </c>
      <c r="AA10">
        <f t="shared" si="14"/>
        <v>43</v>
      </c>
      <c r="AB10">
        <f t="shared" si="15"/>
        <v>64</v>
      </c>
      <c r="AC10">
        <f t="shared" si="16"/>
        <v>1000000</v>
      </c>
      <c r="AD10">
        <f t="shared" si="2"/>
        <v>999785.2</v>
      </c>
      <c r="AE10" t="str">
        <f t="shared" si="3"/>
        <v>létrehozás</v>
      </c>
      <c r="AF10">
        <f t="shared" si="17"/>
        <v>100</v>
      </c>
      <c r="AI10" s="7" t="s">
        <v>179</v>
      </c>
      <c r="AJ10" s="8">
        <v>67</v>
      </c>
      <c r="AK10" s="8">
        <v>6</v>
      </c>
      <c r="AL10" s="8">
        <v>11</v>
      </c>
      <c r="AM10" s="8">
        <v>11</v>
      </c>
      <c r="AN10" s="8">
        <v>123</v>
      </c>
      <c r="AO10" s="8">
        <v>12</v>
      </c>
      <c r="AP10" s="8">
        <v>10</v>
      </c>
      <c r="AQ10" s="8">
        <v>2</v>
      </c>
      <c r="AR10" s="8">
        <v>5</v>
      </c>
      <c r="AS10" s="8">
        <v>1</v>
      </c>
      <c r="AT10" s="8">
        <v>1000000</v>
      </c>
    </row>
    <row r="11" spans="1:46" ht="15" thickBot="1" x14ac:dyDescent="0.35">
      <c r="A11" s="1" t="s">
        <v>153</v>
      </c>
      <c r="B11" s="1" t="s">
        <v>20</v>
      </c>
      <c r="C11" s="14">
        <f>'bizalom(5)'!P9</f>
        <v>3.3133333333333237E-2</v>
      </c>
      <c r="D11" s="14">
        <f>'sertetlen(5)'!P9</f>
        <v>0.21793333333333317</v>
      </c>
      <c r="E11" s="14">
        <f>'rendelkezes(5)'!P9</f>
        <v>0.36873333333333358</v>
      </c>
      <c r="F11" s="14">
        <f>'kar(5)'!P9</f>
        <v>4.3666666666668519E-3</v>
      </c>
      <c r="G11" s="14">
        <f>'csoportmunka(5)'!P9</f>
        <v>2.8866666666666745E-2</v>
      </c>
      <c r="H11" s="14">
        <f>'javitas(5)'!P9</f>
        <v>8.5799999999999876E-2</v>
      </c>
      <c r="I11" s="14">
        <f>'visszaford(5)'!P9</f>
        <v>6.4299999999999954E-2</v>
      </c>
      <c r="J11" s="14">
        <f>'szukseg(5)'!P9</f>
        <v>0.15196666666666658</v>
      </c>
      <c r="K11" s="14">
        <f>'gyak(5)'!P9</f>
        <v>0.17106666666666692</v>
      </c>
      <c r="L11" s="14">
        <f>'visszaall(5)'!P9</f>
        <v>9.0900000000000272E-2</v>
      </c>
      <c r="M11" s="1">
        <v>1000000</v>
      </c>
      <c r="O11">
        <f t="shared" si="4"/>
        <v>92</v>
      </c>
      <c r="P11">
        <f t="shared" si="5"/>
        <v>95</v>
      </c>
      <c r="S11">
        <f t="shared" si="6"/>
        <v>131</v>
      </c>
      <c r="T11">
        <f t="shared" si="7"/>
        <v>112</v>
      </c>
      <c r="U11">
        <f t="shared" si="8"/>
        <v>90</v>
      </c>
      <c r="V11">
        <f t="shared" si="9"/>
        <v>138</v>
      </c>
      <c r="W11">
        <f t="shared" si="10"/>
        <v>134</v>
      </c>
      <c r="X11">
        <f t="shared" si="11"/>
        <v>124</v>
      </c>
      <c r="Y11">
        <f t="shared" si="12"/>
        <v>133</v>
      </c>
      <c r="Z11">
        <f t="shared" si="13"/>
        <v>93</v>
      </c>
      <c r="AA11">
        <f t="shared" si="14"/>
        <v>92</v>
      </c>
      <c r="AB11">
        <f t="shared" si="15"/>
        <v>95</v>
      </c>
      <c r="AC11">
        <f t="shared" si="16"/>
        <v>1000000</v>
      </c>
      <c r="AD11">
        <f t="shared" si="2"/>
        <v>999568.2</v>
      </c>
      <c r="AE11" t="str">
        <f t="shared" si="3"/>
        <v>módosítás</v>
      </c>
      <c r="AF11">
        <f t="shared" si="17"/>
        <v>137</v>
      </c>
      <c r="AI11" s="7" t="s">
        <v>180</v>
      </c>
      <c r="AJ11" s="8">
        <v>25</v>
      </c>
      <c r="AK11" s="8">
        <v>42</v>
      </c>
      <c r="AL11" s="8">
        <v>40</v>
      </c>
      <c r="AM11" s="8">
        <v>46</v>
      </c>
      <c r="AN11" s="8">
        <v>32</v>
      </c>
      <c r="AO11" s="8">
        <v>62</v>
      </c>
      <c r="AP11" s="8">
        <v>39</v>
      </c>
      <c r="AQ11" s="8">
        <v>63</v>
      </c>
      <c r="AR11" s="8">
        <v>40</v>
      </c>
      <c r="AS11" s="8">
        <v>110</v>
      </c>
      <c r="AT11" s="8">
        <v>1000000</v>
      </c>
    </row>
    <row r="12" spans="1:46" ht="15" thickBot="1" x14ac:dyDescent="0.35">
      <c r="A12" s="1" t="s">
        <v>156</v>
      </c>
      <c r="B12" s="1" t="s">
        <v>21</v>
      </c>
      <c r="C12" s="14">
        <f>'bizalom(5)'!P10</f>
        <v>0.64707499999999984</v>
      </c>
      <c r="D12" s="14">
        <f>'sertetlen(5)'!P10</f>
        <v>0.5990749999999998</v>
      </c>
      <c r="E12" s="14">
        <f>'rendelkezes(5)'!P10</f>
        <v>0.47769999999999979</v>
      </c>
      <c r="F12" s="14">
        <f>'kar(5)'!P10</f>
        <v>0.47965000000000013</v>
      </c>
      <c r="G12" s="14">
        <f>'csoportmunka(5)'!P10</f>
        <v>0.63182499999999986</v>
      </c>
      <c r="H12" s="14">
        <f>'javitas(5)'!P10</f>
        <v>0.69702500000000012</v>
      </c>
      <c r="I12" s="14">
        <f>'visszaford(5)'!P10</f>
        <v>0.71817500000000023</v>
      </c>
      <c r="J12" s="14">
        <f>'szukseg(5)'!P10</f>
        <v>2.849999999999997E-2</v>
      </c>
      <c r="K12" s="14">
        <f>'gyak(5)'!P10</f>
        <v>0.13219999999999987</v>
      </c>
      <c r="L12" s="14">
        <f>'visszaall(5)'!P10</f>
        <v>0.13659999999999994</v>
      </c>
      <c r="M12" s="1">
        <v>1000000</v>
      </c>
      <c r="O12">
        <f t="shared" si="4"/>
        <v>106</v>
      </c>
      <c r="P12">
        <f t="shared" si="5"/>
        <v>66</v>
      </c>
      <c r="S12">
        <f t="shared" si="6"/>
        <v>22</v>
      </c>
      <c r="T12">
        <f t="shared" si="7"/>
        <v>29</v>
      </c>
      <c r="U12">
        <f t="shared" si="8"/>
        <v>61</v>
      </c>
      <c r="V12">
        <f t="shared" si="9"/>
        <v>50</v>
      </c>
      <c r="W12">
        <f t="shared" si="10"/>
        <v>33</v>
      </c>
      <c r="X12">
        <f t="shared" si="11"/>
        <v>34</v>
      </c>
      <c r="Y12">
        <f t="shared" si="12"/>
        <v>31</v>
      </c>
      <c r="Z12">
        <f t="shared" si="13"/>
        <v>131</v>
      </c>
      <c r="AA12">
        <f t="shared" si="14"/>
        <v>106</v>
      </c>
      <c r="AB12">
        <f t="shared" si="15"/>
        <v>66</v>
      </c>
      <c r="AC12">
        <f t="shared" si="16"/>
        <v>1000000</v>
      </c>
      <c r="AD12">
        <f t="shared" si="2"/>
        <v>1000163.3</v>
      </c>
      <c r="AE12" t="str">
        <f t="shared" si="3"/>
        <v>egyéb</v>
      </c>
      <c r="AF12">
        <f t="shared" si="17"/>
        <v>40</v>
      </c>
      <c r="AI12" s="7" t="s">
        <v>181</v>
      </c>
      <c r="AJ12" s="8">
        <v>5</v>
      </c>
      <c r="AK12" s="8">
        <v>38</v>
      </c>
      <c r="AL12" s="8">
        <v>17</v>
      </c>
      <c r="AM12" s="8">
        <v>38</v>
      </c>
      <c r="AN12" s="8">
        <v>24</v>
      </c>
      <c r="AO12" s="8">
        <v>55</v>
      </c>
      <c r="AP12" s="8">
        <v>26</v>
      </c>
      <c r="AQ12" s="8">
        <v>70</v>
      </c>
      <c r="AR12" s="8">
        <v>19</v>
      </c>
      <c r="AS12" s="8">
        <v>136</v>
      </c>
      <c r="AT12" s="8">
        <v>1000000</v>
      </c>
    </row>
    <row r="13" spans="1:46" ht="15" thickBot="1" x14ac:dyDescent="0.35">
      <c r="A13" s="1" t="s">
        <v>156</v>
      </c>
      <c r="B13" s="1" t="s">
        <v>22</v>
      </c>
      <c r="C13" s="14">
        <f>'bizalom(5)'!P11</f>
        <v>0.70267999999999997</v>
      </c>
      <c r="D13" s="14">
        <f>'sertetlen(5)'!P11</f>
        <v>0.67815999999999987</v>
      </c>
      <c r="E13" s="14">
        <f>'rendelkezes(5)'!P11</f>
        <v>0.67305999999999988</v>
      </c>
      <c r="F13" s="14">
        <f>'kar(5)'!P11</f>
        <v>0.69159999999999999</v>
      </c>
      <c r="G13" s="14">
        <f>'csoportmunka(5)'!P11</f>
        <v>0.50180000000000002</v>
      </c>
      <c r="H13" s="14">
        <f>'javitas(5)'!P11</f>
        <v>0.81607999999999981</v>
      </c>
      <c r="I13" s="14">
        <f>'visszaford(5)'!P11</f>
        <v>0.79502000000000006</v>
      </c>
      <c r="J13" s="14">
        <f>'szukseg(5)'!P11</f>
        <v>5.2899999999999989E-2</v>
      </c>
      <c r="K13" s="14">
        <f>'gyak(5)'!P11</f>
        <v>0.34542000000000012</v>
      </c>
      <c r="L13" s="14">
        <f>'visszaall(5)'!P11</f>
        <v>0.30987999999999988</v>
      </c>
      <c r="M13" s="1">
        <v>1000000</v>
      </c>
      <c r="O13">
        <f t="shared" si="4"/>
        <v>51</v>
      </c>
      <c r="P13">
        <f t="shared" si="5"/>
        <v>31</v>
      </c>
      <c r="S13">
        <f t="shared" si="6"/>
        <v>16</v>
      </c>
      <c r="T13">
        <f t="shared" si="7"/>
        <v>21</v>
      </c>
      <c r="U13">
        <f t="shared" si="8"/>
        <v>24</v>
      </c>
      <c r="V13">
        <f t="shared" si="9"/>
        <v>27</v>
      </c>
      <c r="W13">
        <f t="shared" si="10"/>
        <v>52</v>
      </c>
      <c r="X13">
        <f t="shared" si="11"/>
        <v>21</v>
      </c>
      <c r="Y13">
        <f t="shared" si="12"/>
        <v>20</v>
      </c>
      <c r="Z13">
        <f t="shared" si="13"/>
        <v>124</v>
      </c>
      <c r="AA13">
        <f t="shared" si="14"/>
        <v>51</v>
      </c>
      <c r="AB13">
        <f t="shared" si="15"/>
        <v>31</v>
      </c>
      <c r="AC13">
        <f t="shared" si="16"/>
        <v>1000000</v>
      </c>
      <c r="AD13">
        <f t="shared" si="2"/>
        <v>1000348.8</v>
      </c>
      <c r="AE13" t="str">
        <f t="shared" si="3"/>
        <v>egyéb</v>
      </c>
      <c r="AF13">
        <f t="shared" si="17"/>
        <v>21</v>
      </c>
      <c r="AI13" s="7" t="s">
        <v>182</v>
      </c>
      <c r="AJ13" s="8">
        <v>102</v>
      </c>
      <c r="AK13" s="8">
        <v>75</v>
      </c>
      <c r="AL13" s="8">
        <v>95</v>
      </c>
      <c r="AM13" s="8">
        <v>95</v>
      </c>
      <c r="AN13" s="8">
        <v>112</v>
      </c>
      <c r="AO13" s="8">
        <v>118</v>
      </c>
      <c r="AP13" s="8">
        <v>130</v>
      </c>
      <c r="AQ13" s="8">
        <v>91</v>
      </c>
      <c r="AR13" s="8">
        <v>43</v>
      </c>
      <c r="AS13" s="8">
        <v>64</v>
      </c>
      <c r="AT13" s="8">
        <v>1000000</v>
      </c>
    </row>
    <row r="14" spans="1:46" ht="15" thickBot="1" x14ac:dyDescent="0.35">
      <c r="A14" s="1" t="s">
        <v>152</v>
      </c>
      <c r="B14" s="1" t="s">
        <v>23</v>
      </c>
      <c r="C14" s="14">
        <f>'bizalom(5)'!P12</f>
        <v>0.75360000000000027</v>
      </c>
      <c r="D14" s="14">
        <f>'sertetlen(5)'!P12</f>
        <v>1.8747999999999991</v>
      </c>
      <c r="E14" s="14">
        <f>'rendelkezes(5)'!P12</f>
        <v>3.6710000000000003</v>
      </c>
      <c r="F14" s="14">
        <f>'kar(5)'!P12</f>
        <v>4.133799999999999</v>
      </c>
      <c r="G14" s="14">
        <f>'csoportmunka(5)'!P12</f>
        <v>3.6481000000000003</v>
      </c>
      <c r="H14" s="14">
        <f>'javitas(5)'!P12</f>
        <v>4.0143999999999993</v>
      </c>
      <c r="I14" s="14">
        <f>'visszaford(5)'!P12</f>
        <v>4.0648999999999997</v>
      </c>
      <c r="J14" s="14">
        <f>'szukseg(5)'!P12</f>
        <v>0.30229999999999935</v>
      </c>
      <c r="K14" s="14">
        <f>'gyak(5)'!P12</f>
        <v>1.6102000000000007</v>
      </c>
      <c r="L14" s="14">
        <f>'visszaall(5)'!P12</f>
        <v>0.23279999999999923</v>
      </c>
      <c r="M14" s="1">
        <v>1000000</v>
      </c>
      <c r="O14">
        <f t="shared" si="4"/>
        <v>7</v>
      </c>
      <c r="P14">
        <f t="shared" si="5"/>
        <v>43</v>
      </c>
      <c r="S14">
        <f t="shared" si="6"/>
        <v>11</v>
      </c>
      <c r="T14">
        <f t="shared" si="7"/>
        <v>4</v>
      </c>
      <c r="U14">
        <f t="shared" si="8"/>
        <v>6</v>
      </c>
      <c r="V14">
        <f t="shared" si="9"/>
        <v>1</v>
      </c>
      <c r="W14">
        <f t="shared" si="10"/>
        <v>2</v>
      </c>
      <c r="X14">
        <f t="shared" si="11"/>
        <v>1</v>
      </c>
      <c r="Y14">
        <f t="shared" si="12"/>
        <v>3</v>
      </c>
      <c r="Z14">
        <f t="shared" si="13"/>
        <v>56</v>
      </c>
      <c r="AA14">
        <f t="shared" si="14"/>
        <v>7</v>
      </c>
      <c r="AB14">
        <f t="shared" si="15"/>
        <v>43</v>
      </c>
      <c r="AC14">
        <f t="shared" si="16"/>
        <v>1000000</v>
      </c>
      <c r="AD14">
        <f t="shared" si="2"/>
        <v>1000601.8</v>
      </c>
      <c r="AE14" t="str">
        <f t="shared" si="3"/>
        <v>törlés</v>
      </c>
      <c r="AF14">
        <f t="shared" si="17"/>
        <v>3</v>
      </c>
      <c r="AI14" s="7" t="s">
        <v>183</v>
      </c>
      <c r="AJ14" s="8">
        <v>131</v>
      </c>
      <c r="AK14" s="8">
        <v>112</v>
      </c>
      <c r="AL14" s="8">
        <v>90</v>
      </c>
      <c r="AM14" s="8">
        <v>138</v>
      </c>
      <c r="AN14" s="8">
        <v>134</v>
      </c>
      <c r="AO14" s="8">
        <v>124</v>
      </c>
      <c r="AP14" s="8">
        <v>133</v>
      </c>
      <c r="AQ14" s="8">
        <v>93</v>
      </c>
      <c r="AR14" s="8">
        <v>92</v>
      </c>
      <c r="AS14" s="8">
        <v>95</v>
      </c>
      <c r="AT14" s="8">
        <v>1000000</v>
      </c>
    </row>
    <row r="15" spans="1:46" ht="15" thickBot="1" x14ac:dyDescent="0.35">
      <c r="A15" s="1" t="s">
        <v>155</v>
      </c>
      <c r="B15" s="1" t="s">
        <v>24</v>
      </c>
      <c r="C15" s="14">
        <f>'bizalom(5)'!P13</f>
        <v>0.28866666666666668</v>
      </c>
      <c r="D15" s="14">
        <f>'sertetlen(5)'!P13</f>
        <v>0.3738333333333333</v>
      </c>
      <c r="E15" s="14">
        <f>'rendelkezes(5)'!P13</f>
        <v>0.10206666666666697</v>
      </c>
      <c r="F15" s="14">
        <f>'kar(5)'!P13</f>
        <v>0.15326666666666636</v>
      </c>
      <c r="G15" s="14">
        <f>'csoportmunka(5)'!P13</f>
        <v>0.29853333333333348</v>
      </c>
      <c r="H15" s="14">
        <f>'javitas(5)'!P13</f>
        <v>4.6933333333333049E-2</v>
      </c>
      <c r="I15" s="14">
        <f>'visszaford(5)'!P13</f>
        <v>0.24470000000000006</v>
      </c>
      <c r="J15" s="14">
        <f>'szukseg(5)'!P13</f>
        <v>4.7433333333333071E-2</v>
      </c>
      <c r="K15" s="14">
        <f>'gyak(5)'!P13</f>
        <v>3.6366666666666735E-2</v>
      </c>
      <c r="L15" s="14">
        <f>'visszaall(5)'!P13</f>
        <v>9.4900000000000276E-2</v>
      </c>
      <c r="M15" s="1">
        <v>1000000</v>
      </c>
      <c r="O15">
        <f t="shared" si="4"/>
        <v>127</v>
      </c>
      <c r="P15">
        <f t="shared" si="5"/>
        <v>91</v>
      </c>
      <c r="S15">
        <f t="shared" si="6"/>
        <v>82</v>
      </c>
      <c r="T15">
        <f t="shared" si="7"/>
        <v>74</v>
      </c>
      <c r="U15">
        <f t="shared" si="8"/>
        <v>132</v>
      </c>
      <c r="V15">
        <f t="shared" si="9"/>
        <v>113</v>
      </c>
      <c r="W15">
        <f t="shared" si="10"/>
        <v>80</v>
      </c>
      <c r="X15">
        <f t="shared" si="11"/>
        <v>128</v>
      </c>
      <c r="Y15">
        <f t="shared" si="12"/>
        <v>108</v>
      </c>
      <c r="Z15">
        <f t="shared" si="13"/>
        <v>126</v>
      </c>
      <c r="AA15">
        <f t="shared" si="14"/>
        <v>127</v>
      </c>
      <c r="AB15">
        <f t="shared" si="15"/>
        <v>91</v>
      </c>
      <c r="AC15">
        <f t="shared" si="16"/>
        <v>1000000</v>
      </c>
      <c r="AD15">
        <f t="shared" si="2"/>
        <v>999608.7</v>
      </c>
      <c r="AE15" t="str">
        <f t="shared" si="3"/>
        <v>létrehozás</v>
      </c>
      <c r="AF15">
        <f t="shared" si="17"/>
        <v>132</v>
      </c>
      <c r="AI15" s="7" t="s">
        <v>184</v>
      </c>
      <c r="AJ15" s="8">
        <v>22</v>
      </c>
      <c r="AK15" s="8">
        <v>29</v>
      </c>
      <c r="AL15" s="8">
        <v>61</v>
      </c>
      <c r="AM15" s="8">
        <v>50</v>
      </c>
      <c r="AN15" s="8">
        <v>33</v>
      </c>
      <c r="AO15" s="8">
        <v>34</v>
      </c>
      <c r="AP15" s="8">
        <v>31</v>
      </c>
      <c r="AQ15" s="8">
        <v>131</v>
      </c>
      <c r="AR15" s="8">
        <v>106</v>
      </c>
      <c r="AS15" s="8">
        <v>66</v>
      </c>
      <c r="AT15" s="8">
        <v>1000000</v>
      </c>
    </row>
    <row r="16" spans="1:46" ht="15" thickBot="1" x14ac:dyDescent="0.35">
      <c r="A16" s="1" t="s">
        <v>152</v>
      </c>
      <c r="B16" s="1" t="s">
        <v>25</v>
      </c>
      <c r="C16" s="14">
        <f>'bizalom(5)'!P14</f>
        <v>8.4833333333333386E-2</v>
      </c>
      <c r="D16" s="14">
        <f>'sertetlen(5)'!P14</f>
        <v>0.23703333333333351</v>
      </c>
      <c r="E16" s="14">
        <f>'rendelkezes(5)'!P14</f>
        <v>0.25690000000000018</v>
      </c>
      <c r="F16" s="14">
        <f>'kar(5)'!P14</f>
        <v>7.0366666666666841E-2</v>
      </c>
      <c r="G16" s="14">
        <f>'csoportmunka(5)'!P14</f>
        <v>8.3999999999999922E-2</v>
      </c>
      <c r="H16" s="14">
        <f>'javitas(5)'!P14</f>
        <v>0.13686666666666683</v>
      </c>
      <c r="I16" s="14">
        <f>'visszaford(5)'!P14</f>
        <v>3.496666666666659E-2</v>
      </c>
      <c r="J16" s="14">
        <f>'szukseg(5)'!P14</f>
        <v>0.21179999999999991</v>
      </c>
      <c r="K16" s="14">
        <f>'gyak(5)'!P14</f>
        <v>7.6166666666666646E-2</v>
      </c>
      <c r="L16" s="14">
        <f>'visszaall(5)'!P14</f>
        <v>7.2499999999999939E-2</v>
      </c>
      <c r="M16" s="1">
        <v>1000000</v>
      </c>
      <c r="O16">
        <f t="shared" si="4"/>
        <v>120</v>
      </c>
      <c r="P16">
        <f t="shared" si="5"/>
        <v>105</v>
      </c>
      <c r="S16">
        <f t="shared" si="6"/>
        <v>119</v>
      </c>
      <c r="T16">
        <f t="shared" si="7"/>
        <v>104</v>
      </c>
      <c r="U16">
        <f t="shared" si="8"/>
        <v>114</v>
      </c>
      <c r="V16">
        <f t="shared" si="9"/>
        <v>125</v>
      </c>
      <c r="W16">
        <f t="shared" si="10"/>
        <v>119</v>
      </c>
      <c r="X16">
        <f t="shared" si="11"/>
        <v>116</v>
      </c>
      <c r="Y16">
        <f t="shared" si="12"/>
        <v>137</v>
      </c>
      <c r="Z16">
        <f t="shared" si="13"/>
        <v>71</v>
      </c>
      <c r="AA16">
        <f t="shared" si="14"/>
        <v>120</v>
      </c>
      <c r="AB16">
        <f t="shared" si="15"/>
        <v>105</v>
      </c>
      <c r="AC16">
        <f t="shared" si="16"/>
        <v>1000000</v>
      </c>
      <c r="AD16">
        <f t="shared" si="2"/>
        <v>999574.2</v>
      </c>
      <c r="AE16" t="str">
        <f t="shared" si="3"/>
        <v>törlés</v>
      </c>
      <c r="AF16">
        <f t="shared" si="17"/>
        <v>136</v>
      </c>
      <c r="AI16" s="7" t="s">
        <v>185</v>
      </c>
      <c r="AJ16" s="8">
        <v>16</v>
      </c>
      <c r="AK16" s="8">
        <v>21</v>
      </c>
      <c r="AL16" s="8">
        <v>24</v>
      </c>
      <c r="AM16" s="8">
        <v>27</v>
      </c>
      <c r="AN16" s="8">
        <v>52</v>
      </c>
      <c r="AO16" s="8">
        <v>21</v>
      </c>
      <c r="AP16" s="8">
        <v>20</v>
      </c>
      <c r="AQ16" s="8">
        <v>124</v>
      </c>
      <c r="AR16" s="8">
        <v>51</v>
      </c>
      <c r="AS16" s="8">
        <v>31</v>
      </c>
      <c r="AT16" s="8">
        <v>1000000</v>
      </c>
    </row>
    <row r="17" spans="1:46" ht="15" thickBot="1" x14ac:dyDescent="0.35">
      <c r="A17" s="1" t="s">
        <v>154</v>
      </c>
      <c r="B17" s="1" t="s">
        <v>26</v>
      </c>
      <c r="C17" s="14">
        <f>'bizalom(5)'!P15</f>
        <v>0.14040000000000022</v>
      </c>
      <c r="D17" s="14">
        <f>'sertetlen(5)'!P15</f>
        <v>0.33493333333333308</v>
      </c>
      <c r="E17" s="14">
        <f>'rendelkezes(5)'!P15</f>
        <v>0.30493333333333306</v>
      </c>
      <c r="F17" s="14">
        <f>'kar(5)'!P15</f>
        <v>0.12190000000000027</v>
      </c>
      <c r="G17" s="14">
        <f>'csoportmunka(5)'!P15</f>
        <v>0.22663333333333316</v>
      </c>
      <c r="H17" s="14">
        <f>'javitas(5)'!P15</f>
        <v>0.13603333333333353</v>
      </c>
      <c r="I17" s="14">
        <f>'visszaford(5)'!P15</f>
        <v>4.0033333333333442E-2</v>
      </c>
      <c r="J17" s="14">
        <f>'szukseg(5)'!P15</f>
        <v>9.9333333333333343E-2</v>
      </c>
      <c r="K17" s="14">
        <f>'gyak(5)'!P15</f>
        <v>0.2145</v>
      </c>
      <c r="L17" s="14">
        <f>'visszaall(5)'!P15</f>
        <v>0.11829999999999992</v>
      </c>
      <c r="M17" s="1">
        <v>1000000</v>
      </c>
      <c r="O17">
        <f t="shared" si="4"/>
        <v>80</v>
      </c>
      <c r="P17">
        <f t="shared" si="5"/>
        <v>78</v>
      </c>
      <c r="S17">
        <f t="shared" si="6"/>
        <v>108</v>
      </c>
      <c r="T17">
        <f t="shared" si="7"/>
        <v>86</v>
      </c>
      <c r="U17">
        <f t="shared" si="8"/>
        <v>105</v>
      </c>
      <c r="V17">
        <f t="shared" si="9"/>
        <v>116</v>
      </c>
      <c r="W17">
        <f t="shared" si="10"/>
        <v>95</v>
      </c>
      <c r="X17">
        <f t="shared" si="11"/>
        <v>117</v>
      </c>
      <c r="Y17">
        <f t="shared" si="12"/>
        <v>136</v>
      </c>
      <c r="Z17">
        <f t="shared" si="13"/>
        <v>107</v>
      </c>
      <c r="AA17">
        <f t="shared" si="14"/>
        <v>80</v>
      </c>
      <c r="AB17">
        <f t="shared" si="15"/>
        <v>78</v>
      </c>
      <c r="AC17">
        <f t="shared" si="16"/>
        <v>1000000</v>
      </c>
      <c r="AD17">
        <f t="shared" si="2"/>
        <v>999682.2</v>
      </c>
      <c r="AE17" t="str">
        <f t="shared" si="3"/>
        <v>frissítés</v>
      </c>
      <c r="AF17">
        <f t="shared" si="17"/>
        <v>118</v>
      </c>
      <c r="AI17" s="7" t="s">
        <v>186</v>
      </c>
      <c r="AJ17" s="8">
        <v>11</v>
      </c>
      <c r="AK17" s="8">
        <v>4</v>
      </c>
      <c r="AL17" s="8">
        <v>6</v>
      </c>
      <c r="AM17" s="8">
        <v>1</v>
      </c>
      <c r="AN17" s="8">
        <v>2</v>
      </c>
      <c r="AO17" s="8">
        <v>1</v>
      </c>
      <c r="AP17" s="8">
        <v>3</v>
      </c>
      <c r="AQ17" s="8">
        <v>56</v>
      </c>
      <c r="AR17" s="8">
        <v>7</v>
      </c>
      <c r="AS17" s="8">
        <v>43</v>
      </c>
      <c r="AT17" s="8">
        <v>1000000</v>
      </c>
    </row>
    <row r="18" spans="1:46" ht="15" thickBot="1" x14ac:dyDescent="0.35">
      <c r="A18" s="1" t="s">
        <v>155</v>
      </c>
      <c r="B18" s="1" t="s">
        <v>27</v>
      </c>
      <c r="C18" s="14">
        <f>'bizalom(5)'!P16</f>
        <v>0.2489000000000002</v>
      </c>
      <c r="D18" s="14">
        <f>'sertetlen(5)'!P16</f>
        <v>0.31899999999999995</v>
      </c>
      <c r="E18" s="14">
        <f>'rendelkezes(5)'!P16</f>
        <v>0.34613333333333318</v>
      </c>
      <c r="F18" s="14">
        <f>'kar(5)'!P16</f>
        <v>5.9700000000000163E-2</v>
      </c>
      <c r="G18" s="14">
        <f>'csoportmunka(5)'!P16</f>
        <v>9.6933333333333024E-2</v>
      </c>
      <c r="H18" s="14">
        <f>'javitas(5)'!P16</f>
        <v>0.25643333333333312</v>
      </c>
      <c r="I18" s="14">
        <f>'visszaford(5)'!P16</f>
        <v>0.17863333333333328</v>
      </c>
      <c r="J18" s="14">
        <f>'szukseg(5)'!P16</f>
        <v>9.6066666666666897E-2</v>
      </c>
      <c r="K18" s="14">
        <f>'gyak(5)'!P16</f>
        <v>0.32970000000000016</v>
      </c>
      <c r="L18" s="14">
        <f>'visszaall(5)'!P16</f>
        <v>0.26593333333333308</v>
      </c>
      <c r="M18" s="1">
        <v>1000000</v>
      </c>
      <c r="O18">
        <f t="shared" si="4"/>
        <v>57</v>
      </c>
      <c r="P18">
        <f t="shared" si="5"/>
        <v>37</v>
      </c>
      <c r="S18">
        <f t="shared" si="6"/>
        <v>90</v>
      </c>
      <c r="T18">
        <f t="shared" si="7"/>
        <v>87</v>
      </c>
      <c r="U18">
        <f t="shared" si="8"/>
        <v>98</v>
      </c>
      <c r="V18">
        <f t="shared" si="9"/>
        <v>128</v>
      </c>
      <c r="W18">
        <f t="shared" si="10"/>
        <v>117</v>
      </c>
      <c r="X18">
        <f t="shared" si="11"/>
        <v>105</v>
      </c>
      <c r="Y18">
        <f t="shared" si="12"/>
        <v>122</v>
      </c>
      <c r="Z18">
        <f t="shared" si="13"/>
        <v>109</v>
      </c>
      <c r="AA18">
        <f t="shared" si="14"/>
        <v>57</v>
      </c>
      <c r="AB18">
        <f t="shared" si="15"/>
        <v>37</v>
      </c>
      <c r="AC18">
        <f t="shared" si="16"/>
        <v>1000000</v>
      </c>
      <c r="AD18">
        <f t="shared" si="2"/>
        <v>999763.7</v>
      </c>
      <c r="AE18" t="str">
        <f t="shared" si="3"/>
        <v>létrehozás</v>
      </c>
      <c r="AF18">
        <f t="shared" si="17"/>
        <v>107</v>
      </c>
      <c r="AI18" s="7" t="s">
        <v>187</v>
      </c>
      <c r="AJ18" s="8">
        <v>82</v>
      </c>
      <c r="AK18" s="8">
        <v>74</v>
      </c>
      <c r="AL18" s="8">
        <v>132</v>
      </c>
      <c r="AM18" s="8">
        <v>113</v>
      </c>
      <c r="AN18" s="8">
        <v>80</v>
      </c>
      <c r="AO18" s="8">
        <v>128</v>
      </c>
      <c r="AP18" s="8">
        <v>108</v>
      </c>
      <c r="AQ18" s="8">
        <v>126</v>
      </c>
      <c r="AR18" s="8">
        <v>127</v>
      </c>
      <c r="AS18" s="8">
        <v>91</v>
      </c>
      <c r="AT18" s="8">
        <v>1000000</v>
      </c>
    </row>
    <row r="19" spans="1:46" ht="15" thickBot="1" x14ac:dyDescent="0.35">
      <c r="A19" s="1" t="s">
        <v>152</v>
      </c>
      <c r="B19" s="1" t="s">
        <v>28</v>
      </c>
      <c r="C19" s="14">
        <f>'bizalom(5)'!P17</f>
        <v>0.27214999999999967</v>
      </c>
      <c r="D19" s="14">
        <f>'sertetlen(5)'!P17</f>
        <v>0.15949999999999998</v>
      </c>
      <c r="E19" s="14">
        <f>'rendelkezes(5)'!P17</f>
        <v>0.62055000000000016</v>
      </c>
      <c r="F19" s="14">
        <f>'kar(5)'!P17</f>
        <v>0.60305000000000009</v>
      </c>
      <c r="G19" s="14">
        <f>'csoportmunka(5)'!P17</f>
        <v>0.57155000000000022</v>
      </c>
      <c r="H19" s="14">
        <f>'javitas(5)'!P17</f>
        <v>6.6800000000000193E-2</v>
      </c>
      <c r="I19" s="14">
        <f>'visszaford(5)'!P17</f>
        <v>0.41610000000000036</v>
      </c>
      <c r="J19" s="14">
        <f>'szukseg(5)'!P17</f>
        <v>0.61130000000000018</v>
      </c>
      <c r="K19" s="14">
        <f>'gyak(5)'!P17</f>
        <v>0.62224999999999997</v>
      </c>
      <c r="L19" s="14">
        <f>'visszaall(5)'!P17</f>
        <v>0.50735000000000041</v>
      </c>
      <c r="M19" s="1">
        <v>1000000</v>
      </c>
      <c r="O19">
        <f t="shared" si="4"/>
        <v>21</v>
      </c>
      <c r="P19">
        <f t="shared" si="5"/>
        <v>9</v>
      </c>
      <c r="S19">
        <f t="shared" si="6"/>
        <v>85</v>
      </c>
      <c r="T19">
        <f t="shared" si="7"/>
        <v>117</v>
      </c>
      <c r="U19">
        <f t="shared" si="8"/>
        <v>32</v>
      </c>
      <c r="V19">
        <f t="shared" si="9"/>
        <v>37</v>
      </c>
      <c r="W19">
        <f t="shared" si="10"/>
        <v>42</v>
      </c>
      <c r="X19">
        <f t="shared" si="11"/>
        <v>127</v>
      </c>
      <c r="Y19">
        <f t="shared" si="12"/>
        <v>78</v>
      </c>
      <c r="Z19">
        <f t="shared" si="13"/>
        <v>24</v>
      </c>
      <c r="AA19">
        <f t="shared" si="14"/>
        <v>21</v>
      </c>
      <c r="AB19">
        <f t="shared" si="15"/>
        <v>9</v>
      </c>
      <c r="AC19">
        <f t="shared" si="16"/>
        <v>1000000</v>
      </c>
      <c r="AD19">
        <f t="shared" si="2"/>
        <v>1000203.3</v>
      </c>
      <c r="AE19" t="str">
        <f t="shared" si="3"/>
        <v>törlés</v>
      </c>
      <c r="AF19">
        <f t="shared" si="17"/>
        <v>32</v>
      </c>
      <c r="AI19" s="7" t="s">
        <v>188</v>
      </c>
      <c r="AJ19" s="8">
        <v>119</v>
      </c>
      <c r="AK19" s="8">
        <v>104</v>
      </c>
      <c r="AL19" s="8">
        <v>114</v>
      </c>
      <c r="AM19" s="8">
        <v>125</v>
      </c>
      <c r="AN19" s="8">
        <v>119</v>
      </c>
      <c r="AO19" s="8">
        <v>116</v>
      </c>
      <c r="AP19" s="8">
        <v>137</v>
      </c>
      <c r="AQ19" s="8">
        <v>71</v>
      </c>
      <c r="AR19" s="8">
        <v>120</v>
      </c>
      <c r="AS19" s="8">
        <v>105</v>
      </c>
      <c r="AT19" s="8">
        <v>1000000</v>
      </c>
    </row>
    <row r="20" spans="1:46" ht="15" thickBot="1" x14ac:dyDescent="0.35">
      <c r="A20" s="1" t="s">
        <v>154</v>
      </c>
      <c r="B20" s="1" t="s">
        <v>29</v>
      </c>
      <c r="C20" s="14">
        <f>'bizalom(5)'!P18</f>
        <v>0.29316666666666674</v>
      </c>
      <c r="D20" s="14">
        <f>'sertetlen(5)'!P18</f>
        <v>0.22009999999999982</v>
      </c>
      <c r="E20" s="14">
        <f>'rendelkezes(5)'!P18</f>
        <v>0.31790000000000029</v>
      </c>
      <c r="F20" s="14">
        <f>'kar(5)'!P18</f>
        <v>0.11173333333333361</v>
      </c>
      <c r="G20" s="14">
        <f>'csoportmunka(5)'!P18</f>
        <v>2.3866666666666852E-2</v>
      </c>
      <c r="H20" s="14">
        <f>'javitas(5)'!P18</f>
        <v>0.3858666666666668</v>
      </c>
      <c r="I20" s="14">
        <f>'visszaford(5)'!P18</f>
        <v>0.15033333333333335</v>
      </c>
      <c r="J20" s="14">
        <f>'szukseg(5)'!P18</f>
        <v>9.6066666666666897E-2</v>
      </c>
      <c r="K20" s="14">
        <f>'gyak(5)'!P18</f>
        <v>0.20370000000000013</v>
      </c>
      <c r="L20" s="14">
        <f>'visszaall(5)'!P18</f>
        <v>0.14803333333333338</v>
      </c>
      <c r="M20" s="1">
        <v>1000000</v>
      </c>
      <c r="O20">
        <f t="shared" si="4"/>
        <v>84</v>
      </c>
      <c r="P20">
        <f t="shared" si="5"/>
        <v>61</v>
      </c>
      <c r="S20">
        <f t="shared" si="6"/>
        <v>81</v>
      </c>
      <c r="T20">
        <f t="shared" si="7"/>
        <v>109</v>
      </c>
      <c r="U20">
        <f t="shared" si="8"/>
        <v>103</v>
      </c>
      <c r="V20">
        <f t="shared" si="9"/>
        <v>119</v>
      </c>
      <c r="W20">
        <f t="shared" si="10"/>
        <v>135</v>
      </c>
      <c r="X20">
        <f t="shared" si="11"/>
        <v>90</v>
      </c>
      <c r="Y20">
        <f t="shared" si="12"/>
        <v>127</v>
      </c>
      <c r="Z20">
        <f t="shared" si="13"/>
        <v>109</v>
      </c>
      <c r="AA20">
        <f t="shared" si="14"/>
        <v>84</v>
      </c>
      <c r="AB20">
        <f t="shared" si="15"/>
        <v>61</v>
      </c>
      <c r="AC20">
        <f t="shared" si="16"/>
        <v>1000000</v>
      </c>
      <c r="AD20">
        <f t="shared" si="2"/>
        <v>999692.2</v>
      </c>
      <c r="AE20" t="str">
        <f t="shared" si="3"/>
        <v>frissítés</v>
      </c>
      <c r="AF20">
        <f t="shared" si="17"/>
        <v>115</v>
      </c>
      <c r="AI20" s="7" t="s">
        <v>189</v>
      </c>
      <c r="AJ20" s="8">
        <v>108</v>
      </c>
      <c r="AK20" s="8">
        <v>86</v>
      </c>
      <c r="AL20" s="8">
        <v>105</v>
      </c>
      <c r="AM20" s="8">
        <v>116</v>
      </c>
      <c r="AN20" s="8">
        <v>95</v>
      </c>
      <c r="AO20" s="8">
        <v>117</v>
      </c>
      <c r="AP20" s="8">
        <v>136</v>
      </c>
      <c r="AQ20" s="8">
        <v>107</v>
      </c>
      <c r="AR20" s="8">
        <v>80</v>
      </c>
      <c r="AS20" s="8">
        <v>78</v>
      </c>
      <c r="AT20" s="8">
        <v>1000000</v>
      </c>
    </row>
    <row r="21" spans="1:46" ht="15" thickBot="1" x14ac:dyDescent="0.35">
      <c r="A21" s="1" t="s">
        <v>156</v>
      </c>
      <c r="B21" s="1" t="s">
        <v>30</v>
      </c>
      <c r="C21" s="14">
        <f>'bizalom(5)'!P19</f>
        <v>0.31929999999999986</v>
      </c>
      <c r="D21" s="14">
        <f>'sertetlen(5)'!P19</f>
        <v>0.37799999999999995</v>
      </c>
      <c r="E21" s="14">
        <f>'rendelkezes(5)'!P19</f>
        <v>0.14409999999999976</v>
      </c>
      <c r="F21" s="14">
        <f>'kar(5)'!P19</f>
        <v>0.26936666666666681</v>
      </c>
      <c r="G21" s="14">
        <f>'csoportmunka(5)'!P19</f>
        <v>0.58770000000000011</v>
      </c>
      <c r="H21" s="14">
        <f>'javitas(5)'!P19</f>
        <v>0.52183333333333326</v>
      </c>
      <c r="I21" s="14">
        <f>'visszaford(5)'!P19</f>
        <v>0.41533333333333333</v>
      </c>
      <c r="J21" s="14">
        <f>'szukseg(5)'!P19</f>
        <v>0.14596666666666649</v>
      </c>
      <c r="K21" s="14">
        <f>'gyak(5)'!P19</f>
        <v>7.8666666666666732E-2</v>
      </c>
      <c r="L21" s="14">
        <f>'visszaall(5)'!P19</f>
        <v>0.12413333333333328</v>
      </c>
      <c r="M21" s="1">
        <v>1000000</v>
      </c>
      <c r="O21">
        <f t="shared" si="4"/>
        <v>118</v>
      </c>
      <c r="P21">
        <f t="shared" si="5"/>
        <v>71</v>
      </c>
      <c r="S21">
        <f t="shared" si="6"/>
        <v>70</v>
      </c>
      <c r="T21">
        <f t="shared" si="7"/>
        <v>72</v>
      </c>
      <c r="U21">
        <f t="shared" si="8"/>
        <v>127</v>
      </c>
      <c r="V21">
        <f t="shared" si="9"/>
        <v>92</v>
      </c>
      <c r="W21">
        <f t="shared" si="10"/>
        <v>38</v>
      </c>
      <c r="X21">
        <f t="shared" si="11"/>
        <v>65</v>
      </c>
      <c r="Y21">
        <f t="shared" si="12"/>
        <v>79</v>
      </c>
      <c r="Z21">
        <f t="shared" si="13"/>
        <v>96</v>
      </c>
      <c r="AA21">
        <f t="shared" si="14"/>
        <v>118</v>
      </c>
      <c r="AB21">
        <f t="shared" si="15"/>
        <v>71</v>
      </c>
      <c r="AC21">
        <f t="shared" si="16"/>
        <v>1000000</v>
      </c>
      <c r="AD21">
        <f t="shared" si="2"/>
        <v>999876.2</v>
      </c>
      <c r="AE21" t="str">
        <f t="shared" si="3"/>
        <v>egyéb</v>
      </c>
      <c r="AF21">
        <f t="shared" si="17"/>
        <v>89</v>
      </c>
      <c r="AI21" s="7" t="s">
        <v>190</v>
      </c>
      <c r="AJ21" s="8">
        <v>90</v>
      </c>
      <c r="AK21" s="8">
        <v>87</v>
      </c>
      <c r="AL21" s="8">
        <v>98</v>
      </c>
      <c r="AM21" s="8">
        <v>128</v>
      </c>
      <c r="AN21" s="8">
        <v>117</v>
      </c>
      <c r="AO21" s="8">
        <v>105</v>
      </c>
      <c r="AP21" s="8">
        <v>122</v>
      </c>
      <c r="AQ21" s="8">
        <v>109</v>
      </c>
      <c r="AR21" s="8">
        <v>57</v>
      </c>
      <c r="AS21" s="8">
        <v>37</v>
      </c>
      <c r="AT21" s="8">
        <v>1000000</v>
      </c>
    </row>
    <row r="22" spans="1:46" ht="15" thickBot="1" x14ac:dyDescent="0.35">
      <c r="A22" s="1" t="s">
        <v>152</v>
      </c>
      <c r="B22" s="1" t="s">
        <v>31</v>
      </c>
      <c r="C22" s="14">
        <f>'bizalom(5)'!P20</f>
        <v>0.49380000000000013</v>
      </c>
      <c r="D22" s="14">
        <f>'sertetlen(5)'!P20</f>
        <v>5.5399999999999672E-2</v>
      </c>
      <c r="E22" s="14">
        <f>'rendelkezes(5)'!P20</f>
        <v>0.58989999999999965</v>
      </c>
      <c r="F22" s="14">
        <f>'kar(5)'!P20</f>
        <v>0.33610000000000029</v>
      </c>
      <c r="G22" s="14">
        <f>'csoportmunka(5)'!P20</f>
        <v>0.33164999999999967</v>
      </c>
      <c r="H22" s="14">
        <f>'javitas(5)'!P20</f>
        <v>4.5300000000000118E-2</v>
      </c>
      <c r="I22" s="14">
        <f>'visszaford(5)'!P20</f>
        <v>0.35699999999999998</v>
      </c>
      <c r="J22" s="14">
        <f>'szukseg(5)'!P20</f>
        <v>1.0328500000000003</v>
      </c>
      <c r="K22" s="14">
        <f>'gyak(5)'!P20</f>
        <v>0.39300000000000002</v>
      </c>
      <c r="L22" s="14">
        <f>'visszaall(5)'!P20</f>
        <v>0.18730000000000024</v>
      </c>
      <c r="M22" s="1">
        <v>1000000</v>
      </c>
      <c r="O22">
        <f t="shared" si="4"/>
        <v>45</v>
      </c>
      <c r="P22">
        <f t="shared" si="5"/>
        <v>52</v>
      </c>
      <c r="S22">
        <f t="shared" si="6"/>
        <v>34</v>
      </c>
      <c r="T22">
        <f t="shared" si="7"/>
        <v>132</v>
      </c>
      <c r="U22">
        <f t="shared" si="8"/>
        <v>37</v>
      </c>
      <c r="V22">
        <f t="shared" si="9"/>
        <v>80</v>
      </c>
      <c r="W22">
        <f t="shared" si="10"/>
        <v>74</v>
      </c>
      <c r="X22">
        <f t="shared" si="11"/>
        <v>129</v>
      </c>
      <c r="Y22">
        <f t="shared" si="12"/>
        <v>86</v>
      </c>
      <c r="Z22">
        <f t="shared" si="13"/>
        <v>13</v>
      </c>
      <c r="AA22">
        <f t="shared" si="14"/>
        <v>45</v>
      </c>
      <c r="AB22">
        <f t="shared" si="15"/>
        <v>52</v>
      </c>
      <c r="AC22">
        <f t="shared" si="16"/>
        <v>1000000</v>
      </c>
      <c r="AD22">
        <f t="shared" si="2"/>
        <v>1000031.7</v>
      </c>
      <c r="AE22" t="str">
        <f t="shared" si="3"/>
        <v>törlés</v>
      </c>
      <c r="AF22">
        <f t="shared" si="17"/>
        <v>53</v>
      </c>
      <c r="AI22" s="7" t="s">
        <v>191</v>
      </c>
      <c r="AJ22" s="8">
        <v>85</v>
      </c>
      <c r="AK22" s="8">
        <v>117</v>
      </c>
      <c r="AL22" s="8">
        <v>32</v>
      </c>
      <c r="AM22" s="8">
        <v>37</v>
      </c>
      <c r="AN22" s="8">
        <v>42</v>
      </c>
      <c r="AO22" s="8">
        <v>127</v>
      </c>
      <c r="AP22" s="8">
        <v>78</v>
      </c>
      <c r="AQ22" s="8">
        <v>24</v>
      </c>
      <c r="AR22" s="8">
        <v>21</v>
      </c>
      <c r="AS22" s="8">
        <v>9</v>
      </c>
      <c r="AT22" s="8">
        <v>1000000</v>
      </c>
    </row>
    <row r="23" spans="1:46" ht="15" thickBot="1" x14ac:dyDescent="0.35">
      <c r="A23" s="1" t="s">
        <v>154</v>
      </c>
      <c r="B23" s="1" t="s">
        <v>32</v>
      </c>
      <c r="C23" s="14">
        <f>'bizalom(5)'!P21</f>
        <v>0.48934999999999995</v>
      </c>
      <c r="D23" s="14">
        <f>'sertetlen(5)'!P21</f>
        <v>0.45894999999999986</v>
      </c>
      <c r="E23" s="14">
        <f>'rendelkezes(5)'!P21</f>
        <v>0.20955000000000024</v>
      </c>
      <c r="F23" s="14">
        <f>'kar(5)'!P21</f>
        <v>0.36332499999999979</v>
      </c>
      <c r="G23" s="14">
        <f>'csoportmunka(5)'!P21</f>
        <v>0.76702500000000007</v>
      </c>
      <c r="H23" s="14">
        <f>'javitas(5)'!P21</f>
        <v>0.68340000000000012</v>
      </c>
      <c r="I23" s="14">
        <f>'visszaford(5)'!P21</f>
        <v>0.56677500000000003</v>
      </c>
      <c r="J23" s="14">
        <f>'szukseg(5)'!P21</f>
        <v>0.29119999999999979</v>
      </c>
      <c r="K23" s="14">
        <f>'gyak(5)'!P21</f>
        <v>0.21434999999999993</v>
      </c>
      <c r="L23" s="14">
        <f>'visszaall(5)'!P21</f>
        <v>0.15617500000000017</v>
      </c>
      <c r="M23" s="1">
        <v>1000000</v>
      </c>
      <c r="O23">
        <f t="shared" si="4"/>
        <v>81</v>
      </c>
      <c r="P23">
        <f t="shared" si="5"/>
        <v>58</v>
      </c>
      <c r="S23">
        <f t="shared" si="6"/>
        <v>38</v>
      </c>
      <c r="T23">
        <f t="shared" si="7"/>
        <v>52</v>
      </c>
      <c r="U23">
        <f t="shared" si="8"/>
        <v>119</v>
      </c>
      <c r="V23">
        <f t="shared" si="9"/>
        <v>72</v>
      </c>
      <c r="W23">
        <f t="shared" si="10"/>
        <v>20</v>
      </c>
      <c r="X23">
        <f t="shared" si="11"/>
        <v>35</v>
      </c>
      <c r="Y23">
        <f t="shared" si="12"/>
        <v>49</v>
      </c>
      <c r="Z23">
        <f t="shared" si="13"/>
        <v>57</v>
      </c>
      <c r="AA23">
        <f t="shared" si="14"/>
        <v>81</v>
      </c>
      <c r="AB23">
        <f t="shared" si="15"/>
        <v>58</v>
      </c>
      <c r="AC23">
        <f t="shared" si="16"/>
        <v>1000000</v>
      </c>
      <c r="AD23">
        <f t="shared" si="2"/>
        <v>1000132.7</v>
      </c>
      <c r="AE23" t="str">
        <f t="shared" si="3"/>
        <v>frissítés</v>
      </c>
      <c r="AF23">
        <f t="shared" si="17"/>
        <v>45</v>
      </c>
      <c r="AI23" s="7" t="s">
        <v>192</v>
      </c>
      <c r="AJ23" s="8">
        <v>81</v>
      </c>
      <c r="AK23" s="8">
        <v>109</v>
      </c>
      <c r="AL23" s="8">
        <v>103</v>
      </c>
      <c r="AM23" s="8">
        <v>119</v>
      </c>
      <c r="AN23" s="8">
        <v>135</v>
      </c>
      <c r="AO23" s="8">
        <v>90</v>
      </c>
      <c r="AP23" s="8">
        <v>127</v>
      </c>
      <c r="AQ23" s="8">
        <v>109</v>
      </c>
      <c r="AR23" s="8">
        <v>84</v>
      </c>
      <c r="AS23" s="8">
        <v>61</v>
      </c>
      <c r="AT23" s="8">
        <v>1000000</v>
      </c>
    </row>
    <row r="24" spans="1:46" ht="15" thickBot="1" x14ac:dyDescent="0.35">
      <c r="A24" s="1" t="s">
        <v>156</v>
      </c>
      <c r="B24" s="1" t="s">
        <v>33</v>
      </c>
      <c r="C24" s="14">
        <f>'bizalom(5)'!P22</f>
        <v>0.1177000000000008</v>
      </c>
      <c r="D24" s="14">
        <f>'sertetlen(5)'!P22</f>
        <v>1.0445000000000002</v>
      </c>
      <c r="E24" s="14">
        <f>'rendelkezes(5)'!P22</f>
        <v>3.3172000000000006</v>
      </c>
      <c r="F24" s="14">
        <f>'kar(5)'!P22</f>
        <v>2.5922999999999994</v>
      </c>
      <c r="G24" s="14">
        <f>'csoportmunka(5)'!P22</f>
        <v>2.1927999999999992</v>
      </c>
      <c r="H24" s="14">
        <f>'javitas(5)'!P22</f>
        <v>3.7261000000000006</v>
      </c>
      <c r="I24" s="14">
        <f>'visszaford(5)'!P22</f>
        <v>1.3857999999999993</v>
      </c>
      <c r="J24" s="14">
        <f>'szukseg(5)'!P22</f>
        <v>0.3115</v>
      </c>
      <c r="K24" s="14">
        <f>'gyak(5)'!P22</f>
        <v>2.0642000000000009</v>
      </c>
      <c r="L24" s="14">
        <f>'visszaall(5)'!P22</f>
        <v>0.70649999999999991</v>
      </c>
      <c r="M24" s="1">
        <v>1000000</v>
      </c>
      <c r="O24">
        <f t="shared" si="4"/>
        <v>4</v>
      </c>
      <c r="P24">
        <f t="shared" si="5"/>
        <v>3</v>
      </c>
      <c r="S24">
        <f t="shared" si="6"/>
        <v>111</v>
      </c>
      <c r="T24">
        <f t="shared" si="7"/>
        <v>11</v>
      </c>
      <c r="U24">
        <f t="shared" si="8"/>
        <v>7</v>
      </c>
      <c r="V24">
        <f t="shared" si="9"/>
        <v>7</v>
      </c>
      <c r="W24">
        <f t="shared" si="10"/>
        <v>6</v>
      </c>
      <c r="X24">
        <f t="shared" si="11"/>
        <v>5</v>
      </c>
      <c r="Y24">
        <f t="shared" si="12"/>
        <v>9</v>
      </c>
      <c r="Z24">
        <f t="shared" si="13"/>
        <v>50</v>
      </c>
      <c r="AA24">
        <f t="shared" si="14"/>
        <v>4</v>
      </c>
      <c r="AB24">
        <f t="shared" si="15"/>
        <v>3</v>
      </c>
      <c r="AC24">
        <f t="shared" si="16"/>
        <v>1000000</v>
      </c>
      <c r="AD24">
        <f t="shared" si="2"/>
        <v>1000562.3</v>
      </c>
      <c r="AE24" t="str">
        <f t="shared" si="3"/>
        <v>egyéb</v>
      </c>
      <c r="AF24">
        <f t="shared" si="17"/>
        <v>6</v>
      </c>
      <c r="AI24" s="7" t="s">
        <v>193</v>
      </c>
      <c r="AJ24" s="8">
        <v>70</v>
      </c>
      <c r="AK24" s="8">
        <v>72</v>
      </c>
      <c r="AL24" s="8">
        <v>127</v>
      </c>
      <c r="AM24" s="8">
        <v>92</v>
      </c>
      <c r="AN24" s="8">
        <v>38</v>
      </c>
      <c r="AO24" s="8">
        <v>65</v>
      </c>
      <c r="AP24" s="8">
        <v>79</v>
      </c>
      <c r="AQ24" s="8">
        <v>96</v>
      </c>
      <c r="AR24" s="8">
        <v>118</v>
      </c>
      <c r="AS24" s="8">
        <v>71</v>
      </c>
      <c r="AT24" s="8">
        <v>1000000</v>
      </c>
    </row>
    <row r="25" spans="1:46" ht="15" thickBot="1" x14ac:dyDescent="0.35">
      <c r="A25" s="1" t="s">
        <v>155</v>
      </c>
      <c r="B25" s="1" t="s">
        <v>34</v>
      </c>
      <c r="C25" s="14">
        <f>'bizalom(5)'!P23</f>
        <v>0.496</v>
      </c>
      <c r="D25" s="14">
        <f>'sertetlen(5)'!P23</f>
        <v>0.47043333333333309</v>
      </c>
      <c r="E25" s="14">
        <f>'rendelkezes(5)'!P23</f>
        <v>0.25243333333333312</v>
      </c>
      <c r="F25" s="14">
        <f>'kar(5)'!P23</f>
        <v>3.1866666666666855E-2</v>
      </c>
      <c r="G25" s="14">
        <f>'csoportmunka(5)'!P23</f>
        <v>0.46879999999999988</v>
      </c>
      <c r="H25" s="14">
        <f>'javitas(5)'!P23</f>
        <v>0.3910666666666669</v>
      </c>
      <c r="I25" s="14">
        <f>'visszaford(5)'!P23</f>
        <v>0.31236666666666685</v>
      </c>
      <c r="J25" s="14">
        <f>'szukseg(5)'!P23</f>
        <v>0.20186666666666678</v>
      </c>
      <c r="K25" s="14">
        <f>'gyak(5)'!P23</f>
        <v>0.27159999999999968</v>
      </c>
      <c r="L25" s="14">
        <f>'visszaall(5)'!P23</f>
        <v>0.19153333333333342</v>
      </c>
      <c r="M25" s="1">
        <v>1000000</v>
      </c>
      <c r="O25">
        <f t="shared" si="4"/>
        <v>66</v>
      </c>
      <c r="P25">
        <f t="shared" si="5"/>
        <v>51</v>
      </c>
      <c r="S25">
        <f t="shared" si="6"/>
        <v>33</v>
      </c>
      <c r="T25">
        <f t="shared" si="7"/>
        <v>49</v>
      </c>
      <c r="U25">
        <f t="shared" si="8"/>
        <v>115</v>
      </c>
      <c r="V25">
        <f t="shared" si="9"/>
        <v>136</v>
      </c>
      <c r="W25">
        <f t="shared" si="10"/>
        <v>59</v>
      </c>
      <c r="X25">
        <f t="shared" si="11"/>
        <v>87</v>
      </c>
      <c r="Y25">
        <f t="shared" si="12"/>
        <v>97</v>
      </c>
      <c r="Z25">
        <f t="shared" si="13"/>
        <v>75</v>
      </c>
      <c r="AA25">
        <f t="shared" si="14"/>
        <v>66</v>
      </c>
      <c r="AB25">
        <f t="shared" si="15"/>
        <v>51</v>
      </c>
      <c r="AC25">
        <f t="shared" si="16"/>
        <v>1000000</v>
      </c>
      <c r="AD25">
        <f t="shared" si="2"/>
        <v>999945.7</v>
      </c>
      <c r="AE25" t="str">
        <f t="shared" si="3"/>
        <v>létrehozás</v>
      </c>
      <c r="AF25">
        <f t="shared" si="17"/>
        <v>74</v>
      </c>
      <c r="AI25" s="7" t="s">
        <v>194</v>
      </c>
      <c r="AJ25" s="8">
        <v>34</v>
      </c>
      <c r="AK25" s="8">
        <v>132</v>
      </c>
      <c r="AL25" s="8">
        <v>37</v>
      </c>
      <c r="AM25" s="8">
        <v>80</v>
      </c>
      <c r="AN25" s="8">
        <v>74</v>
      </c>
      <c r="AO25" s="8">
        <v>129</v>
      </c>
      <c r="AP25" s="8">
        <v>86</v>
      </c>
      <c r="AQ25" s="8">
        <v>13</v>
      </c>
      <c r="AR25" s="8">
        <v>45</v>
      </c>
      <c r="AS25" s="8">
        <v>52</v>
      </c>
      <c r="AT25" s="8">
        <v>1000000</v>
      </c>
    </row>
    <row r="26" spans="1:46" ht="15" thickBot="1" x14ac:dyDescent="0.35">
      <c r="A26" s="1" t="s">
        <v>154</v>
      </c>
      <c r="B26" s="1" t="s">
        <v>35</v>
      </c>
      <c r="C26" s="14">
        <f>'bizalom(5)'!P24</f>
        <v>0.48459999999999992</v>
      </c>
      <c r="D26" s="14">
        <f>'sertetlen(5)'!P24</f>
        <v>0.4479749999999999</v>
      </c>
      <c r="E26" s="14">
        <f>'rendelkezes(5)'!P24</f>
        <v>0.49190000000000011</v>
      </c>
      <c r="F26" s="14">
        <f>'kar(5)'!P24</f>
        <v>0.35757499999999987</v>
      </c>
      <c r="G26" s="14">
        <f>'csoportmunka(5)'!P24</f>
        <v>0.55709999999999993</v>
      </c>
      <c r="H26" s="14">
        <f>'javitas(5)'!P24</f>
        <v>0.81187500000000001</v>
      </c>
      <c r="I26" s="14">
        <f>'visszaford(5)'!P24</f>
        <v>0.59477500000000005</v>
      </c>
      <c r="J26" s="14">
        <f>'szukseg(5)'!P24</f>
        <v>5.7550000000000212E-2</v>
      </c>
      <c r="K26" s="14">
        <f>'gyak(5)'!P24</f>
        <v>0.23057499999999986</v>
      </c>
      <c r="L26" s="14">
        <f>'visszaall(5)'!P24</f>
        <v>2.452500000000013E-2</v>
      </c>
      <c r="M26" s="1">
        <v>1000000</v>
      </c>
      <c r="O26">
        <f t="shared" si="4"/>
        <v>73</v>
      </c>
      <c r="P26">
        <f t="shared" si="5"/>
        <v>123</v>
      </c>
      <c r="S26">
        <f t="shared" si="6"/>
        <v>41</v>
      </c>
      <c r="T26">
        <f t="shared" si="7"/>
        <v>55</v>
      </c>
      <c r="U26">
        <f t="shared" si="8"/>
        <v>55</v>
      </c>
      <c r="V26">
        <f t="shared" si="9"/>
        <v>73</v>
      </c>
      <c r="W26">
        <f t="shared" si="10"/>
        <v>45</v>
      </c>
      <c r="X26">
        <f t="shared" si="11"/>
        <v>23</v>
      </c>
      <c r="Y26">
        <f t="shared" si="12"/>
        <v>42</v>
      </c>
      <c r="Z26">
        <f t="shared" si="13"/>
        <v>123</v>
      </c>
      <c r="AA26">
        <f t="shared" si="14"/>
        <v>73</v>
      </c>
      <c r="AB26">
        <f t="shared" si="15"/>
        <v>123</v>
      </c>
      <c r="AC26">
        <f t="shared" si="16"/>
        <v>1000000</v>
      </c>
      <c r="AD26">
        <f t="shared" si="2"/>
        <v>1000006.7</v>
      </c>
      <c r="AE26" t="str">
        <f t="shared" si="3"/>
        <v>frissítés</v>
      </c>
      <c r="AF26">
        <f t="shared" si="17"/>
        <v>61</v>
      </c>
      <c r="AI26" s="7" t="s">
        <v>195</v>
      </c>
      <c r="AJ26" s="8">
        <v>38</v>
      </c>
      <c r="AK26" s="8">
        <v>52</v>
      </c>
      <c r="AL26" s="8">
        <v>119</v>
      </c>
      <c r="AM26" s="8">
        <v>72</v>
      </c>
      <c r="AN26" s="8">
        <v>20</v>
      </c>
      <c r="AO26" s="8">
        <v>35</v>
      </c>
      <c r="AP26" s="8">
        <v>49</v>
      </c>
      <c r="AQ26" s="8">
        <v>57</v>
      </c>
      <c r="AR26" s="8">
        <v>81</v>
      </c>
      <c r="AS26" s="8">
        <v>58</v>
      </c>
      <c r="AT26" s="8">
        <v>1000000</v>
      </c>
    </row>
    <row r="27" spans="1:46" ht="15" thickBot="1" x14ac:dyDescent="0.35">
      <c r="A27" s="1" t="s">
        <v>152</v>
      </c>
      <c r="B27" s="1" t="s">
        <v>36</v>
      </c>
      <c r="C27" s="14">
        <f>'bizalom(5)'!P25</f>
        <v>0.48555000000000015</v>
      </c>
      <c r="D27" s="14">
        <f>'sertetlen(5)'!P25</f>
        <v>8.0500000000001126E-3</v>
      </c>
      <c r="E27" s="14">
        <f>'rendelkezes(5)'!P25</f>
        <v>0.43585000000000029</v>
      </c>
      <c r="F27" s="14">
        <f>'kar(5)'!P25</f>
        <v>0.3483999999999996</v>
      </c>
      <c r="G27" s="14">
        <f>'csoportmunka(5)'!P25</f>
        <v>0.23055000000000014</v>
      </c>
      <c r="H27" s="14">
        <f>'javitas(5)'!P25</f>
        <v>3.9749999999999952E-2</v>
      </c>
      <c r="I27" s="14">
        <f>'visszaford(5)'!P25</f>
        <v>0.35524999999999995</v>
      </c>
      <c r="J27" s="14">
        <f>'szukseg(5)'!P25</f>
        <v>1.1800000000000002</v>
      </c>
      <c r="K27" s="14">
        <f>'gyak(5)'!P25</f>
        <v>0.42144999999999988</v>
      </c>
      <c r="L27" s="14">
        <f>'visszaall(5)'!P25</f>
        <v>0.42039999999999966</v>
      </c>
      <c r="M27" s="1">
        <v>1000000</v>
      </c>
      <c r="O27">
        <f t="shared" si="4"/>
        <v>41</v>
      </c>
      <c r="P27">
        <f t="shared" si="5"/>
        <v>19</v>
      </c>
      <c r="S27">
        <f t="shared" si="6"/>
        <v>40</v>
      </c>
      <c r="T27">
        <f t="shared" si="7"/>
        <v>138</v>
      </c>
      <c r="U27">
        <f t="shared" si="8"/>
        <v>73</v>
      </c>
      <c r="V27">
        <f t="shared" si="9"/>
        <v>77</v>
      </c>
      <c r="W27">
        <f t="shared" si="10"/>
        <v>92</v>
      </c>
      <c r="X27">
        <f t="shared" si="11"/>
        <v>131</v>
      </c>
      <c r="Y27">
        <f t="shared" si="12"/>
        <v>89</v>
      </c>
      <c r="Z27">
        <f t="shared" si="13"/>
        <v>7</v>
      </c>
      <c r="AA27">
        <f t="shared" si="14"/>
        <v>41</v>
      </c>
      <c r="AB27">
        <f t="shared" si="15"/>
        <v>19</v>
      </c>
      <c r="AC27">
        <f t="shared" si="16"/>
        <v>1000000</v>
      </c>
      <c r="AD27">
        <f t="shared" si="2"/>
        <v>999785.7</v>
      </c>
      <c r="AE27" t="str">
        <f t="shared" si="3"/>
        <v>törlés</v>
      </c>
      <c r="AF27">
        <f t="shared" si="17"/>
        <v>99</v>
      </c>
      <c r="AI27" s="7" t="s">
        <v>196</v>
      </c>
      <c r="AJ27" s="8">
        <v>111</v>
      </c>
      <c r="AK27" s="8">
        <v>11</v>
      </c>
      <c r="AL27" s="8">
        <v>7</v>
      </c>
      <c r="AM27" s="8">
        <v>7</v>
      </c>
      <c r="AN27" s="8">
        <v>6</v>
      </c>
      <c r="AO27" s="8">
        <v>5</v>
      </c>
      <c r="AP27" s="8">
        <v>9</v>
      </c>
      <c r="AQ27" s="8">
        <v>50</v>
      </c>
      <c r="AR27" s="8">
        <v>4</v>
      </c>
      <c r="AS27" s="8">
        <v>3</v>
      </c>
      <c r="AT27" s="8">
        <v>1000000</v>
      </c>
    </row>
    <row r="28" spans="1:46" ht="15" thickBot="1" x14ac:dyDescent="0.35">
      <c r="A28" s="1" t="s">
        <v>152</v>
      </c>
      <c r="B28" s="1" t="s">
        <v>37</v>
      </c>
      <c r="C28" s="14">
        <f>'bizalom(5)'!P26</f>
        <v>0.42864999999999964</v>
      </c>
      <c r="D28" s="14">
        <f>'sertetlen(5)'!P26</f>
        <v>0.24875000000000003</v>
      </c>
      <c r="E28" s="14">
        <f>'rendelkezes(5)'!P26</f>
        <v>0.15749999999999997</v>
      </c>
      <c r="F28" s="14">
        <f>'kar(5)'!P26</f>
        <v>0.44594999999999985</v>
      </c>
      <c r="G28" s="14">
        <f>'csoportmunka(5)'!P26</f>
        <v>0.55000000000000004</v>
      </c>
      <c r="H28" s="14">
        <f>'javitas(5)'!P26</f>
        <v>3.0999999999999917E-2</v>
      </c>
      <c r="I28" s="14">
        <f>'visszaford(5)'!P26</f>
        <v>0.21914999999999962</v>
      </c>
      <c r="J28" s="14">
        <f>'szukseg(5)'!P26</f>
        <v>0.97799999999999998</v>
      </c>
      <c r="K28" s="14">
        <f>'gyak(5)'!P26</f>
        <v>0.46289999999999965</v>
      </c>
      <c r="L28" s="14">
        <f>'visszaall(5)'!P26</f>
        <v>0.35714999999999963</v>
      </c>
      <c r="M28" s="1">
        <v>1000000</v>
      </c>
      <c r="O28">
        <f t="shared" si="4"/>
        <v>32</v>
      </c>
      <c r="P28">
        <f t="shared" si="5"/>
        <v>23</v>
      </c>
      <c r="S28">
        <f t="shared" si="6"/>
        <v>51</v>
      </c>
      <c r="T28">
        <f t="shared" si="7"/>
        <v>101</v>
      </c>
      <c r="U28">
        <f t="shared" si="8"/>
        <v>125</v>
      </c>
      <c r="V28">
        <f t="shared" si="9"/>
        <v>54</v>
      </c>
      <c r="W28">
        <f t="shared" si="10"/>
        <v>46</v>
      </c>
      <c r="X28">
        <f t="shared" si="11"/>
        <v>135</v>
      </c>
      <c r="Y28">
        <f t="shared" si="12"/>
        <v>114</v>
      </c>
      <c r="Z28">
        <f t="shared" si="13"/>
        <v>15</v>
      </c>
      <c r="AA28">
        <f t="shared" si="14"/>
        <v>32</v>
      </c>
      <c r="AB28">
        <f t="shared" si="15"/>
        <v>23</v>
      </c>
      <c r="AC28">
        <f t="shared" si="16"/>
        <v>1000000</v>
      </c>
      <c r="AD28">
        <f t="shared" si="2"/>
        <v>1000017.7</v>
      </c>
      <c r="AE28" t="str">
        <f t="shared" si="3"/>
        <v>törlés</v>
      </c>
      <c r="AF28">
        <f t="shared" si="17"/>
        <v>58</v>
      </c>
      <c r="AI28" s="7" t="s">
        <v>197</v>
      </c>
      <c r="AJ28" s="8">
        <v>33</v>
      </c>
      <c r="AK28" s="8">
        <v>49</v>
      </c>
      <c r="AL28" s="8">
        <v>115</v>
      </c>
      <c r="AM28" s="8">
        <v>136</v>
      </c>
      <c r="AN28" s="8">
        <v>59</v>
      </c>
      <c r="AO28" s="8">
        <v>87</v>
      </c>
      <c r="AP28" s="8">
        <v>97</v>
      </c>
      <c r="AQ28" s="8">
        <v>75</v>
      </c>
      <c r="AR28" s="8">
        <v>66</v>
      </c>
      <c r="AS28" s="8">
        <v>51</v>
      </c>
      <c r="AT28" s="8">
        <v>1000000</v>
      </c>
    </row>
    <row r="29" spans="1:46" ht="15" thickBot="1" x14ac:dyDescent="0.35">
      <c r="A29" s="1" t="s">
        <v>155</v>
      </c>
      <c r="B29" s="1" t="s">
        <v>38</v>
      </c>
      <c r="C29" s="14">
        <f>'bizalom(5)'!P27</f>
        <v>4.8224999999999962E-2</v>
      </c>
      <c r="D29" s="14">
        <f>'sertetlen(5)'!P27</f>
        <v>0.44722499999999987</v>
      </c>
      <c r="E29" s="14">
        <f>'rendelkezes(5)'!P27</f>
        <v>0.50497499999999995</v>
      </c>
      <c r="F29" s="14">
        <f>'kar(5)'!P27</f>
        <v>0.43500000000000005</v>
      </c>
      <c r="G29" s="14">
        <f>'csoportmunka(5)'!P27</f>
        <v>0.15000000000000002</v>
      </c>
      <c r="H29" s="14">
        <f>'javitas(5)'!P27</f>
        <v>0.40205000000000013</v>
      </c>
      <c r="I29" s="14">
        <f>'visszaford(5)'!P27</f>
        <v>0.41974999999999996</v>
      </c>
      <c r="J29" s="14">
        <f>'szukseg(5)'!P27</f>
        <v>3.1775000000000109E-2</v>
      </c>
      <c r="K29" s="14">
        <f>'gyak(5)'!P27</f>
        <v>8.725000000000005E-2</v>
      </c>
      <c r="L29" s="14">
        <f>'visszaall(5)'!P27</f>
        <v>3.3625000000000016E-2</v>
      </c>
      <c r="M29" s="1">
        <v>1000000</v>
      </c>
      <c r="O29">
        <f t="shared" si="4"/>
        <v>115</v>
      </c>
      <c r="P29">
        <f t="shared" si="5"/>
        <v>121</v>
      </c>
      <c r="S29">
        <f t="shared" si="6"/>
        <v>127</v>
      </c>
      <c r="T29">
        <f t="shared" si="7"/>
        <v>56</v>
      </c>
      <c r="U29">
        <f t="shared" si="8"/>
        <v>51</v>
      </c>
      <c r="V29">
        <f t="shared" si="9"/>
        <v>56</v>
      </c>
      <c r="W29">
        <f t="shared" si="10"/>
        <v>109</v>
      </c>
      <c r="X29">
        <f t="shared" si="11"/>
        <v>84</v>
      </c>
      <c r="Y29">
        <f t="shared" si="12"/>
        <v>77</v>
      </c>
      <c r="Z29">
        <f t="shared" si="13"/>
        <v>130</v>
      </c>
      <c r="AA29">
        <f t="shared" si="14"/>
        <v>115</v>
      </c>
      <c r="AB29">
        <f t="shared" si="15"/>
        <v>121</v>
      </c>
      <c r="AC29">
        <f t="shared" si="16"/>
        <v>1000000</v>
      </c>
      <c r="AD29">
        <f t="shared" si="2"/>
        <v>999727.7</v>
      </c>
      <c r="AE29" t="str">
        <f t="shared" si="3"/>
        <v>létrehozás</v>
      </c>
      <c r="AF29">
        <f t="shared" si="17"/>
        <v>109</v>
      </c>
      <c r="AI29" s="7" t="s">
        <v>198</v>
      </c>
      <c r="AJ29" s="8">
        <v>41</v>
      </c>
      <c r="AK29" s="8">
        <v>55</v>
      </c>
      <c r="AL29" s="8">
        <v>55</v>
      </c>
      <c r="AM29" s="8">
        <v>73</v>
      </c>
      <c r="AN29" s="8">
        <v>45</v>
      </c>
      <c r="AO29" s="8">
        <v>23</v>
      </c>
      <c r="AP29" s="8">
        <v>42</v>
      </c>
      <c r="AQ29" s="8">
        <v>123</v>
      </c>
      <c r="AR29" s="8">
        <v>73</v>
      </c>
      <c r="AS29" s="8">
        <v>123</v>
      </c>
      <c r="AT29" s="8">
        <v>1000000</v>
      </c>
    </row>
    <row r="30" spans="1:46" ht="15" thickBot="1" x14ac:dyDescent="0.35">
      <c r="A30" s="1" t="s">
        <v>156</v>
      </c>
      <c r="B30" s="1" t="s">
        <v>39</v>
      </c>
      <c r="C30" s="14">
        <f>'bizalom(5)'!P28</f>
        <v>0.16386666666666683</v>
      </c>
      <c r="D30" s="14">
        <f>'sertetlen(5)'!P28</f>
        <v>5.9033333333333417E-2</v>
      </c>
      <c r="E30" s="14">
        <f>'rendelkezes(5)'!P28</f>
        <v>0.40643333333333304</v>
      </c>
      <c r="F30" s="14">
        <f>'kar(5)'!P28</f>
        <v>0.2124666666666665</v>
      </c>
      <c r="G30" s="14">
        <f>'csoportmunka(5)'!P28</f>
        <v>0.16476666666666637</v>
      </c>
      <c r="H30" s="14">
        <f>'javitas(5)'!P28</f>
        <v>2.7433333333333049E-2</v>
      </c>
      <c r="I30" s="14">
        <f>'visszaford(5)'!P28</f>
        <v>0.2092333333333336</v>
      </c>
      <c r="J30" s="14">
        <f>'szukseg(5)'!P28</f>
        <v>0.40753333333333347</v>
      </c>
      <c r="K30" s="14">
        <f>'gyak(5)'!P28</f>
        <v>5.2866666666666763E-2</v>
      </c>
      <c r="L30" s="14">
        <f>'visszaall(5)'!P28</f>
        <v>4.5733333333333626E-2</v>
      </c>
      <c r="M30" s="1">
        <v>1000000</v>
      </c>
      <c r="O30">
        <f t="shared" si="4"/>
        <v>125</v>
      </c>
      <c r="P30">
        <f t="shared" si="5"/>
        <v>116</v>
      </c>
      <c r="S30">
        <f t="shared" si="6"/>
        <v>105</v>
      </c>
      <c r="T30">
        <f t="shared" si="7"/>
        <v>130</v>
      </c>
      <c r="U30">
        <f t="shared" si="8"/>
        <v>83</v>
      </c>
      <c r="V30">
        <f t="shared" si="9"/>
        <v>103</v>
      </c>
      <c r="W30">
        <f t="shared" si="10"/>
        <v>106</v>
      </c>
      <c r="X30">
        <f t="shared" si="11"/>
        <v>136</v>
      </c>
      <c r="Y30">
        <f t="shared" si="12"/>
        <v>116</v>
      </c>
      <c r="Z30">
        <f t="shared" si="13"/>
        <v>37</v>
      </c>
      <c r="AA30">
        <f t="shared" si="14"/>
        <v>125</v>
      </c>
      <c r="AB30">
        <f t="shared" si="15"/>
        <v>116</v>
      </c>
      <c r="AC30">
        <f t="shared" si="16"/>
        <v>1000000</v>
      </c>
      <c r="AD30">
        <f t="shared" si="2"/>
        <v>999610.7</v>
      </c>
      <c r="AE30" t="str">
        <f t="shared" si="3"/>
        <v>egyéb</v>
      </c>
      <c r="AF30">
        <f t="shared" si="17"/>
        <v>131</v>
      </c>
      <c r="AI30" s="7" t="s">
        <v>199</v>
      </c>
      <c r="AJ30" s="8">
        <v>40</v>
      </c>
      <c r="AK30" s="8">
        <v>138</v>
      </c>
      <c r="AL30" s="8">
        <v>73</v>
      </c>
      <c r="AM30" s="8">
        <v>77</v>
      </c>
      <c r="AN30" s="8">
        <v>92</v>
      </c>
      <c r="AO30" s="8">
        <v>131</v>
      </c>
      <c r="AP30" s="8">
        <v>89</v>
      </c>
      <c r="AQ30" s="8">
        <v>7</v>
      </c>
      <c r="AR30" s="8">
        <v>41</v>
      </c>
      <c r="AS30" s="8">
        <v>19</v>
      </c>
      <c r="AT30" s="8">
        <v>1000000</v>
      </c>
    </row>
    <row r="31" spans="1:46" ht="15" thickBot="1" x14ac:dyDescent="0.35">
      <c r="A31" s="1" t="s">
        <v>156</v>
      </c>
      <c r="B31" s="1" t="s">
        <v>40</v>
      </c>
      <c r="C31" s="14">
        <f>'bizalom(5)'!P29</f>
        <v>0.35236666666666672</v>
      </c>
      <c r="D31" s="14">
        <f>'sertetlen(5)'!P29</f>
        <v>0.21806666666666694</v>
      </c>
      <c r="E31" s="14">
        <f>'rendelkezes(5)'!P29</f>
        <v>0.11966666666666666</v>
      </c>
      <c r="F31" s="14">
        <f>'kar(5)'!P29</f>
        <v>0.33620000000000011</v>
      </c>
      <c r="G31" s="14">
        <f>'csoportmunka(5)'!P29</f>
        <v>0.38213333333333327</v>
      </c>
      <c r="H31" s="14">
        <f>'javitas(5)'!P29</f>
        <v>0.37806666666666694</v>
      </c>
      <c r="I31" s="14">
        <f>'visszaford(5)'!P29</f>
        <v>0.3017999999999999</v>
      </c>
      <c r="J31" s="14">
        <f>'szukseg(5)'!P29</f>
        <v>7.8400000000000247E-2</v>
      </c>
      <c r="K31" s="14">
        <f>'gyak(5)'!P29</f>
        <v>0.19203333333333342</v>
      </c>
      <c r="L31" s="14">
        <f>'visszaall(5)'!P29</f>
        <v>0.12659999999999982</v>
      </c>
      <c r="M31" s="1">
        <v>1000000</v>
      </c>
      <c r="O31">
        <f t="shared" si="4"/>
        <v>86</v>
      </c>
      <c r="P31">
        <f t="shared" si="5"/>
        <v>68</v>
      </c>
      <c r="S31">
        <f t="shared" si="6"/>
        <v>63</v>
      </c>
      <c r="T31">
        <f t="shared" si="7"/>
        <v>111</v>
      </c>
      <c r="U31">
        <f t="shared" si="8"/>
        <v>131</v>
      </c>
      <c r="V31">
        <f t="shared" si="9"/>
        <v>79</v>
      </c>
      <c r="W31">
        <f t="shared" si="10"/>
        <v>66</v>
      </c>
      <c r="X31">
        <f t="shared" si="11"/>
        <v>93</v>
      </c>
      <c r="Y31">
        <f t="shared" si="12"/>
        <v>99</v>
      </c>
      <c r="Z31">
        <f t="shared" si="13"/>
        <v>115</v>
      </c>
      <c r="AA31">
        <f t="shared" si="14"/>
        <v>86</v>
      </c>
      <c r="AB31">
        <f t="shared" si="15"/>
        <v>68</v>
      </c>
      <c r="AC31">
        <f t="shared" si="16"/>
        <v>1000000</v>
      </c>
      <c r="AD31">
        <f t="shared" si="2"/>
        <v>999764.7</v>
      </c>
      <c r="AE31" t="str">
        <f t="shared" si="3"/>
        <v>egyéb</v>
      </c>
      <c r="AF31">
        <f t="shared" si="17"/>
        <v>106</v>
      </c>
      <c r="AI31" s="7" t="s">
        <v>200</v>
      </c>
      <c r="AJ31" s="8">
        <v>51</v>
      </c>
      <c r="AK31" s="8">
        <v>101</v>
      </c>
      <c r="AL31" s="8">
        <v>125</v>
      </c>
      <c r="AM31" s="8">
        <v>54</v>
      </c>
      <c r="AN31" s="8">
        <v>46</v>
      </c>
      <c r="AO31" s="8">
        <v>135</v>
      </c>
      <c r="AP31" s="8">
        <v>114</v>
      </c>
      <c r="AQ31" s="8">
        <v>15</v>
      </c>
      <c r="AR31" s="8">
        <v>32</v>
      </c>
      <c r="AS31" s="8">
        <v>23</v>
      </c>
      <c r="AT31" s="8">
        <v>1000000</v>
      </c>
    </row>
    <row r="32" spans="1:46" ht="15" thickBot="1" x14ac:dyDescent="0.35">
      <c r="A32" s="1" t="s">
        <v>154</v>
      </c>
      <c r="B32" s="1" t="s">
        <v>41</v>
      </c>
      <c r="C32" s="14">
        <f>'bizalom(5)'!P30</f>
        <v>0.26397499999999996</v>
      </c>
      <c r="D32" s="14">
        <f>'sertetlen(5)'!P30</f>
        <v>0.39812499999999995</v>
      </c>
      <c r="E32" s="14">
        <f>'rendelkezes(5)'!P30</f>
        <v>0.35272499999999996</v>
      </c>
      <c r="F32" s="14">
        <f>'kar(5)'!P30</f>
        <v>0.23812500000000003</v>
      </c>
      <c r="G32" s="14">
        <f>'csoportmunka(5)'!P30</f>
        <v>0.24944999999999984</v>
      </c>
      <c r="H32" s="14">
        <f>'javitas(5)'!P30</f>
        <v>0.30709999999999993</v>
      </c>
      <c r="I32" s="14">
        <f>'visszaford(5)'!P30</f>
        <v>0.37405000000000022</v>
      </c>
      <c r="J32" s="14">
        <f>'szukseg(5)'!P30</f>
        <v>0.10302500000000014</v>
      </c>
      <c r="K32" s="14">
        <f>'gyak(5)'!P30</f>
        <v>6.5949999999999731E-2</v>
      </c>
      <c r="L32" s="14">
        <f>'visszaall(5)'!P30</f>
        <v>1.2699999999999823E-2</v>
      </c>
      <c r="M32" s="1">
        <v>1000000</v>
      </c>
      <c r="O32">
        <f t="shared" si="4"/>
        <v>123</v>
      </c>
      <c r="P32">
        <f t="shared" si="5"/>
        <v>130</v>
      </c>
      <c r="S32">
        <f t="shared" si="6"/>
        <v>87</v>
      </c>
      <c r="T32">
        <f t="shared" si="7"/>
        <v>69</v>
      </c>
      <c r="U32">
        <f t="shared" si="8"/>
        <v>94</v>
      </c>
      <c r="V32">
        <f t="shared" si="9"/>
        <v>96</v>
      </c>
      <c r="W32">
        <f t="shared" si="10"/>
        <v>90</v>
      </c>
      <c r="X32">
        <f t="shared" si="11"/>
        <v>99</v>
      </c>
      <c r="Y32">
        <f t="shared" si="12"/>
        <v>83</v>
      </c>
      <c r="Z32">
        <f t="shared" si="13"/>
        <v>106</v>
      </c>
      <c r="AA32">
        <f t="shared" si="14"/>
        <v>123</v>
      </c>
      <c r="AB32">
        <f t="shared" si="15"/>
        <v>130</v>
      </c>
      <c r="AC32">
        <f t="shared" si="16"/>
        <v>1000000</v>
      </c>
      <c r="AD32">
        <f t="shared" si="2"/>
        <v>999676.7</v>
      </c>
      <c r="AE32" t="str">
        <f t="shared" si="3"/>
        <v>frissítés</v>
      </c>
      <c r="AF32">
        <f t="shared" si="17"/>
        <v>119</v>
      </c>
      <c r="AI32" s="7" t="s">
        <v>201</v>
      </c>
      <c r="AJ32" s="8">
        <v>127</v>
      </c>
      <c r="AK32" s="8">
        <v>56</v>
      </c>
      <c r="AL32" s="8">
        <v>51</v>
      </c>
      <c r="AM32" s="8">
        <v>56</v>
      </c>
      <c r="AN32" s="8">
        <v>109</v>
      </c>
      <c r="AO32" s="8">
        <v>84</v>
      </c>
      <c r="AP32" s="8">
        <v>77</v>
      </c>
      <c r="AQ32" s="8">
        <v>130</v>
      </c>
      <c r="AR32" s="8">
        <v>115</v>
      </c>
      <c r="AS32" s="8">
        <v>121</v>
      </c>
      <c r="AT32" s="8">
        <v>1000000</v>
      </c>
    </row>
    <row r="33" spans="1:46" ht="15" thickBot="1" x14ac:dyDescent="0.35">
      <c r="A33" s="1" t="s">
        <v>155</v>
      </c>
      <c r="B33" s="1" t="s">
        <v>42</v>
      </c>
      <c r="C33" s="14">
        <f>'bizalom(5)'!P31</f>
        <v>0.37970000000000015</v>
      </c>
      <c r="D33" s="14">
        <f>'sertetlen(5)'!P31</f>
        <v>0.4346666666666667</v>
      </c>
      <c r="E33" s="14">
        <f>'rendelkezes(5)'!P31</f>
        <v>0.36906666666666688</v>
      </c>
      <c r="F33" s="14">
        <f>'kar(5)'!P31</f>
        <v>0.31390000000000029</v>
      </c>
      <c r="G33" s="14">
        <f>'csoportmunka(5)'!P31</f>
        <v>0.69973333333333354</v>
      </c>
      <c r="H33" s="14">
        <f>'javitas(5)'!P31</f>
        <v>0.50363333333333327</v>
      </c>
      <c r="I33" s="14">
        <f>'visszaford(5)'!P31</f>
        <v>0.42066666666666669</v>
      </c>
      <c r="J33" s="14">
        <f>'szukseg(5)'!P31</f>
        <v>0.42363333333333308</v>
      </c>
      <c r="K33" s="14">
        <f>'gyak(5)'!P31</f>
        <v>0.36783333333333346</v>
      </c>
      <c r="L33" s="14">
        <f>'visszaall(5)'!P31</f>
        <v>0.35856666666666676</v>
      </c>
      <c r="M33" s="1">
        <v>1000000</v>
      </c>
      <c r="O33">
        <f t="shared" si="4"/>
        <v>46</v>
      </c>
      <c r="P33">
        <f t="shared" si="5"/>
        <v>22</v>
      </c>
      <c r="S33">
        <f t="shared" si="6"/>
        <v>58</v>
      </c>
      <c r="T33">
        <f t="shared" si="7"/>
        <v>61</v>
      </c>
      <c r="U33">
        <f t="shared" si="8"/>
        <v>89</v>
      </c>
      <c r="V33">
        <f t="shared" si="9"/>
        <v>85</v>
      </c>
      <c r="W33">
        <f t="shared" si="10"/>
        <v>27</v>
      </c>
      <c r="X33">
        <f t="shared" si="11"/>
        <v>71</v>
      </c>
      <c r="Y33">
        <f t="shared" si="12"/>
        <v>76</v>
      </c>
      <c r="Z33">
        <f t="shared" si="13"/>
        <v>33</v>
      </c>
      <c r="AA33">
        <f t="shared" si="14"/>
        <v>46</v>
      </c>
      <c r="AB33">
        <f t="shared" si="15"/>
        <v>22</v>
      </c>
      <c r="AC33">
        <f t="shared" si="16"/>
        <v>1000000</v>
      </c>
      <c r="AD33">
        <f t="shared" si="2"/>
        <v>1000145.7</v>
      </c>
      <c r="AE33" t="str">
        <f t="shared" si="3"/>
        <v>létrehozás</v>
      </c>
      <c r="AF33">
        <f t="shared" si="17"/>
        <v>43</v>
      </c>
      <c r="AI33" s="7" t="s">
        <v>202</v>
      </c>
      <c r="AJ33" s="8">
        <v>105</v>
      </c>
      <c r="AK33" s="8">
        <v>130</v>
      </c>
      <c r="AL33" s="8">
        <v>83</v>
      </c>
      <c r="AM33" s="8">
        <v>103</v>
      </c>
      <c r="AN33" s="8">
        <v>106</v>
      </c>
      <c r="AO33" s="8">
        <v>136</v>
      </c>
      <c r="AP33" s="8">
        <v>116</v>
      </c>
      <c r="AQ33" s="8">
        <v>37</v>
      </c>
      <c r="AR33" s="8">
        <v>125</v>
      </c>
      <c r="AS33" s="8">
        <v>116</v>
      </c>
      <c r="AT33" s="8">
        <v>1000000</v>
      </c>
    </row>
    <row r="34" spans="1:46" ht="15" thickBot="1" x14ac:dyDescent="0.35">
      <c r="A34" s="1" t="s">
        <v>154</v>
      </c>
      <c r="B34" s="1" t="s">
        <v>43</v>
      </c>
      <c r="C34" s="14">
        <f>'bizalom(5)'!P32</f>
        <v>0.4401750000000002</v>
      </c>
      <c r="D34" s="14">
        <f>'sertetlen(5)'!P32</f>
        <v>0.43352500000000005</v>
      </c>
      <c r="E34" s="14">
        <f>'rendelkezes(5)'!P32</f>
        <v>0.53415000000000012</v>
      </c>
      <c r="F34" s="14">
        <f>'kar(5)'!P32</f>
        <v>0.39034999999999986</v>
      </c>
      <c r="G34" s="14">
        <f>'csoportmunka(5)'!P32</f>
        <v>0.56537499999999996</v>
      </c>
      <c r="H34" s="14">
        <f>'javitas(5)'!P32</f>
        <v>0.65662500000000001</v>
      </c>
      <c r="I34" s="14">
        <f>'visszaford(5)'!P32</f>
        <v>0.58182499999999981</v>
      </c>
      <c r="J34" s="14">
        <f>'szukseg(5)'!P32</f>
        <v>0.1072249999999999</v>
      </c>
      <c r="K34" s="14">
        <f>'gyak(5)'!P32</f>
        <v>1.8574999999999786E-2</v>
      </c>
      <c r="L34" s="14">
        <f>'visszaall(5)'!P32</f>
        <v>1.432499999999981E-2</v>
      </c>
      <c r="M34" s="1">
        <v>1000000</v>
      </c>
      <c r="O34">
        <f t="shared" si="4"/>
        <v>132</v>
      </c>
      <c r="P34">
        <f t="shared" si="5"/>
        <v>128</v>
      </c>
      <c r="S34">
        <f t="shared" si="6"/>
        <v>49</v>
      </c>
      <c r="T34">
        <f t="shared" si="7"/>
        <v>62</v>
      </c>
      <c r="U34">
        <f t="shared" si="8"/>
        <v>45</v>
      </c>
      <c r="V34">
        <f t="shared" si="9"/>
        <v>68</v>
      </c>
      <c r="W34">
        <f t="shared" si="10"/>
        <v>43</v>
      </c>
      <c r="X34">
        <f t="shared" si="11"/>
        <v>41</v>
      </c>
      <c r="Y34">
        <f t="shared" si="12"/>
        <v>46</v>
      </c>
      <c r="Z34">
        <f t="shared" si="13"/>
        <v>105</v>
      </c>
      <c r="AA34">
        <f t="shared" si="14"/>
        <v>132</v>
      </c>
      <c r="AB34">
        <f t="shared" si="15"/>
        <v>128</v>
      </c>
      <c r="AC34">
        <f t="shared" si="16"/>
        <v>1000000</v>
      </c>
      <c r="AD34">
        <f t="shared" si="2"/>
        <v>999922.7</v>
      </c>
      <c r="AE34" t="str">
        <f t="shared" si="3"/>
        <v>frissítés</v>
      </c>
      <c r="AF34">
        <f t="shared" si="17"/>
        <v>78</v>
      </c>
      <c r="AI34" s="7" t="s">
        <v>203</v>
      </c>
      <c r="AJ34" s="8">
        <v>63</v>
      </c>
      <c r="AK34" s="8">
        <v>111</v>
      </c>
      <c r="AL34" s="8">
        <v>131</v>
      </c>
      <c r="AM34" s="8">
        <v>79</v>
      </c>
      <c r="AN34" s="8">
        <v>66</v>
      </c>
      <c r="AO34" s="8">
        <v>93</v>
      </c>
      <c r="AP34" s="8">
        <v>99</v>
      </c>
      <c r="AQ34" s="8">
        <v>115</v>
      </c>
      <c r="AR34" s="8">
        <v>86</v>
      </c>
      <c r="AS34" s="8">
        <v>68</v>
      </c>
      <c r="AT34" s="8">
        <v>1000000</v>
      </c>
    </row>
    <row r="35" spans="1:46" ht="15" thickBot="1" x14ac:dyDescent="0.35">
      <c r="A35" s="1" t="s">
        <v>152</v>
      </c>
      <c r="B35" s="1" t="s">
        <v>44</v>
      </c>
      <c r="C35" s="14">
        <f>'bizalom(5)'!P33</f>
        <v>0.2649499999999998</v>
      </c>
      <c r="D35" s="14">
        <f>'sertetlen(5)'!P33</f>
        <v>9.6899999999999653E-2</v>
      </c>
      <c r="E35" s="14">
        <f>'rendelkezes(5)'!P33</f>
        <v>0.46649999999999991</v>
      </c>
      <c r="F35" s="14">
        <f>'kar(5)'!P33</f>
        <v>0.28435000000000032</v>
      </c>
      <c r="G35" s="14">
        <f>'csoportmunka(5)'!P33</f>
        <v>0.24460000000000037</v>
      </c>
      <c r="H35" s="14">
        <f>'javitas(5)'!P33</f>
        <v>0.11110000000000031</v>
      </c>
      <c r="I35" s="14">
        <f>'visszaford(5)'!P33</f>
        <v>0.60005000000000019</v>
      </c>
      <c r="J35" s="14">
        <f>'szukseg(5)'!P33</f>
        <v>1.1657500000000001</v>
      </c>
      <c r="K35" s="14">
        <f>'gyak(5)'!P33</f>
        <v>0.29810000000000025</v>
      </c>
      <c r="L35" s="14">
        <f>'visszaall(5)'!P33</f>
        <v>0.49910000000000032</v>
      </c>
      <c r="M35" s="1">
        <v>1000000</v>
      </c>
      <c r="O35">
        <f t="shared" si="4"/>
        <v>59</v>
      </c>
      <c r="P35">
        <f t="shared" si="5"/>
        <v>10</v>
      </c>
      <c r="S35">
        <f t="shared" si="6"/>
        <v>86</v>
      </c>
      <c r="T35">
        <f t="shared" si="7"/>
        <v>123</v>
      </c>
      <c r="U35">
        <f t="shared" si="8"/>
        <v>64</v>
      </c>
      <c r="V35">
        <f t="shared" si="9"/>
        <v>88</v>
      </c>
      <c r="W35">
        <f t="shared" si="10"/>
        <v>91</v>
      </c>
      <c r="X35">
        <f t="shared" si="11"/>
        <v>121</v>
      </c>
      <c r="Y35">
        <f t="shared" si="12"/>
        <v>41</v>
      </c>
      <c r="Z35">
        <f t="shared" si="13"/>
        <v>8</v>
      </c>
      <c r="AA35">
        <f t="shared" si="14"/>
        <v>59</v>
      </c>
      <c r="AB35">
        <f t="shared" si="15"/>
        <v>10</v>
      </c>
      <c r="AC35">
        <f t="shared" si="16"/>
        <v>1000000</v>
      </c>
      <c r="AD35">
        <f t="shared" si="2"/>
        <v>1000084.2</v>
      </c>
      <c r="AE35" t="str">
        <f t="shared" si="3"/>
        <v>törlés</v>
      </c>
      <c r="AF35">
        <f t="shared" si="17"/>
        <v>47</v>
      </c>
      <c r="AI35" s="7" t="s">
        <v>204</v>
      </c>
      <c r="AJ35" s="8">
        <v>87</v>
      </c>
      <c r="AK35" s="8">
        <v>69</v>
      </c>
      <c r="AL35" s="8">
        <v>94</v>
      </c>
      <c r="AM35" s="8">
        <v>96</v>
      </c>
      <c r="AN35" s="8">
        <v>90</v>
      </c>
      <c r="AO35" s="8">
        <v>99</v>
      </c>
      <c r="AP35" s="8">
        <v>83</v>
      </c>
      <c r="AQ35" s="8">
        <v>106</v>
      </c>
      <c r="AR35" s="8">
        <v>123</v>
      </c>
      <c r="AS35" s="8">
        <v>130</v>
      </c>
      <c r="AT35" s="8">
        <v>1000000</v>
      </c>
    </row>
    <row r="36" spans="1:46" ht="15" thickBot="1" x14ac:dyDescent="0.35">
      <c r="A36" s="1" t="s">
        <v>153</v>
      </c>
      <c r="B36" s="1" t="s">
        <v>45</v>
      </c>
      <c r="C36" s="14">
        <f>'bizalom(5)'!P34</f>
        <v>0.38302500000000006</v>
      </c>
      <c r="D36" s="14">
        <f>'sertetlen(5)'!P34</f>
        <v>0.43737499999999996</v>
      </c>
      <c r="E36" s="14">
        <f>'rendelkezes(5)'!P34</f>
        <v>0.46709999999999996</v>
      </c>
      <c r="F36" s="14">
        <f>'kar(5)'!P34</f>
        <v>0.23499999999999999</v>
      </c>
      <c r="G36" s="14">
        <f>'csoportmunka(5)'!P34</f>
        <v>0.3658499999999999</v>
      </c>
      <c r="H36" s="14">
        <f>'javitas(5)'!P34</f>
        <v>0.3781500000000001</v>
      </c>
      <c r="I36" s="14">
        <f>'visszaford(5)'!P34</f>
        <v>0.42340000000000011</v>
      </c>
      <c r="J36" s="14">
        <f>'szukseg(5)'!P34</f>
        <v>8.5824999999999818E-2</v>
      </c>
      <c r="K36" s="14">
        <f>'gyak(5)'!P34</f>
        <v>6.8275000000000086E-2</v>
      </c>
      <c r="L36" s="14">
        <f>'visszaall(5)'!P34</f>
        <v>5.7300000000000129E-2</v>
      </c>
      <c r="M36" s="1">
        <v>1000000</v>
      </c>
      <c r="O36">
        <f t="shared" si="4"/>
        <v>122</v>
      </c>
      <c r="P36">
        <f t="shared" si="5"/>
        <v>109</v>
      </c>
      <c r="S36">
        <f t="shared" si="6"/>
        <v>57</v>
      </c>
      <c r="T36">
        <f t="shared" si="7"/>
        <v>59</v>
      </c>
      <c r="U36">
        <f t="shared" si="8"/>
        <v>63</v>
      </c>
      <c r="V36">
        <f t="shared" si="9"/>
        <v>97</v>
      </c>
      <c r="W36">
        <f t="shared" si="10"/>
        <v>69</v>
      </c>
      <c r="X36">
        <f t="shared" si="11"/>
        <v>92</v>
      </c>
      <c r="Y36">
        <f t="shared" si="12"/>
        <v>75</v>
      </c>
      <c r="Z36">
        <f t="shared" si="13"/>
        <v>111</v>
      </c>
      <c r="AA36">
        <f t="shared" si="14"/>
        <v>122</v>
      </c>
      <c r="AB36">
        <f t="shared" si="15"/>
        <v>109</v>
      </c>
      <c r="AC36">
        <f t="shared" si="16"/>
        <v>1000000</v>
      </c>
      <c r="AD36">
        <f t="shared" si="2"/>
        <v>999813.7</v>
      </c>
      <c r="AE36" t="str">
        <f t="shared" si="3"/>
        <v>módosítás</v>
      </c>
      <c r="AF36">
        <f t="shared" si="17"/>
        <v>95</v>
      </c>
      <c r="AI36" s="7" t="s">
        <v>205</v>
      </c>
      <c r="AJ36" s="8">
        <v>58</v>
      </c>
      <c r="AK36" s="8">
        <v>61</v>
      </c>
      <c r="AL36" s="8">
        <v>89</v>
      </c>
      <c r="AM36" s="8">
        <v>85</v>
      </c>
      <c r="AN36" s="8">
        <v>27</v>
      </c>
      <c r="AO36" s="8">
        <v>71</v>
      </c>
      <c r="AP36" s="8">
        <v>76</v>
      </c>
      <c r="AQ36" s="8">
        <v>33</v>
      </c>
      <c r="AR36" s="8">
        <v>46</v>
      </c>
      <c r="AS36" s="8">
        <v>22</v>
      </c>
      <c r="AT36" s="8">
        <v>1000000</v>
      </c>
    </row>
    <row r="37" spans="1:46" ht="15" thickBot="1" x14ac:dyDescent="0.35">
      <c r="A37" s="1" t="s">
        <v>155</v>
      </c>
      <c r="B37" s="1" t="s">
        <v>46</v>
      </c>
      <c r="C37" s="14">
        <f>'bizalom(5)'!P35</f>
        <v>0.47887500000000005</v>
      </c>
      <c r="D37" s="14">
        <f>'sertetlen(5)'!P35</f>
        <v>0.42467500000000014</v>
      </c>
      <c r="E37" s="14">
        <f>'rendelkezes(5)'!P35</f>
        <v>0.59905000000000019</v>
      </c>
      <c r="F37" s="14">
        <f>'kar(5)'!P35</f>
        <v>0.61050000000000004</v>
      </c>
      <c r="G37" s="14">
        <f>'csoportmunka(5)'!P35</f>
        <v>0.57327500000000009</v>
      </c>
      <c r="H37" s="14">
        <f>'javitas(5)'!P35</f>
        <v>0.75394999999999979</v>
      </c>
      <c r="I37" s="14">
        <f>'visszaford(5)'!P35</f>
        <v>0.60994999999999977</v>
      </c>
      <c r="J37" s="14">
        <f>'szukseg(5)'!P35</f>
        <v>0.11592500000000028</v>
      </c>
      <c r="K37" s="14">
        <f>'gyak(5)'!P35</f>
        <v>0.14037499999999992</v>
      </c>
      <c r="L37" s="14">
        <f>'visszaall(5)'!P35</f>
        <v>0.13090000000000002</v>
      </c>
      <c r="M37" s="1">
        <v>1000000</v>
      </c>
      <c r="O37">
        <f t="shared" si="4"/>
        <v>102</v>
      </c>
      <c r="P37">
        <f t="shared" si="5"/>
        <v>67</v>
      </c>
      <c r="S37">
        <f t="shared" si="6"/>
        <v>43</v>
      </c>
      <c r="T37">
        <f t="shared" si="7"/>
        <v>65</v>
      </c>
      <c r="U37">
        <f t="shared" si="8"/>
        <v>36</v>
      </c>
      <c r="V37">
        <f t="shared" si="9"/>
        <v>35</v>
      </c>
      <c r="W37">
        <f t="shared" si="10"/>
        <v>41</v>
      </c>
      <c r="X37">
        <f t="shared" si="11"/>
        <v>28</v>
      </c>
      <c r="Y37">
        <f t="shared" si="12"/>
        <v>40</v>
      </c>
      <c r="Z37">
        <f t="shared" si="13"/>
        <v>102</v>
      </c>
      <c r="AA37">
        <f t="shared" si="14"/>
        <v>102</v>
      </c>
      <c r="AB37">
        <f t="shared" si="15"/>
        <v>67</v>
      </c>
      <c r="AC37">
        <f t="shared" si="16"/>
        <v>1000000</v>
      </c>
      <c r="AD37">
        <f t="shared" si="2"/>
        <v>1000145.2</v>
      </c>
      <c r="AE37" t="str">
        <f t="shared" si="3"/>
        <v>létrehozás</v>
      </c>
      <c r="AF37">
        <f t="shared" si="17"/>
        <v>44</v>
      </c>
      <c r="AI37" s="7" t="s">
        <v>206</v>
      </c>
      <c r="AJ37" s="8">
        <v>49</v>
      </c>
      <c r="AK37" s="8">
        <v>62</v>
      </c>
      <c r="AL37" s="8">
        <v>45</v>
      </c>
      <c r="AM37" s="8">
        <v>68</v>
      </c>
      <c r="AN37" s="8">
        <v>43</v>
      </c>
      <c r="AO37" s="8">
        <v>41</v>
      </c>
      <c r="AP37" s="8">
        <v>46</v>
      </c>
      <c r="AQ37" s="8">
        <v>105</v>
      </c>
      <c r="AR37" s="8">
        <v>132</v>
      </c>
      <c r="AS37" s="8">
        <v>128</v>
      </c>
      <c r="AT37" s="8">
        <v>1000000</v>
      </c>
    </row>
    <row r="38" spans="1:46" ht="15" thickBot="1" x14ac:dyDescent="0.35">
      <c r="A38" s="1" t="s">
        <v>154</v>
      </c>
      <c r="B38" s="1" t="s">
        <v>47</v>
      </c>
      <c r="C38" s="14">
        <f>'bizalom(5)'!P36</f>
        <v>0.56532000000000004</v>
      </c>
      <c r="D38" s="14">
        <f>'sertetlen(5)'!P36</f>
        <v>0.56347999999999998</v>
      </c>
      <c r="E38" s="14">
        <f>'rendelkezes(5)'!P36</f>
        <v>0.65314000000000016</v>
      </c>
      <c r="F38" s="14">
        <f>'kar(5)'!P36</f>
        <v>0.6649799999999999</v>
      </c>
      <c r="G38" s="14">
        <f>'csoportmunka(5)'!P36</f>
        <v>0.59732000000000007</v>
      </c>
      <c r="H38" s="14">
        <f>'javitas(5)'!P36</f>
        <v>0.67425999999999986</v>
      </c>
      <c r="I38" s="14">
        <f>'visszaford(5)'!P36</f>
        <v>0.64807999999999999</v>
      </c>
      <c r="J38" s="14">
        <f>'szukseg(5)'!P36</f>
        <v>0.15662000000000004</v>
      </c>
      <c r="K38" s="14">
        <f>'gyak(5)'!P36</f>
        <v>0.2187599999999999</v>
      </c>
      <c r="L38" s="14">
        <f>'visszaall(5)'!P36</f>
        <v>0.11940000000000009</v>
      </c>
      <c r="M38" s="1">
        <v>1000000</v>
      </c>
      <c r="O38">
        <f t="shared" si="4"/>
        <v>79</v>
      </c>
      <c r="P38">
        <f t="shared" si="5"/>
        <v>77</v>
      </c>
      <c r="S38">
        <f t="shared" si="6"/>
        <v>28</v>
      </c>
      <c r="T38">
        <f t="shared" si="7"/>
        <v>35</v>
      </c>
      <c r="U38">
        <f t="shared" si="8"/>
        <v>29</v>
      </c>
      <c r="V38">
        <f t="shared" si="9"/>
        <v>30</v>
      </c>
      <c r="W38">
        <f t="shared" si="10"/>
        <v>35</v>
      </c>
      <c r="X38">
        <f t="shared" si="11"/>
        <v>36</v>
      </c>
      <c r="Y38">
        <f t="shared" si="12"/>
        <v>37</v>
      </c>
      <c r="Z38">
        <f t="shared" si="13"/>
        <v>90</v>
      </c>
      <c r="AA38">
        <f t="shared" si="14"/>
        <v>79</v>
      </c>
      <c r="AB38">
        <f t="shared" si="15"/>
        <v>77</v>
      </c>
      <c r="AC38">
        <f t="shared" si="16"/>
        <v>1000000</v>
      </c>
      <c r="AD38">
        <f t="shared" si="2"/>
        <v>1000256.3</v>
      </c>
      <c r="AE38" t="str">
        <f t="shared" si="3"/>
        <v>frissítés</v>
      </c>
      <c r="AF38">
        <f t="shared" si="17"/>
        <v>27</v>
      </c>
      <c r="AI38" s="7" t="s">
        <v>207</v>
      </c>
      <c r="AJ38" s="8">
        <v>86</v>
      </c>
      <c r="AK38" s="8">
        <v>123</v>
      </c>
      <c r="AL38" s="8">
        <v>64</v>
      </c>
      <c r="AM38" s="8">
        <v>88</v>
      </c>
      <c r="AN38" s="8">
        <v>91</v>
      </c>
      <c r="AO38" s="8">
        <v>121</v>
      </c>
      <c r="AP38" s="8">
        <v>41</v>
      </c>
      <c r="AQ38" s="8">
        <v>8</v>
      </c>
      <c r="AR38" s="8">
        <v>59</v>
      </c>
      <c r="AS38" s="8">
        <v>10</v>
      </c>
      <c r="AT38" s="8">
        <v>1000000</v>
      </c>
    </row>
    <row r="39" spans="1:46" ht="15" thickBot="1" x14ac:dyDescent="0.35">
      <c r="A39" s="1" t="s">
        <v>152</v>
      </c>
      <c r="B39" s="1" t="s">
        <v>48</v>
      </c>
      <c r="C39" s="14">
        <f>'bizalom(5)'!P37</f>
        <v>0.48830000000000018</v>
      </c>
      <c r="D39" s="14">
        <f>'sertetlen(5)'!P37</f>
        <v>0.29214999999999969</v>
      </c>
      <c r="E39" s="14">
        <f>'rendelkezes(5)'!P37</f>
        <v>0.19860000000000033</v>
      </c>
      <c r="F39" s="14">
        <f>'kar(5)'!P37</f>
        <v>0.13424999999999998</v>
      </c>
      <c r="G39" s="14">
        <f>'csoportmunka(5)'!P37</f>
        <v>0.17025000000000001</v>
      </c>
      <c r="H39" s="14">
        <f>'javitas(5)'!P37</f>
        <v>0.6705500000000002</v>
      </c>
      <c r="I39" s="14">
        <f>'visszaford(5)'!P37</f>
        <v>0.45114999999999961</v>
      </c>
      <c r="J39" s="14">
        <f>'szukseg(5)'!P37</f>
        <v>0.95300000000000007</v>
      </c>
      <c r="K39" s="14">
        <f>'gyak(5)'!P37</f>
        <v>0.46589999999999954</v>
      </c>
      <c r="L39" s="14">
        <f>'visszaall(5)'!P37</f>
        <v>0.43960000000000043</v>
      </c>
      <c r="M39" s="1">
        <v>1000000</v>
      </c>
      <c r="O39">
        <f t="shared" si="4"/>
        <v>31</v>
      </c>
      <c r="P39">
        <f t="shared" si="5"/>
        <v>17</v>
      </c>
      <c r="S39">
        <f t="shared" si="6"/>
        <v>39</v>
      </c>
      <c r="T39">
        <f t="shared" si="7"/>
        <v>93</v>
      </c>
      <c r="U39">
        <f t="shared" si="8"/>
        <v>120</v>
      </c>
      <c r="V39">
        <f t="shared" si="9"/>
        <v>115</v>
      </c>
      <c r="W39">
        <f t="shared" si="10"/>
        <v>105</v>
      </c>
      <c r="X39">
        <f t="shared" si="11"/>
        <v>38</v>
      </c>
      <c r="Y39">
        <f t="shared" si="12"/>
        <v>68</v>
      </c>
      <c r="Z39">
        <f t="shared" si="13"/>
        <v>17</v>
      </c>
      <c r="AA39">
        <f t="shared" si="14"/>
        <v>31</v>
      </c>
      <c r="AB39">
        <f t="shared" si="15"/>
        <v>17</v>
      </c>
      <c r="AC39">
        <f t="shared" si="16"/>
        <v>1000000</v>
      </c>
      <c r="AD39">
        <f t="shared" si="2"/>
        <v>1000070.7</v>
      </c>
      <c r="AE39" t="str">
        <f t="shared" si="3"/>
        <v>törlés</v>
      </c>
      <c r="AF39">
        <f t="shared" si="17"/>
        <v>49</v>
      </c>
      <c r="AI39" s="7" t="s">
        <v>208</v>
      </c>
      <c r="AJ39" s="8">
        <v>57</v>
      </c>
      <c r="AK39" s="8">
        <v>59</v>
      </c>
      <c r="AL39" s="8">
        <v>63</v>
      </c>
      <c r="AM39" s="8">
        <v>97</v>
      </c>
      <c r="AN39" s="8">
        <v>69</v>
      </c>
      <c r="AO39" s="8">
        <v>92</v>
      </c>
      <c r="AP39" s="8">
        <v>75</v>
      </c>
      <c r="AQ39" s="8">
        <v>111</v>
      </c>
      <c r="AR39" s="8">
        <v>122</v>
      </c>
      <c r="AS39" s="8">
        <v>109</v>
      </c>
      <c r="AT39" s="8">
        <v>1000000</v>
      </c>
    </row>
    <row r="40" spans="1:46" ht="15" thickBot="1" x14ac:dyDescent="0.35">
      <c r="A40" s="1" t="s">
        <v>155</v>
      </c>
      <c r="B40" s="1" t="s">
        <v>49</v>
      </c>
      <c r="C40" s="14">
        <f>'bizalom(5)'!P38</f>
        <v>0.45802500000000013</v>
      </c>
      <c r="D40" s="14">
        <f>'sertetlen(5)'!P38</f>
        <v>0.53012499999999996</v>
      </c>
      <c r="E40" s="14">
        <f>'rendelkezes(5)'!P38</f>
        <v>0.48830000000000018</v>
      </c>
      <c r="F40" s="14">
        <f>'kar(5)'!P38</f>
        <v>0.51930000000000021</v>
      </c>
      <c r="G40" s="14">
        <f>'csoportmunka(5)'!P38</f>
        <v>0.67534999999999989</v>
      </c>
      <c r="H40" s="14">
        <f>'javitas(5)'!P38</f>
        <v>0.60809999999999986</v>
      </c>
      <c r="I40" s="14">
        <f>'visszaford(5)'!P38</f>
        <v>0.59477500000000005</v>
      </c>
      <c r="J40" s="14">
        <f>'szukseg(5)'!P38</f>
        <v>0.14815000000000011</v>
      </c>
      <c r="K40" s="14">
        <f>'gyak(5)'!P38</f>
        <v>0.22957499999999986</v>
      </c>
      <c r="L40" s="14">
        <f>'visszaall(5)'!P38</f>
        <v>1.2949999999999795E-2</v>
      </c>
      <c r="M40" s="1">
        <v>1000000</v>
      </c>
      <c r="O40">
        <f t="shared" si="4"/>
        <v>74</v>
      </c>
      <c r="P40">
        <f t="shared" si="5"/>
        <v>129</v>
      </c>
      <c r="S40">
        <f t="shared" si="6"/>
        <v>48</v>
      </c>
      <c r="T40">
        <f t="shared" si="7"/>
        <v>43</v>
      </c>
      <c r="U40">
        <f t="shared" si="8"/>
        <v>58</v>
      </c>
      <c r="V40">
        <f t="shared" si="9"/>
        <v>45</v>
      </c>
      <c r="W40">
        <f t="shared" si="10"/>
        <v>29</v>
      </c>
      <c r="X40">
        <f t="shared" si="11"/>
        <v>47</v>
      </c>
      <c r="Y40">
        <f t="shared" si="12"/>
        <v>42</v>
      </c>
      <c r="Z40">
        <f t="shared" si="13"/>
        <v>94</v>
      </c>
      <c r="AA40">
        <f t="shared" si="14"/>
        <v>74</v>
      </c>
      <c r="AB40">
        <f t="shared" si="15"/>
        <v>129</v>
      </c>
      <c r="AC40">
        <f t="shared" si="16"/>
        <v>1000000</v>
      </c>
      <c r="AD40">
        <f t="shared" si="2"/>
        <v>1000050.7</v>
      </c>
      <c r="AE40" t="str">
        <f t="shared" si="3"/>
        <v>létrehozás</v>
      </c>
      <c r="AF40">
        <f t="shared" si="17"/>
        <v>52</v>
      </c>
      <c r="AI40" s="7" t="s">
        <v>209</v>
      </c>
      <c r="AJ40" s="8">
        <v>43</v>
      </c>
      <c r="AK40" s="8">
        <v>65</v>
      </c>
      <c r="AL40" s="8">
        <v>36</v>
      </c>
      <c r="AM40" s="8">
        <v>35</v>
      </c>
      <c r="AN40" s="8">
        <v>41</v>
      </c>
      <c r="AO40" s="8">
        <v>28</v>
      </c>
      <c r="AP40" s="8">
        <v>40</v>
      </c>
      <c r="AQ40" s="8">
        <v>102</v>
      </c>
      <c r="AR40" s="8">
        <v>102</v>
      </c>
      <c r="AS40" s="8">
        <v>67</v>
      </c>
      <c r="AT40" s="8">
        <v>1000000</v>
      </c>
    </row>
    <row r="41" spans="1:46" ht="15" thickBot="1" x14ac:dyDescent="0.35">
      <c r="A41" s="1" t="s">
        <v>152</v>
      </c>
      <c r="B41" s="1" t="s">
        <v>50</v>
      </c>
      <c r="C41" s="14">
        <f>'bizalom(5)'!P39</f>
        <v>0.63605000000000023</v>
      </c>
      <c r="D41" s="14">
        <f>'sertetlen(5)'!P39</f>
        <v>0.29414999999999969</v>
      </c>
      <c r="E41" s="14">
        <f>'rendelkezes(5)'!P39</f>
        <v>4.8350000000000337E-2</v>
      </c>
      <c r="F41" s="14">
        <f>'kar(5)'!P39</f>
        <v>0.20199999999999996</v>
      </c>
      <c r="G41" s="14">
        <f>'csoportmunka(5)'!P39</f>
        <v>0.58875</v>
      </c>
      <c r="H41" s="14">
        <f>'javitas(5)'!P39</f>
        <v>0.43435000000000035</v>
      </c>
      <c r="I41" s="14">
        <f>'visszaford(5)'!P39</f>
        <v>0.55939999999999968</v>
      </c>
      <c r="J41" s="14">
        <f>'szukseg(5)'!P39</f>
        <v>1.1149499999999999</v>
      </c>
      <c r="K41" s="14">
        <f>'gyak(5)'!P39</f>
        <v>0.10480000000000023</v>
      </c>
      <c r="L41" s="14">
        <f>'visszaall(5)'!P39</f>
        <v>0.63485000000000036</v>
      </c>
      <c r="M41" s="1">
        <v>1000000</v>
      </c>
      <c r="O41">
        <f t="shared" si="4"/>
        <v>111</v>
      </c>
      <c r="P41">
        <f t="shared" si="5"/>
        <v>4</v>
      </c>
      <c r="S41">
        <f t="shared" si="6"/>
        <v>23</v>
      </c>
      <c r="T41">
        <f t="shared" si="7"/>
        <v>92</v>
      </c>
      <c r="U41">
        <f t="shared" si="8"/>
        <v>134</v>
      </c>
      <c r="V41">
        <f t="shared" si="9"/>
        <v>106</v>
      </c>
      <c r="W41">
        <f t="shared" si="10"/>
        <v>37</v>
      </c>
      <c r="X41">
        <f t="shared" si="11"/>
        <v>82</v>
      </c>
      <c r="Y41">
        <f t="shared" si="12"/>
        <v>51</v>
      </c>
      <c r="Z41">
        <f t="shared" si="13"/>
        <v>10</v>
      </c>
      <c r="AA41">
        <f t="shared" si="14"/>
        <v>111</v>
      </c>
      <c r="AB41">
        <f t="shared" si="15"/>
        <v>4</v>
      </c>
      <c r="AC41">
        <f t="shared" si="16"/>
        <v>1000000</v>
      </c>
      <c r="AD41">
        <f t="shared" si="2"/>
        <v>1000085.2</v>
      </c>
      <c r="AE41" t="str">
        <f t="shared" si="3"/>
        <v>törlés</v>
      </c>
      <c r="AF41">
        <f t="shared" si="17"/>
        <v>46</v>
      </c>
      <c r="AI41" s="7" t="s">
        <v>210</v>
      </c>
      <c r="AJ41" s="8">
        <v>28</v>
      </c>
      <c r="AK41" s="8">
        <v>35</v>
      </c>
      <c r="AL41" s="8">
        <v>29</v>
      </c>
      <c r="AM41" s="8">
        <v>30</v>
      </c>
      <c r="AN41" s="8">
        <v>35</v>
      </c>
      <c r="AO41" s="8">
        <v>36</v>
      </c>
      <c r="AP41" s="8">
        <v>37</v>
      </c>
      <c r="AQ41" s="8">
        <v>90</v>
      </c>
      <c r="AR41" s="8">
        <v>79</v>
      </c>
      <c r="AS41" s="8">
        <v>77</v>
      </c>
      <c r="AT41" s="8">
        <v>1000000</v>
      </c>
    </row>
    <row r="42" spans="1:46" ht="15" thickBot="1" x14ac:dyDescent="0.35">
      <c r="A42" s="1" t="s">
        <v>155</v>
      </c>
      <c r="B42" s="1" t="s">
        <v>51</v>
      </c>
      <c r="C42" s="14">
        <f>'bizalom(5)'!P40</f>
        <v>0.53755999999999982</v>
      </c>
      <c r="D42" s="14">
        <f>'sertetlen(5)'!P40</f>
        <v>0.57134000000000018</v>
      </c>
      <c r="E42" s="14">
        <f>'rendelkezes(5)'!P40</f>
        <v>0.77005999999999974</v>
      </c>
      <c r="F42" s="14">
        <f>'kar(5)'!P40</f>
        <v>0.70960000000000001</v>
      </c>
      <c r="G42" s="14">
        <f>'csoportmunka(5)'!P40</f>
        <v>0.51174000000000019</v>
      </c>
      <c r="H42" s="14">
        <f>'javitas(5)'!P40</f>
        <v>0.70567999999999986</v>
      </c>
      <c r="I42" s="14">
        <f>'visszaford(5)'!P40</f>
        <v>0.71507999999999994</v>
      </c>
      <c r="J42" s="14">
        <f>'szukseg(5)'!P40</f>
        <v>3.3599999999998076E-3</v>
      </c>
      <c r="K42" s="14">
        <f>'gyak(5)'!P40</f>
        <v>0.33392000000000011</v>
      </c>
      <c r="L42" s="14">
        <f>'visszaall(5)'!P40</f>
        <v>0.16999999999999993</v>
      </c>
      <c r="M42" s="1">
        <v>1000000</v>
      </c>
      <c r="O42">
        <f t="shared" si="4"/>
        <v>56</v>
      </c>
      <c r="P42">
        <f t="shared" si="5"/>
        <v>57</v>
      </c>
      <c r="S42">
        <f t="shared" si="6"/>
        <v>31</v>
      </c>
      <c r="T42">
        <f t="shared" si="7"/>
        <v>33</v>
      </c>
      <c r="U42">
        <f t="shared" si="8"/>
        <v>14</v>
      </c>
      <c r="V42">
        <f t="shared" si="9"/>
        <v>24</v>
      </c>
      <c r="W42">
        <f t="shared" si="10"/>
        <v>50</v>
      </c>
      <c r="X42">
        <f t="shared" si="11"/>
        <v>33</v>
      </c>
      <c r="Y42">
        <f t="shared" si="12"/>
        <v>32</v>
      </c>
      <c r="Z42">
        <f t="shared" si="13"/>
        <v>138</v>
      </c>
      <c r="AA42">
        <f t="shared" si="14"/>
        <v>56</v>
      </c>
      <c r="AB42">
        <f t="shared" si="15"/>
        <v>57</v>
      </c>
      <c r="AC42">
        <f t="shared" si="16"/>
        <v>1000000</v>
      </c>
      <c r="AD42">
        <f t="shared" si="2"/>
        <v>999905.2</v>
      </c>
      <c r="AE42" t="str">
        <f t="shared" si="3"/>
        <v>létrehozás</v>
      </c>
      <c r="AF42">
        <f t="shared" si="17"/>
        <v>82</v>
      </c>
      <c r="AI42" s="7" t="s">
        <v>211</v>
      </c>
      <c r="AJ42" s="8">
        <v>39</v>
      </c>
      <c r="AK42" s="8">
        <v>93</v>
      </c>
      <c r="AL42" s="8">
        <v>120</v>
      </c>
      <c r="AM42" s="8">
        <v>115</v>
      </c>
      <c r="AN42" s="8">
        <v>105</v>
      </c>
      <c r="AO42" s="8">
        <v>38</v>
      </c>
      <c r="AP42" s="8">
        <v>68</v>
      </c>
      <c r="AQ42" s="8">
        <v>17</v>
      </c>
      <c r="AR42" s="8">
        <v>31</v>
      </c>
      <c r="AS42" s="8">
        <v>17</v>
      </c>
      <c r="AT42" s="8">
        <v>1000000</v>
      </c>
    </row>
    <row r="43" spans="1:46" ht="15" thickBot="1" x14ac:dyDescent="0.35">
      <c r="A43" s="1" t="s">
        <v>152</v>
      </c>
      <c r="B43" s="1" t="s">
        <v>52</v>
      </c>
      <c r="C43" s="14">
        <f>'bizalom(5)'!P41</f>
        <v>0.21420000000000072</v>
      </c>
      <c r="D43" s="14">
        <f>'sertetlen(5)'!P41</f>
        <v>1.2305000000000001</v>
      </c>
      <c r="E43" s="14">
        <f>'rendelkezes(5)'!P41</f>
        <v>1.9653999999999998</v>
      </c>
      <c r="F43" s="14">
        <f>'kar(5)'!P41</f>
        <v>2.2191000000000005</v>
      </c>
      <c r="G43" s="14">
        <f>'csoportmunka(5)'!P41</f>
        <v>0.14789999999999959</v>
      </c>
      <c r="H43" s="14">
        <f>'javitas(5)'!P41</f>
        <v>1.7541000000000002</v>
      </c>
      <c r="I43" s="14">
        <f>'visszaford(5)'!P41</f>
        <v>0.88210000000000033</v>
      </c>
      <c r="J43" s="14">
        <f>'szukseg(5)'!P41</f>
        <v>2.5379999999999998</v>
      </c>
      <c r="K43" s="14">
        <f>'gyak(5)'!P41</f>
        <v>2.2349999999999999</v>
      </c>
      <c r="L43" s="14">
        <f>'visszaall(5)'!P41</f>
        <v>0.77929999999999922</v>
      </c>
      <c r="M43" s="1">
        <v>1000000</v>
      </c>
      <c r="O43">
        <f t="shared" si="4"/>
        <v>2</v>
      </c>
      <c r="P43">
        <f t="shared" si="5"/>
        <v>2</v>
      </c>
      <c r="S43">
        <f t="shared" si="6"/>
        <v>96</v>
      </c>
      <c r="T43">
        <f t="shared" si="7"/>
        <v>9</v>
      </c>
      <c r="U43">
        <f t="shared" si="8"/>
        <v>10</v>
      </c>
      <c r="V43">
        <f t="shared" si="9"/>
        <v>10</v>
      </c>
      <c r="W43">
        <f t="shared" si="10"/>
        <v>110</v>
      </c>
      <c r="X43">
        <f t="shared" si="11"/>
        <v>10</v>
      </c>
      <c r="Y43">
        <f t="shared" si="12"/>
        <v>12</v>
      </c>
      <c r="Z43">
        <f t="shared" si="13"/>
        <v>1</v>
      </c>
      <c r="AA43">
        <f t="shared" si="14"/>
        <v>2</v>
      </c>
      <c r="AB43">
        <f t="shared" si="15"/>
        <v>2</v>
      </c>
      <c r="AC43">
        <f t="shared" si="16"/>
        <v>1000000</v>
      </c>
      <c r="AD43">
        <f t="shared" si="2"/>
        <v>1000537.8</v>
      </c>
      <c r="AE43" t="str">
        <f t="shared" si="3"/>
        <v>törlés</v>
      </c>
      <c r="AF43">
        <f t="shared" si="17"/>
        <v>9</v>
      </c>
      <c r="AI43" s="7" t="s">
        <v>212</v>
      </c>
      <c r="AJ43" s="8">
        <v>48</v>
      </c>
      <c r="AK43" s="8">
        <v>43</v>
      </c>
      <c r="AL43" s="8">
        <v>58</v>
      </c>
      <c r="AM43" s="8">
        <v>45</v>
      </c>
      <c r="AN43" s="8">
        <v>29</v>
      </c>
      <c r="AO43" s="8">
        <v>47</v>
      </c>
      <c r="AP43" s="8">
        <v>42</v>
      </c>
      <c r="AQ43" s="8">
        <v>94</v>
      </c>
      <c r="AR43" s="8">
        <v>74</v>
      </c>
      <c r="AS43" s="8">
        <v>129</v>
      </c>
      <c r="AT43" s="8">
        <v>1000000</v>
      </c>
    </row>
    <row r="44" spans="1:46" ht="15" thickBot="1" x14ac:dyDescent="0.35">
      <c r="A44" s="1" t="s">
        <v>154</v>
      </c>
      <c r="B44" s="1" t="s">
        <v>53</v>
      </c>
      <c r="C44" s="14">
        <f>'bizalom(5)'!P42</f>
        <v>0.18312499999999998</v>
      </c>
      <c r="D44" s="14">
        <f>'sertetlen(5)'!P42</f>
        <v>0.47330000000000017</v>
      </c>
      <c r="E44" s="14">
        <f>'rendelkezes(5)'!P42</f>
        <v>0.55009999999999992</v>
      </c>
      <c r="F44" s="14">
        <f>'kar(5)'!P42</f>
        <v>0.59072499999999994</v>
      </c>
      <c r="G44" s="14">
        <f>'csoportmunka(5)'!P42</f>
        <v>0.56184999999999996</v>
      </c>
      <c r="H44" s="14">
        <f>'javitas(5)'!P42</f>
        <v>0.54880000000000018</v>
      </c>
      <c r="I44" s="14">
        <f>'visszaford(5)'!P42</f>
        <v>0.58497499999999991</v>
      </c>
      <c r="J44" s="14">
        <f>'szukseg(5)'!P42</f>
        <v>2.6550000000000074E-2</v>
      </c>
      <c r="K44" s="14">
        <f>'gyak(5)'!P42</f>
        <v>7.0999999999998842E-3</v>
      </c>
      <c r="L44" s="14">
        <f>'visszaall(5)'!P42</f>
        <v>5.005000000000015E-2</v>
      </c>
      <c r="M44" s="1">
        <v>1000000</v>
      </c>
      <c r="O44">
        <f t="shared" si="4"/>
        <v>135</v>
      </c>
      <c r="P44">
        <f t="shared" si="5"/>
        <v>115</v>
      </c>
      <c r="S44">
        <f t="shared" si="6"/>
        <v>101</v>
      </c>
      <c r="T44">
        <f t="shared" si="7"/>
        <v>48</v>
      </c>
      <c r="U44">
        <f t="shared" si="8"/>
        <v>42</v>
      </c>
      <c r="V44">
        <f t="shared" si="9"/>
        <v>39</v>
      </c>
      <c r="W44">
        <f t="shared" si="10"/>
        <v>44</v>
      </c>
      <c r="X44">
        <f t="shared" si="11"/>
        <v>59</v>
      </c>
      <c r="Y44">
        <f t="shared" si="12"/>
        <v>45</v>
      </c>
      <c r="Z44">
        <f t="shared" si="13"/>
        <v>132</v>
      </c>
      <c r="AA44">
        <f t="shared" si="14"/>
        <v>135</v>
      </c>
      <c r="AB44">
        <f t="shared" si="15"/>
        <v>115</v>
      </c>
      <c r="AC44">
        <f t="shared" si="16"/>
        <v>1000000</v>
      </c>
      <c r="AD44">
        <f t="shared" si="2"/>
        <v>999895.7</v>
      </c>
      <c r="AE44" t="str">
        <f t="shared" si="3"/>
        <v>frissítés</v>
      </c>
      <c r="AF44">
        <f t="shared" si="17"/>
        <v>83</v>
      </c>
      <c r="AI44" s="7" t="s">
        <v>213</v>
      </c>
      <c r="AJ44" s="8">
        <v>23</v>
      </c>
      <c r="AK44" s="8">
        <v>92</v>
      </c>
      <c r="AL44" s="8">
        <v>134</v>
      </c>
      <c r="AM44" s="8">
        <v>106</v>
      </c>
      <c r="AN44" s="8">
        <v>37</v>
      </c>
      <c r="AO44" s="8">
        <v>82</v>
      </c>
      <c r="AP44" s="8">
        <v>51</v>
      </c>
      <c r="AQ44" s="8">
        <v>10</v>
      </c>
      <c r="AR44" s="8">
        <v>111</v>
      </c>
      <c r="AS44" s="8">
        <v>4</v>
      </c>
      <c r="AT44" s="8">
        <v>1000000</v>
      </c>
    </row>
    <row r="45" spans="1:46" ht="15" thickBot="1" x14ac:dyDescent="0.35">
      <c r="A45" s="1" t="s">
        <v>156</v>
      </c>
      <c r="B45" s="1" t="s">
        <v>54</v>
      </c>
      <c r="C45" s="14">
        <f>'bizalom(5)'!P43</f>
        <v>0.98814999999999964</v>
      </c>
      <c r="D45" s="14">
        <f>'sertetlen(5)'!P43</f>
        <v>1.5899999999999581E-2</v>
      </c>
      <c r="E45" s="14">
        <f>'rendelkezes(5)'!P43</f>
        <v>1.8699999999999828E-2</v>
      </c>
      <c r="F45" s="14">
        <f>'kar(5)'!P43</f>
        <v>0.68385000000000029</v>
      </c>
      <c r="G45" s="14">
        <f>'csoportmunka(5)'!P43</f>
        <v>0.52164999999999973</v>
      </c>
      <c r="H45" s="14">
        <f>'javitas(5)'!P43</f>
        <v>1.5059499999999999</v>
      </c>
      <c r="I45" s="14">
        <f>'visszaford(5)'!P43</f>
        <v>0.95819999999999972</v>
      </c>
      <c r="J45" s="14">
        <f>'szukseg(5)'!P43</f>
        <v>1.5091499999999995</v>
      </c>
      <c r="K45" s="14">
        <f>'gyak(5)'!P43</f>
        <v>1.49125</v>
      </c>
      <c r="L45" s="14">
        <f>'visszaall(5)'!P43</f>
        <v>2.1949999999999803E-2</v>
      </c>
      <c r="M45" s="1">
        <v>1000000</v>
      </c>
      <c r="O45">
        <f t="shared" si="4"/>
        <v>8</v>
      </c>
      <c r="P45">
        <f t="shared" si="5"/>
        <v>124</v>
      </c>
      <c r="S45">
        <f t="shared" si="6"/>
        <v>1</v>
      </c>
      <c r="T45">
        <f t="shared" si="7"/>
        <v>136</v>
      </c>
      <c r="U45">
        <f t="shared" si="8"/>
        <v>136</v>
      </c>
      <c r="V45">
        <f t="shared" si="9"/>
        <v>28</v>
      </c>
      <c r="W45">
        <f t="shared" si="10"/>
        <v>48</v>
      </c>
      <c r="X45">
        <f t="shared" si="11"/>
        <v>11</v>
      </c>
      <c r="Y45">
        <f t="shared" si="12"/>
        <v>11</v>
      </c>
      <c r="Z45">
        <f t="shared" si="13"/>
        <v>5</v>
      </c>
      <c r="AA45">
        <f t="shared" si="14"/>
        <v>8</v>
      </c>
      <c r="AB45">
        <f t="shared" si="15"/>
        <v>124</v>
      </c>
      <c r="AC45">
        <f t="shared" si="16"/>
        <v>1000000</v>
      </c>
      <c r="AD45">
        <f t="shared" si="2"/>
        <v>1000237.3</v>
      </c>
      <c r="AE45" t="str">
        <f t="shared" si="3"/>
        <v>egyéb</v>
      </c>
      <c r="AF45">
        <f t="shared" si="17"/>
        <v>28</v>
      </c>
      <c r="AI45" s="7" t="s">
        <v>214</v>
      </c>
      <c r="AJ45" s="8">
        <v>31</v>
      </c>
      <c r="AK45" s="8">
        <v>33</v>
      </c>
      <c r="AL45" s="8">
        <v>14</v>
      </c>
      <c r="AM45" s="8">
        <v>24</v>
      </c>
      <c r="AN45" s="8">
        <v>50</v>
      </c>
      <c r="AO45" s="8">
        <v>33</v>
      </c>
      <c r="AP45" s="8">
        <v>32</v>
      </c>
      <c r="AQ45" s="8">
        <v>138</v>
      </c>
      <c r="AR45" s="8">
        <v>56</v>
      </c>
      <c r="AS45" s="8">
        <v>57</v>
      </c>
      <c r="AT45" s="8">
        <v>1000000</v>
      </c>
    </row>
    <row r="46" spans="1:46" ht="15" thickBot="1" x14ac:dyDescent="0.35">
      <c r="A46" s="1" t="s">
        <v>155</v>
      </c>
      <c r="B46" s="1" t="s">
        <v>55</v>
      </c>
      <c r="C46" s="14">
        <f>'bizalom(5)'!P44</f>
        <v>0.37605000000000022</v>
      </c>
      <c r="D46" s="14">
        <f>'sertetlen(5)'!P44</f>
        <v>0.55382499999999979</v>
      </c>
      <c r="E46" s="14">
        <f>'rendelkezes(5)'!P44</f>
        <v>0.54125000000000001</v>
      </c>
      <c r="F46" s="14">
        <f>'kar(5)'!P44</f>
        <v>0.58409999999999984</v>
      </c>
      <c r="G46" s="14">
        <f>'csoportmunka(5)'!P44</f>
        <v>0.77480000000000016</v>
      </c>
      <c r="H46" s="14">
        <f>'javitas(5)'!P44</f>
        <v>0.55967500000000014</v>
      </c>
      <c r="I46" s="14">
        <f>'visszaford(5)'!P44</f>
        <v>0.61572499999999986</v>
      </c>
      <c r="J46" s="14">
        <f>'szukseg(5)'!P44</f>
        <v>0.15405000000000013</v>
      </c>
      <c r="K46" s="14">
        <f>'gyak(5)'!P44</f>
        <v>7.327500000000009E-2</v>
      </c>
      <c r="L46" s="14">
        <f>'visszaall(5)'!P44</f>
        <v>0.18157499999999982</v>
      </c>
      <c r="M46" s="1">
        <v>1000000</v>
      </c>
      <c r="O46">
        <f t="shared" si="4"/>
        <v>121</v>
      </c>
      <c r="P46">
        <f t="shared" si="5"/>
        <v>53</v>
      </c>
      <c r="S46">
        <f t="shared" si="6"/>
        <v>59</v>
      </c>
      <c r="T46">
        <f t="shared" si="7"/>
        <v>36</v>
      </c>
      <c r="U46">
        <f t="shared" si="8"/>
        <v>44</v>
      </c>
      <c r="V46">
        <f t="shared" si="9"/>
        <v>41</v>
      </c>
      <c r="W46">
        <f t="shared" si="10"/>
        <v>19</v>
      </c>
      <c r="X46">
        <f t="shared" si="11"/>
        <v>56</v>
      </c>
      <c r="Y46">
        <f t="shared" si="12"/>
        <v>38</v>
      </c>
      <c r="Z46">
        <f t="shared" si="13"/>
        <v>92</v>
      </c>
      <c r="AA46">
        <f t="shared" si="14"/>
        <v>121</v>
      </c>
      <c r="AB46">
        <f t="shared" si="15"/>
        <v>53</v>
      </c>
      <c r="AC46">
        <f t="shared" si="16"/>
        <v>1000000</v>
      </c>
      <c r="AD46">
        <f t="shared" si="2"/>
        <v>1000148.7</v>
      </c>
      <c r="AE46" t="str">
        <f t="shared" si="3"/>
        <v>létrehozás</v>
      </c>
      <c r="AF46">
        <f t="shared" si="17"/>
        <v>42</v>
      </c>
      <c r="AI46" s="7" t="s">
        <v>215</v>
      </c>
      <c r="AJ46" s="8">
        <v>96</v>
      </c>
      <c r="AK46" s="8">
        <v>9</v>
      </c>
      <c r="AL46" s="8">
        <v>10</v>
      </c>
      <c r="AM46" s="8">
        <v>10</v>
      </c>
      <c r="AN46" s="8">
        <v>110</v>
      </c>
      <c r="AO46" s="8">
        <v>10</v>
      </c>
      <c r="AP46" s="8">
        <v>12</v>
      </c>
      <c r="AQ46" s="8">
        <v>1</v>
      </c>
      <c r="AR46" s="8">
        <v>2</v>
      </c>
      <c r="AS46" s="8">
        <v>2</v>
      </c>
      <c r="AT46" s="8">
        <v>1000000</v>
      </c>
    </row>
    <row r="47" spans="1:46" ht="15" thickBot="1" x14ac:dyDescent="0.35">
      <c r="A47" s="1" t="s">
        <v>154</v>
      </c>
      <c r="B47" s="1" t="s">
        <v>56</v>
      </c>
      <c r="C47" s="14">
        <f>'bizalom(5)'!P45</f>
        <v>0.29450000000000004</v>
      </c>
      <c r="D47" s="14">
        <f>'sertetlen(5)'!P45</f>
        <v>0.56599999999999995</v>
      </c>
      <c r="E47" s="14">
        <f>'rendelkezes(5)'!P45</f>
        <v>0.43483333333333335</v>
      </c>
      <c r="F47" s="14">
        <f>'kar(5)'!P45</f>
        <v>0.39976666666666644</v>
      </c>
      <c r="G47" s="14">
        <f>'csoportmunka(5)'!P45</f>
        <v>0.73066666666666669</v>
      </c>
      <c r="H47" s="14">
        <f>'javitas(5)'!P45</f>
        <v>0.26996666666666663</v>
      </c>
      <c r="I47" s="14">
        <f>'visszaford(5)'!P45</f>
        <v>0.45063333333333322</v>
      </c>
      <c r="J47" s="14">
        <f>'szukseg(5)'!P45</f>
        <v>0.20920000000000005</v>
      </c>
      <c r="K47" s="14">
        <f>'gyak(5)'!P45</f>
        <v>0.29209999999999975</v>
      </c>
      <c r="L47" s="14">
        <f>'visszaall(5)'!P45</f>
        <v>0.57543333333333313</v>
      </c>
      <c r="M47" s="1">
        <v>1000000</v>
      </c>
      <c r="O47">
        <f t="shared" si="4"/>
        <v>63</v>
      </c>
      <c r="P47">
        <f t="shared" si="5"/>
        <v>8</v>
      </c>
      <c r="S47">
        <f t="shared" si="6"/>
        <v>80</v>
      </c>
      <c r="T47">
        <f t="shared" si="7"/>
        <v>34</v>
      </c>
      <c r="U47">
        <f t="shared" si="8"/>
        <v>74</v>
      </c>
      <c r="V47">
        <f t="shared" si="9"/>
        <v>64</v>
      </c>
      <c r="W47">
        <f t="shared" si="10"/>
        <v>21</v>
      </c>
      <c r="X47">
        <f t="shared" si="11"/>
        <v>102</v>
      </c>
      <c r="Y47">
        <f t="shared" si="12"/>
        <v>69</v>
      </c>
      <c r="Z47">
        <f t="shared" si="13"/>
        <v>72</v>
      </c>
      <c r="AA47">
        <f t="shared" si="14"/>
        <v>63</v>
      </c>
      <c r="AB47">
        <f t="shared" si="15"/>
        <v>8</v>
      </c>
      <c r="AC47">
        <f t="shared" si="16"/>
        <v>1000000</v>
      </c>
      <c r="AD47">
        <f t="shared" si="2"/>
        <v>1000188.3</v>
      </c>
      <c r="AE47" t="str">
        <f t="shared" si="3"/>
        <v>frissítés</v>
      </c>
      <c r="AF47">
        <f t="shared" si="17"/>
        <v>35</v>
      </c>
      <c r="AI47" s="7" t="s">
        <v>216</v>
      </c>
      <c r="AJ47" s="8">
        <v>101</v>
      </c>
      <c r="AK47" s="8">
        <v>48</v>
      </c>
      <c r="AL47" s="8">
        <v>42</v>
      </c>
      <c r="AM47" s="8">
        <v>39</v>
      </c>
      <c r="AN47" s="8">
        <v>44</v>
      </c>
      <c r="AO47" s="8">
        <v>59</v>
      </c>
      <c r="AP47" s="8">
        <v>45</v>
      </c>
      <c r="AQ47" s="8">
        <v>132</v>
      </c>
      <c r="AR47" s="8">
        <v>135</v>
      </c>
      <c r="AS47" s="8">
        <v>115</v>
      </c>
      <c r="AT47" s="8">
        <v>1000000</v>
      </c>
    </row>
    <row r="48" spans="1:46" ht="15" thickBot="1" x14ac:dyDescent="0.35">
      <c r="A48" s="1" t="s">
        <v>152</v>
      </c>
      <c r="B48" s="1" t="s">
        <v>57</v>
      </c>
      <c r="C48" s="14">
        <f>'bizalom(5)'!P46</f>
        <v>0.47353333333333342</v>
      </c>
      <c r="D48" s="14">
        <f>'sertetlen(5)'!P46</f>
        <v>0.46843333333333309</v>
      </c>
      <c r="E48" s="14">
        <f>'rendelkezes(5)'!P46</f>
        <v>0.40476666666666644</v>
      </c>
      <c r="F48" s="14">
        <f>'kar(5)'!P46</f>
        <v>0.22400000000000006</v>
      </c>
      <c r="G48" s="14">
        <f>'csoportmunka(5)'!P46</f>
        <v>3.0999999999999989E-2</v>
      </c>
      <c r="H48" s="14">
        <f>'javitas(5)'!P46</f>
        <v>0.54399999999999993</v>
      </c>
      <c r="I48" s="14">
        <f>'visszaford(5)'!P46</f>
        <v>0.48513333333333319</v>
      </c>
      <c r="J48" s="14">
        <f>'szukseg(5)'!P46</f>
        <v>0.35406666666666692</v>
      </c>
      <c r="K48" s="14">
        <f>'gyak(5)'!P46</f>
        <v>0.14009999999999975</v>
      </c>
      <c r="L48" s="14">
        <f>'visszaall(5)'!P46</f>
        <v>9.9400000000000308E-2</v>
      </c>
      <c r="M48" s="1">
        <v>1000000</v>
      </c>
      <c r="O48">
        <f t="shared" si="4"/>
        <v>104</v>
      </c>
      <c r="P48">
        <f t="shared" si="5"/>
        <v>90</v>
      </c>
      <c r="S48">
        <f t="shared" si="6"/>
        <v>46</v>
      </c>
      <c r="T48">
        <f t="shared" si="7"/>
        <v>50</v>
      </c>
      <c r="U48">
        <f t="shared" si="8"/>
        <v>84</v>
      </c>
      <c r="V48">
        <f t="shared" si="9"/>
        <v>98</v>
      </c>
      <c r="W48">
        <f t="shared" si="10"/>
        <v>132</v>
      </c>
      <c r="X48">
        <f t="shared" si="11"/>
        <v>61</v>
      </c>
      <c r="Y48">
        <f t="shared" si="12"/>
        <v>61</v>
      </c>
      <c r="Z48">
        <f t="shared" si="13"/>
        <v>40</v>
      </c>
      <c r="AA48">
        <f t="shared" si="14"/>
        <v>104</v>
      </c>
      <c r="AB48">
        <f t="shared" si="15"/>
        <v>90</v>
      </c>
      <c r="AC48">
        <f t="shared" si="16"/>
        <v>1000000</v>
      </c>
      <c r="AD48">
        <f t="shared" si="2"/>
        <v>999938.2</v>
      </c>
      <c r="AE48" t="str">
        <f t="shared" si="3"/>
        <v>törlés</v>
      </c>
      <c r="AF48">
        <f t="shared" si="17"/>
        <v>75</v>
      </c>
      <c r="AI48" s="7" t="s">
        <v>217</v>
      </c>
      <c r="AJ48" s="8">
        <v>1</v>
      </c>
      <c r="AK48" s="8">
        <v>136</v>
      </c>
      <c r="AL48" s="8">
        <v>136</v>
      </c>
      <c r="AM48" s="8">
        <v>28</v>
      </c>
      <c r="AN48" s="8">
        <v>48</v>
      </c>
      <c r="AO48" s="8">
        <v>11</v>
      </c>
      <c r="AP48" s="8">
        <v>11</v>
      </c>
      <c r="AQ48" s="8">
        <v>5</v>
      </c>
      <c r="AR48" s="8">
        <v>8</v>
      </c>
      <c r="AS48" s="8">
        <v>124</v>
      </c>
      <c r="AT48" s="8">
        <v>1000000</v>
      </c>
    </row>
    <row r="49" spans="1:46" ht="15" thickBot="1" x14ac:dyDescent="0.35">
      <c r="A49" s="1" t="s">
        <v>152</v>
      </c>
      <c r="B49" s="1" t="s">
        <v>58</v>
      </c>
      <c r="C49" s="14">
        <f>'bizalom(5)'!P47</f>
        <v>0.47760000000000047</v>
      </c>
      <c r="D49" s="14">
        <f>'sertetlen(5)'!P47</f>
        <v>1.8537999999999992</v>
      </c>
      <c r="E49" s="14">
        <f>'rendelkezes(5)'!P47</f>
        <v>4.1858999999999993</v>
      </c>
      <c r="F49" s="14">
        <f>'kar(5)'!P47</f>
        <v>3.7391000000000005</v>
      </c>
      <c r="G49" s="14">
        <f>'csoportmunka(5)'!P47</f>
        <v>3.5477000000000007</v>
      </c>
      <c r="H49" s="14">
        <f>'javitas(5)'!P47</f>
        <v>4.0108999999999995</v>
      </c>
      <c r="I49" s="14">
        <f>'visszaford(5)'!P47</f>
        <v>3.6048999999999998</v>
      </c>
      <c r="J49" s="14">
        <f>'szukseg(5)'!P47</f>
        <v>0.38239999999999963</v>
      </c>
      <c r="K49" s="14">
        <f>'gyak(5)'!P47</f>
        <v>2.0762000000000009</v>
      </c>
      <c r="L49" s="14">
        <f>'visszaall(5)'!P47</f>
        <v>0.32160000000000033</v>
      </c>
      <c r="M49" s="1">
        <v>1000000</v>
      </c>
      <c r="O49">
        <f t="shared" si="4"/>
        <v>3</v>
      </c>
      <c r="P49">
        <f t="shared" si="5"/>
        <v>29</v>
      </c>
      <c r="S49">
        <f t="shared" si="6"/>
        <v>44</v>
      </c>
      <c r="T49">
        <f t="shared" si="7"/>
        <v>5</v>
      </c>
      <c r="U49">
        <f t="shared" si="8"/>
        <v>3</v>
      </c>
      <c r="V49">
        <f t="shared" si="9"/>
        <v>4</v>
      </c>
      <c r="W49">
        <f t="shared" si="10"/>
        <v>3</v>
      </c>
      <c r="X49">
        <f t="shared" si="11"/>
        <v>3</v>
      </c>
      <c r="Y49">
        <f t="shared" si="12"/>
        <v>4</v>
      </c>
      <c r="Z49">
        <f t="shared" si="13"/>
        <v>38</v>
      </c>
      <c r="AA49">
        <f t="shared" si="14"/>
        <v>3</v>
      </c>
      <c r="AB49">
        <f t="shared" si="15"/>
        <v>29</v>
      </c>
      <c r="AC49">
        <f t="shared" si="16"/>
        <v>1000000</v>
      </c>
      <c r="AD49">
        <f t="shared" si="2"/>
        <v>1000577.8</v>
      </c>
      <c r="AE49" t="str">
        <f t="shared" si="3"/>
        <v>törlés</v>
      </c>
      <c r="AF49">
        <f t="shared" si="17"/>
        <v>5</v>
      </c>
      <c r="AI49" s="7" t="s">
        <v>218</v>
      </c>
      <c r="AJ49" s="8">
        <v>59</v>
      </c>
      <c r="AK49" s="8">
        <v>36</v>
      </c>
      <c r="AL49" s="8">
        <v>44</v>
      </c>
      <c r="AM49" s="8">
        <v>41</v>
      </c>
      <c r="AN49" s="8">
        <v>19</v>
      </c>
      <c r="AO49" s="8">
        <v>56</v>
      </c>
      <c r="AP49" s="8">
        <v>38</v>
      </c>
      <c r="AQ49" s="8">
        <v>92</v>
      </c>
      <c r="AR49" s="8">
        <v>121</v>
      </c>
      <c r="AS49" s="8">
        <v>53</v>
      </c>
      <c r="AT49" s="8">
        <v>1000000</v>
      </c>
    </row>
    <row r="50" spans="1:46" ht="15" thickBot="1" x14ac:dyDescent="0.35">
      <c r="A50" s="1" t="s">
        <v>156</v>
      </c>
      <c r="B50" s="1" t="s">
        <v>59</v>
      </c>
      <c r="C50" s="14">
        <f>'bizalom(5)'!P48</f>
        <v>0.41547499999999993</v>
      </c>
      <c r="D50" s="14">
        <f>'sertetlen(5)'!P48</f>
        <v>0.39312499999999995</v>
      </c>
      <c r="E50" s="14">
        <f>'rendelkezes(5)'!P48</f>
        <v>0.66037499999999993</v>
      </c>
      <c r="F50" s="14">
        <f>'kar(5)'!P48</f>
        <v>0.46352500000000008</v>
      </c>
      <c r="G50" s="14">
        <f>'csoportmunka(5)'!P48</f>
        <v>0.26437500000000003</v>
      </c>
      <c r="H50" s="14">
        <f>'javitas(5)'!P48</f>
        <v>0.59794999999999976</v>
      </c>
      <c r="I50" s="14">
        <f>'visszaford(5)'!P48</f>
        <v>0.52872499999999989</v>
      </c>
      <c r="J50" s="14">
        <f>'szukseg(5)'!P48</f>
        <v>5.8224999999999971E-2</v>
      </c>
      <c r="K50" s="14">
        <f>'gyak(5)'!P48</f>
        <v>0.1025250000000002</v>
      </c>
      <c r="L50" s="14">
        <f>'visszaall(5)'!P48</f>
        <v>0.11544999999999983</v>
      </c>
      <c r="M50" s="1">
        <v>1000000</v>
      </c>
      <c r="O50">
        <f t="shared" si="4"/>
        <v>112</v>
      </c>
      <c r="P50">
        <f t="shared" si="5"/>
        <v>79</v>
      </c>
      <c r="S50">
        <f t="shared" si="6"/>
        <v>54</v>
      </c>
      <c r="T50">
        <f t="shared" si="7"/>
        <v>70</v>
      </c>
      <c r="U50">
        <f t="shared" si="8"/>
        <v>28</v>
      </c>
      <c r="V50">
        <f t="shared" si="9"/>
        <v>53</v>
      </c>
      <c r="W50">
        <f t="shared" si="10"/>
        <v>86</v>
      </c>
      <c r="X50">
        <f t="shared" si="11"/>
        <v>49</v>
      </c>
      <c r="Y50">
        <f t="shared" si="12"/>
        <v>53</v>
      </c>
      <c r="Z50">
        <f t="shared" si="13"/>
        <v>122</v>
      </c>
      <c r="AA50">
        <f t="shared" si="14"/>
        <v>112</v>
      </c>
      <c r="AB50">
        <f t="shared" si="15"/>
        <v>79</v>
      </c>
      <c r="AC50">
        <f t="shared" si="16"/>
        <v>1000000</v>
      </c>
      <c r="AD50">
        <f t="shared" si="2"/>
        <v>999998.2</v>
      </c>
      <c r="AE50" t="str">
        <f t="shared" si="3"/>
        <v>egyéb</v>
      </c>
      <c r="AF50">
        <f t="shared" si="17"/>
        <v>64</v>
      </c>
      <c r="AI50" s="7" t="s">
        <v>219</v>
      </c>
      <c r="AJ50" s="8">
        <v>80</v>
      </c>
      <c r="AK50" s="8">
        <v>34</v>
      </c>
      <c r="AL50" s="8">
        <v>74</v>
      </c>
      <c r="AM50" s="8">
        <v>64</v>
      </c>
      <c r="AN50" s="8">
        <v>21</v>
      </c>
      <c r="AO50" s="8">
        <v>102</v>
      </c>
      <c r="AP50" s="8">
        <v>69</v>
      </c>
      <c r="AQ50" s="8">
        <v>72</v>
      </c>
      <c r="AR50" s="8">
        <v>63</v>
      </c>
      <c r="AS50" s="8">
        <v>8</v>
      </c>
      <c r="AT50" s="8">
        <v>1000000</v>
      </c>
    </row>
    <row r="51" spans="1:46" ht="15" thickBot="1" x14ac:dyDescent="0.35">
      <c r="A51" s="1" t="s">
        <v>156</v>
      </c>
      <c r="B51" s="1" t="s">
        <v>60</v>
      </c>
      <c r="C51" s="14">
        <f>'bizalom(5)'!P49</f>
        <v>0.252</v>
      </c>
      <c r="D51" s="14">
        <f>'sertetlen(5)'!P49</f>
        <v>0.12697499999999995</v>
      </c>
      <c r="E51" s="14">
        <f>'rendelkezes(5)'!P49</f>
        <v>0.5064749999999999</v>
      </c>
      <c r="F51" s="14">
        <f>'kar(5)'!P49</f>
        <v>3.3925000000000205E-2</v>
      </c>
      <c r="G51" s="14">
        <f>'csoportmunka(5)'!P49</f>
        <v>7.6400000000000134E-2</v>
      </c>
      <c r="H51" s="14">
        <f>'javitas(5)'!P49</f>
        <v>0.18287500000000001</v>
      </c>
      <c r="I51" s="14">
        <f>'visszaford(5)'!P49</f>
        <v>1.5374999999999917E-2</v>
      </c>
      <c r="J51" s="14">
        <f>'szukseg(5)'!P49</f>
        <v>0.41084999999999994</v>
      </c>
      <c r="K51" s="14">
        <f>'gyak(5)'!P49</f>
        <v>0.34344999999999981</v>
      </c>
      <c r="L51" s="14">
        <f>'visszaall(5)'!P49</f>
        <v>1.2699999999999823E-2</v>
      </c>
      <c r="M51" s="1">
        <v>1000000</v>
      </c>
      <c r="O51">
        <f t="shared" si="4"/>
        <v>53</v>
      </c>
      <c r="P51">
        <f t="shared" si="5"/>
        <v>130</v>
      </c>
      <c r="S51">
        <f t="shared" si="6"/>
        <v>89</v>
      </c>
      <c r="T51">
        <f t="shared" si="7"/>
        <v>121</v>
      </c>
      <c r="U51">
        <f t="shared" si="8"/>
        <v>50</v>
      </c>
      <c r="V51">
        <f t="shared" si="9"/>
        <v>134</v>
      </c>
      <c r="W51">
        <f t="shared" si="10"/>
        <v>121</v>
      </c>
      <c r="X51">
        <f t="shared" si="11"/>
        <v>113</v>
      </c>
      <c r="Y51">
        <f t="shared" si="12"/>
        <v>138</v>
      </c>
      <c r="Z51">
        <f t="shared" si="13"/>
        <v>36</v>
      </c>
      <c r="AA51">
        <f t="shared" si="14"/>
        <v>53</v>
      </c>
      <c r="AB51">
        <f t="shared" si="15"/>
        <v>130</v>
      </c>
      <c r="AC51">
        <f t="shared" si="16"/>
        <v>1000000</v>
      </c>
      <c r="AD51">
        <f t="shared" si="2"/>
        <v>999646.7</v>
      </c>
      <c r="AE51" t="str">
        <f t="shared" si="3"/>
        <v>egyéb</v>
      </c>
      <c r="AF51">
        <f t="shared" si="17"/>
        <v>124</v>
      </c>
      <c r="AI51" s="7" t="s">
        <v>220</v>
      </c>
      <c r="AJ51" s="8">
        <v>46</v>
      </c>
      <c r="AK51" s="8">
        <v>50</v>
      </c>
      <c r="AL51" s="8">
        <v>84</v>
      </c>
      <c r="AM51" s="8">
        <v>98</v>
      </c>
      <c r="AN51" s="8">
        <v>132</v>
      </c>
      <c r="AO51" s="8">
        <v>61</v>
      </c>
      <c r="AP51" s="8">
        <v>61</v>
      </c>
      <c r="AQ51" s="8">
        <v>40</v>
      </c>
      <c r="AR51" s="8">
        <v>104</v>
      </c>
      <c r="AS51" s="8">
        <v>90</v>
      </c>
      <c r="AT51" s="8">
        <v>1000000</v>
      </c>
    </row>
    <row r="52" spans="1:46" ht="15" thickBot="1" x14ac:dyDescent="0.35">
      <c r="A52" s="1" t="s">
        <v>156</v>
      </c>
      <c r="B52" s="1" t="s">
        <v>61</v>
      </c>
      <c r="C52" s="14">
        <f>'bizalom(5)'!P50</f>
        <v>0.48284999999999989</v>
      </c>
      <c r="D52" s="14">
        <f>'sertetlen(5)'!P50</f>
        <v>0.54484999999999983</v>
      </c>
      <c r="E52" s="14">
        <f>'rendelkezes(5)'!P50</f>
        <v>0.51819999999999977</v>
      </c>
      <c r="F52" s="14">
        <f>'kar(5)'!P50</f>
        <v>0.65190000000000015</v>
      </c>
      <c r="G52" s="14">
        <f>'csoportmunka(5)'!P50</f>
        <v>0.47757499999999986</v>
      </c>
      <c r="H52" s="14">
        <f>'javitas(5)'!P50</f>
        <v>0.7493249999999998</v>
      </c>
      <c r="I52" s="14">
        <f>'visszaford(5)'!P50</f>
        <v>0.83392500000000025</v>
      </c>
      <c r="J52" s="14">
        <f>'szukseg(5)'!P50</f>
        <v>7.4749999999998984E-3</v>
      </c>
      <c r="K52" s="14">
        <f>'gyak(5)'!P50</f>
        <v>0.11927500000000002</v>
      </c>
      <c r="L52" s="14">
        <f>'visszaall(5)'!P50</f>
        <v>0.19999999999999996</v>
      </c>
      <c r="M52" s="1">
        <v>1000000</v>
      </c>
      <c r="O52">
        <f t="shared" si="4"/>
        <v>109</v>
      </c>
      <c r="P52">
        <f t="shared" si="5"/>
        <v>47</v>
      </c>
      <c r="S52">
        <f t="shared" si="6"/>
        <v>42</v>
      </c>
      <c r="T52">
        <f t="shared" si="7"/>
        <v>39</v>
      </c>
      <c r="U52">
        <f t="shared" si="8"/>
        <v>49</v>
      </c>
      <c r="V52">
        <f t="shared" si="9"/>
        <v>32</v>
      </c>
      <c r="W52">
        <f t="shared" si="10"/>
        <v>58</v>
      </c>
      <c r="X52">
        <f t="shared" si="11"/>
        <v>30</v>
      </c>
      <c r="Y52">
        <f t="shared" si="12"/>
        <v>14</v>
      </c>
      <c r="Z52">
        <f t="shared" si="13"/>
        <v>137</v>
      </c>
      <c r="AA52">
        <f t="shared" si="14"/>
        <v>109</v>
      </c>
      <c r="AB52">
        <f t="shared" si="15"/>
        <v>47</v>
      </c>
      <c r="AC52">
        <f t="shared" si="16"/>
        <v>1000000</v>
      </c>
      <c r="AD52">
        <f t="shared" si="2"/>
        <v>999860.7</v>
      </c>
      <c r="AE52" t="str">
        <f t="shared" si="3"/>
        <v>egyéb</v>
      </c>
      <c r="AF52">
        <f t="shared" si="17"/>
        <v>91</v>
      </c>
      <c r="AI52" s="7" t="s">
        <v>221</v>
      </c>
      <c r="AJ52" s="8">
        <v>44</v>
      </c>
      <c r="AK52" s="8">
        <v>5</v>
      </c>
      <c r="AL52" s="8">
        <v>3</v>
      </c>
      <c r="AM52" s="8">
        <v>4</v>
      </c>
      <c r="AN52" s="8">
        <v>3</v>
      </c>
      <c r="AO52" s="8">
        <v>3</v>
      </c>
      <c r="AP52" s="8">
        <v>4</v>
      </c>
      <c r="AQ52" s="8">
        <v>38</v>
      </c>
      <c r="AR52" s="8">
        <v>3</v>
      </c>
      <c r="AS52" s="8">
        <v>29</v>
      </c>
      <c r="AT52" s="8">
        <v>1000000</v>
      </c>
    </row>
    <row r="53" spans="1:46" ht="15" thickBot="1" x14ac:dyDescent="0.35">
      <c r="A53" s="1" t="s">
        <v>156</v>
      </c>
      <c r="B53" s="1" t="s">
        <v>62</v>
      </c>
      <c r="C53" s="14">
        <f>'bizalom(5)'!P51</f>
        <v>0.8017200000000001</v>
      </c>
      <c r="D53" s="14">
        <f>'sertetlen(5)'!P51</f>
        <v>0.68105999999999989</v>
      </c>
      <c r="E53" s="14">
        <f>'rendelkezes(5)'!P51</f>
        <v>0.66808000000000001</v>
      </c>
      <c r="F53" s="14">
        <f>'kar(5)'!P51</f>
        <v>0.73122000000000009</v>
      </c>
      <c r="G53" s="14">
        <f>'csoportmunka(5)'!P51</f>
        <v>0.58205999999999991</v>
      </c>
      <c r="H53" s="14">
        <f>'javitas(5)'!P51</f>
        <v>0.86531999999999998</v>
      </c>
      <c r="I53" s="14">
        <f>'visszaford(5)'!P51</f>
        <v>0.82605999999999979</v>
      </c>
      <c r="J53" s="14">
        <f>'szukseg(5)'!P51</f>
        <v>0.12889999999999996</v>
      </c>
      <c r="K53" s="14">
        <f>'gyak(5)'!P51</f>
        <v>0.4694799999999999</v>
      </c>
      <c r="L53" s="14">
        <f>'visszaall(5)'!P51</f>
        <v>0.24074000000000018</v>
      </c>
      <c r="M53" s="1">
        <v>1000000</v>
      </c>
      <c r="O53">
        <f t="shared" si="4"/>
        <v>29</v>
      </c>
      <c r="P53">
        <f t="shared" si="5"/>
        <v>40</v>
      </c>
      <c r="S53">
        <f t="shared" si="6"/>
        <v>4</v>
      </c>
      <c r="T53">
        <f t="shared" si="7"/>
        <v>19</v>
      </c>
      <c r="U53">
        <f t="shared" si="8"/>
        <v>27</v>
      </c>
      <c r="V53">
        <f t="shared" si="9"/>
        <v>22</v>
      </c>
      <c r="W53">
        <f t="shared" si="10"/>
        <v>39</v>
      </c>
      <c r="X53">
        <f t="shared" si="11"/>
        <v>15</v>
      </c>
      <c r="Y53">
        <f t="shared" si="12"/>
        <v>17</v>
      </c>
      <c r="Z53">
        <f t="shared" si="13"/>
        <v>99</v>
      </c>
      <c r="AA53">
        <f t="shared" si="14"/>
        <v>29</v>
      </c>
      <c r="AB53">
        <f t="shared" si="15"/>
        <v>40</v>
      </c>
      <c r="AC53">
        <f t="shared" si="16"/>
        <v>1000000</v>
      </c>
      <c r="AD53">
        <f t="shared" si="2"/>
        <v>1000438.3</v>
      </c>
      <c r="AE53" t="str">
        <f t="shared" si="3"/>
        <v>egyéb</v>
      </c>
      <c r="AF53">
        <f t="shared" si="17"/>
        <v>15</v>
      </c>
      <c r="AI53" s="7" t="s">
        <v>222</v>
      </c>
      <c r="AJ53" s="8">
        <v>54</v>
      </c>
      <c r="AK53" s="8">
        <v>70</v>
      </c>
      <c r="AL53" s="8">
        <v>28</v>
      </c>
      <c r="AM53" s="8">
        <v>53</v>
      </c>
      <c r="AN53" s="8">
        <v>86</v>
      </c>
      <c r="AO53" s="8">
        <v>49</v>
      </c>
      <c r="AP53" s="8">
        <v>53</v>
      </c>
      <c r="AQ53" s="8">
        <v>122</v>
      </c>
      <c r="AR53" s="8">
        <v>112</v>
      </c>
      <c r="AS53" s="8">
        <v>79</v>
      </c>
      <c r="AT53" s="8">
        <v>1000000</v>
      </c>
    </row>
    <row r="54" spans="1:46" ht="15" thickBot="1" x14ac:dyDescent="0.35">
      <c r="A54" s="1" t="s">
        <v>155</v>
      </c>
      <c r="B54" s="1" t="s">
        <v>63</v>
      </c>
      <c r="C54" s="14">
        <f>'bizalom(5)'!P52</f>
        <v>0.11446666666666649</v>
      </c>
      <c r="D54" s="14">
        <f>'sertetlen(5)'!P52</f>
        <v>0.15659999999999977</v>
      </c>
      <c r="E54" s="14">
        <f>'rendelkezes(5)'!P52</f>
        <v>0.15473333333333361</v>
      </c>
      <c r="F54" s="14">
        <f>'kar(5)'!P52</f>
        <v>5.2533333333333466E-2</v>
      </c>
      <c r="G54" s="14">
        <f>'csoportmunka(5)'!P52</f>
        <v>6.0466666666666523E-2</v>
      </c>
      <c r="H54" s="14">
        <f>'javitas(5)'!P52</f>
        <v>0.20473333333333357</v>
      </c>
      <c r="I54" s="14">
        <f>'visszaford(5)'!P52</f>
        <v>0.11016666666666659</v>
      </c>
      <c r="J54" s="14">
        <f>'szukseg(5)'!P52</f>
        <v>1.006666666666689E-2</v>
      </c>
      <c r="K54" s="14">
        <f>'gyak(5)'!P52</f>
        <v>0.14823333333333352</v>
      </c>
      <c r="L54" s="14">
        <f>'visszaall(5)'!P52</f>
        <v>0.15020000000000019</v>
      </c>
      <c r="M54" s="1">
        <v>1000000</v>
      </c>
      <c r="O54">
        <f t="shared" si="4"/>
        <v>100</v>
      </c>
      <c r="P54">
        <f t="shared" si="5"/>
        <v>60</v>
      </c>
      <c r="S54">
        <f t="shared" si="6"/>
        <v>112</v>
      </c>
      <c r="T54">
        <f t="shared" si="7"/>
        <v>118</v>
      </c>
      <c r="U54">
        <f t="shared" si="8"/>
        <v>126</v>
      </c>
      <c r="V54">
        <f t="shared" si="9"/>
        <v>130</v>
      </c>
      <c r="W54">
        <f t="shared" si="10"/>
        <v>127</v>
      </c>
      <c r="X54">
        <f t="shared" si="11"/>
        <v>112</v>
      </c>
      <c r="Y54">
        <f t="shared" si="12"/>
        <v>128</v>
      </c>
      <c r="Z54">
        <f t="shared" si="13"/>
        <v>136</v>
      </c>
      <c r="AA54">
        <f t="shared" si="14"/>
        <v>100</v>
      </c>
      <c r="AB54">
        <f t="shared" si="15"/>
        <v>60</v>
      </c>
      <c r="AC54">
        <f t="shared" si="16"/>
        <v>1000000</v>
      </c>
      <c r="AD54">
        <f t="shared" si="2"/>
        <v>999564.7</v>
      </c>
      <c r="AE54" t="str">
        <f t="shared" si="3"/>
        <v>létrehozás</v>
      </c>
      <c r="AF54">
        <f t="shared" si="17"/>
        <v>138</v>
      </c>
      <c r="AI54" s="7" t="s">
        <v>223</v>
      </c>
      <c r="AJ54" s="8">
        <v>89</v>
      </c>
      <c r="AK54" s="8">
        <v>121</v>
      </c>
      <c r="AL54" s="8">
        <v>50</v>
      </c>
      <c r="AM54" s="8">
        <v>134</v>
      </c>
      <c r="AN54" s="8">
        <v>121</v>
      </c>
      <c r="AO54" s="8">
        <v>113</v>
      </c>
      <c r="AP54" s="8">
        <v>138</v>
      </c>
      <c r="AQ54" s="8">
        <v>36</v>
      </c>
      <c r="AR54" s="8">
        <v>53</v>
      </c>
      <c r="AS54" s="8">
        <v>130</v>
      </c>
      <c r="AT54" s="8">
        <v>1000000</v>
      </c>
    </row>
    <row r="55" spans="1:46" ht="15" thickBot="1" x14ac:dyDescent="0.35">
      <c r="A55" s="1" t="s">
        <v>154</v>
      </c>
      <c r="B55" s="1" t="s">
        <v>64</v>
      </c>
      <c r="C55" s="14">
        <f>'bizalom(5)'!P53</f>
        <v>0.24102500000000004</v>
      </c>
      <c r="D55" s="14">
        <f>'sertetlen(5)'!P53</f>
        <v>0.24677500000000008</v>
      </c>
      <c r="E55" s="14">
        <f>'rendelkezes(5)'!P53</f>
        <v>0.33115000000000006</v>
      </c>
      <c r="F55" s="14">
        <f>'kar(5)'!P53</f>
        <v>0.32367500000000016</v>
      </c>
      <c r="G55" s="14">
        <f>'csoportmunka(5)'!P53</f>
        <v>0.27215000000000011</v>
      </c>
      <c r="H55" s="14">
        <f>'javitas(5)'!P53</f>
        <v>0.51077500000000009</v>
      </c>
      <c r="I55" s="14">
        <f>'visszaford(5)'!P53</f>
        <v>0.360375</v>
      </c>
      <c r="J55" s="14">
        <f>'szukseg(5)'!P53</f>
        <v>0.31850000000000001</v>
      </c>
      <c r="K55" s="14">
        <f>'gyak(5)'!P53</f>
        <v>0.18115000000000014</v>
      </c>
      <c r="L55" s="14">
        <f>'visszaall(5)'!P53</f>
        <v>0.13734999999999986</v>
      </c>
      <c r="M55" s="1">
        <v>1000000</v>
      </c>
      <c r="O55">
        <f t="shared" si="4"/>
        <v>89</v>
      </c>
      <c r="P55">
        <f t="shared" si="5"/>
        <v>65</v>
      </c>
      <c r="S55">
        <f t="shared" si="6"/>
        <v>93</v>
      </c>
      <c r="T55">
        <f t="shared" si="7"/>
        <v>102</v>
      </c>
      <c r="U55">
        <f t="shared" si="8"/>
        <v>101</v>
      </c>
      <c r="V55">
        <f t="shared" si="9"/>
        <v>82</v>
      </c>
      <c r="W55">
        <f t="shared" si="10"/>
        <v>84</v>
      </c>
      <c r="X55">
        <f t="shared" si="11"/>
        <v>68</v>
      </c>
      <c r="Y55">
        <f t="shared" si="12"/>
        <v>85</v>
      </c>
      <c r="Z55">
        <f t="shared" si="13"/>
        <v>47</v>
      </c>
      <c r="AA55">
        <f t="shared" si="14"/>
        <v>89</v>
      </c>
      <c r="AB55">
        <f t="shared" si="15"/>
        <v>65</v>
      </c>
      <c r="AC55">
        <f t="shared" si="16"/>
        <v>1000000</v>
      </c>
      <c r="AD55">
        <f t="shared" si="2"/>
        <v>999894.2</v>
      </c>
      <c r="AE55" t="str">
        <f t="shared" si="3"/>
        <v>frissítés</v>
      </c>
      <c r="AF55">
        <f t="shared" si="17"/>
        <v>85</v>
      </c>
      <c r="AI55" s="7" t="s">
        <v>224</v>
      </c>
      <c r="AJ55" s="8">
        <v>42</v>
      </c>
      <c r="AK55" s="8">
        <v>39</v>
      </c>
      <c r="AL55" s="8">
        <v>49</v>
      </c>
      <c r="AM55" s="8">
        <v>32</v>
      </c>
      <c r="AN55" s="8">
        <v>58</v>
      </c>
      <c r="AO55" s="8">
        <v>30</v>
      </c>
      <c r="AP55" s="8">
        <v>14</v>
      </c>
      <c r="AQ55" s="8">
        <v>137</v>
      </c>
      <c r="AR55" s="8">
        <v>109</v>
      </c>
      <c r="AS55" s="8">
        <v>47</v>
      </c>
      <c r="AT55" s="8">
        <v>1000000</v>
      </c>
    </row>
    <row r="56" spans="1:46" ht="15" thickBot="1" x14ac:dyDescent="0.35">
      <c r="A56" s="1" t="s">
        <v>152</v>
      </c>
      <c r="B56" s="1" t="s">
        <v>65</v>
      </c>
      <c r="C56" s="14">
        <f>'bizalom(5)'!P54</f>
        <v>0.14514999999999967</v>
      </c>
      <c r="D56" s="14">
        <f>'sertetlen(5)'!P54</f>
        <v>0.2719499999999998</v>
      </c>
      <c r="E56" s="14">
        <f>'rendelkezes(5)'!P54</f>
        <v>0.35314999999999963</v>
      </c>
      <c r="F56" s="14">
        <f>'kar(5)'!P54</f>
        <v>0.12074999999999991</v>
      </c>
      <c r="G56" s="14">
        <f>'csoportmunka(5)'!P54</f>
        <v>0.48680000000000012</v>
      </c>
      <c r="H56" s="14">
        <f>'javitas(5)'!P54</f>
        <v>3.8999999999999924E-2</v>
      </c>
      <c r="I56" s="14">
        <f>'visszaford(5)'!P54</f>
        <v>0.22014999999999962</v>
      </c>
      <c r="J56" s="14">
        <f>'szukseg(5)'!P54</f>
        <v>0.61985000000000046</v>
      </c>
      <c r="K56" s="14">
        <f>'gyak(5)'!P54</f>
        <v>0.45989999999999953</v>
      </c>
      <c r="L56" s="14">
        <f>'visszaall(5)'!P54</f>
        <v>0.58180000000000009</v>
      </c>
      <c r="M56" s="1">
        <v>1000000</v>
      </c>
      <c r="O56">
        <f t="shared" si="4"/>
        <v>33</v>
      </c>
      <c r="P56">
        <f t="shared" si="5"/>
        <v>7</v>
      </c>
      <c r="S56">
        <f t="shared" si="6"/>
        <v>107</v>
      </c>
      <c r="T56">
        <f t="shared" si="7"/>
        <v>96</v>
      </c>
      <c r="U56">
        <f t="shared" si="8"/>
        <v>93</v>
      </c>
      <c r="V56">
        <f t="shared" si="9"/>
        <v>117</v>
      </c>
      <c r="W56">
        <f t="shared" si="10"/>
        <v>55</v>
      </c>
      <c r="X56">
        <f t="shared" si="11"/>
        <v>132</v>
      </c>
      <c r="Y56">
        <f t="shared" si="12"/>
        <v>111</v>
      </c>
      <c r="Z56">
        <f t="shared" si="13"/>
        <v>23</v>
      </c>
      <c r="AA56">
        <f t="shared" si="14"/>
        <v>33</v>
      </c>
      <c r="AB56">
        <f t="shared" si="15"/>
        <v>7</v>
      </c>
      <c r="AC56">
        <f t="shared" si="16"/>
        <v>1000000</v>
      </c>
      <c r="AD56">
        <f t="shared" si="2"/>
        <v>1000001.2</v>
      </c>
      <c r="AE56" t="str">
        <f t="shared" si="3"/>
        <v>törlés</v>
      </c>
      <c r="AF56">
        <f t="shared" si="17"/>
        <v>63</v>
      </c>
      <c r="AI56" s="7" t="s">
        <v>225</v>
      </c>
      <c r="AJ56" s="8">
        <v>4</v>
      </c>
      <c r="AK56" s="8">
        <v>19</v>
      </c>
      <c r="AL56" s="8">
        <v>27</v>
      </c>
      <c r="AM56" s="8">
        <v>22</v>
      </c>
      <c r="AN56" s="8">
        <v>39</v>
      </c>
      <c r="AO56" s="8">
        <v>15</v>
      </c>
      <c r="AP56" s="8">
        <v>17</v>
      </c>
      <c r="AQ56" s="8">
        <v>99</v>
      </c>
      <c r="AR56" s="8">
        <v>29</v>
      </c>
      <c r="AS56" s="8">
        <v>40</v>
      </c>
      <c r="AT56" s="8">
        <v>1000000</v>
      </c>
    </row>
    <row r="57" spans="1:46" ht="15" thickBot="1" x14ac:dyDescent="0.35">
      <c r="A57" s="1" t="s">
        <v>154</v>
      </c>
      <c r="B57" s="1" t="s">
        <v>66</v>
      </c>
      <c r="C57" s="14">
        <f>'bizalom(5)'!P55</f>
        <v>0.73942000000000008</v>
      </c>
      <c r="D57" s="14">
        <f>'sertetlen(5)'!P55</f>
        <v>0.68105999999999989</v>
      </c>
      <c r="E57" s="14">
        <f>'rendelkezes(5)'!P55</f>
        <v>0.64884000000000008</v>
      </c>
      <c r="F57" s="14">
        <f>'kar(5)'!P55</f>
        <v>0.78795999999999977</v>
      </c>
      <c r="G57" s="14">
        <f>'csoportmunka(5)'!P55</f>
        <v>0.7020599999999998</v>
      </c>
      <c r="H57" s="14">
        <f>'javitas(5)'!P55</f>
        <v>0.82438</v>
      </c>
      <c r="I57" s="14">
        <f>'visszaford(5)'!P55</f>
        <v>0.84354000000000018</v>
      </c>
      <c r="J57" s="14">
        <f>'szukseg(5)'!P55</f>
        <v>0.19247999999999993</v>
      </c>
      <c r="K57" s="14">
        <f>'gyak(5)'!P55</f>
        <v>0.35580000000000001</v>
      </c>
      <c r="L57" s="14">
        <f>'visszaall(5)'!P55</f>
        <v>0.19909999999999997</v>
      </c>
      <c r="M57" s="1">
        <v>1000000</v>
      </c>
      <c r="O57">
        <f t="shared" si="4"/>
        <v>47</v>
      </c>
      <c r="P57">
        <f t="shared" si="5"/>
        <v>48</v>
      </c>
      <c r="S57">
        <f t="shared" si="6"/>
        <v>13</v>
      </c>
      <c r="T57">
        <f t="shared" si="7"/>
        <v>19</v>
      </c>
      <c r="U57">
        <f t="shared" si="8"/>
        <v>31</v>
      </c>
      <c r="V57">
        <f t="shared" si="9"/>
        <v>14</v>
      </c>
      <c r="W57">
        <f t="shared" si="10"/>
        <v>26</v>
      </c>
      <c r="X57">
        <f t="shared" si="11"/>
        <v>19</v>
      </c>
      <c r="Y57">
        <f t="shared" si="12"/>
        <v>13</v>
      </c>
      <c r="Z57">
        <f t="shared" si="13"/>
        <v>82</v>
      </c>
      <c r="AA57">
        <f t="shared" si="14"/>
        <v>47</v>
      </c>
      <c r="AB57">
        <f t="shared" si="15"/>
        <v>48</v>
      </c>
      <c r="AC57">
        <f t="shared" si="16"/>
        <v>1000000</v>
      </c>
      <c r="AD57">
        <f t="shared" si="2"/>
        <v>1000423.8</v>
      </c>
      <c r="AE57" t="str">
        <f t="shared" si="3"/>
        <v>frissítés</v>
      </c>
      <c r="AF57">
        <f t="shared" si="17"/>
        <v>16</v>
      </c>
      <c r="AI57" s="7" t="s">
        <v>226</v>
      </c>
      <c r="AJ57" s="8">
        <v>112</v>
      </c>
      <c r="AK57" s="8">
        <v>118</v>
      </c>
      <c r="AL57" s="8">
        <v>126</v>
      </c>
      <c r="AM57" s="8">
        <v>130</v>
      </c>
      <c r="AN57" s="8">
        <v>127</v>
      </c>
      <c r="AO57" s="8">
        <v>112</v>
      </c>
      <c r="AP57" s="8">
        <v>128</v>
      </c>
      <c r="AQ57" s="8">
        <v>136</v>
      </c>
      <c r="AR57" s="8">
        <v>100</v>
      </c>
      <c r="AS57" s="8">
        <v>60</v>
      </c>
      <c r="AT57" s="8">
        <v>1000000</v>
      </c>
    </row>
    <row r="58" spans="1:46" ht="15" thickBot="1" x14ac:dyDescent="0.35">
      <c r="A58" s="1" t="s">
        <v>154</v>
      </c>
      <c r="B58" s="1" t="s">
        <v>67</v>
      </c>
      <c r="C58" s="14">
        <f>'bizalom(5)'!P56</f>
        <v>0.65395999999999987</v>
      </c>
      <c r="D58" s="14">
        <f>'sertetlen(5)'!P56</f>
        <v>0.69112000000000007</v>
      </c>
      <c r="E58" s="14">
        <f>'rendelkezes(5)'!P56</f>
        <v>0.58045999999999986</v>
      </c>
      <c r="F58" s="14">
        <f>'kar(5)'!P56</f>
        <v>0.64967999999999992</v>
      </c>
      <c r="G58" s="14">
        <f>'csoportmunka(5)'!P56</f>
        <v>0.53150000000000008</v>
      </c>
      <c r="H58" s="14">
        <f>'javitas(5)'!P56</f>
        <v>0.82837999999999989</v>
      </c>
      <c r="I58" s="14">
        <f>'visszaford(5)'!P56</f>
        <v>0.78910000000000002</v>
      </c>
      <c r="J58" s="14">
        <f>'szukseg(5)'!P56</f>
        <v>0.25204000000000015</v>
      </c>
      <c r="K58" s="14">
        <f>'gyak(5)'!P56</f>
        <v>0.24094000000000015</v>
      </c>
      <c r="L58" s="14">
        <f>'visszaall(5)'!P56</f>
        <v>0.31177999999999989</v>
      </c>
      <c r="M58" s="1">
        <v>1000000</v>
      </c>
      <c r="O58">
        <f t="shared" si="4"/>
        <v>70</v>
      </c>
      <c r="P58">
        <f t="shared" si="5"/>
        <v>30</v>
      </c>
      <c r="S58">
        <f t="shared" si="6"/>
        <v>21</v>
      </c>
      <c r="T58">
        <f t="shared" si="7"/>
        <v>17</v>
      </c>
      <c r="U58">
        <f t="shared" si="8"/>
        <v>39</v>
      </c>
      <c r="V58">
        <f t="shared" si="9"/>
        <v>33</v>
      </c>
      <c r="W58">
        <f t="shared" si="10"/>
        <v>47</v>
      </c>
      <c r="X58">
        <f t="shared" si="11"/>
        <v>18</v>
      </c>
      <c r="Y58">
        <f t="shared" si="12"/>
        <v>22</v>
      </c>
      <c r="Z58">
        <f t="shared" si="13"/>
        <v>65</v>
      </c>
      <c r="AA58">
        <f t="shared" si="14"/>
        <v>70</v>
      </c>
      <c r="AB58">
        <f t="shared" si="15"/>
        <v>30</v>
      </c>
      <c r="AC58">
        <f t="shared" si="16"/>
        <v>1000000</v>
      </c>
      <c r="AD58">
        <f t="shared" si="2"/>
        <v>1000373.8</v>
      </c>
      <c r="AE58" t="str">
        <f t="shared" si="3"/>
        <v>frissítés</v>
      </c>
      <c r="AF58">
        <f t="shared" si="17"/>
        <v>18</v>
      </c>
      <c r="AI58" s="7" t="s">
        <v>227</v>
      </c>
      <c r="AJ58" s="8">
        <v>93</v>
      </c>
      <c r="AK58" s="8">
        <v>102</v>
      </c>
      <c r="AL58" s="8">
        <v>101</v>
      </c>
      <c r="AM58" s="8">
        <v>82</v>
      </c>
      <c r="AN58" s="8">
        <v>84</v>
      </c>
      <c r="AO58" s="8">
        <v>68</v>
      </c>
      <c r="AP58" s="8">
        <v>85</v>
      </c>
      <c r="AQ58" s="8">
        <v>47</v>
      </c>
      <c r="AR58" s="8">
        <v>89</v>
      </c>
      <c r="AS58" s="8">
        <v>65</v>
      </c>
      <c r="AT58" s="8">
        <v>1000000</v>
      </c>
    </row>
    <row r="59" spans="1:46" ht="15" thickBot="1" x14ac:dyDescent="0.35">
      <c r="A59" s="1" t="s">
        <v>154</v>
      </c>
      <c r="B59" s="1" t="s">
        <v>68</v>
      </c>
      <c r="C59" s="14">
        <f>'bizalom(5)'!P57</f>
        <v>0.42657499999999982</v>
      </c>
      <c r="D59" s="14">
        <f>'sertetlen(5)'!P57</f>
        <v>0.33852500000000008</v>
      </c>
      <c r="E59" s="14">
        <f>'rendelkezes(5)'!P57</f>
        <v>0.30312499999999998</v>
      </c>
      <c r="F59" s="14">
        <f>'kar(5)'!P57</f>
        <v>0.26302500000000006</v>
      </c>
      <c r="G59" s="14">
        <f>'csoportmunka(5)'!P57</f>
        <v>0.36482499999999984</v>
      </c>
      <c r="H59" s="14">
        <f>'javitas(5)'!P57</f>
        <v>0.5334000000000001</v>
      </c>
      <c r="I59" s="14">
        <f>'visszaford(5)'!P57</f>
        <v>0.44925000000000004</v>
      </c>
      <c r="J59" s="14">
        <f>'szukseg(5)'!P57</f>
        <v>0.35315000000000007</v>
      </c>
      <c r="K59" s="14">
        <f>'gyak(5)'!P57</f>
        <v>0.22684999999999989</v>
      </c>
      <c r="L59" s="14">
        <f>'visszaall(5)'!P57</f>
        <v>0.22640000000000005</v>
      </c>
      <c r="M59" s="1">
        <v>1000000</v>
      </c>
      <c r="O59">
        <f t="shared" si="4"/>
        <v>76</v>
      </c>
      <c r="P59">
        <f t="shared" si="5"/>
        <v>44</v>
      </c>
      <c r="S59">
        <f t="shared" si="6"/>
        <v>52</v>
      </c>
      <c r="T59">
        <f t="shared" si="7"/>
        <v>85</v>
      </c>
      <c r="U59">
        <f t="shared" si="8"/>
        <v>106</v>
      </c>
      <c r="V59">
        <f t="shared" si="9"/>
        <v>93</v>
      </c>
      <c r="W59">
        <f t="shared" si="10"/>
        <v>70</v>
      </c>
      <c r="X59">
        <f t="shared" si="11"/>
        <v>63</v>
      </c>
      <c r="Y59">
        <f t="shared" si="12"/>
        <v>70</v>
      </c>
      <c r="Z59">
        <f t="shared" si="13"/>
        <v>41</v>
      </c>
      <c r="AA59">
        <f t="shared" si="14"/>
        <v>76</v>
      </c>
      <c r="AB59">
        <f t="shared" si="15"/>
        <v>44</v>
      </c>
      <c r="AC59">
        <f t="shared" si="16"/>
        <v>1000000</v>
      </c>
      <c r="AD59">
        <f t="shared" si="2"/>
        <v>1000013.7</v>
      </c>
      <c r="AE59" t="str">
        <f t="shared" si="3"/>
        <v>frissítés</v>
      </c>
      <c r="AF59">
        <f t="shared" si="17"/>
        <v>59</v>
      </c>
      <c r="AI59" s="7" t="s">
        <v>228</v>
      </c>
      <c r="AJ59" s="8">
        <v>107</v>
      </c>
      <c r="AK59" s="8">
        <v>96</v>
      </c>
      <c r="AL59" s="8">
        <v>93</v>
      </c>
      <c r="AM59" s="8">
        <v>117</v>
      </c>
      <c r="AN59" s="8">
        <v>55</v>
      </c>
      <c r="AO59" s="8">
        <v>132</v>
      </c>
      <c r="AP59" s="8">
        <v>111</v>
      </c>
      <c r="AQ59" s="8">
        <v>23</v>
      </c>
      <c r="AR59" s="8">
        <v>33</v>
      </c>
      <c r="AS59" s="8">
        <v>7</v>
      </c>
      <c r="AT59" s="8">
        <v>1000000</v>
      </c>
    </row>
    <row r="60" spans="1:46" ht="15" thickBot="1" x14ac:dyDescent="0.35">
      <c r="A60" s="1" t="s">
        <v>155</v>
      </c>
      <c r="B60" s="1" t="s">
        <v>69</v>
      </c>
      <c r="C60" s="14">
        <f>'bizalom(5)'!P58</f>
        <v>0.41722499999999996</v>
      </c>
      <c r="D60" s="14">
        <f>'sertetlen(5)'!P58</f>
        <v>0.29949999999999999</v>
      </c>
      <c r="E60" s="14">
        <f>'rendelkezes(5)'!P58</f>
        <v>0.50075000000000003</v>
      </c>
      <c r="F60" s="14">
        <f>'kar(5)'!P58</f>
        <v>0.31967500000000015</v>
      </c>
      <c r="G60" s="14">
        <f>'csoportmunka(5)'!P58</f>
        <v>0.25872499999999987</v>
      </c>
      <c r="H60" s="14">
        <f>'javitas(5)'!P58</f>
        <v>0.65749999999999997</v>
      </c>
      <c r="I60" s="14">
        <f>'visszaford(5)'!P58</f>
        <v>0.36615000000000009</v>
      </c>
      <c r="J60" s="14">
        <f>'szukseg(5)'!P58</f>
        <v>0.20509999999999995</v>
      </c>
      <c r="K60" s="14">
        <f>'gyak(5)'!P58</f>
        <v>0.14019999999999977</v>
      </c>
      <c r="L60" s="14">
        <f>'visszaall(5)'!P58</f>
        <v>0.11019999999999985</v>
      </c>
      <c r="M60" s="1">
        <v>1000000</v>
      </c>
      <c r="O60">
        <f t="shared" si="4"/>
        <v>103</v>
      </c>
      <c r="P60">
        <f t="shared" si="5"/>
        <v>83</v>
      </c>
      <c r="S60">
        <f t="shared" si="6"/>
        <v>53</v>
      </c>
      <c r="T60">
        <f t="shared" si="7"/>
        <v>90</v>
      </c>
      <c r="U60">
        <f t="shared" si="8"/>
        <v>53</v>
      </c>
      <c r="V60">
        <f t="shared" si="9"/>
        <v>84</v>
      </c>
      <c r="W60">
        <f t="shared" si="10"/>
        <v>88</v>
      </c>
      <c r="X60">
        <f t="shared" si="11"/>
        <v>40</v>
      </c>
      <c r="Y60">
        <f t="shared" si="12"/>
        <v>84</v>
      </c>
      <c r="Z60">
        <f t="shared" si="13"/>
        <v>73</v>
      </c>
      <c r="AA60">
        <f t="shared" si="14"/>
        <v>103</v>
      </c>
      <c r="AB60">
        <f t="shared" si="15"/>
        <v>83</v>
      </c>
      <c r="AC60">
        <f t="shared" si="16"/>
        <v>1000000</v>
      </c>
      <c r="AD60">
        <f t="shared" si="2"/>
        <v>999953.2</v>
      </c>
      <c r="AE60" t="str">
        <f t="shared" si="3"/>
        <v>létrehozás</v>
      </c>
      <c r="AF60">
        <f t="shared" si="17"/>
        <v>73</v>
      </c>
      <c r="AI60" s="7" t="s">
        <v>229</v>
      </c>
      <c r="AJ60" s="8">
        <v>13</v>
      </c>
      <c r="AK60" s="8">
        <v>19</v>
      </c>
      <c r="AL60" s="8">
        <v>31</v>
      </c>
      <c r="AM60" s="8">
        <v>14</v>
      </c>
      <c r="AN60" s="8">
        <v>26</v>
      </c>
      <c r="AO60" s="8">
        <v>19</v>
      </c>
      <c r="AP60" s="8">
        <v>13</v>
      </c>
      <c r="AQ60" s="8">
        <v>82</v>
      </c>
      <c r="AR60" s="8">
        <v>47</v>
      </c>
      <c r="AS60" s="8">
        <v>48</v>
      </c>
      <c r="AT60" s="8">
        <v>1000000</v>
      </c>
    </row>
    <row r="61" spans="1:46" ht="15" thickBot="1" x14ac:dyDescent="0.35">
      <c r="A61" s="1" t="s">
        <v>152</v>
      </c>
      <c r="B61" s="1" t="s">
        <v>70</v>
      </c>
      <c r="C61" s="14">
        <f>'bizalom(5)'!P59</f>
        <v>6.6499999999996007E-3</v>
      </c>
      <c r="D61" s="14">
        <f>'sertetlen(5)'!P59</f>
        <v>9.3699999999999783E-2</v>
      </c>
      <c r="E61" s="14">
        <f>'rendelkezes(5)'!P59</f>
        <v>0.25119999999999987</v>
      </c>
      <c r="F61" s="14">
        <f>'kar(5)'!P59</f>
        <v>6.5399999999999681E-2</v>
      </c>
      <c r="G61" s="14">
        <f>'csoportmunka(5)'!P59</f>
        <v>0.40074999999999994</v>
      </c>
      <c r="H61" s="14">
        <f>'javitas(5)'!P59</f>
        <v>1.8750000000000044E-2</v>
      </c>
      <c r="I61" s="14">
        <f>'visszaford(5)'!P59</f>
        <v>0.20135000000000036</v>
      </c>
      <c r="J61" s="14">
        <f>'szukseg(5)'!P59</f>
        <v>0.59005000000000019</v>
      </c>
      <c r="K61" s="14">
        <f>'gyak(5)'!P59</f>
        <v>0.70914999999999973</v>
      </c>
      <c r="L61" s="14">
        <f>'visszaall(5)'!P59</f>
        <v>0.34794999999999976</v>
      </c>
      <c r="M61" s="1">
        <v>1000000</v>
      </c>
      <c r="O61">
        <f t="shared" si="4"/>
        <v>17</v>
      </c>
      <c r="P61">
        <f t="shared" si="5"/>
        <v>25</v>
      </c>
      <c r="S61">
        <f t="shared" si="6"/>
        <v>135</v>
      </c>
      <c r="T61">
        <f t="shared" si="7"/>
        <v>124</v>
      </c>
      <c r="U61">
        <f t="shared" si="8"/>
        <v>116</v>
      </c>
      <c r="V61">
        <f t="shared" si="9"/>
        <v>127</v>
      </c>
      <c r="W61">
        <f t="shared" si="10"/>
        <v>65</v>
      </c>
      <c r="X61">
        <f t="shared" si="11"/>
        <v>138</v>
      </c>
      <c r="Y61">
        <f t="shared" si="12"/>
        <v>119</v>
      </c>
      <c r="Z61">
        <f t="shared" si="13"/>
        <v>27</v>
      </c>
      <c r="AA61">
        <f t="shared" si="14"/>
        <v>17</v>
      </c>
      <c r="AB61">
        <f t="shared" si="15"/>
        <v>25</v>
      </c>
      <c r="AC61">
        <f t="shared" si="16"/>
        <v>1000000</v>
      </c>
      <c r="AD61">
        <f t="shared" si="2"/>
        <v>999692.7</v>
      </c>
      <c r="AE61" t="str">
        <f t="shared" si="3"/>
        <v>törlés</v>
      </c>
      <c r="AF61">
        <f t="shared" si="17"/>
        <v>114</v>
      </c>
      <c r="AI61" s="7" t="s">
        <v>230</v>
      </c>
      <c r="AJ61" s="8">
        <v>21</v>
      </c>
      <c r="AK61" s="8">
        <v>17</v>
      </c>
      <c r="AL61" s="8">
        <v>39</v>
      </c>
      <c r="AM61" s="8">
        <v>33</v>
      </c>
      <c r="AN61" s="8">
        <v>47</v>
      </c>
      <c r="AO61" s="8">
        <v>18</v>
      </c>
      <c r="AP61" s="8">
        <v>22</v>
      </c>
      <c r="AQ61" s="8">
        <v>65</v>
      </c>
      <c r="AR61" s="8">
        <v>70</v>
      </c>
      <c r="AS61" s="8">
        <v>30</v>
      </c>
      <c r="AT61" s="8">
        <v>1000000</v>
      </c>
    </row>
    <row r="62" spans="1:46" ht="15" thickBot="1" x14ac:dyDescent="0.35">
      <c r="A62" s="1" t="s">
        <v>155</v>
      </c>
      <c r="B62" s="1" t="s">
        <v>71</v>
      </c>
      <c r="C62" s="14">
        <f>'bizalom(5)'!P60</f>
        <v>0.71457499999999974</v>
      </c>
      <c r="D62" s="14">
        <f>'sertetlen(5)'!P60</f>
        <v>0.58797499999999991</v>
      </c>
      <c r="E62" s="14">
        <f>'rendelkezes(5)'!P60</f>
        <v>0.72155000000000014</v>
      </c>
      <c r="F62" s="14">
        <f>'kar(5)'!P60</f>
        <v>0.59034999999999993</v>
      </c>
      <c r="G62" s="14">
        <f>'csoportmunka(5)'!P60</f>
        <v>0.60862499999999997</v>
      </c>
      <c r="H62" s="14">
        <f>'javitas(5)'!P60</f>
        <v>0.83165000000000011</v>
      </c>
      <c r="I62" s="14">
        <f>'visszaford(5)'!P60</f>
        <v>0.83267500000000017</v>
      </c>
      <c r="J62" s="14">
        <f>'szukseg(5)'!P60</f>
        <v>0.17047499999999993</v>
      </c>
      <c r="K62" s="14">
        <f>'gyak(5)'!P60</f>
        <v>0.30625000000000002</v>
      </c>
      <c r="L62" s="14">
        <f>'visszaall(5)'!P60</f>
        <v>4.9999999999998934E-3</v>
      </c>
      <c r="M62" s="1">
        <v>1000000</v>
      </c>
      <c r="O62">
        <f t="shared" si="4"/>
        <v>58</v>
      </c>
      <c r="P62">
        <f t="shared" si="5"/>
        <v>133</v>
      </c>
      <c r="S62">
        <f t="shared" si="6"/>
        <v>14</v>
      </c>
      <c r="T62">
        <f t="shared" si="7"/>
        <v>30</v>
      </c>
      <c r="U62">
        <f t="shared" si="8"/>
        <v>20</v>
      </c>
      <c r="V62">
        <f t="shared" si="9"/>
        <v>40</v>
      </c>
      <c r="W62">
        <f t="shared" si="10"/>
        <v>34</v>
      </c>
      <c r="X62">
        <f t="shared" si="11"/>
        <v>17</v>
      </c>
      <c r="Y62">
        <f t="shared" si="12"/>
        <v>15</v>
      </c>
      <c r="Z62">
        <f t="shared" si="13"/>
        <v>89</v>
      </c>
      <c r="AA62">
        <f t="shared" si="14"/>
        <v>58</v>
      </c>
      <c r="AB62">
        <f t="shared" si="15"/>
        <v>133</v>
      </c>
      <c r="AC62">
        <f t="shared" si="16"/>
        <v>1000000</v>
      </c>
      <c r="AD62">
        <f t="shared" si="2"/>
        <v>1000231.8</v>
      </c>
      <c r="AE62" t="str">
        <f t="shared" si="3"/>
        <v>létrehozás</v>
      </c>
      <c r="AF62">
        <f t="shared" si="17"/>
        <v>29</v>
      </c>
      <c r="AI62" s="7" t="s">
        <v>231</v>
      </c>
      <c r="AJ62" s="8">
        <v>52</v>
      </c>
      <c r="AK62" s="8">
        <v>85</v>
      </c>
      <c r="AL62" s="8">
        <v>106</v>
      </c>
      <c r="AM62" s="8">
        <v>93</v>
      </c>
      <c r="AN62" s="8">
        <v>70</v>
      </c>
      <c r="AO62" s="8">
        <v>63</v>
      </c>
      <c r="AP62" s="8">
        <v>70</v>
      </c>
      <c r="AQ62" s="8">
        <v>41</v>
      </c>
      <c r="AR62" s="8">
        <v>76</v>
      </c>
      <c r="AS62" s="8">
        <v>44</v>
      </c>
      <c r="AT62" s="8">
        <v>1000000</v>
      </c>
    </row>
    <row r="63" spans="1:46" ht="15" thickBot="1" x14ac:dyDescent="0.35">
      <c r="A63" s="1" t="s">
        <v>152</v>
      </c>
      <c r="B63" s="1" t="s">
        <v>72</v>
      </c>
      <c r="C63" s="14">
        <f>'bizalom(5)'!P61</f>
        <v>0.74590000000000023</v>
      </c>
      <c r="D63" s="14">
        <f>'sertetlen(5)'!P61</f>
        <v>0.61153333333333348</v>
      </c>
      <c r="E63" s="14">
        <f>'rendelkezes(5)'!P61</f>
        <v>0.67526666666666646</v>
      </c>
      <c r="F63" s="14">
        <f>'kar(5)'!P61</f>
        <v>0.40809999999999974</v>
      </c>
      <c r="G63" s="14">
        <f>'csoportmunka(5)'!P61</f>
        <v>0.50909999999999977</v>
      </c>
      <c r="H63" s="14">
        <f>'javitas(5)'!P61</f>
        <v>0.63256666666666694</v>
      </c>
      <c r="I63" s="14">
        <f>'visszaford(5)'!P61</f>
        <v>0.73990000000000011</v>
      </c>
      <c r="J63" s="14">
        <f>'szukseg(5)'!P61</f>
        <v>0.64190000000000025</v>
      </c>
      <c r="K63" s="14">
        <f>'gyak(5)'!P61</f>
        <v>1.8566666666666915E-2</v>
      </c>
      <c r="L63" s="14">
        <f>'visszaall(5)'!P61</f>
        <v>0.33999999999999986</v>
      </c>
      <c r="M63" s="1">
        <v>1000000</v>
      </c>
      <c r="O63">
        <f t="shared" si="4"/>
        <v>133</v>
      </c>
      <c r="P63">
        <f t="shared" si="5"/>
        <v>27</v>
      </c>
      <c r="S63">
        <f t="shared" si="6"/>
        <v>12</v>
      </c>
      <c r="T63">
        <f t="shared" si="7"/>
        <v>28</v>
      </c>
      <c r="U63">
        <f t="shared" si="8"/>
        <v>23</v>
      </c>
      <c r="V63">
        <f t="shared" si="9"/>
        <v>60</v>
      </c>
      <c r="W63">
        <f t="shared" si="10"/>
        <v>51</v>
      </c>
      <c r="X63">
        <f t="shared" si="11"/>
        <v>43</v>
      </c>
      <c r="Y63">
        <f t="shared" si="12"/>
        <v>29</v>
      </c>
      <c r="Z63">
        <f t="shared" si="13"/>
        <v>21</v>
      </c>
      <c r="AA63">
        <f t="shared" si="14"/>
        <v>133</v>
      </c>
      <c r="AB63">
        <f t="shared" si="15"/>
        <v>27</v>
      </c>
      <c r="AC63">
        <f t="shared" si="16"/>
        <v>1000000</v>
      </c>
      <c r="AD63">
        <f t="shared" si="2"/>
        <v>1000290.8</v>
      </c>
      <c r="AE63" t="str">
        <f t="shared" si="3"/>
        <v>törlés</v>
      </c>
      <c r="AF63">
        <f t="shared" si="17"/>
        <v>25</v>
      </c>
      <c r="AI63" s="7" t="s">
        <v>232</v>
      </c>
      <c r="AJ63" s="8">
        <v>53</v>
      </c>
      <c r="AK63" s="8">
        <v>90</v>
      </c>
      <c r="AL63" s="8">
        <v>53</v>
      </c>
      <c r="AM63" s="8">
        <v>84</v>
      </c>
      <c r="AN63" s="8">
        <v>88</v>
      </c>
      <c r="AO63" s="8">
        <v>40</v>
      </c>
      <c r="AP63" s="8">
        <v>84</v>
      </c>
      <c r="AQ63" s="8">
        <v>73</v>
      </c>
      <c r="AR63" s="8">
        <v>103</v>
      </c>
      <c r="AS63" s="8">
        <v>83</v>
      </c>
      <c r="AT63" s="8">
        <v>1000000</v>
      </c>
    </row>
    <row r="64" spans="1:46" ht="15" thickBot="1" x14ac:dyDescent="0.35">
      <c r="A64" s="1" t="s">
        <v>155</v>
      </c>
      <c r="B64" s="1" t="s">
        <v>73</v>
      </c>
      <c r="C64" s="14">
        <f>'bizalom(5)'!P62</f>
        <v>3.7766666666666428E-2</v>
      </c>
      <c r="D64" s="14">
        <f>'sertetlen(5)'!P62</f>
        <v>0.42386666666666678</v>
      </c>
      <c r="E64" s="14">
        <f>'rendelkezes(5)'!P62</f>
        <v>0.49</v>
      </c>
      <c r="F64" s="14">
        <f>'kar(5)'!P62</f>
        <v>0.28353333333333347</v>
      </c>
      <c r="G64" s="14">
        <f>'csoportmunka(5)'!P62</f>
        <v>4.3599999999999785E-2</v>
      </c>
      <c r="H64" s="14">
        <f>'javitas(5)'!P62</f>
        <v>0.14170000000000016</v>
      </c>
      <c r="I64" s="14">
        <f>'visszaford(5)'!P62</f>
        <v>0.19753333333333348</v>
      </c>
      <c r="J64" s="14">
        <f>'szukseg(5)'!P62</f>
        <v>0.43200000000000011</v>
      </c>
      <c r="K64" s="14">
        <f>'gyak(5)'!P62</f>
        <v>0.34420000000000012</v>
      </c>
      <c r="L64" s="14">
        <f>'visszaall(5)'!P62</f>
        <v>0.28436666666666682</v>
      </c>
      <c r="M64" s="1">
        <v>1000000</v>
      </c>
      <c r="O64">
        <f t="shared" si="4"/>
        <v>52</v>
      </c>
      <c r="P64">
        <f t="shared" si="5"/>
        <v>34</v>
      </c>
      <c r="S64">
        <f t="shared" si="6"/>
        <v>130</v>
      </c>
      <c r="T64">
        <f t="shared" si="7"/>
        <v>66</v>
      </c>
      <c r="U64">
        <f t="shared" si="8"/>
        <v>57</v>
      </c>
      <c r="V64">
        <f t="shared" si="9"/>
        <v>89</v>
      </c>
      <c r="W64">
        <f t="shared" si="10"/>
        <v>128</v>
      </c>
      <c r="X64">
        <f t="shared" si="11"/>
        <v>115</v>
      </c>
      <c r="Y64">
        <f t="shared" si="12"/>
        <v>120</v>
      </c>
      <c r="Z64">
        <f t="shared" si="13"/>
        <v>32</v>
      </c>
      <c r="AA64">
        <f t="shared" si="14"/>
        <v>52</v>
      </c>
      <c r="AB64">
        <f t="shared" si="15"/>
        <v>34</v>
      </c>
      <c r="AC64">
        <f t="shared" si="16"/>
        <v>1000000</v>
      </c>
      <c r="AD64">
        <f t="shared" si="2"/>
        <v>999890.7</v>
      </c>
      <c r="AE64" t="str">
        <f t="shared" si="3"/>
        <v>létrehozás</v>
      </c>
      <c r="AF64">
        <f t="shared" si="17"/>
        <v>86</v>
      </c>
      <c r="AI64" s="7" t="s">
        <v>233</v>
      </c>
      <c r="AJ64" s="8">
        <v>135</v>
      </c>
      <c r="AK64" s="8">
        <v>124</v>
      </c>
      <c r="AL64" s="8">
        <v>116</v>
      </c>
      <c r="AM64" s="8">
        <v>127</v>
      </c>
      <c r="AN64" s="8">
        <v>65</v>
      </c>
      <c r="AO64" s="8">
        <v>138</v>
      </c>
      <c r="AP64" s="8">
        <v>119</v>
      </c>
      <c r="AQ64" s="8">
        <v>27</v>
      </c>
      <c r="AR64" s="8">
        <v>17</v>
      </c>
      <c r="AS64" s="8">
        <v>25</v>
      </c>
      <c r="AT64" s="8">
        <v>1000000</v>
      </c>
    </row>
    <row r="65" spans="1:46" ht="15" thickBot="1" x14ac:dyDescent="0.35">
      <c r="A65" s="1" t="s">
        <v>152</v>
      </c>
      <c r="B65" s="1" t="s">
        <v>74</v>
      </c>
      <c r="C65" s="14">
        <f>'bizalom(5)'!P63</f>
        <v>8.4866666666666798E-2</v>
      </c>
      <c r="D65" s="14">
        <f>'sertetlen(5)'!P63</f>
        <v>0.61886666666666679</v>
      </c>
      <c r="E65" s="14">
        <f>'rendelkezes(5)'!P63</f>
        <v>0.31523333333333364</v>
      </c>
      <c r="F65" s="14">
        <f>'kar(5)'!P63</f>
        <v>0.56990000000000018</v>
      </c>
      <c r="G65" s="14">
        <f>'csoportmunka(5)'!P63</f>
        <v>0.37920000000000015</v>
      </c>
      <c r="H65" s="14">
        <f>'javitas(5)'!P63</f>
        <v>0.44326666666666642</v>
      </c>
      <c r="I65" s="14">
        <f>'visszaford(5)'!P63</f>
        <v>0.52779999999999994</v>
      </c>
      <c r="J65" s="14">
        <f>'szukseg(5)'!P63</f>
        <v>0.3213333333333333</v>
      </c>
      <c r="K65" s="14">
        <f>'gyak(5)'!P63</f>
        <v>0.24463333333333326</v>
      </c>
      <c r="L65" s="14">
        <f>'visszaall(5)'!P63</f>
        <v>7.429999999999988E-2</v>
      </c>
      <c r="M65" s="1">
        <v>1000000</v>
      </c>
      <c r="O65">
        <f t="shared" si="4"/>
        <v>67</v>
      </c>
      <c r="P65">
        <f t="shared" si="5"/>
        <v>104</v>
      </c>
      <c r="S65">
        <f t="shared" si="6"/>
        <v>118</v>
      </c>
      <c r="T65">
        <f t="shared" si="7"/>
        <v>27</v>
      </c>
      <c r="U65">
        <f t="shared" si="8"/>
        <v>104</v>
      </c>
      <c r="V65">
        <f t="shared" si="9"/>
        <v>43</v>
      </c>
      <c r="W65">
        <f t="shared" si="10"/>
        <v>67</v>
      </c>
      <c r="X65">
        <f t="shared" si="11"/>
        <v>78</v>
      </c>
      <c r="Y65">
        <f t="shared" si="12"/>
        <v>54</v>
      </c>
      <c r="Z65">
        <f t="shared" si="13"/>
        <v>46</v>
      </c>
      <c r="AA65">
        <f t="shared" si="14"/>
        <v>67</v>
      </c>
      <c r="AB65">
        <f t="shared" si="15"/>
        <v>104</v>
      </c>
      <c r="AC65">
        <f t="shared" si="16"/>
        <v>1000000</v>
      </c>
      <c r="AD65">
        <f t="shared" si="2"/>
        <v>1000002.2</v>
      </c>
      <c r="AE65" t="str">
        <f t="shared" si="3"/>
        <v>törlés</v>
      </c>
      <c r="AF65">
        <f t="shared" si="17"/>
        <v>62</v>
      </c>
      <c r="AI65" s="7" t="s">
        <v>234</v>
      </c>
      <c r="AJ65" s="8">
        <v>14</v>
      </c>
      <c r="AK65" s="8">
        <v>30</v>
      </c>
      <c r="AL65" s="8">
        <v>20</v>
      </c>
      <c r="AM65" s="8">
        <v>40</v>
      </c>
      <c r="AN65" s="8">
        <v>34</v>
      </c>
      <c r="AO65" s="8">
        <v>17</v>
      </c>
      <c r="AP65" s="8">
        <v>15</v>
      </c>
      <c r="AQ65" s="8">
        <v>89</v>
      </c>
      <c r="AR65" s="8">
        <v>58</v>
      </c>
      <c r="AS65" s="8">
        <v>133</v>
      </c>
      <c r="AT65" s="8">
        <v>1000000</v>
      </c>
    </row>
    <row r="66" spans="1:46" ht="15" thickBot="1" x14ac:dyDescent="0.35">
      <c r="A66" s="1" t="s">
        <v>154</v>
      </c>
      <c r="B66" s="1" t="s">
        <v>75</v>
      </c>
      <c r="C66" s="14">
        <f>'bizalom(5)'!P64</f>
        <v>0.12684999999999991</v>
      </c>
      <c r="D66" s="14">
        <f>'sertetlen(5)'!P64</f>
        <v>0.44722499999999987</v>
      </c>
      <c r="E66" s="14">
        <f>'rendelkezes(5)'!P64</f>
        <v>0.58262499999999995</v>
      </c>
      <c r="F66" s="14">
        <f>'kar(5)'!P64</f>
        <v>0.49692500000000017</v>
      </c>
      <c r="G66" s="14">
        <f>'csoportmunka(5)'!P64</f>
        <v>0.25949999999999995</v>
      </c>
      <c r="H66" s="14">
        <f>'javitas(5)'!P64</f>
        <v>0.46347499999999986</v>
      </c>
      <c r="I66" s="14">
        <f>'visszaford(5)'!P64</f>
        <v>0.42590000000000006</v>
      </c>
      <c r="J66" s="14">
        <f>'szukseg(5)'!P64</f>
        <v>1.3050000000000228E-2</v>
      </c>
      <c r="K66" s="14">
        <f>'gyak(5)'!P64</f>
        <v>3.4175000000000177E-2</v>
      </c>
      <c r="L66" s="14">
        <f>'visszaall(5)'!P64</f>
        <v>3.6724999999999897E-2</v>
      </c>
      <c r="M66" s="1">
        <v>1000000</v>
      </c>
      <c r="O66">
        <f t="shared" si="4"/>
        <v>128</v>
      </c>
      <c r="P66">
        <f t="shared" si="5"/>
        <v>118</v>
      </c>
      <c r="S66">
        <f t="shared" si="6"/>
        <v>110</v>
      </c>
      <c r="T66">
        <f t="shared" si="7"/>
        <v>56</v>
      </c>
      <c r="U66">
        <f t="shared" si="8"/>
        <v>38</v>
      </c>
      <c r="V66">
        <f t="shared" si="9"/>
        <v>47</v>
      </c>
      <c r="W66">
        <f t="shared" si="10"/>
        <v>87</v>
      </c>
      <c r="X66">
        <f t="shared" si="11"/>
        <v>76</v>
      </c>
      <c r="Y66">
        <f t="shared" si="12"/>
        <v>74</v>
      </c>
      <c r="Z66">
        <f t="shared" si="13"/>
        <v>135</v>
      </c>
      <c r="AA66">
        <f t="shared" si="14"/>
        <v>128</v>
      </c>
      <c r="AB66">
        <f t="shared" si="15"/>
        <v>118</v>
      </c>
      <c r="AC66">
        <f t="shared" si="16"/>
        <v>1000000</v>
      </c>
      <c r="AD66">
        <f t="shared" si="2"/>
        <v>999772.7</v>
      </c>
      <c r="AE66" t="str">
        <f t="shared" si="3"/>
        <v>frissítés</v>
      </c>
      <c r="AF66">
        <f t="shared" si="17"/>
        <v>104</v>
      </c>
      <c r="AI66" s="7" t="s">
        <v>235</v>
      </c>
      <c r="AJ66" s="8">
        <v>12</v>
      </c>
      <c r="AK66" s="8">
        <v>28</v>
      </c>
      <c r="AL66" s="8">
        <v>23</v>
      </c>
      <c r="AM66" s="8">
        <v>60</v>
      </c>
      <c r="AN66" s="8">
        <v>51</v>
      </c>
      <c r="AO66" s="8">
        <v>43</v>
      </c>
      <c r="AP66" s="8">
        <v>29</v>
      </c>
      <c r="AQ66" s="8">
        <v>21</v>
      </c>
      <c r="AR66" s="8">
        <v>133</v>
      </c>
      <c r="AS66" s="8">
        <v>27</v>
      </c>
      <c r="AT66" s="8">
        <v>1000000</v>
      </c>
    </row>
    <row r="67" spans="1:46" ht="15" thickBot="1" x14ac:dyDescent="0.35">
      <c r="A67" s="1" t="s">
        <v>156</v>
      </c>
      <c r="B67" s="1" t="s">
        <v>76</v>
      </c>
      <c r="C67" s="14">
        <f>'bizalom(5)'!P65</f>
        <v>0.75590000000000002</v>
      </c>
      <c r="D67" s="14">
        <f>'sertetlen(5)'!P65</f>
        <v>0.76154000000000011</v>
      </c>
      <c r="E67" s="14">
        <f>'rendelkezes(5)'!P65</f>
        <v>0.72810000000000008</v>
      </c>
      <c r="F67" s="14">
        <f>'kar(5)'!P65</f>
        <v>0.69889999999999997</v>
      </c>
      <c r="G67" s="14">
        <f>'csoportmunka(5)'!P65</f>
        <v>0.70545999999999986</v>
      </c>
      <c r="H67" s="14">
        <f>'javitas(5)'!P65</f>
        <v>0.78164000000000011</v>
      </c>
      <c r="I67" s="14">
        <f>'visszaford(5)'!P65</f>
        <v>0.76400000000000001</v>
      </c>
      <c r="J67" s="14">
        <f>'szukseg(5)'!P65</f>
        <v>8.2840000000000205E-2</v>
      </c>
      <c r="K67" s="14">
        <f>'gyak(5)'!P65</f>
        <v>0.57635999999999987</v>
      </c>
      <c r="L67" s="14">
        <f>'visszaall(5)'!P65</f>
        <v>7.6659999999999867E-2</v>
      </c>
      <c r="M67" s="1">
        <v>1000000</v>
      </c>
      <c r="O67">
        <f t="shared" si="4"/>
        <v>23</v>
      </c>
      <c r="P67">
        <f t="shared" si="5"/>
        <v>103</v>
      </c>
      <c r="S67">
        <f t="shared" si="6"/>
        <v>10</v>
      </c>
      <c r="T67">
        <f t="shared" si="7"/>
        <v>12</v>
      </c>
      <c r="U67">
        <f t="shared" si="8"/>
        <v>18</v>
      </c>
      <c r="V67">
        <f t="shared" si="9"/>
        <v>25</v>
      </c>
      <c r="W67">
        <f t="shared" si="10"/>
        <v>25</v>
      </c>
      <c r="X67">
        <f t="shared" si="11"/>
        <v>26</v>
      </c>
      <c r="Y67">
        <f t="shared" si="12"/>
        <v>25</v>
      </c>
      <c r="Z67">
        <f t="shared" si="13"/>
        <v>113</v>
      </c>
      <c r="AA67">
        <f t="shared" si="14"/>
        <v>23</v>
      </c>
      <c r="AB67">
        <f t="shared" si="15"/>
        <v>103</v>
      </c>
      <c r="AC67">
        <f t="shared" si="16"/>
        <v>1000000</v>
      </c>
      <c r="AD67">
        <f t="shared" si="2"/>
        <v>1000365.8</v>
      </c>
      <c r="AE67" t="str">
        <f t="shared" si="3"/>
        <v>egyéb</v>
      </c>
      <c r="AF67">
        <f t="shared" si="17"/>
        <v>20</v>
      </c>
      <c r="AI67" s="7" t="s">
        <v>236</v>
      </c>
      <c r="AJ67" s="8">
        <v>130</v>
      </c>
      <c r="AK67" s="8">
        <v>66</v>
      </c>
      <c r="AL67" s="8">
        <v>57</v>
      </c>
      <c r="AM67" s="8">
        <v>89</v>
      </c>
      <c r="AN67" s="8">
        <v>128</v>
      </c>
      <c r="AO67" s="8">
        <v>115</v>
      </c>
      <c r="AP67" s="8">
        <v>120</v>
      </c>
      <c r="AQ67" s="8">
        <v>32</v>
      </c>
      <c r="AR67" s="8">
        <v>52</v>
      </c>
      <c r="AS67" s="8">
        <v>34</v>
      </c>
      <c r="AT67" s="8">
        <v>1000000</v>
      </c>
    </row>
    <row r="68" spans="1:46" ht="15" thickBot="1" x14ac:dyDescent="0.35">
      <c r="A68" s="1" t="s">
        <v>152</v>
      </c>
      <c r="B68" s="1" t="s">
        <v>77</v>
      </c>
      <c r="C68" s="14">
        <f>'bizalom(5)'!P66</f>
        <v>0.37379999999999924</v>
      </c>
      <c r="D68" s="14">
        <f>'sertetlen(5)'!P66</f>
        <v>1.9660000000000002</v>
      </c>
      <c r="E68" s="14">
        <f>'rendelkezes(5)'!P66</f>
        <v>2.7718999999999996</v>
      </c>
      <c r="F68" s="14">
        <f>'kar(5)'!P66</f>
        <v>2.3177000000000008</v>
      </c>
      <c r="G68" s="14">
        <f>'csoportmunka(5)'!P66</f>
        <v>1.3907000000000007</v>
      </c>
      <c r="H68" s="14">
        <f>'javitas(5)'!P66</f>
        <v>3.3297999999999996</v>
      </c>
      <c r="I68" s="14">
        <f>'visszaford(5)'!P66</f>
        <v>2.0572000000000008</v>
      </c>
      <c r="J68" s="14">
        <f>'szukseg(5)'!P66</f>
        <v>0.41710000000000036</v>
      </c>
      <c r="K68" s="14">
        <f>'gyak(5)'!P66</f>
        <v>1.3530000000000002</v>
      </c>
      <c r="L68" s="14">
        <f>'visszaall(5)'!P66</f>
        <v>0.45799999999999996</v>
      </c>
      <c r="M68" s="1">
        <v>1000000</v>
      </c>
      <c r="O68">
        <f t="shared" si="4"/>
        <v>10</v>
      </c>
      <c r="P68">
        <f t="shared" si="5"/>
        <v>14</v>
      </c>
      <c r="S68">
        <f t="shared" si="6"/>
        <v>60</v>
      </c>
      <c r="T68">
        <f t="shared" si="7"/>
        <v>3</v>
      </c>
      <c r="U68">
        <f t="shared" si="8"/>
        <v>9</v>
      </c>
      <c r="V68">
        <f t="shared" si="9"/>
        <v>9</v>
      </c>
      <c r="W68">
        <f t="shared" si="10"/>
        <v>8</v>
      </c>
      <c r="X68">
        <f t="shared" si="11"/>
        <v>8</v>
      </c>
      <c r="Y68">
        <f t="shared" si="12"/>
        <v>7</v>
      </c>
      <c r="Z68">
        <f t="shared" si="13"/>
        <v>35</v>
      </c>
      <c r="AA68">
        <f t="shared" si="14"/>
        <v>10</v>
      </c>
      <c r="AB68">
        <f t="shared" si="15"/>
        <v>14</v>
      </c>
      <c r="AC68">
        <f t="shared" si="16"/>
        <v>1000000</v>
      </c>
      <c r="AD68">
        <f t="shared" si="2"/>
        <v>1000550.8</v>
      </c>
      <c r="AE68" t="str">
        <f t="shared" si="3"/>
        <v>törlés</v>
      </c>
      <c r="AF68">
        <f t="shared" si="17"/>
        <v>7</v>
      </c>
      <c r="AI68" s="7" t="s">
        <v>237</v>
      </c>
      <c r="AJ68" s="8">
        <v>118</v>
      </c>
      <c r="AK68" s="8">
        <v>27</v>
      </c>
      <c r="AL68" s="8">
        <v>104</v>
      </c>
      <c r="AM68" s="8">
        <v>43</v>
      </c>
      <c r="AN68" s="8">
        <v>67</v>
      </c>
      <c r="AO68" s="8">
        <v>78</v>
      </c>
      <c r="AP68" s="8">
        <v>54</v>
      </c>
      <c r="AQ68" s="8">
        <v>46</v>
      </c>
      <c r="AR68" s="8">
        <v>67</v>
      </c>
      <c r="AS68" s="8">
        <v>104</v>
      </c>
      <c r="AT68" s="8">
        <v>1000000</v>
      </c>
    </row>
    <row r="69" spans="1:46" ht="15" thickBot="1" x14ac:dyDescent="0.35">
      <c r="A69" s="1" t="s">
        <v>156</v>
      </c>
      <c r="B69" s="1" t="s">
        <v>78</v>
      </c>
      <c r="C69" s="14">
        <f>'bizalom(5)'!P67</f>
        <v>0.70597499999999991</v>
      </c>
      <c r="D69" s="14">
        <f>'sertetlen(5)'!P67</f>
        <v>0.57240000000000002</v>
      </c>
      <c r="E69" s="14">
        <f>'rendelkezes(5)'!P67</f>
        <v>0.76952500000000013</v>
      </c>
      <c r="F69" s="14">
        <f>'kar(5)'!P67</f>
        <v>0.7363249999999999</v>
      </c>
      <c r="G69" s="14">
        <f>'csoportmunka(5)'!P67</f>
        <v>0.97672499999999995</v>
      </c>
      <c r="H69" s="14">
        <f>'javitas(5)'!P67</f>
        <v>0.63637500000000002</v>
      </c>
      <c r="I69" s="14">
        <f>'visszaford(5)'!P67</f>
        <v>0.7466750000000002</v>
      </c>
      <c r="J69" s="14">
        <f>'szukseg(5)'!P67</f>
        <v>0.30597499999999989</v>
      </c>
      <c r="K69" s="14">
        <f>'gyak(5)'!P67</f>
        <v>0.29252500000000015</v>
      </c>
      <c r="L69" s="14">
        <f>'visszaall(5)'!P67</f>
        <v>0.11172499999999985</v>
      </c>
      <c r="M69" s="1">
        <v>1000000</v>
      </c>
      <c r="O69">
        <f t="shared" si="4"/>
        <v>61</v>
      </c>
      <c r="P69">
        <f t="shared" si="5"/>
        <v>81</v>
      </c>
      <c r="S69">
        <f t="shared" si="6"/>
        <v>15</v>
      </c>
      <c r="T69">
        <f t="shared" si="7"/>
        <v>32</v>
      </c>
      <c r="U69">
        <f t="shared" si="8"/>
        <v>15</v>
      </c>
      <c r="V69">
        <f t="shared" si="9"/>
        <v>21</v>
      </c>
      <c r="W69">
        <f t="shared" si="10"/>
        <v>13</v>
      </c>
      <c r="X69">
        <f t="shared" si="11"/>
        <v>42</v>
      </c>
      <c r="Y69">
        <f t="shared" si="12"/>
        <v>27</v>
      </c>
      <c r="Z69">
        <f t="shared" si="13"/>
        <v>54</v>
      </c>
      <c r="AA69">
        <f t="shared" si="14"/>
        <v>61</v>
      </c>
      <c r="AB69">
        <f t="shared" si="15"/>
        <v>81</v>
      </c>
      <c r="AC69">
        <f t="shared" si="16"/>
        <v>1000000</v>
      </c>
      <c r="AD69">
        <f t="shared" ref="AD69:AD132" si="18">AT492</f>
        <v>1000371.3</v>
      </c>
      <c r="AE69" t="str">
        <f t="shared" ref="AE69:AE132" si="19">A69</f>
        <v>egyéb</v>
      </c>
      <c r="AF69">
        <f t="shared" si="17"/>
        <v>19</v>
      </c>
      <c r="AI69" s="7" t="s">
        <v>238</v>
      </c>
      <c r="AJ69" s="8">
        <v>110</v>
      </c>
      <c r="AK69" s="8">
        <v>56</v>
      </c>
      <c r="AL69" s="8">
        <v>38</v>
      </c>
      <c r="AM69" s="8">
        <v>47</v>
      </c>
      <c r="AN69" s="8">
        <v>87</v>
      </c>
      <c r="AO69" s="8">
        <v>76</v>
      </c>
      <c r="AP69" s="8">
        <v>74</v>
      </c>
      <c r="AQ69" s="8">
        <v>135</v>
      </c>
      <c r="AR69" s="8">
        <v>128</v>
      </c>
      <c r="AS69" s="8">
        <v>118</v>
      </c>
      <c r="AT69" s="8">
        <v>1000000</v>
      </c>
    </row>
    <row r="70" spans="1:46" ht="15" thickBot="1" x14ac:dyDescent="0.35">
      <c r="A70" s="1" t="s">
        <v>156</v>
      </c>
      <c r="B70" s="1" t="s">
        <v>79</v>
      </c>
      <c r="C70" s="14">
        <f>'bizalom(5)'!P68</f>
        <v>0.82555999999999974</v>
      </c>
      <c r="D70" s="14">
        <f>'sertetlen(5)'!P68</f>
        <v>0.69372000000000011</v>
      </c>
      <c r="E70" s="14">
        <f>'rendelkezes(5)'!P68</f>
        <v>0.81562000000000001</v>
      </c>
      <c r="F70" s="14">
        <f>'kar(5)'!P68</f>
        <v>0.79855999999999983</v>
      </c>
      <c r="G70" s="14">
        <f>'csoportmunka(5)'!P68</f>
        <v>0.8572599999999998</v>
      </c>
      <c r="H70" s="14">
        <f>'javitas(5)'!P68</f>
        <v>0.71540000000000004</v>
      </c>
      <c r="I70" s="14">
        <f>'visszaford(5)'!P68</f>
        <v>0.79984000000000022</v>
      </c>
      <c r="J70" s="14">
        <f>'szukseg(5)'!P68</f>
        <v>0.34665999999999986</v>
      </c>
      <c r="K70" s="14">
        <f>'gyak(5)'!P68</f>
        <v>0.45847999999999994</v>
      </c>
      <c r="L70" s="14">
        <f>'visszaall(5)'!P68</f>
        <v>0.11062000000000012</v>
      </c>
      <c r="M70" s="1">
        <v>1000000</v>
      </c>
      <c r="O70">
        <f t="shared" ref="O70:O133" si="20">RANK(K70,K$5:K$142)</f>
        <v>35</v>
      </c>
      <c r="P70">
        <f t="shared" ref="P70:P133" si="21">RANK(L70,L$5:L$142)</f>
        <v>82</v>
      </c>
      <c r="S70">
        <f t="shared" ref="S70:S133" si="22">RANK(C70,C$5:C$142,C$3)</f>
        <v>3</v>
      </c>
      <c r="T70">
        <f t="shared" ref="T70:T133" si="23">RANK(D70,D$5:D$142,D$3)</f>
        <v>15</v>
      </c>
      <c r="U70">
        <f t="shared" ref="U70:U133" si="24">RANK(E70,E$5:E$142,E$3)</f>
        <v>12</v>
      </c>
      <c r="V70">
        <f t="shared" ref="V70:V133" si="25">RANK(F70,F$5:F$142,F$3)</f>
        <v>13</v>
      </c>
      <c r="W70">
        <f t="shared" ref="W70:W133" si="26">RANK(G70,G$5:G$142,G$3)</f>
        <v>15</v>
      </c>
      <c r="X70">
        <f t="shared" ref="X70:X133" si="27">RANK(H70,H$5:H$142,H$3)</f>
        <v>32</v>
      </c>
      <c r="Y70">
        <f t="shared" ref="Y70:Y133" si="28">RANK(I70,I$5:I$142,I$3)</f>
        <v>19</v>
      </c>
      <c r="Z70">
        <f t="shared" ref="Z70:Z133" si="29">RANK(J70,J$5:J$142,J$3)</f>
        <v>42</v>
      </c>
      <c r="AA70">
        <f t="shared" ref="AA70:AA133" si="30">RANK(K70,K$5:K$142,K$3)</f>
        <v>35</v>
      </c>
      <c r="AB70">
        <f t="shared" ref="AB70:AB133" si="31">RANK(L70,L$5:L$142,L$3)</f>
        <v>82</v>
      </c>
      <c r="AC70">
        <f t="shared" ref="AC70:AC133" si="32">M70</f>
        <v>1000000</v>
      </c>
      <c r="AD70">
        <f t="shared" si="18"/>
        <v>1000477.8</v>
      </c>
      <c r="AE70" t="str">
        <f t="shared" si="19"/>
        <v>egyéb</v>
      </c>
      <c r="AF70">
        <f t="shared" ref="AF70:AF133" si="33">RANK(AD70,AD$5:AD$142,0)</f>
        <v>12</v>
      </c>
      <c r="AI70" s="7" t="s">
        <v>239</v>
      </c>
      <c r="AJ70" s="8">
        <v>10</v>
      </c>
      <c r="AK70" s="8">
        <v>12</v>
      </c>
      <c r="AL70" s="8">
        <v>18</v>
      </c>
      <c r="AM70" s="8">
        <v>25</v>
      </c>
      <c r="AN70" s="8">
        <v>25</v>
      </c>
      <c r="AO70" s="8">
        <v>26</v>
      </c>
      <c r="AP70" s="8">
        <v>25</v>
      </c>
      <c r="AQ70" s="8">
        <v>113</v>
      </c>
      <c r="AR70" s="8">
        <v>23</v>
      </c>
      <c r="AS70" s="8">
        <v>103</v>
      </c>
      <c r="AT70" s="8">
        <v>1000000</v>
      </c>
    </row>
    <row r="71" spans="1:46" ht="15" thickBot="1" x14ac:dyDescent="0.35">
      <c r="A71" s="1" t="s">
        <v>155</v>
      </c>
      <c r="B71" s="1" t="s">
        <v>80</v>
      </c>
      <c r="C71" s="14">
        <f>'bizalom(5)'!P69</f>
        <v>0.10499999999999998</v>
      </c>
      <c r="D71" s="14">
        <f>'sertetlen(5)'!P69</f>
        <v>2.5400000000000311E-2</v>
      </c>
      <c r="E71" s="14">
        <f>'rendelkezes(5)'!P69</f>
        <v>0.12583333333333332</v>
      </c>
      <c r="F71" s="14">
        <f>'kar(5)'!P69</f>
        <v>0.15843333333333312</v>
      </c>
      <c r="G71" s="14">
        <f>'csoportmunka(5)'!P69</f>
        <v>0.11576666666666642</v>
      </c>
      <c r="H71" s="14">
        <f>'javitas(5)'!P69</f>
        <v>4.4099999999999806E-2</v>
      </c>
      <c r="I71" s="14">
        <f>'visszaford(5)'!P69</f>
        <v>0.1628666666666668</v>
      </c>
      <c r="J71" s="14">
        <f>'szukseg(5)'!P69</f>
        <v>0.48640000000000033</v>
      </c>
      <c r="K71" s="14">
        <f>'gyak(5)'!P69</f>
        <v>0.70409999999999984</v>
      </c>
      <c r="L71" s="14">
        <f>'visszaall(5)'!P69</f>
        <v>4.0666666666669586E-3</v>
      </c>
      <c r="M71" s="1">
        <v>1000000</v>
      </c>
      <c r="O71">
        <f t="shared" si="20"/>
        <v>18</v>
      </c>
      <c r="P71">
        <f t="shared" si="21"/>
        <v>135</v>
      </c>
      <c r="S71">
        <f t="shared" si="22"/>
        <v>114</v>
      </c>
      <c r="T71">
        <f t="shared" si="23"/>
        <v>135</v>
      </c>
      <c r="U71">
        <f t="shared" si="24"/>
        <v>130</v>
      </c>
      <c r="V71">
        <f t="shared" si="25"/>
        <v>112</v>
      </c>
      <c r="W71">
        <f t="shared" si="26"/>
        <v>113</v>
      </c>
      <c r="X71">
        <f t="shared" si="27"/>
        <v>130</v>
      </c>
      <c r="Y71">
        <f t="shared" si="28"/>
        <v>125</v>
      </c>
      <c r="Z71">
        <f t="shared" si="29"/>
        <v>29</v>
      </c>
      <c r="AA71">
        <f t="shared" si="30"/>
        <v>18</v>
      </c>
      <c r="AB71">
        <f t="shared" si="31"/>
        <v>135</v>
      </c>
      <c r="AC71">
        <f t="shared" si="32"/>
        <v>1000000</v>
      </c>
      <c r="AD71">
        <f t="shared" si="18"/>
        <v>999618.7</v>
      </c>
      <c r="AE71" t="str">
        <f t="shared" si="19"/>
        <v>létrehozás</v>
      </c>
      <c r="AF71">
        <f t="shared" si="33"/>
        <v>130</v>
      </c>
      <c r="AI71" s="7" t="s">
        <v>240</v>
      </c>
      <c r="AJ71" s="8">
        <v>60</v>
      </c>
      <c r="AK71" s="8">
        <v>3</v>
      </c>
      <c r="AL71" s="8">
        <v>9</v>
      </c>
      <c r="AM71" s="8">
        <v>9</v>
      </c>
      <c r="AN71" s="8">
        <v>8</v>
      </c>
      <c r="AO71" s="8">
        <v>8</v>
      </c>
      <c r="AP71" s="8">
        <v>7</v>
      </c>
      <c r="AQ71" s="8">
        <v>35</v>
      </c>
      <c r="AR71" s="8">
        <v>10</v>
      </c>
      <c r="AS71" s="8">
        <v>14</v>
      </c>
      <c r="AT71" s="8">
        <v>1000000</v>
      </c>
    </row>
    <row r="72" spans="1:46" ht="15" thickBot="1" x14ac:dyDescent="0.35">
      <c r="A72" s="1" t="s">
        <v>152</v>
      </c>
      <c r="B72" s="1" t="s">
        <v>81</v>
      </c>
      <c r="C72" s="14">
        <f>'bizalom(5)'!P70</f>
        <v>0.47760000000000047</v>
      </c>
      <c r="D72" s="14">
        <f>'sertetlen(5)'!P70</f>
        <v>2.0323999999999995</v>
      </c>
      <c r="E72" s="14">
        <f>'rendelkezes(5)'!P70</f>
        <v>4.0922000000000009</v>
      </c>
      <c r="F72" s="14">
        <f>'kar(5)'!P70</f>
        <v>4.1072999999999995</v>
      </c>
      <c r="G72" s="14">
        <f>'csoportmunka(5)'!P70</f>
        <v>3.0461</v>
      </c>
      <c r="H72" s="14">
        <f>'javitas(5)'!P70</f>
        <v>4.0043999999999995</v>
      </c>
      <c r="I72" s="14">
        <f>'visszaford(5)'!P70</f>
        <v>4.1206000000000005</v>
      </c>
      <c r="J72" s="14">
        <f>'szukseg(5)'!P70</f>
        <v>0.60270000000000068</v>
      </c>
      <c r="K72" s="14">
        <f>'gyak(5)'!P70</f>
        <v>1.8263999999999996</v>
      </c>
      <c r="L72" s="14">
        <f>'visszaall(5)'!P70</f>
        <v>0.33989999999999965</v>
      </c>
      <c r="M72" s="1">
        <v>1000000</v>
      </c>
      <c r="O72">
        <f t="shared" si="20"/>
        <v>6</v>
      </c>
      <c r="P72">
        <f t="shared" si="21"/>
        <v>28</v>
      </c>
      <c r="S72">
        <f t="shared" si="22"/>
        <v>44</v>
      </c>
      <c r="T72">
        <f t="shared" si="23"/>
        <v>2</v>
      </c>
      <c r="U72">
        <f t="shared" si="24"/>
        <v>4</v>
      </c>
      <c r="V72">
        <f t="shared" si="25"/>
        <v>2</v>
      </c>
      <c r="W72">
        <f t="shared" si="26"/>
        <v>4</v>
      </c>
      <c r="X72">
        <f t="shared" si="27"/>
        <v>4</v>
      </c>
      <c r="Y72">
        <f t="shared" si="28"/>
        <v>1</v>
      </c>
      <c r="Z72">
        <f t="shared" si="29"/>
        <v>26</v>
      </c>
      <c r="AA72">
        <f t="shared" si="30"/>
        <v>6</v>
      </c>
      <c r="AB72">
        <f t="shared" si="31"/>
        <v>28</v>
      </c>
      <c r="AC72">
        <f t="shared" si="32"/>
        <v>1000000</v>
      </c>
      <c r="AD72">
        <f t="shared" si="18"/>
        <v>1000608.3</v>
      </c>
      <c r="AE72" t="str">
        <f t="shared" si="19"/>
        <v>törlés</v>
      </c>
      <c r="AF72">
        <f t="shared" si="33"/>
        <v>2</v>
      </c>
      <c r="AI72" s="7" t="s">
        <v>241</v>
      </c>
      <c r="AJ72" s="8">
        <v>15</v>
      </c>
      <c r="AK72" s="8">
        <v>32</v>
      </c>
      <c r="AL72" s="8">
        <v>15</v>
      </c>
      <c r="AM72" s="8">
        <v>21</v>
      </c>
      <c r="AN72" s="8">
        <v>13</v>
      </c>
      <c r="AO72" s="8">
        <v>42</v>
      </c>
      <c r="AP72" s="8">
        <v>27</v>
      </c>
      <c r="AQ72" s="8">
        <v>54</v>
      </c>
      <c r="AR72" s="8">
        <v>61</v>
      </c>
      <c r="AS72" s="8">
        <v>81</v>
      </c>
      <c r="AT72" s="8">
        <v>1000000</v>
      </c>
    </row>
    <row r="73" spans="1:46" ht="15" thickBot="1" x14ac:dyDescent="0.35">
      <c r="A73" s="1" t="s">
        <v>154</v>
      </c>
      <c r="B73" s="1" t="s">
        <v>82</v>
      </c>
      <c r="C73" s="14">
        <f>'bizalom(5)'!P71</f>
        <v>6.490000000000018E-2</v>
      </c>
      <c r="D73" s="14">
        <f>'sertetlen(5)'!P71</f>
        <v>7.7599999999999739E-2</v>
      </c>
      <c r="E73" s="14">
        <f>'rendelkezes(5)'!P71</f>
        <v>0.17716666666666661</v>
      </c>
      <c r="F73" s="14">
        <f>'kar(5)'!P71</f>
        <v>0.44426666666666631</v>
      </c>
      <c r="G73" s="14">
        <f>'csoportmunka(5)'!P71</f>
        <v>0.15706666666666683</v>
      </c>
      <c r="H73" s="14">
        <f>'javitas(5)'!P71</f>
        <v>0.23126666666666637</v>
      </c>
      <c r="I73" s="14">
        <f>'visszaford(5)'!P71</f>
        <v>0.22496666666666654</v>
      </c>
      <c r="J73" s="14">
        <f>'szukseg(5)'!P71</f>
        <v>0.3163333333333333</v>
      </c>
      <c r="K73" s="14">
        <f>'gyak(5)'!P71</f>
        <v>0.45890000000000014</v>
      </c>
      <c r="L73" s="14">
        <f>'visszaall(5)'!P71</f>
        <v>8.9266666666666453E-2</v>
      </c>
      <c r="M73" s="1">
        <v>1000000</v>
      </c>
      <c r="O73">
        <f t="shared" si="20"/>
        <v>34</v>
      </c>
      <c r="P73">
        <f t="shared" si="21"/>
        <v>96</v>
      </c>
      <c r="S73">
        <f t="shared" si="22"/>
        <v>122</v>
      </c>
      <c r="T73">
        <f t="shared" si="23"/>
        <v>127</v>
      </c>
      <c r="U73">
        <f t="shared" si="24"/>
        <v>123</v>
      </c>
      <c r="V73">
        <f t="shared" si="25"/>
        <v>55</v>
      </c>
      <c r="W73">
        <f t="shared" si="26"/>
        <v>108</v>
      </c>
      <c r="X73">
        <f t="shared" si="27"/>
        <v>108</v>
      </c>
      <c r="Y73">
        <f t="shared" si="28"/>
        <v>109</v>
      </c>
      <c r="Z73">
        <f t="shared" si="29"/>
        <v>48</v>
      </c>
      <c r="AA73">
        <f t="shared" si="30"/>
        <v>34</v>
      </c>
      <c r="AB73">
        <f t="shared" si="31"/>
        <v>96</v>
      </c>
      <c r="AC73">
        <f t="shared" si="32"/>
        <v>1000000</v>
      </c>
      <c r="AD73">
        <f t="shared" si="18"/>
        <v>999780.2</v>
      </c>
      <c r="AE73" t="str">
        <f t="shared" si="19"/>
        <v>frissítés</v>
      </c>
      <c r="AF73">
        <f t="shared" si="33"/>
        <v>103</v>
      </c>
      <c r="AI73" s="7" t="s">
        <v>242</v>
      </c>
      <c r="AJ73" s="8">
        <v>3</v>
      </c>
      <c r="AK73" s="8">
        <v>15</v>
      </c>
      <c r="AL73" s="8">
        <v>12</v>
      </c>
      <c r="AM73" s="8">
        <v>13</v>
      </c>
      <c r="AN73" s="8">
        <v>15</v>
      </c>
      <c r="AO73" s="8">
        <v>32</v>
      </c>
      <c r="AP73" s="8">
        <v>19</v>
      </c>
      <c r="AQ73" s="8">
        <v>42</v>
      </c>
      <c r="AR73" s="8">
        <v>35</v>
      </c>
      <c r="AS73" s="8">
        <v>82</v>
      </c>
      <c r="AT73" s="8">
        <v>1000000</v>
      </c>
    </row>
    <row r="74" spans="1:46" ht="15" thickBot="1" x14ac:dyDescent="0.35">
      <c r="A74" s="1" t="s">
        <v>155</v>
      </c>
      <c r="B74" s="1" t="s">
        <v>83</v>
      </c>
      <c r="C74" s="14">
        <f>'bizalom(5)'!P72</f>
        <v>0.31943333333333318</v>
      </c>
      <c r="D74" s="14">
        <f>'sertetlen(5)'!P72</f>
        <v>6.779999999999993E-2</v>
      </c>
      <c r="E74" s="14">
        <f>'rendelkezes(5)'!P72</f>
        <v>1.6566666666666841E-2</v>
      </c>
      <c r="F74" s="14">
        <f>'kar(5)'!P72</f>
        <v>0.49479999999999996</v>
      </c>
      <c r="G74" s="14">
        <f>'csoportmunka(5)'!P72</f>
        <v>0.27863333333333323</v>
      </c>
      <c r="H74" s="14">
        <f>'javitas(5)'!P72</f>
        <v>2.3433333333333046E-2</v>
      </c>
      <c r="I74" s="14">
        <f>'visszaford(5)'!P72</f>
        <v>0.20503333333333348</v>
      </c>
      <c r="J74" s="14">
        <f>'szukseg(5)'!P72</f>
        <v>0.3752333333333337</v>
      </c>
      <c r="K74" s="14">
        <f>'gyak(5)'!P72</f>
        <v>5.0666666666668485E-3</v>
      </c>
      <c r="L74" s="14">
        <f>'visszaall(5)'!P72</f>
        <v>8.6433333333333071E-2</v>
      </c>
      <c r="M74" s="1">
        <v>1000000</v>
      </c>
      <c r="O74">
        <f t="shared" si="20"/>
        <v>137</v>
      </c>
      <c r="P74">
        <f t="shared" si="21"/>
        <v>98</v>
      </c>
      <c r="S74">
        <f t="shared" si="22"/>
        <v>69</v>
      </c>
      <c r="T74">
        <f t="shared" si="23"/>
        <v>129</v>
      </c>
      <c r="U74">
        <f t="shared" si="24"/>
        <v>137</v>
      </c>
      <c r="V74">
        <f t="shared" si="25"/>
        <v>48</v>
      </c>
      <c r="W74">
        <f t="shared" si="26"/>
        <v>82</v>
      </c>
      <c r="X74">
        <f t="shared" si="27"/>
        <v>137</v>
      </c>
      <c r="Y74">
        <f t="shared" si="28"/>
        <v>118</v>
      </c>
      <c r="Z74">
        <f t="shared" si="29"/>
        <v>39</v>
      </c>
      <c r="AA74">
        <f t="shared" si="30"/>
        <v>137</v>
      </c>
      <c r="AB74">
        <f t="shared" si="31"/>
        <v>98</v>
      </c>
      <c r="AC74">
        <f t="shared" si="32"/>
        <v>1000000</v>
      </c>
      <c r="AD74">
        <f t="shared" si="18"/>
        <v>999642.2</v>
      </c>
      <c r="AE74" t="str">
        <f t="shared" si="19"/>
        <v>létrehozás</v>
      </c>
      <c r="AF74">
        <f t="shared" si="33"/>
        <v>125</v>
      </c>
      <c r="AI74" s="7" t="s">
        <v>243</v>
      </c>
      <c r="AJ74" s="8">
        <v>114</v>
      </c>
      <c r="AK74" s="8">
        <v>135</v>
      </c>
      <c r="AL74" s="8">
        <v>130</v>
      </c>
      <c r="AM74" s="8">
        <v>112</v>
      </c>
      <c r="AN74" s="8">
        <v>113</v>
      </c>
      <c r="AO74" s="8">
        <v>130</v>
      </c>
      <c r="AP74" s="8">
        <v>125</v>
      </c>
      <c r="AQ74" s="8">
        <v>29</v>
      </c>
      <c r="AR74" s="8">
        <v>18</v>
      </c>
      <c r="AS74" s="8">
        <v>135</v>
      </c>
      <c r="AT74" s="8">
        <v>1000000</v>
      </c>
    </row>
    <row r="75" spans="1:46" ht="15" thickBot="1" x14ac:dyDescent="0.35">
      <c r="A75" s="1" t="s">
        <v>152</v>
      </c>
      <c r="B75" s="1" t="s">
        <v>84</v>
      </c>
      <c r="C75" s="14">
        <f>'bizalom(5)'!P73</f>
        <v>0.1342666666666664</v>
      </c>
      <c r="D75" s="14">
        <f>'sertetlen(5)'!P73</f>
        <v>0.23573333333333357</v>
      </c>
      <c r="E75" s="14">
        <f>'rendelkezes(5)'!P73</f>
        <v>4.5733333333333626E-2</v>
      </c>
      <c r="F75" s="14">
        <f>'kar(5)'!P73</f>
        <v>0.40456666666666702</v>
      </c>
      <c r="G75" s="14">
        <f>'csoportmunka(5)'!P73</f>
        <v>1.0006666666666666</v>
      </c>
      <c r="H75" s="14">
        <f>'javitas(5)'!P73</f>
        <v>0.2474666666666665</v>
      </c>
      <c r="I75" s="14">
        <f>'visszaford(5)'!P73</f>
        <v>4.9733333333333629E-2</v>
      </c>
      <c r="J75" s="14">
        <f>'szukseg(5)'!P73</f>
        <v>0.67370000000000019</v>
      </c>
      <c r="K75" s="14">
        <f>'gyak(5)'!P73</f>
        <v>5.2333333333335714E-3</v>
      </c>
      <c r="L75" s="14">
        <f>'visszaall(5)'!P73</f>
        <v>0.23953333333333346</v>
      </c>
      <c r="M75" s="1">
        <v>1000000</v>
      </c>
      <c r="O75">
        <f t="shared" si="20"/>
        <v>136</v>
      </c>
      <c r="P75">
        <f t="shared" si="21"/>
        <v>41</v>
      </c>
      <c r="S75">
        <f t="shared" si="22"/>
        <v>109</v>
      </c>
      <c r="T75">
        <f t="shared" si="23"/>
        <v>105</v>
      </c>
      <c r="U75">
        <f t="shared" si="24"/>
        <v>135</v>
      </c>
      <c r="V75">
        <f t="shared" si="25"/>
        <v>62</v>
      </c>
      <c r="W75">
        <f t="shared" si="26"/>
        <v>11</v>
      </c>
      <c r="X75">
        <f t="shared" si="27"/>
        <v>107</v>
      </c>
      <c r="Y75">
        <f t="shared" si="28"/>
        <v>134</v>
      </c>
      <c r="Z75">
        <f t="shared" si="29"/>
        <v>19</v>
      </c>
      <c r="AA75">
        <f t="shared" si="30"/>
        <v>136</v>
      </c>
      <c r="AB75">
        <f t="shared" si="31"/>
        <v>41</v>
      </c>
      <c r="AC75">
        <f t="shared" si="32"/>
        <v>1000000</v>
      </c>
      <c r="AD75">
        <f t="shared" si="18"/>
        <v>999780.7</v>
      </c>
      <c r="AE75" t="str">
        <f t="shared" si="19"/>
        <v>törlés</v>
      </c>
      <c r="AF75">
        <f t="shared" si="33"/>
        <v>102</v>
      </c>
      <c r="AI75" s="7" t="s">
        <v>244</v>
      </c>
      <c r="AJ75" s="8">
        <v>44</v>
      </c>
      <c r="AK75" s="8">
        <v>2</v>
      </c>
      <c r="AL75" s="8">
        <v>4</v>
      </c>
      <c r="AM75" s="8">
        <v>2</v>
      </c>
      <c r="AN75" s="8">
        <v>4</v>
      </c>
      <c r="AO75" s="8">
        <v>4</v>
      </c>
      <c r="AP75" s="8">
        <v>1</v>
      </c>
      <c r="AQ75" s="8">
        <v>26</v>
      </c>
      <c r="AR75" s="8">
        <v>6</v>
      </c>
      <c r="AS75" s="8">
        <v>28</v>
      </c>
      <c r="AT75" s="8">
        <v>1000000</v>
      </c>
    </row>
    <row r="76" spans="1:46" ht="15" thickBot="1" x14ac:dyDescent="0.35">
      <c r="A76" s="1" t="s">
        <v>156</v>
      </c>
      <c r="B76" s="1" t="s">
        <v>85</v>
      </c>
      <c r="C76" s="14">
        <f>'bizalom(5)'!P74</f>
        <v>6.0500000000002219E-3</v>
      </c>
      <c r="D76" s="14">
        <f>'sertetlen(5)'!P74</f>
        <v>9.1750000000001553E-3</v>
      </c>
      <c r="E76" s="14">
        <f>'rendelkezes(5)'!P74</f>
        <v>0.40367500000000023</v>
      </c>
      <c r="F76" s="14">
        <f>'kar(5)'!P74</f>
        <v>0.17207499999999987</v>
      </c>
      <c r="G76" s="14">
        <f>'csoportmunka(5)'!P74</f>
        <v>6.3724999999999921E-2</v>
      </c>
      <c r="H76" s="14">
        <f>'javitas(5)'!P74</f>
        <v>0.46934999999999993</v>
      </c>
      <c r="I76" s="14">
        <f>'visszaford(5)'!P74</f>
        <v>0.390625</v>
      </c>
      <c r="J76" s="14">
        <f>'szukseg(5)'!P74</f>
        <v>0.12887499999999996</v>
      </c>
      <c r="K76" s="14">
        <f>'gyak(5)'!P74</f>
        <v>0.14955000000000018</v>
      </c>
      <c r="L76" s="14">
        <f>'visszaall(5)'!P74</f>
        <v>0.19515000000000005</v>
      </c>
      <c r="M76" s="1">
        <v>1000000</v>
      </c>
      <c r="O76">
        <f t="shared" si="20"/>
        <v>99</v>
      </c>
      <c r="P76">
        <f t="shared" si="21"/>
        <v>50</v>
      </c>
      <c r="S76">
        <f t="shared" si="22"/>
        <v>136</v>
      </c>
      <c r="T76">
        <f t="shared" si="23"/>
        <v>137</v>
      </c>
      <c r="U76">
        <f t="shared" si="24"/>
        <v>85</v>
      </c>
      <c r="V76">
        <f t="shared" si="25"/>
        <v>110</v>
      </c>
      <c r="W76">
        <f t="shared" si="26"/>
        <v>125</v>
      </c>
      <c r="X76">
        <f t="shared" si="27"/>
        <v>75</v>
      </c>
      <c r="Y76">
        <f t="shared" si="28"/>
        <v>82</v>
      </c>
      <c r="Z76">
        <f t="shared" si="29"/>
        <v>100</v>
      </c>
      <c r="AA76">
        <f t="shared" si="30"/>
        <v>99</v>
      </c>
      <c r="AB76">
        <f t="shared" si="31"/>
        <v>50</v>
      </c>
      <c r="AC76">
        <f t="shared" si="32"/>
        <v>1000000</v>
      </c>
      <c r="AD76">
        <f t="shared" si="18"/>
        <v>999639.7</v>
      </c>
      <c r="AE76" t="str">
        <f t="shared" si="19"/>
        <v>egyéb</v>
      </c>
      <c r="AF76">
        <f t="shared" si="33"/>
        <v>126</v>
      </c>
      <c r="AI76" s="7" t="s">
        <v>245</v>
      </c>
      <c r="AJ76" s="8">
        <v>122</v>
      </c>
      <c r="AK76" s="8">
        <v>127</v>
      </c>
      <c r="AL76" s="8">
        <v>123</v>
      </c>
      <c r="AM76" s="8">
        <v>55</v>
      </c>
      <c r="AN76" s="8">
        <v>108</v>
      </c>
      <c r="AO76" s="8">
        <v>108</v>
      </c>
      <c r="AP76" s="8">
        <v>109</v>
      </c>
      <c r="AQ76" s="8">
        <v>48</v>
      </c>
      <c r="AR76" s="8">
        <v>34</v>
      </c>
      <c r="AS76" s="8">
        <v>96</v>
      </c>
      <c r="AT76" s="8">
        <v>1000000</v>
      </c>
    </row>
    <row r="77" spans="1:46" ht="15" thickBot="1" x14ac:dyDescent="0.35">
      <c r="A77" s="1" t="s">
        <v>154</v>
      </c>
      <c r="B77" s="1" t="s">
        <v>86</v>
      </c>
      <c r="C77" s="14">
        <f>'bizalom(5)'!P75</f>
        <v>1.6999999999998128E-3</v>
      </c>
      <c r="D77" s="14">
        <f>'sertetlen(5)'!P75</f>
        <v>2.7375000000000038E-2</v>
      </c>
      <c r="E77" s="14">
        <f>'rendelkezes(5)'!P75</f>
        <v>0.42049999999999998</v>
      </c>
      <c r="F77" s="14">
        <f>'kar(5)'!P75</f>
        <v>0.13769999999999982</v>
      </c>
      <c r="G77" s="14">
        <f>'csoportmunka(5)'!P75</f>
        <v>0.26852500000000012</v>
      </c>
      <c r="H77" s="14">
        <f>'javitas(5)'!P75</f>
        <v>0.43919999999999981</v>
      </c>
      <c r="I77" s="14">
        <f>'visszaford(5)'!P75</f>
        <v>0.35547499999999987</v>
      </c>
      <c r="J77" s="14">
        <f>'szukseg(5)'!P75</f>
        <v>0.12887499999999996</v>
      </c>
      <c r="K77" s="14">
        <f>'gyak(5)'!P75</f>
        <v>0.29215000000000013</v>
      </c>
      <c r="L77" s="14">
        <f>'visszaall(5)'!P75</f>
        <v>0.17622499999999985</v>
      </c>
      <c r="M77" s="1">
        <v>1000000</v>
      </c>
      <c r="O77">
        <f t="shared" si="20"/>
        <v>62</v>
      </c>
      <c r="P77">
        <f t="shared" si="21"/>
        <v>56</v>
      </c>
      <c r="S77">
        <f t="shared" si="22"/>
        <v>138</v>
      </c>
      <c r="T77">
        <f t="shared" si="23"/>
        <v>134</v>
      </c>
      <c r="U77">
        <f t="shared" si="24"/>
        <v>80</v>
      </c>
      <c r="V77">
        <f t="shared" si="25"/>
        <v>114</v>
      </c>
      <c r="W77">
        <f t="shared" si="26"/>
        <v>85</v>
      </c>
      <c r="X77">
        <f t="shared" si="27"/>
        <v>81</v>
      </c>
      <c r="Y77">
        <f t="shared" si="28"/>
        <v>87</v>
      </c>
      <c r="Z77">
        <f t="shared" si="29"/>
        <v>100</v>
      </c>
      <c r="AA77">
        <f t="shared" si="30"/>
        <v>62</v>
      </c>
      <c r="AB77">
        <f t="shared" si="31"/>
        <v>56</v>
      </c>
      <c r="AC77">
        <f t="shared" si="32"/>
        <v>1000000</v>
      </c>
      <c r="AD77">
        <f t="shared" si="18"/>
        <v>999670.7</v>
      </c>
      <c r="AE77" t="str">
        <f t="shared" si="19"/>
        <v>frissítés</v>
      </c>
      <c r="AF77">
        <f t="shared" si="33"/>
        <v>120</v>
      </c>
      <c r="AI77" s="7" t="s">
        <v>246</v>
      </c>
      <c r="AJ77" s="8">
        <v>69</v>
      </c>
      <c r="AK77" s="8">
        <v>129</v>
      </c>
      <c r="AL77" s="8">
        <v>137</v>
      </c>
      <c r="AM77" s="8">
        <v>48</v>
      </c>
      <c r="AN77" s="8">
        <v>82</v>
      </c>
      <c r="AO77" s="8">
        <v>137</v>
      </c>
      <c r="AP77" s="8">
        <v>118</v>
      </c>
      <c r="AQ77" s="8">
        <v>39</v>
      </c>
      <c r="AR77" s="8">
        <v>137</v>
      </c>
      <c r="AS77" s="8">
        <v>98</v>
      </c>
      <c r="AT77" s="8">
        <v>1000000</v>
      </c>
    </row>
    <row r="78" spans="1:46" ht="15" thickBot="1" x14ac:dyDescent="0.35">
      <c r="A78" s="1" t="s">
        <v>152</v>
      </c>
      <c r="B78" s="1" t="s">
        <v>87</v>
      </c>
      <c r="C78" s="14">
        <f>'bizalom(5)'!P76</f>
        <v>0.20755000000000023</v>
      </c>
      <c r="D78" s="14">
        <f>'sertetlen(5)'!P76</f>
        <v>0.5787500000000001</v>
      </c>
      <c r="E78" s="14">
        <f>'rendelkezes(5)'!P76</f>
        <v>0.24694999999999978</v>
      </c>
      <c r="F78" s="14">
        <f>'kar(5)'!P76</f>
        <v>0.69510000000000027</v>
      </c>
      <c r="G78" s="14">
        <f>'csoportmunka(5)'!P76</f>
        <v>0.25275000000000003</v>
      </c>
      <c r="H78" s="14">
        <f>'javitas(5)'!P76</f>
        <v>0.44310000000000027</v>
      </c>
      <c r="I78" s="14">
        <f>'visszaford(5)'!P76</f>
        <v>0.15419999999999989</v>
      </c>
      <c r="J78" s="14">
        <f>'szukseg(5)'!P76</f>
        <v>0.47064999999999957</v>
      </c>
      <c r="K78" s="14">
        <f>'gyak(5)'!P76</f>
        <v>2.6649999999999618E-2</v>
      </c>
      <c r="L78" s="14">
        <f>'visszaall(5)'!P76</f>
        <v>0.22014999999999962</v>
      </c>
      <c r="M78" s="1">
        <v>1000000</v>
      </c>
      <c r="O78">
        <f t="shared" si="20"/>
        <v>129</v>
      </c>
      <c r="P78">
        <f t="shared" si="21"/>
        <v>45</v>
      </c>
      <c r="S78">
        <f t="shared" si="22"/>
        <v>100</v>
      </c>
      <c r="T78">
        <f t="shared" si="23"/>
        <v>31</v>
      </c>
      <c r="U78">
        <f t="shared" si="24"/>
        <v>117</v>
      </c>
      <c r="V78">
        <f t="shared" si="25"/>
        <v>26</v>
      </c>
      <c r="W78">
        <f t="shared" si="26"/>
        <v>89</v>
      </c>
      <c r="X78">
        <f t="shared" si="27"/>
        <v>79</v>
      </c>
      <c r="Y78">
        <f t="shared" si="28"/>
        <v>126</v>
      </c>
      <c r="Z78">
        <f t="shared" si="29"/>
        <v>30</v>
      </c>
      <c r="AA78">
        <f t="shared" si="30"/>
        <v>129</v>
      </c>
      <c r="AB78">
        <f t="shared" si="31"/>
        <v>45</v>
      </c>
      <c r="AC78">
        <f t="shared" si="32"/>
        <v>1000000</v>
      </c>
      <c r="AD78">
        <f t="shared" si="18"/>
        <v>999923.7</v>
      </c>
      <c r="AE78" t="str">
        <f t="shared" si="19"/>
        <v>törlés</v>
      </c>
      <c r="AF78">
        <f t="shared" si="33"/>
        <v>77</v>
      </c>
      <c r="AI78" s="7" t="s">
        <v>247</v>
      </c>
      <c r="AJ78" s="8">
        <v>109</v>
      </c>
      <c r="AK78" s="8">
        <v>105</v>
      </c>
      <c r="AL78" s="8">
        <v>135</v>
      </c>
      <c r="AM78" s="8">
        <v>62</v>
      </c>
      <c r="AN78" s="8">
        <v>11</v>
      </c>
      <c r="AO78" s="8">
        <v>107</v>
      </c>
      <c r="AP78" s="8">
        <v>134</v>
      </c>
      <c r="AQ78" s="8">
        <v>19</v>
      </c>
      <c r="AR78" s="8">
        <v>136</v>
      </c>
      <c r="AS78" s="8">
        <v>41</v>
      </c>
      <c r="AT78" s="8">
        <v>1000000</v>
      </c>
    </row>
    <row r="79" spans="1:46" ht="15" thickBot="1" x14ac:dyDescent="0.35">
      <c r="A79" s="1" t="s">
        <v>155</v>
      </c>
      <c r="B79" s="1" t="s">
        <v>88</v>
      </c>
      <c r="C79" s="14">
        <f>'bizalom(5)'!P77</f>
        <v>0.49234999999999995</v>
      </c>
      <c r="D79" s="14">
        <f>'sertetlen(5)'!P77</f>
        <v>0.27782499999999977</v>
      </c>
      <c r="E79" s="14">
        <f>'rendelkezes(5)'!P77</f>
        <v>0.60292500000000016</v>
      </c>
      <c r="F79" s="14">
        <f>'kar(5)'!P77</f>
        <v>0.38034999999999985</v>
      </c>
      <c r="G79" s="14">
        <f>'csoportmunka(5)'!P77</f>
        <v>0.17107499999999987</v>
      </c>
      <c r="H79" s="14">
        <f>'javitas(5)'!P77</f>
        <v>0.50512500000000005</v>
      </c>
      <c r="I79" s="14">
        <f>'visszaford(5)'!P77</f>
        <v>0.46394999999999986</v>
      </c>
      <c r="J79" s="14">
        <f>'szukseg(5)'!P77</f>
        <v>0.27322499999999983</v>
      </c>
      <c r="K79" s="14">
        <f>'gyak(5)'!P77</f>
        <v>0.24262500000000009</v>
      </c>
      <c r="L79" s="14">
        <f>'visszaall(5)'!P77</f>
        <v>5.4675000000000251E-2</v>
      </c>
      <c r="M79" s="1">
        <v>1000000</v>
      </c>
      <c r="O79">
        <f t="shared" si="20"/>
        <v>68</v>
      </c>
      <c r="P79">
        <f t="shared" si="21"/>
        <v>112</v>
      </c>
      <c r="S79">
        <f t="shared" si="22"/>
        <v>35</v>
      </c>
      <c r="T79">
        <f t="shared" si="23"/>
        <v>94</v>
      </c>
      <c r="U79">
        <f t="shared" si="24"/>
        <v>34</v>
      </c>
      <c r="V79">
        <f t="shared" si="25"/>
        <v>69</v>
      </c>
      <c r="W79">
        <f t="shared" si="26"/>
        <v>103</v>
      </c>
      <c r="X79">
        <f t="shared" si="27"/>
        <v>69</v>
      </c>
      <c r="Y79">
        <f t="shared" si="28"/>
        <v>62</v>
      </c>
      <c r="Z79">
        <f t="shared" si="29"/>
        <v>59</v>
      </c>
      <c r="AA79">
        <f t="shared" si="30"/>
        <v>68</v>
      </c>
      <c r="AB79">
        <f t="shared" si="31"/>
        <v>112</v>
      </c>
      <c r="AC79">
        <f t="shared" si="32"/>
        <v>1000000</v>
      </c>
      <c r="AD79">
        <f t="shared" si="18"/>
        <v>999968.7</v>
      </c>
      <c r="AE79" t="str">
        <f t="shared" si="19"/>
        <v>létrehozás</v>
      </c>
      <c r="AF79">
        <f t="shared" si="33"/>
        <v>68</v>
      </c>
      <c r="AI79" s="7" t="s">
        <v>248</v>
      </c>
      <c r="AJ79" s="8">
        <v>136</v>
      </c>
      <c r="AK79" s="8">
        <v>137</v>
      </c>
      <c r="AL79" s="8">
        <v>85</v>
      </c>
      <c r="AM79" s="8">
        <v>110</v>
      </c>
      <c r="AN79" s="8">
        <v>125</v>
      </c>
      <c r="AO79" s="8">
        <v>75</v>
      </c>
      <c r="AP79" s="8">
        <v>82</v>
      </c>
      <c r="AQ79" s="8">
        <v>100</v>
      </c>
      <c r="AR79" s="8">
        <v>99</v>
      </c>
      <c r="AS79" s="8">
        <v>50</v>
      </c>
      <c r="AT79" s="8">
        <v>1000000</v>
      </c>
    </row>
    <row r="80" spans="1:46" ht="15" thickBot="1" x14ac:dyDescent="0.35">
      <c r="A80" s="1" t="s">
        <v>154</v>
      </c>
      <c r="B80" s="1" t="s">
        <v>89</v>
      </c>
      <c r="C80" s="14">
        <f>'bizalom(5)'!P78</f>
        <v>0.49234999999999995</v>
      </c>
      <c r="D80" s="14">
        <f>'sertetlen(5)'!P78</f>
        <v>0.27782499999999977</v>
      </c>
      <c r="E80" s="14">
        <f>'rendelkezes(5)'!P78</f>
        <v>0.60292500000000016</v>
      </c>
      <c r="F80" s="14">
        <f>'kar(5)'!P78</f>
        <v>0.38034999999999985</v>
      </c>
      <c r="G80" s="14">
        <f>'csoportmunka(5)'!P78</f>
        <v>0.17107499999999987</v>
      </c>
      <c r="H80" s="14">
        <f>'javitas(5)'!P78</f>
        <v>0.50512500000000005</v>
      </c>
      <c r="I80" s="14">
        <f>'visszaford(5)'!P78</f>
        <v>0.46394999999999986</v>
      </c>
      <c r="J80" s="14">
        <f>'szukseg(5)'!P78</f>
        <v>0.27322499999999983</v>
      </c>
      <c r="K80" s="14">
        <f>'gyak(5)'!P78</f>
        <v>0.24262500000000009</v>
      </c>
      <c r="L80" s="14">
        <f>'visszaall(5)'!P78</f>
        <v>5.4675000000000251E-2</v>
      </c>
      <c r="M80" s="1">
        <v>1000000</v>
      </c>
      <c r="O80">
        <f t="shared" si="20"/>
        <v>68</v>
      </c>
      <c r="P80">
        <f t="shared" si="21"/>
        <v>112</v>
      </c>
      <c r="S80">
        <f t="shared" si="22"/>
        <v>35</v>
      </c>
      <c r="T80">
        <f t="shared" si="23"/>
        <v>94</v>
      </c>
      <c r="U80">
        <f t="shared" si="24"/>
        <v>34</v>
      </c>
      <c r="V80">
        <f t="shared" si="25"/>
        <v>69</v>
      </c>
      <c r="W80">
        <f t="shared" si="26"/>
        <v>103</v>
      </c>
      <c r="X80">
        <f t="shared" si="27"/>
        <v>69</v>
      </c>
      <c r="Y80">
        <f t="shared" si="28"/>
        <v>62</v>
      </c>
      <c r="Z80">
        <f t="shared" si="29"/>
        <v>59</v>
      </c>
      <c r="AA80">
        <f t="shared" si="30"/>
        <v>68</v>
      </c>
      <c r="AB80">
        <f t="shared" si="31"/>
        <v>112</v>
      </c>
      <c r="AC80">
        <f t="shared" si="32"/>
        <v>1000000</v>
      </c>
      <c r="AD80">
        <f t="shared" si="18"/>
        <v>999968.7</v>
      </c>
      <c r="AE80" t="str">
        <f t="shared" si="19"/>
        <v>frissítés</v>
      </c>
      <c r="AF80">
        <f t="shared" si="33"/>
        <v>68</v>
      </c>
      <c r="AI80" s="7" t="s">
        <v>249</v>
      </c>
      <c r="AJ80" s="8">
        <v>138</v>
      </c>
      <c r="AK80" s="8">
        <v>134</v>
      </c>
      <c r="AL80" s="8">
        <v>80</v>
      </c>
      <c r="AM80" s="8">
        <v>114</v>
      </c>
      <c r="AN80" s="8">
        <v>85</v>
      </c>
      <c r="AO80" s="8">
        <v>81</v>
      </c>
      <c r="AP80" s="8">
        <v>87</v>
      </c>
      <c r="AQ80" s="8">
        <v>100</v>
      </c>
      <c r="AR80" s="8">
        <v>62</v>
      </c>
      <c r="AS80" s="8">
        <v>56</v>
      </c>
      <c r="AT80" s="8">
        <v>1000000</v>
      </c>
    </row>
    <row r="81" spans="1:46" ht="15" thickBot="1" x14ac:dyDescent="0.35">
      <c r="A81" s="1" t="s">
        <v>152</v>
      </c>
      <c r="B81" s="1" t="s">
        <v>90</v>
      </c>
      <c r="C81" s="14">
        <f>'bizalom(5)'!P79</f>
        <v>0.54810000000000036</v>
      </c>
      <c r="D81" s="14">
        <f>'sertetlen(5)'!P79</f>
        <v>1.0615000000000001</v>
      </c>
      <c r="E81" s="14">
        <f>'rendelkezes(5)'!P79</f>
        <v>3.0659999999999998</v>
      </c>
      <c r="F81" s="14">
        <f>'kar(5)'!P79</f>
        <v>3.2457999999999991</v>
      </c>
      <c r="G81" s="14">
        <f>'csoportmunka(5)'!P79</f>
        <v>2.2072999999999992</v>
      </c>
      <c r="H81" s="14">
        <f>'javitas(5)'!P79</f>
        <v>2.4256000000000002</v>
      </c>
      <c r="I81" s="14">
        <f>'visszaford(5)'!P79</f>
        <v>1.6764999999999999</v>
      </c>
      <c r="J81" s="14">
        <f>'szukseg(5)'!P79</f>
        <v>2.0583999999999998</v>
      </c>
      <c r="K81" s="14">
        <f>'gyak(5)'!P79</f>
        <v>2.5751000000000004</v>
      </c>
      <c r="L81" s="14">
        <f>'visszaall(5)'!P79</f>
        <v>0.48139999999999961</v>
      </c>
      <c r="M81" s="1">
        <v>1000000</v>
      </c>
      <c r="O81">
        <f t="shared" si="20"/>
        <v>1</v>
      </c>
      <c r="P81">
        <f t="shared" si="21"/>
        <v>11</v>
      </c>
      <c r="S81">
        <f t="shared" si="22"/>
        <v>30</v>
      </c>
      <c r="T81">
        <f t="shared" si="23"/>
        <v>10</v>
      </c>
      <c r="U81">
        <f t="shared" si="24"/>
        <v>8</v>
      </c>
      <c r="V81">
        <f t="shared" si="25"/>
        <v>5</v>
      </c>
      <c r="W81">
        <f t="shared" si="26"/>
        <v>5</v>
      </c>
      <c r="X81">
        <f t="shared" si="27"/>
        <v>9</v>
      </c>
      <c r="Y81">
        <f t="shared" si="28"/>
        <v>8</v>
      </c>
      <c r="Z81">
        <f t="shared" si="29"/>
        <v>3</v>
      </c>
      <c r="AA81">
        <f t="shared" si="30"/>
        <v>1</v>
      </c>
      <c r="AB81">
        <f t="shared" si="31"/>
        <v>11</v>
      </c>
      <c r="AC81">
        <f t="shared" si="32"/>
        <v>1000000</v>
      </c>
      <c r="AD81">
        <f t="shared" si="18"/>
        <v>1000623.8</v>
      </c>
      <c r="AE81" t="str">
        <f t="shared" si="19"/>
        <v>törlés</v>
      </c>
      <c r="AF81">
        <f t="shared" si="33"/>
        <v>1</v>
      </c>
      <c r="AI81" s="7" t="s">
        <v>250</v>
      </c>
      <c r="AJ81" s="8">
        <v>100</v>
      </c>
      <c r="AK81" s="8">
        <v>31</v>
      </c>
      <c r="AL81" s="8">
        <v>117</v>
      </c>
      <c r="AM81" s="8">
        <v>26</v>
      </c>
      <c r="AN81" s="8">
        <v>89</v>
      </c>
      <c r="AO81" s="8">
        <v>79</v>
      </c>
      <c r="AP81" s="8">
        <v>126</v>
      </c>
      <c r="AQ81" s="8">
        <v>30</v>
      </c>
      <c r="AR81" s="8">
        <v>129</v>
      </c>
      <c r="AS81" s="8">
        <v>45</v>
      </c>
      <c r="AT81" s="8">
        <v>1000000</v>
      </c>
    </row>
    <row r="82" spans="1:46" ht="15" thickBot="1" x14ac:dyDescent="0.35">
      <c r="A82" s="1" t="s">
        <v>156</v>
      </c>
      <c r="B82" s="1" t="s">
        <v>91</v>
      </c>
      <c r="C82" s="14">
        <f>'bizalom(5)'!P80</f>
        <v>0.14905000000000013</v>
      </c>
      <c r="D82" s="14">
        <f>'sertetlen(5)'!P80</f>
        <v>0.25875000000000004</v>
      </c>
      <c r="E82" s="14">
        <f>'rendelkezes(5)'!P80</f>
        <v>0.28430000000000022</v>
      </c>
      <c r="F82" s="14">
        <f>'kar(5)'!P80</f>
        <v>0.39884999999999993</v>
      </c>
      <c r="G82" s="14">
        <f>'csoportmunka(5)'!P80</f>
        <v>7.4999999999999956E-2</v>
      </c>
      <c r="H82" s="14">
        <f>'javitas(5)'!P80</f>
        <v>0.43957499999999983</v>
      </c>
      <c r="I82" s="14">
        <f>'visszaford(5)'!P80</f>
        <v>0.45805000000000018</v>
      </c>
      <c r="J82" s="14">
        <f>'szukseg(5)'!P80</f>
        <v>3.819999999999979E-2</v>
      </c>
      <c r="K82" s="14">
        <f>'gyak(5)'!P80</f>
        <v>0.11865000000000014</v>
      </c>
      <c r="L82" s="14">
        <f>'visszaall(5)'!P80</f>
        <v>4.9999999999998934E-3</v>
      </c>
      <c r="M82" s="1">
        <v>1000000</v>
      </c>
      <c r="O82">
        <f t="shared" si="20"/>
        <v>110</v>
      </c>
      <c r="P82">
        <f t="shared" si="21"/>
        <v>133</v>
      </c>
      <c r="S82">
        <f t="shared" si="22"/>
        <v>106</v>
      </c>
      <c r="T82">
        <f t="shared" si="23"/>
        <v>99</v>
      </c>
      <c r="U82">
        <f t="shared" si="24"/>
        <v>110</v>
      </c>
      <c r="V82">
        <f t="shared" si="25"/>
        <v>66</v>
      </c>
      <c r="W82">
        <f t="shared" si="26"/>
        <v>122</v>
      </c>
      <c r="X82">
        <f t="shared" si="27"/>
        <v>80</v>
      </c>
      <c r="Y82">
        <f t="shared" si="28"/>
        <v>66</v>
      </c>
      <c r="Z82">
        <f t="shared" si="29"/>
        <v>128</v>
      </c>
      <c r="AA82">
        <f t="shared" si="30"/>
        <v>110</v>
      </c>
      <c r="AB82">
        <f t="shared" si="31"/>
        <v>133</v>
      </c>
      <c r="AC82">
        <f t="shared" si="32"/>
        <v>1000000</v>
      </c>
      <c r="AD82">
        <f t="shared" si="18"/>
        <v>999633.7</v>
      </c>
      <c r="AE82" t="str">
        <f t="shared" si="19"/>
        <v>egyéb</v>
      </c>
      <c r="AF82">
        <f t="shared" si="33"/>
        <v>127</v>
      </c>
      <c r="AI82" s="7" t="s">
        <v>251</v>
      </c>
      <c r="AJ82" s="8">
        <v>35</v>
      </c>
      <c r="AK82" s="8">
        <v>94</v>
      </c>
      <c r="AL82" s="8">
        <v>34</v>
      </c>
      <c r="AM82" s="8">
        <v>69</v>
      </c>
      <c r="AN82" s="8">
        <v>103</v>
      </c>
      <c r="AO82" s="8">
        <v>69</v>
      </c>
      <c r="AP82" s="8">
        <v>62</v>
      </c>
      <c r="AQ82" s="8">
        <v>59</v>
      </c>
      <c r="AR82" s="8">
        <v>68</v>
      </c>
      <c r="AS82" s="8">
        <v>112</v>
      </c>
      <c r="AT82" s="8">
        <v>1000000</v>
      </c>
    </row>
    <row r="83" spans="1:46" ht="15" thickBot="1" x14ac:dyDescent="0.35">
      <c r="A83" s="1" t="s">
        <v>152</v>
      </c>
      <c r="B83" s="1" t="s">
        <v>92</v>
      </c>
      <c r="C83" s="14">
        <f>'bizalom(5)'!P81</f>
        <v>0.22713333333333319</v>
      </c>
      <c r="D83" s="14">
        <f>'sertetlen(5)'!P81</f>
        <v>0.30886666666666684</v>
      </c>
      <c r="E83" s="14">
        <f>'rendelkezes(5)'!P81</f>
        <v>0.27599999999999997</v>
      </c>
      <c r="F83" s="14">
        <f>'kar(5)'!P81</f>
        <v>0.219</v>
      </c>
      <c r="G83" s="14">
        <f>'csoportmunka(5)'!P81</f>
        <v>0.19920000000000013</v>
      </c>
      <c r="H83" s="14">
        <f>'javitas(5)'!P81</f>
        <v>0.26713333333333322</v>
      </c>
      <c r="I83" s="14">
        <f>'visszaford(5)'!P81</f>
        <v>0.45146666666666652</v>
      </c>
      <c r="J83" s="14">
        <f>'szukseg(5)'!P81</f>
        <v>0.44650000000000006</v>
      </c>
      <c r="K83" s="14">
        <f>'gyak(5)'!P81</f>
        <v>0.41809999999999964</v>
      </c>
      <c r="L83" s="14">
        <f>'visszaall(5)'!P81</f>
        <v>0.11283333333333327</v>
      </c>
      <c r="M83" s="1">
        <v>1000000</v>
      </c>
      <c r="O83">
        <f t="shared" si="20"/>
        <v>42</v>
      </c>
      <c r="P83">
        <f t="shared" si="21"/>
        <v>80</v>
      </c>
      <c r="S83">
        <f t="shared" si="22"/>
        <v>94</v>
      </c>
      <c r="T83">
        <f t="shared" si="23"/>
        <v>89</v>
      </c>
      <c r="U83">
        <f t="shared" si="24"/>
        <v>112</v>
      </c>
      <c r="V83">
        <f t="shared" si="25"/>
        <v>100</v>
      </c>
      <c r="W83">
        <f t="shared" si="26"/>
        <v>97</v>
      </c>
      <c r="X83">
        <f t="shared" si="27"/>
        <v>103</v>
      </c>
      <c r="Y83">
        <f t="shared" si="28"/>
        <v>67</v>
      </c>
      <c r="Z83">
        <f t="shared" si="29"/>
        <v>31</v>
      </c>
      <c r="AA83">
        <f t="shared" si="30"/>
        <v>42</v>
      </c>
      <c r="AB83">
        <f t="shared" si="31"/>
        <v>80</v>
      </c>
      <c r="AC83">
        <f t="shared" si="32"/>
        <v>1000000</v>
      </c>
      <c r="AD83">
        <f t="shared" si="18"/>
        <v>999895.2</v>
      </c>
      <c r="AE83" t="str">
        <f t="shared" si="19"/>
        <v>törlés</v>
      </c>
      <c r="AF83">
        <f t="shared" si="33"/>
        <v>84</v>
      </c>
      <c r="AI83" s="7" t="s">
        <v>252</v>
      </c>
      <c r="AJ83" s="8">
        <v>35</v>
      </c>
      <c r="AK83" s="8">
        <v>94</v>
      </c>
      <c r="AL83" s="8">
        <v>34</v>
      </c>
      <c r="AM83" s="8">
        <v>69</v>
      </c>
      <c r="AN83" s="8">
        <v>103</v>
      </c>
      <c r="AO83" s="8">
        <v>69</v>
      </c>
      <c r="AP83" s="8">
        <v>62</v>
      </c>
      <c r="AQ83" s="8">
        <v>59</v>
      </c>
      <c r="AR83" s="8">
        <v>68</v>
      </c>
      <c r="AS83" s="8">
        <v>112</v>
      </c>
      <c r="AT83" s="8">
        <v>1000000</v>
      </c>
    </row>
    <row r="84" spans="1:46" ht="15" thickBot="1" x14ac:dyDescent="0.35">
      <c r="A84" s="1" t="s">
        <v>154</v>
      </c>
      <c r="B84" s="1" t="s">
        <v>93</v>
      </c>
      <c r="C84" s="14">
        <f>'bizalom(5)'!P82</f>
        <v>0.11012500000000003</v>
      </c>
      <c r="D84" s="14">
        <f>'sertetlen(5)'!P82</f>
        <v>0.16587499999999999</v>
      </c>
      <c r="E84" s="14">
        <f>'rendelkezes(5)'!P82</f>
        <v>0.41477500000000012</v>
      </c>
      <c r="F84" s="14">
        <f>'kar(5)'!P82</f>
        <v>0.35507499999999981</v>
      </c>
      <c r="G84" s="14">
        <f>'csoportmunka(5)'!P82</f>
        <v>6.5000000000003944E-4</v>
      </c>
      <c r="H84" s="14">
        <f>'javitas(5)'!P82</f>
        <v>0.55230000000000024</v>
      </c>
      <c r="I84" s="14">
        <f>'visszaford(5)'!P82</f>
        <v>0.43394999999999984</v>
      </c>
      <c r="J84" s="14">
        <f>'szukseg(5)'!P82</f>
        <v>8.4875000000000034E-2</v>
      </c>
      <c r="K84" s="14">
        <f>'gyak(5)'!P82</f>
        <v>4.3300000000000227E-2</v>
      </c>
      <c r="L84" s="14">
        <f>'visszaall(5)'!P82</f>
        <v>0.14669999999999983</v>
      </c>
      <c r="M84" s="1">
        <v>1000000</v>
      </c>
      <c r="O84">
        <f t="shared" si="20"/>
        <v>126</v>
      </c>
      <c r="P84">
        <f t="shared" si="21"/>
        <v>62</v>
      </c>
      <c r="S84">
        <f t="shared" si="22"/>
        <v>113</v>
      </c>
      <c r="T84">
        <f t="shared" si="23"/>
        <v>116</v>
      </c>
      <c r="U84">
        <f t="shared" si="24"/>
        <v>82</v>
      </c>
      <c r="V84">
        <f t="shared" si="25"/>
        <v>75</v>
      </c>
      <c r="W84">
        <f t="shared" si="26"/>
        <v>138</v>
      </c>
      <c r="X84">
        <f t="shared" si="27"/>
        <v>58</v>
      </c>
      <c r="Y84">
        <f t="shared" si="28"/>
        <v>71</v>
      </c>
      <c r="Z84">
        <f t="shared" si="29"/>
        <v>112</v>
      </c>
      <c r="AA84">
        <f t="shared" si="30"/>
        <v>126</v>
      </c>
      <c r="AB84">
        <f t="shared" si="31"/>
        <v>62</v>
      </c>
      <c r="AC84">
        <f t="shared" si="32"/>
        <v>1000000</v>
      </c>
      <c r="AD84">
        <f t="shared" si="18"/>
        <v>999662.7</v>
      </c>
      <c r="AE84" t="str">
        <f t="shared" si="19"/>
        <v>frissítés</v>
      </c>
      <c r="AF84">
        <f t="shared" si="33"/>
        <v>122</v>
      </c>
      <c r="AI84" s="7" t="s">
        <v>253</v>
      </c>
      <c r="AJ84" s="8">
        <v>30</v>
      </c>
      <c r="AK84" s="8">
        <v>10</v>
      </c>
      <c r="AL84" s="8">
        <v>8</v>
      </c>
      <c r="AM84" s="8">
        <v>5</v>
      </c>
      <c r="AN84" s="8">
        <v>5</v>
      </c>
      <c r="AO84" s="8">
        <v>9</v>
      </c>
      <c r="AP84" s="8">
        <v>8</v>
      </c>
      <c r="AQ84" s="8">
        <v>3</v>
      </c>
      <c r="AR84" s="8">
        <v>1</v>
      </c>
      <c r="AS84" s="8">
        <v>11</v>
      </c>
      <c r="AT84" s="8">
        <v>1000000</v>
      </c>
    </row>
    <row r="85" spans="1:46" ht="15" thickBot="1" x14ac:dyDescent="0.35">
      <c r="A85" s="1" t="s">
        <v>156</v>
      </c>
      <c r="B85" s="1" t="s">
        <v>94</v>
      </c>
      <c r="C85" s="14">
        <f>'bizalom(5)'!P83</f>
        <v>0.76307999999999987</v>
      </c>
      <c r="D85" s="14">
        <f>'sertetlen(5)'!P83</f>
        <v>0.6839400000000001</v>
      </c>
      <c r="E85" s="14">
        <f>'rendelkezes(5)'!P83</f>
        <v>0.71464000000000016</v>
      </c>
      <c r="F85" s="14">
        <f>'kar(5)'!P83</f>
        <v>0.71892000000000011</v>
      </c>
      <c r="G85" s="14">
        <f>'csoportmunka(5)'!P83</f>
        <v>0.46697999999999995</v>
      </c>
      <c r="H85" s="14">
        <f>'javitas(5)'!P83</f>
        <v>0.81708000000000003</v>
      </c>
      <c r="I85" s="14">
        <f>'visszaford(5)'!P83</f>
        <v>0.79212000000000005</v>
      </c>
      <c r="J85" s="14">
        <f>'szukseg(5)'!P83</f>
        <v>7.764000000000007E-2</v>
      </c>
      <c r="K85" s="14">
        <f>'gyak(5)'!P83</f>
        <v>0.45339999999999997</v>
      </c>
      <c r="L85" s="14">
        <f>'visszaall(5)'!P83</f>
        <v>0.21224000000000015</v>
      </c>
      <c r="M85" s="1">
        <v>1000000</v>
      </c>
      <c r="O85">
        <f t="shared" si="20"/>
        <v>37</v>
      </c>
      <c r="P85">
        <f t="shared" si="21"/>
        <v>46</v>
      </c>
      <c r="S85">
        <f t="shared" si="22"/>
        <v>7</v>
      </c>
      <c r="T85">
        <f t="shared" si="23"/>
        <v>18</v>
      </c>
      <c r="U85">
        <f t="shared" si="24"/>
        <v>21</v>
      </c>
      <c r="V85">
        <f t="shared" si="25"/>
        <v>23</v>
      </c>
      <c r="W85">
        <f t="shared" si="26"/>
        <v>60</v>
      </c>
      <c r="X85">
        <f t="shared" si="27"/>
        <v>20</v>
      </c>
      <c r="Y85">
        <f t="shared" si="28"/>
        <v>21</v>
      </c>
      <c r="Z85">
        <f t="shared" si="29"/>
        <v>117</v>
      </c>
      <c r="AA85">
        <f t="shared" si="30"/>
        <v>37</v>
      </c>
      <c r="AB85">
        <f t="shared" si="31"/>
        <v>46</v>
      </c>
      <c r="AC85">
        <f t="shared" si="32"/>
        <v>1000000</v>
      </c>
      <c r="AD85">
        <f t="shared" si="18"/>
        <v>1000379.3</v>
      </c>
      <c r="AE85" t="str">
        <f t="shared" si="19"/>
        <v>egyéb</v>
      </c>
      <c r="AF85">
        <f t="shared" si="33"/>
        <v>17</v>
      </c>
      <c r="AI85" s="7" t="s">
        <v>254</v>
      </c>
      <c r="AJ85" s="8">
        <v>106</v>
      </c>
      <c r="AK85" s="8">
        <v>99</v>
      </c>
      <c r="AL85" s="8">
        <v>110</v>
      </c>
      <c r="AM85" s="8">
        <v>66</v>
      </c>
      <c r="AN85" s="8">
        <v>122</v>
      </c>
      <c r="AO85" s="8">
        <v>80</v>
      </c>
      <c r="AP85" s="8">
        <v>66</v>
      </c>
      <c r="AQ85" s="8">
        <v>128</v>
      </c>
      <c r="AR85" s="8">
        <v>110</v>
      </c>
      <c r="AS85" s="8">
        <v>133</v>
      </c>
      <c r="AT85" s="8">
        <v>1000000</v>
      </c>
    </row>
    <row r="86" spans="1:46" ht="15" thickBot="1" x14ac:dyDescent="0.35">
      <c r="A86" s="1" t="s">
        <v>156</v>
      </c>
      <c r="B86" s="1" t="s">
        <v>95</v>
      </c>
      <c r="C86" s="14">
        <f>'bizalom(5)'!P84</f>
        <v>0.69710000000000005</v>
      </c>
      <c r="D86" s="14">
        <f>'sertetlen(5)'!P84</f>
        <v>0.74697999999999998</v>
      </c>
      <c r="E86" s="14">
        <f>'rendelkezes(5)'!P84</f>
        <v>0.69540000000000002</v>
      </c>
      <c r="F86" s="14">
        <f>'kar(5)'!P84</f>
        <v>0.78315999999999986</v>
      </c>
      <c r="G86" s="14">
        <f>'csoportmunka(5)'!P84</f>
        <v>0.6616200000000001</v>
      </c>
      <c r="H86" s="14">
        <f>'javitas(5)'!P84</f>
        <v>0.76484000000000019</v>
      </c>
      <c r="I86" s="14">
        <f>'visszaford(5)'!P84</f>
        <v>0.80959999999999999</v>
      </c>
      <c r="J86" s="14">
        <f>'szukseg(5)'!P84</f>
        <v>0.14641999999999999</v>
      </c>
      <c r="K86" s="14">
        <f>'gyak(5)'!P84</f>
        <v>0.34859999999999997</v>
      </c>
      <c r="L86" s="14">
        <f>'visszaall(5)'!P84</f>
        <v>5.0159999999999802E-2</v>
      </c>
      <c r="M86" s="1">
        <v>1000000</v>
      </c>
      <c r="O86">
        <f t="shared" si="20"/>
        <v>49</v>
      </c>
      <c r="P86">
        <f t="shared" si="21"/>
        <v>114</v>
      </c>
      <c r="S86">
        <f t="shared" si="22"/>
        <v>17</v>
      </c>
      <c r="T86">
        <f t="shared" si="23"/>
        <v>13</v>
      </c>
      <c r="U86">
        <f t="shared" si="24"/>
        <v>22</v>
      </c>
      <c r="V86">
        <f t="shared" si="25"/>
        <v>15</v>
      </c>
      <c r="W86">
        <f t="shared" si="26"/>
        <v>31</v>
      </c>
      <c r="X86">
        <f t="shared" si="27"/>
        <v>27</v>
      </c>
      <c r="Y86">
        <f t="shared" si="28"/>
        <v>18</v>
      </c>
      <c r="Z86">
        <f t="shared" si="29"/>
        <v>95</v>
      </c>
      <c r="AA86">
        <f t="shared" si="30"/>
        <v>49</v>
      </c>
      <c r="AB86">
        <f t="shared" si="31"/>
        <v>114</v>
      </c>
      <c r="AC86">
        <f t="shared" si="32"/>
        <v>1000000</v>
      </c>
      <c r="AD86">
        <f t="shared" si="18"/>
        <v>1000294.8</v>
      </c>
      <c r="AE86" t="str">
        <f t="shared" si="19"/>
        <v>egyéb</v>
      </c>
      <c r="AF86">
        <f t="shared" si="33"/>
        <v>24</v>
      </c>
      <c r="AI86" s="7" t="s">
        <v>255</v>
      </c>
      <c r="AJ86" s="8">
        <v>94</v>
      </c>
      <c r="AK86" s="8">
        <v>89</v>
      </c>
      <c r="AL86" s="8">
        <v>112</v>
      </c>
      <c r="AM86" s="8">
        <v>100</v>
      </c>
      <c r="AN86" s="8">
        <v>97</v>
      </c>
      <c r="AO86" s="8">
        <v>103</v>
      </c>
      <c r="AP86" s="8">
        <v>67</v>
      </c>
      <c r="AQ86" s="8">
        <v>31</v>
      </c>
      <c r="AR86" s="8">
        <v>42</v>
      </c>
      <c r="AS86" s="8">
        <v>80</v>
      </c>
      <c r="AT86" s="8">
        <v>1000000</v>
      </c>
    </row>
    <row r="87" spans="1:46" ht="15" thickBot="1" x14ac:dyDescent="0.35">
      <c r="A87" s="1" t="s">
        <v>156</v>
      </c>
      <c r="B87" s="1" t="s">
        <v>96</v>
      </c>
      <c r="C87" s="14">
        <f>'bizalom(5)'!P85</f>
        <v>0.2969666666666666</v>
      </c>
      <c r="D87" s="14">
        <f>'sertetlen(5)'!P85</f>
        <v>0.27090000000000031</v>
      </c>
      <c r="E87" s="14">
        <f>'rendelkezes(5)'!P85</f>
        <v>0.13129999999999983</v>
      </c>
      <c r="F87" s="14">
        <f>'kar(5)'!P85</f>
        <v>0.36756666666666682</v>
      </c>
      <c r="G87" s="14">
        <f>'csoportmunka(5)'!P85</f>
        <v>0.30690000000000017</v>
      </c>
      <c r="H87" s="14">
        <f>'javitas(5)'!P85</f>
        <v>9.0666666666666604E-2</v>
      </c>
      <c r="I87" s="14">
        <f>'visszaford(5)'!P85</f>
        <v>0.32956666666666684</v>
      </c>
      <c r="J87" s="14">
        <f>'szukseg(5)'!P85</f>
        <v>7.8400000000000247E-2</v>
      </c>
      <c r="K87" s="14">
        <f>'gyak(5)'!P85</f>
        <v>5.3700000000000081E-2</v>
      </c>
      <c r="L87" s="14">
        <f>'visszaall(5)'!P85</f>
        <v>3.6466666666666502E-2</v>
      </c>
      <c r="M87" s="1">
        <v>1000000</v>
      </c>
      <c r="O87">
        <f t="shared" si="20"/>
        <v>124</v>
      </c>
      <c r="P87">
        <f t="shared" si="21"/>
        <v>119</v>
      </c>
      <c r="S87">
        <f t="shared" si="22"/>
        <v>78</v>
      </c>
      <c r="T87">
        <f t="shared" si="23"/>
        <v>97</v>
      </c>
      <c r="U87">
        <f t="shared" si="24"/>
        <v>129</v>
      </c>
      <c r="V87">
        <f t="shared" si="25"/>
        <v>71</v>
      </c>
      <c r="W87">
        <f t="shared" si="26"/>
        <v>77</v>
      </c>
      <c r="X87">
        <f t="shared" si="27"/>
        <v>123</v>
      </c>
      <c r="Y87">
        <f t="shared" si="28"/>
        <v>93</v>
      </c>
      <c r="Z87">
        <f t="shared" si="29"/>
        <v>115</v>
      </c>
      <c r="AA87">
        <f t="shared" si="30"/>
        <v>124</v>
      </c>
      <c r="AB87">
        <f t="shared" si="31"/>
        <v>119</v>
      </c>
      <c r="AC87">
        <f t="shared" si="32"/>
        <v>1000000</v>
      </c>
      <c r="AD87">
        <f t="shared" si="18"/>
        <v>999627.7</v>
      </c>
      <c r="AE87" t="str">
        <f t="shared" si="19"/>
        <v>egyéb</v>
      </c>
      <c r="AF87">
        <f t="shared" si="33"/>
        <v>128</v>
      </c>
      <c r="AI87" s="7" t="s">
        <v>256</v>
      </c>
      <c r="AJ87" s="8">
        <v>113</v>
      </c>
      <c r="AK87" s="8">
        <v>116</v>
      </c>
      <c r="AL87" s="8">
        <v>82</v>
      </c>
      <c r="AM87" s="8">
        <v>75</v>
      </c>
      <c r="AN87" s="8">
        <v>138</v>
      </c>
      <c r="AO87" s="8">
        <v>58</v>
      </c>
      <c r="AP87" s="8">
        <v>71</v>
      </c>
      <c r="AQ87" s="8">
        <v>112</v>
      </c>
      <c r="AR87" s="8">
        <v>126</v>
      </c>
      <c r="AS87" s="8">
        <v>62</v>
      </c>
      <c r="AT87" s="8">
        <v>1000000</v>
      </c>
    </row>
    <row r="88" spans="1:46" ht="15" thickBot="1" x14ac:dyDescent="0.35">
      <c r="A88" s="1" t="s">
        <v>156</v>
      </c>
      <c r="B88" s="1" t="s">
        <v>97</v>
      </c>
      <c r="C88" s="14">
        <f>'bizalom(5)'!P86</f>
        <v>0.43556666666666705</v>
      </c>
      <c r="D88" s="14">
        <f>'sertetlen(5)'!P86</f>
        <v>0.35816666666666652</v>
      </c>
      <c r="E88" s="14">
        <f>'rendelkezes(5)'!P86</f>
        <v>4.4333333333330671E-3</v>
      </c>
      <c r="F88" s="14">
        <f>'kar(5)'!P86</f>
        <v>0.57820000000000016</v>
      </c>
      <c r="G88" s="14">
        <f>'csoportmunka(5)'!P86</f>
        <v>0.4798</v>
      </c>
      <c r="H88" s="14">
        <f>'javitas(5)'!P86</f>
        <v>0.20743333333333305</v>
      </c>
      <c r="I88" s="14">
        <f>'visszaford(5)'!P86</f>
        <v>0.68863333333333332</v>
      </c>
      <c r="J88" s="14">
        <f>'szukseg(5)'!P86</f>
        <v>0.54320000000000013</v>
      </c>
      <c r="K88" s="14">
        <f>'gyak(5)'!P86</f>
        <v>0.52813333333333323</v>
      </c>
      <c r="L88" s="14">
        <f>'visszaall(5)'!P86</f>
        <v>1.570000000000012E-2</v>
      </c>
      <c r="M88" s="1">
        <v>1000000</v>
      </c>
      <c r="O88">
        <f t="shared" si="20"/>
        <v>26</v>
      </c>
      <c r="P88">
        <f t="shared" si="21"/>
        <v>126</v>
      </c>
      <c r="S88">
        <f t="shared" si="22"/>
        <v>50</v>
      </c>
      <c r="T88">
        <f t="shared" si="23"/>
        <v>78</v>
      </c>
      <c r="U88">
        <f t="shared" si="24"/>
        <v>138</v>
      </c>
      <c r="V88">
        <f t="shared" si="25"/>
        <v>42</v>
      </c>
      <c r="W88">
        <f t="shared" si="26"/>
        <v>57</v>
      </c>
      <c r="X88">
        <f t="shared" si="27"/>
        <v>111</v>
      </c>
      <c r="Y88">
        <f t="shared" si="28"/>
        <v>34</v>
      </c>
      <c r="Z88">
        <f t="shared" si="29"/>
        <v>28</v>
      </c>
      <c r="AA88">
        <f t="shared" si="30"/>
        <v>26</v>
      </c>
      <c r="AB88">
        <f t="shared" si="31"/>
        <v>126</v>
      </c>
      <c r="AC88">
        <f t="shared" si="32"/>
        <v>1000000</v>
      </c>
      <c r="AD88">
        <f t="shared" si="18"/>
        <v>999794.2</v>
      </c>
      <c r="AE88" t="str">
        <f t="shared" si="19"/>
        <v>egyéb</v>
      </c>
      <c r="AF88">
        <f t="shared" si="33"/>
        <v>98</v>
      </c>
      <c r="AI88" s="7" t="s">
        <v>257</v>
      </c>
      <c r="AJ88" s="8">
        <v>7</v>
      </c>
      <c r="AK88" s="8">
        <v>18</v>
      </c>
      <c r="AL88" s="8">
        <v>21</v>
      </c>
      <c r="AM88" s="8">
        <v>23</v>
      </c>
      <c r="AN88" s="8">
        <v>60</v>
      </c>
      <c r="AO88" s="8">
        <v>20</v>
      </c>
      <c r="AP88" s="8">
        <v>21</v>
      </c>
      <c r="AQ88" s="8">
        <v>117</v>
      </c>
      <c r="AR88" s="8">
        <v>37</v>
      </c>
      <c r="AS88" s="8">
        <v>46</v>
      </c>
      <c r="AT88" s="8">
        <v>1000000</v>
      </c>
    </row>
    <row r="89" spans="1:46" ht="15" thickBot="1" x14ac:dyDescent="0.35">
      <c r="A89" s="1" t="s">
        <v>156</v>
      </c>
      <c r="B89" s="1" t="s">
        <v>98</v>
      </c>
      <c r="C89" s="14">
        <f>'bizalom(5)'!P87</f>
        <v>0.17365000000000008</v>
      </c>
      <c r="D89" s="14">
        <f>'sertetlen(5)'!P87</f>
        <v>5.2050000000000152E-2</v>
      </c>
      <c r="E89" s="14">
        <f>'rendelkezes(5)'!P87</f>
        <v>0.50249999999999995</v>
      </c>
      <c r="F89" s="14">
        <f>'kar(5)'!P87</f>
        <v>0.20422499999999988</v>
      </c>
      <c r="G89" s="14">
        <f>'csoportmunka(5)'!P87</f>
        <v>0.13432499999999981</v>
      </c>
      <c r="H89" s="14">
        <f>'javitas(5)'!P87</f>
        <v>0.17562500000000003</v>
      </c>
      <c r="I89" s="14">
        <f>'visszaford(5)'!P87</f>
        <v>0.28730000000000022</v>
      </c>
      <c r="J89" s="14">
        <f>'szukseg(5)'!P87</f>
        <v>7.2349999999999914E-2</v>
      </c>
      <c r="K89" s="14">
        <f>'gyak(5)'!P87</f>
        <v>0.24032499999999979</v>
      </c>
      <c r="L89" s="14">
        <f>'visszaall(5)'!P87</f>
        <v>1.880000000000015E-2</v>
      </c>
      <c r="M89" s="1">
        <v>1000000</v>
      </c>
      <c r="O89">
        <f t="shared" si="20"/>
        <v>71</v>
      </c>
      <c r="P89">
        <f t="shared" si="21"/>
        <v>125</v>
      </c>
      <c r="S89">
        <f t="shared" si="22"/>
        <v>103</v>
      </c>
      <c r="T89">
        <f t="shared" si="23"/>
        <v>133</v>
      </c>
      <c r="U89">
        <f t="shared" si="24"/>
        <v>52</v>
      </c>
      <c r="V89">
        <f t="shared" si="25"/>
        <v>105</v>
      </c>
      <c r="W89">
        <f t="shared" si="26"/>
        <v>111</v>
      </c>
      <c r="X89">
        <f t="shared" si="27"/>
        <v>114</v>
      </c>
      <c r="Y89">
        <f t="shared" si="28"/>
        <v>100</v>
      </c>
      <c r="Z89">
        <f t="shared" si="29"/>
        <v>119</v>
      </c>
      <c r="AA89">
        <f t="shared" si="30"/>
        <v>71</v>
      </c>
      <c r="AB89">
        <f t="shared" si="31"/>
        <v>125</v>
      </c>
      <c r="AC89">
        <f t="shared" si="32"/>
        <v>1000000</v>
      </c>
      <c r="AD89">
        <f t="shared" si="18"/>
        <v>999626.7</v>
      </c>
      <c r="AE89" t="str">
        <f t="shared" si="19"/>
        <v>egyéb</v>
      </c>
      <c r="AF89">
        <f t="shared" si="33"/>
        <v>129</v>
      </c>
      <c r="AI89" s="7" t="s">
        <v>258</v>
      </c>
      <c r="AJ89" s="8">
        <v>17</v>
      </c>
      <c r="AK89" s="8">
        <v>13</v>
      </c>
      <c r="AL89" s="8">
        <v>22</v>
      </c>
      <c r="AM89" s="8">
        <v>15</v>
      </c>
      <c r="AN89" s="8">
        <v>31</v>
      </c>
      <c r="AO89" s="8">
        <v>27</v>
      </c>
      <c r="AP89" s="8">
        <v>18</v>
      </c>
      <c r="AQ89" s="8">
        <v>95</v>
      </c>
      <c r="AR89" s="8">
        <v>49</v>
      </c>
      <c r="AS89" s="8">
        <v>114</v>
      </c>
      <c r="AT89" s="8">
        <v>1000000</v>
      </c>
    </row>
    <row r="90" spans="1:46" ht="15" thickBot="1" x14ac:dyDescent="0.35">
      <c r="A90" s="1" t="s">
        <v>152</v>
      </c>
      <c r="B90" s="1" t="s">
        <v>99</v>
      </c>
      <c r="C90" s="14">
        <f>'bizalom(5)'!P88</f>
        <v>0.97920000000000074</v>
      </c>
      <c r="D90" s="14">
        <f>'sertetlen(5)'!P88</f>
        <v>2.4697000000000009</v>
      </c>
      <c r="E90" s="14">
        <f>'rendelkezes(5)'!P88</f>
        <v>4.4536000000000007</v>
      </c>
      <c r="F90" s="14">
        <f>'kar(5)'!P88</f>
        <v>3.928700000000001</v>
      </c>
      <c r="G90" s="14">
        <f>'csoportmunka(5)'!P88</f>
        <v>3.8838999999999997</v>
      </c>
      <c r="H90" s="14">
        <f>'javitas(5)'!P88</f>
        <v>4.0114000000000001</v>
      </c>
      <c r="I90" s="14">
        <f>'visszaford(5)'!P88</f>
        <v>4.0815000000000001</v>
      </c>
      <c r="J90" s="14">
        <f>'szukseg(5)'!P88</f>
        <v>0.33399999999999996</v>
      </c>
      <c r="K90" s="14">
        <f>'gyak(5)'!P88</f>
        <v>1.1562000000000006</v>
      </c>
      <c r="L90" s="14">
        <f>'visszaall(5)'!P88</f>
        <v>9.2500000000000027E-2</v>
      </c>
      <c r="M90" s="1">
        <v>1000000</v>
      </c>
      <c r="O90">
        <f t="shared" si="20"/>
        <v>12</v>
      </c>
      <c r="P90">
        <f t="shared" si="21"/>
        <v>93</v>
      </c>
      <c r="S90">
        <f t="shared" si="22"/>
        <v>2</v>
      </c>
      <c r="T90">
        <f t="shared" si="23"/>
        <v>1</v>
      </c>
      <c r="U90">
        <f t="shared" si="24"/>
        <v>1</v>
      </c>
      <c r="V90">
        <f t="shared" si="25"/>
        <v>3</v>
      </c>
      <c r="W90">
        <f t="shared" si="26"/>
        <v>1</v>
      </c>
      <c r="X90">
        <f t="shared" si="27"/>
        <v>2</v>
      </c>
      <c r="Y90">
        <f t="shared" si="28"/>
        <v>2</v>
      </c>
      <c r="Z90">
        <f t="shared" si="29"/>
        <v>44</v>
      </c>
      <c r="AA90">
        <f t="shared" si="30"/>
        <v>12</v>
      </c>
      <c r="AB90">
        <f t="shared" si="31"/>
        <v>93</v>
      </c>
      <c r="AC90">
        <f t="shared" si="32"/>
        <v>1000000</v>
      </c>
      <c r="AD90">
        <f t="shared" si="18"/>
        <v>1000584.8</v>
      </c>
      <c r="AE90" t="str">
        <f t="shared" si="19"/>
        <v>törlés</v>
      </c>
      <c r="AF90">
        <f t="shared" si="33"/>
        <v>4</v>
      </c>
      <c r="AI90" s="7" t="s">
        <v>259</v>
      </c>
      <c r="AJ90" s="8">
        <v>78</v>
      </c>
      <c r="AK90" s="8">
        <v>97</v>
      </c>
      <c r="AL90" s="8">
        <v>129</v>
      </c>
      <c r="AM90" s="8">
        <v>71</v>
      </c>
      <c r="AN90" s="8">
        <v>77</v>
      </c>
      <c r="AO90" s="8">
        <v>123</v>
      </c>
      <c r="AP90" s="8">
        <v>93</v>
      </c>
      <c r="AQ90" s="8">
        <v>115</v>
      </c>
      <c r="AR90" s="8">
        <v>124</v>
      </c>
      <c r="AS90" s="8">
        <v>119</v>
      </c>
      <c r="AT90" s="8">
        <v>1000000</v>
      </c>
    </row>
    <row r="91" spans="1:46" ht="15" thickBot="1" x14ac:dyDescent="0.35">
      <c r="A91" s="1" t="s">
        <v>155</v>
      </c>
      <c r="B91" s="1" t="s">
        <v>100</v>
      </c>
      <c r="C91" s="14">
        <f>'bizalom(5)'!P89</f>
        <v>6.0349999999999904E-2</v>
      </c>
      <c r="D91" s="14">
        <f>'sertetlen(5)'!P89</f>
        <v>0.44822499999999987</v>
      </c>
      <c r="E91" s="14">
        <f>'rendelkezes(5)'!P89</f>
        <v>0.5686500000000001</v>
      </c>
      <c r="F91" s="14">
        <f>'kar(5)'!P89</f>
        <v>0.52732499999999982</v>
      </c>
      <c r="G91" s="14">
        <f>'csoportmunka(5)'!P89</f>
        <v>9.3574999999999853E-2</v>
      </c>
      <c r="H91" s="14">
        <f>'javitas(5)'!P89</f>
        <v>0.47950000000000004</v>
      </c>
      <c r="I91" s="14">
        <f>'visszaford(5)'!P89</f>
        <v>0.35219999999999985</v>
      </c>
      <c r="J91" s="14">
        <f>'szukseg(5)'!P89</f>
        <v>7.6199999999999823E-2</v>
      </c>
      <c r="K91" s="14">
        <f>'gyak(5)'!P89</f>
        <v>1.9875000000000087E-2</v>
      </c>
      <c r="L91" s="14">
        <f>'visszaall(5)'!P89</f>
        <v>9.3900000000000095E-2</v>
      </c>
      <c r="M91" s="1">
        <v>1000000</v>
      </c>
      <c r="O91">
        <f t="shared" si="20"/>
        <v>131</v>
      </c>
      <c r="P91">
        <f t="shared" si="21"/>
        <v>92</v>
      </c>
      <c r="S91">
        <f t="shared" si="22"/>
        <v>123</v>
      </c>
      <c r="T91">
        <f t="shared" si="23"/>
        <v>54</v>
      </c>
      <c r="U91">
        <f t="shared" si="24"/>
        <v>41</v>
      </c>
      <c r="V91">
        <f t="shared" si="25"/>
        <v>44</v>
      </c>
      <c r="W91">
        <f t="shared" si="26"/>
        <v>118</v>
      </c>
      <c r="X91">
        <f t="shared" si="27"/>
        <v>74</v>
      </c>
      <c r="Y91">
        <f t="shared" si="28"/>
        <v>90</v>
      </c>
      <c r="Z91">
        <f t="shared" si="29"/>
        <v>118</v>
      </c>
      <c r="AA91">
        <f t="shared" si="30"/>
        <v>131</v>
      </c>
      <c r="AB91">
        <f t="shared" si="31"/>
        <v>92</v>
      </c>
      <c r="AC91">
        <f t="shared" si="32"/>
        <v>1000000</v>
      </c>
      <c r="AD91">
        <f t="shared" si="18"/>
        <v>999807.2</v>
      </c>
      <c r="AE91" t="str">
        <f t="shared" si="19"/>
        <v>létrehozás</v>
      </c>
      <c r="AF91">
        <f t="shared" si="33"/>
        <v>97</v>
      </c>
      <c r="AI91" s="7" t="s">
        <v>260</v>
      </c>
      <c r="AJ91" s="8">
        <v>50</v>
      </c>
      <c r="AK91" s="8">
        <v>78</v>
      </c>
      <c r="AL91" s="8">
        <v>138</v>
      </c>
      <c r="AM91" s="8">
        <v>42</v>
      </c>
      <c r="AN91" s="8">
        <v>57</v>
      </c>
      <c r="AO91" s="8">
        <v>111</v>
      </c>
      <c r="AP91" s="8">
        <v>34</v>
      </c>
      <c r="AQ91" s="8">
        <v>28</v>
      </c>
      <c r="AR91" s="8">
        <v>26</v>
      </c>
      <c r="AS91" s="8">
        <v>126</v>
      </c>
      <c r="AT91" s="8">
        <v>1000000</v>
      </c>
    </row>
    <row r="92" spans="1:46" ht="15" thickBot="1" x14ac:dyDescent="0.35">
      <c r="A92" s="1" t="s">
        <v>154</v>
      </c>
      <c r="B92" s="1" t="s">
        <v>101</v>
      </c>
      <c r="C92" s="14">
        <f>'bizalom(5)'!P90</f>
        <v>0.3620799999999999</v>
      </c>
      <c r="D92" s="14">
        <f>'sertetlen(5)'!P90</f>
        <v>0.64205999999999985</v>
      </c>
      <c r="E92" s="14">
        <f>'rendelkezes(5)'!P90</f>
        <v>0.65264000000000011</v>
      </c>
      <c r="F92" s="14">
        <f>'kar(5)'!P90</f>
        <v>0.64205999999999985</v>
      </c>
      <c r="G92" s="14">
        <f>'csoportmunka(5)'!P90</f>
        <v>0.19429999999999997</v>
      </c>
      <c r="H92" s="14">
        <f>'javitas(5)'!P90</f>
        <v>0.58989999999999998</v>
      </c>
      <c r="I92" s="14">
        <f>'visszaford(5)'!P90</f>
        <v>0.57135999999999987</v>
      </c>
      <c r="J92" s="14">
        <f>'szukseg(5)'!P90</f>
        <v>9.6659999999999788E-2</v>
      </c>
      <c r="K92" s="14">
        <f>'gyak(5)'!P90</f>
        <v>0.14664000000000019</v>
      </c>
      <c r="L92" s="14">
        <f>'visszaall(5)'!P90</f>
        <v>0.12408000000000001</v>
      </c>
      <c r="M92" s="1">
        <v>1000000</v>
      </c>
      <c r="O92">
        <f t="shared" si="20"/>
        <v>101</v>
      </c>
      <c r="P92">
        <f t="shared" si="21"/>
        <v>72</v>
      </c>
      <c r="S92">
        <f t="shared" si="22"/>
        <v>62</v>
      </c>
      <c r="T92">
        <f t="shared" si="23"/>
        <v>23</v>
      </c>
      <c r="U92">
        <f t="shared" si="24"/>
        <v>30</v>
      </c>
      <c r="V92">
        <f t="shared" si="25"/>
        <v>34</v>
      </c>
      <c r="W92">
        <f t="shared" si="26"/>
        <v>98</v>
      </c>
      <c r="X92">
        <f t="shared" si="27"/>
        <v>52</v>
      </c>
      <c r="Y92">
        <f t="shared" si="28"/>
        <v>48</v>
      </c>
      <c r="Z92">
        <f t="shared" si="29"/>
        <v>108</v>
      </c>
      <c r="AA92">
        <f t="shared" si="30"/>
        <v>101</v>
      </c>
      <c r="AB92">
        <f t="shared" si="31"/>
        <v>72</v>
      </c>
      <c r="AC92">
        <f t="shared" si="32"/>
        <v>1000000</v>
      </c>
      <c r="AD92">
        <f t="shared" si="18"/>
        <v>1000076.2</v>
      </c>
      <c r="AE92" t="str">
        <f t="shared" si="19"/>
        <v>frissítés</v>
      </c>
      <c r="AF92">
        <f t="shared" si="33"/>
        <v>48</v>
      </c>
      <c r="AI92" s="7" t="s">
        <v>261</v>
      </c>
      <c r="AJ92" s="8">
        <v>103</v>
      </c>
      <c r="AK92" s="8">
        <v>133</v>
      </c>
      <c r="AL92" s="8">
        <v>52</v>
      </c>
      <c r="AM92" s="8">
        <v>105</v>
      </c>
      <c r="AN92" s="8">
        <v>111</v>
      </c>
      <c r="AO92" s="8">
        <v>114</v>
      </c>
      <c r="AP92" s="8">
        <v>100</v>
      </c>
      <c r="AQ92" s="8">
        <v>119</v>
      </c>
      <c r="AR92" s="8">
        <v>71</v>
      </c>
      <c r="AS92" s="8">
        <v>125</v>
      </c>
      <c r="AT92" s="8">
        <v>1000000</v>
      </c>
    </row>
    <row r="93" spans="1:46" ht="15" thickBot="1" x14ac:dyDescent="0.35">
      <c r="A93" s="1" t="s">
        <v>152</v>
      </c>
      <c r="B93" s="1" t="s">
        <v>102</v>
      </c>
      <c r="C93" s="14">
        <f>'bizalom(5)'!P91</f>
        <v>0.3510500000000002</v>
      </c>
      <c r="D93" s="14">
        <f>'sertetlen(5)'!P91</f>
        <v>0.29714999999999958</v>
      </c>
      <c r="E93" s="14">
        <f>'rendelkezes(5)'!P91</f>
        <v>0.42539999999999956</v>
      </c>
      <c r="F93" s="14">
        <f>'kar(5)'!P91</f>
        <v>0.18805000000000027</v>
      </c>
      <c r="G93" s="14">
        <f>'csoportmunka(5)'!P91</f>
        <v>0.23044999999999982</v>
      </c>
      <c r="H93" s="14">
        <f>'javitas(5)'!P91</f>
        <v>0.13160000000000038</v>
      </c>
      <c r="I93" s="14">
        <f>'visszaford(5)'!P91</f>
        <v>0.20635000000000037</v>
      </c>
      <c r="J93" s="14">
        <f>'szukseg(5)'!P91</f>
        <v>0.96625000000000005</v>
      </c>
      <c r="K93" s="14">
        <f>'gyak(5)'!P91</f>
        <v>0.46714999999999973</v>
      </c>
      <c r="L93" s="14">
        <f>'visszaall(5)'!P91</f>
        <v>0.35339999999999971</v>
      </c>
      <c r="M93" s="1">
        <v>1000000</v>
      </c>
      <c r="O93">
        <f t="shared" si="20"/>
        <v>30</v>
      </c>
      <c r="P93">
        <f t="shared" si="21"/>
        <v>24</v>
      </c>
      <c r="S93">
        <f t="shared" si="22"/>
        <v>64</v>
      </c>
      <c r="T93">
        <f t="shared" si="23"/>
        <v>91</v>
      </c>
      <c r="U93">
        <f t="shared" si="24"/>
        <v>77</v>
      </c>
      <c r="V93">
        <f t="shared" si="25"/>
        <v>107</v>
      </c>
      <c r="W93">
        <f t="shared" si="26"/>
        <v>93</v>
      </c>
      <c r="X93">
        <f t="shared" si="27"/>
        <v>120</v>
      </c>
      <c r="Y93">
        <f t="shared" si="28"/>
        <v>117</v>
      </c>
      <c r="Z93">
        <f t="shared" si="29"/>
        <v>16</v>
      </c>
      <c r="AA93">
        <f t="shared" si="30"/>
        <v>30</v>
      </c>
      <c r="AB93">
        <f t="shared" si="31"/>
        <v>24</v>
      </c>
      <c r="AC93">
        <f t="shared" si="32"/>
        <v>1000000</v>
      </c>
      <c r="AD93">
        <f t="shared" si="18"/>
        <v>999974.7</v>
      </c>
      <c r="AE93" t="str">
        <f t="shared" si="19"/>
        <v>törlés</v>
      </c>
      <c r="AF93">
        <f t="shared" si="33"/>
        <v>67</v>
      </c>
      <c r="AI93" s="7" t="s">
        <v>262</v>
      </c>
      <c r="AJ93" s="8">
        <v>2</v>
      </c>
      <c r="AK93" s="8">
        <v>1</v>
      </c>
      <c r="AL93" s="8">
        <v>1</v>
      </c>
      <c r="AM93" s="8">
        <v>3</v>
      </c>
      <c r="AN93" s="8">
        <v>1</v>
      </c>
      <c r="AO93" s="8">
        <v>2</v>
      </c>
      <c r="AP93" s="8">
        <v>2</v>
      </c>
      <c r="AQ93" s="8">
        <v>44</v>
      </c>
      <c r="AR93" s="8">
        <v>12</v>
      </c>
      <c r="AS93" s="8">
        <v>93</v>
      </c>
      <c r="AT93" s="8">
        <v>1000000</v>
      </c>
    </row>
    <row r="94" spans="1:46" ht="15" thickBot="1" x14ac:dyDescent="0.35">
      <c r="A94" s="1" t="s">
        <v>156</v>
      </c>
      <c r="B94" s="1" t="s">
        <v>103</v>
      </c>
      <c r="C94" s="14">
        <f>'bizalom(5)'!P92</f>
        <v>0.29667500000000013</v>
      </c>
      <c r="D94" s="14">
        <f>'sertetlen(5)'!P92</f>
        <v>0.44512499999999999</v>
      </c>
      <c r="E94" s="14">
        <f>'rendelkezes(5)'!P92</f>
        <v>0.45590000000000008</v>
      </c>
      <c r="F94" s="14">
        <f>'kar(5)'!P92</f>
        <v>0.41549999999999998</v>
      </c>
      <c r="G94" s="14">
        <f>'csoportmunka(5)'!P92</f>
        <v>0.57415000000000016</v>
      </c>
      <c r="H94" s="14">
        <f>'javitas(5)'!P92</f>
        <v>0.36490000000000011</v>
      </c>
      <c r="I94" s="14">
        <f>'visszaford(5)'!P92</f>
        <v>0.31430000000000013</v>
      </c>
      <c r="J94" s="14">
        <f>'szukseg(5)'!P92</f>
        <v>0.20059999999999989</v>
      </c>
      <c r="K94" s="14">
        <f>'gyak(5)'!P92</f>
        <v>9.2250000000000054E-2</v>
      </c>
      <c r="L94" s="14">
        <f>'visszaall(5)'!P92</f>
        <v>1.2499999999993072E-4</v>
      </c>
      <c r="M94" s="1">
        <v>1000000</v>
      </c>
      <c r="O94">
        <f t="shared" si="20"/>
        <v>113</v>
      </c>
      <c r="P94">
        <f t="shared" si="21"/>
        <v>138</v>
      </c>
      <c r="S94">
        <f t="shared" si="22"/>
        <v>79</v>
      </c>
      <c r="T94">
        <f t="shared" si="23"/>
        <v>58</v>
      </c>
      <c r="U94">
        <f t="shared" si="24"/>
        <v>68</v>
      </c>
      <c r="V94">
        <f t="shared" si="25"/>
        <v>58</v>
      </c>
      <c r="W94">
        <f t="shared" si="26"/>
        <v>40</v>
      </c>
      <c r="X94">
        <f t="shared" si="27"/>
        <v>96</v>
      </c>
      <c r="Y94">
        <f t="shared" si="28"/>
        <v>95</v>
      </c>
      <c r="Z94">
        <f t="shared" si="29"/>
        <v>78</v>
      </c>
      <c r="AA94">
        <f t="shared" si="30"/>
        <v>113</v>
      </c>
      <c r="AB94">
        <f t="shared" si="31"/>
        <v>138</v>
      </c>
      <c r="AC94">
        <f t="shared" si="32"/>
        <v>1000000</v>
      </c>
      <c r="AD94">
        <f t="shared" si="18"/>
        <v>999727.7</v>
      </c>
      <c r="AE94" t="str">
        <f t="shared" si="19"/>
        <v>egyéb</v>
      </c>
      <c r="AF94">
        <f t="shared" si="33"/>
        <v>109</v>
      </c>
      <c r="AI94" s="7" t="s">
        <v>263</v>
      </c>
      <c r="AJ94" s="8">
        <v>123</v>
      </c>
      <c r="AK94" s="8">
        <v>54</v>
      </c>
      <c r="AL94" s="8">
        <v>41</v>
      </c>
      <c r="AM94" s="8">
        <v>44</v>
      </c>
      <c r="AN94" s="8">
        <v>118</v>
      </c>
      <c r="AO94" s="8">
        <v>74</v>
      </c>
      <c r="AP94" s="8">
        <v>90</v>
      </c>
      <c r="AQ94" s="8">
        <v>118</v>
      </c>
      <c r="AR94" s="8">
        <v>131</v>
      </c>
      <c r="AS94" s="8">
        <v>92</v>
      </c>
      <c r="AT94" s="8">
        <v>1000000</v>
      </c>
    </row>
    <row r="95" spans="1:46" ht="15" thickBot="1" x14ac:dyDescent="0.35">
      <c r="A95" s="1" t="s">
        <v>152</v>
      </c>
      <c r="B95" s="1" t="s">
        <v>104</v>
      </c>
      <c r="C95" s="14">
        <f>'bizalom(5)'!P93</f>
        <v>0.38700000000000001</v>
      </c>
      <c r="D95" s="14">
        <f>'sertetlen(5)'!P93</f>
        <v>0.54223333333333357</v>
      </c>
      <c r="E95" s="14">
        <f>'rendelkezes(5)'!P93</f>
        <v>0.28449999999999998</v>
      </c>
      <c r="F95" s="14">
        <f>'kar(5)'!P93</f>
        <v>0.21566666666666659</v>
      </c>
      <c r="G95" s="14">
        <f>'csoportmunka(5)'!P93</f>
        <v>8.373333333333359E-2</v>
      </c>
      <c r="H95" s="14">
        <f>'javitas(5)'!P93</f>
        <v>8.0299999999999816E-2</v>
      </c>
      <c r="I95" s="14">
        <f>'visszaford(5)'!P93</f>
        <v>0.41500000000000004</v>
      </c>
      <c r="J95" s="14">
        <f>'szukseg(5)'!P93</f>
        <v>0.19320000000000018</v>
      </c>
      <c r="K95" s="14">
        <f>'gyak(5)'!P93</f>
        <v>0.18620000000000006</v>
      </c>
      <c r="L95" s="14">
        <f>'visszaall(5)'!P93</f>
        <v>1.5666666666668643E-3</v>
      </c>
      <c r="M95" s="1">
        <v>1000000</v>
      </c>
      <c r="O95">
        <f t="shared" si="20"/>
        <v>87</v>
      </c>
      <c r="P95">
        <f t="shared" si="21"/>
        <v>137</v>
      </c>
      <c r="S95">
        <f t="shared" si="22"/>
        <v>56</v>
      </c>
      <c r="T95">
        <f t="shared" si="23"/>
        <v>40</v>
      </c>
      <c r="U95">
        <f t="shared" si="24"/>
        <v>109</v>
      </c>
      <c r="V95">
        <f t="shared" si="25"/>
        <v>102</v>
      </c>
      <c r="W95">
        <f t="shared" si="26"/>
        <v>120</v>
      </c>
      <c r="X95">
        <f t="shared" si="27"/>
        <v>125</v>
      </c>
      <c r="Y95">
        <f t="shared" si="28"/>
        <v>80</v>
      </c>
      <c r="Z95">
        <f t="shared" si="29"/>
        <v>81</v>
      </c>
      <c r="AA95">
        <f t="shared" si="30"/>
        <v>87</v>
      </c>
      <c r="AB95">
        <f t="shared" si="31"/>
        <v>137</v>
      </c>
      <c r="AC95">
        <f t="shared" si="32"/>
        <v>1000000</v>
      </c>
      <c r="AD95">
        <f t="shared" si="18"/>
        <v>999670.7</v>
      </c>
      <c r="AE95" t="str">
        <f t="shared" si="19"/>
        <v>törlés</v>
      </c>
      <c r="AF95">
        <f t="shared" si="33"/>
        <v>120</v>
      </c>
      <c r="AI95" s="7" t="s">
        <v>264</v>
      </c>
      <c r="AJ95" s="8">
        <v>62</v>
      </c>
      <c r="AK95" s="8">
        <v>23</v>
      </c>
      <c r="AL95" s="8">
        <v>30</v>
      </c>
      <c r="AM95" s="8">
        <v>34</v>
      </c>
      <c r="AN95" s="8">
        <v>98</v>
      </c>
      <c r="AO95" s="8">
        <v>52</v>
      </c>
      <c r="AP95" s="8">
        <v>48</v>
      </c>
      <c r="AQ95" s="8">
        <v>108</v>
      </c>
      <c r="AR95" s="8">
        <v>101</v>
      </c>
      <c r="AS95" s="8">
        <v>72</v>
      </c>
      <c r="AT95" s="8">
        <v>1000000</v>
      </c>
    </row>
    <row r="96" spans="1:46" ht="15" thickBot="1" x14ac:dyDescent="0.35">
      <c r="A96" s="1" t="s">
        <v>154</v>
      </c>
      <c r="B96" s="1" t="s">
        <v>105</v>
      </c>
      <c r="C96" s="14">
        <f>'bizalom(5)'!P94</f>
        <v>0.30130000000000023</v>
      </c>
      <c r="D96" s="14">
        <f>'sertetlen(5)'!P94</f>
        <v>0.36632499999999979</v>
      </c>
      <c r="E96" s="14">
        <f>'rendelkezes(5)'!P94</f>
        <v>0.45590000000000008</v>
      </c>
      <c r="F96" s="14">
        <f>'kar(5)'!P94</f>
        <v>0.40609999999999991</v>
      </c>
      <c r="G96" s="14">
        <f>'csoportmunka(5)'!P94</f>
        <v>0.48084999999999989</v>
      </c>
      <c r="H96" s="14">
        <f>'javitas(5)'!P94</f>
        <v>0.37902500000000006</v>
      </c>
      <c r="I96" s="14">
        <f>'visszaford(5)'!P94</f>
        <v>0.31430000000000013</v>
      </c>
      <c r="J96" s="14">
        <f>'szukseg(5)'!P94</f>
        <v>0.19409999999999994</v>
      </c>
      <c r="K96" s="14">
        <f>'gyak(5)'!P94</f>
        <v>8.1125000000000003E-2</v>
      </c>
      <c r="L96" s="14">
        <f>'visszaall(5)'!P94</f>
        <v>0.15042500000000014</v>
      </c>
      <c r="M96" s="1">
        <v>1000000</v>
      </c>
      <c r="O96">
        <f t="shared" si="20"/>
        <v>117</v>
      </c>
      <c r="P96">
        <f t="shared" si="21"/>
        <v>59</v>
      </c>
      <c r="S96">
        <f t="shared" si="22"/>
        <v>76</v>
      </c>
      <c r="T96">
        <f t="shared" si="23"/>
        <v>76</v>
      </c>
      <c r="U96">
        <f t="shared" si="24"/>
        <v>68</v>
      </c>
      <c r="V96">
        <f t="shared" si="25"/>
        <v>61</v>
      </c>
      <c r="W96">
        <f t="shared" si="26"/>
        <v>56</v>
      </c>
      <c r="X96">
        <f t="shared" si="27"/>
        <v>91</v>
      </c>
      <c r="Y96">
        <f t="shared" si="28"/>
        <v>95</v>
      </c>
      <c r="Z96">
        <f t="shared" si="29"/>
        <v>80</v>
      </c>
      <c r="AA96">
        <f t="shared" si="30"/>
        <v>117</v>
      </c>
      <c r="AB96">
        <f t="shared" si="31"/>
        <v>59</v>
      </c>
      <c r="AC96">
        <f t="shared" si="32"/>
        <v>1000000</v>
      </c>
      <c r="AD96">
        <f t="shared" si="18"/>
        <v>999928.7</v>
      </c>
      <c r="AE96" t="str">
        <f t="shared" si="19"/>
        <v>frissítés</v>
      </c>
      <c r="AF96">
        <f t="shared" si="33"/>
        <v>76</v>
      </c>
      <c r="AI96" s="7" t="s">
        <v>265</v>
      </c>
      <c r="AJ96" s="8">
        <v>64</v>
      </c>
      <c r="AK96" s="8">
        <v>91</v>
      </c>
      <c r="AL96" s="8">
        <v>77</v>
      </c>
      <c r="AM96" s="8">
        <v>107</v>
      </c>
      <c r="AN96" s="8">
        <v>93</v>
      </c>
      <c r="AO96" s="8">
        <v>120</v>
      </c>
      <c r="AP96" s="8">
        <v>117</v>
      </c>
      <c r="AQ96" s="8">
        <v>16</v>
      </c>
      <c r="AR96" s="8">
        <v>30</v>
      </c>
      <c r="AS96" s="8">
        <v>24</v>
      </c>
      <c r="AT96" s="8">
        <v>1000000</v>
      </c>
    </row>
    <row r="97" spans="1:46" ht="15" thickBot="1" x14ac:dyDescent="0.35">
      <c r="A97" s="1" t="s">
        <v>156</v>
      </c>
      <c r="B97" s="1" t="s">
        <v>106</v>
      </c>
      <c r="C97" s="14">
        <f>'bizalom(5)'!P95</f>
        <v>5.2849999999999842E-2</v>
      </c>
      <c r="D97" s="14">
        <f>'sertetlen(5)'!P95</f>
        <v>0.21859999999999991</v>
      </c>
      <c r="E97" s="14">
        <f>'rendelkezes(5)'!P95</f>
        <v>0.34797499999999992</v>
      </c>
      <c r="F97" s="14">
        <f>'kar(5)'!P95</f>
        <v>3.3250000000000002E-2</v>
      </c>
      <c r="G97" s="14">
        <f>'csoportmunka(5)'!P95</f>
        <v>1.9675000000000109E-2</v>
      </c>
      <c r="H97" s="14">
        <f>'javitas(5)'!P95</f>
        <v>0.23017500000000013</v>
      </c>
      <c r="I97" s="14">
        <f>'visszaford(5)'!P95</f>
        <v>0.25980000000000014</v>
      </c>
      <c r="J97" s="14">
        <f>'szukseg(5)'!P95</f>
        <v>0.25257499999999977</v>
      </c>
      <c r="K97" s="14">
        <f>'gyak(5)'!P95</f>
        <v>4.2249999999999233E-3</v>
      </c>
      <c r="L97" s="14">
        <f>'visszaall(5)'!P95</f>
        <v>0.1027499999999999</v>
      </c>
      <c r="M97" s="1">
        <v>1000000</v>
      </c>
      <c r="O97">
        <f t="shared" si="20"/>
        <v>138</v>
      </c>
      <c r="P97">
        <f t="shared" si="21"/>
        <v>88</v>
      </c>
      <c r="S97">
        <f t="shared" si="22"/>
        <v>125</v>
      </c>
      <c r="T97">
        <f t="shared" si="23"/>
        <v>110</v>
      </c>
      <c r="U97">
        <f t="shared" si="24"/>
        <v>96</v>
      </c>
      <c r="V97">
        <f t="shared" si="25"/>
        <v>135</v>
      </c>
      <c r="W97">
        <f t="shared" si="26"/>
        <v>137</v>
      </c>
      <c r="X97">
        <f t="shared" si="27"/>
        <v>109</v>
      </c>
      <c r="Y97">
        <f t="shared" si="28"/>
        <v>104</v>
      </c>
      <c r="Z97">
        <f t="shared" si="29"/>
        <v>64</v>
      </c>
      <c r="AA97">
        <f t="shared" si="30"/>
        <v>138</v>
      </c>
      <c r="AB97">
        <f t="shared" si="31"/>
        <v>88</v>
      </c>
      <c r="AC97">
        <f t="shared" si="32"/>
        <v>1000000</v>
      </c>
      <c r="AD97">
        <f t="shared" si="18"/>
        <v>999586.2</v>
      </c>
      <c r="AE97" t="str">
        <f t="shared" si="19"/>
        <v>egyéb</v>
      </c>
      <c r="AF97">
        <f t="shared" si="33"/>
        <v>134</v>
      </c>
      <c r="AI97" s="7" t="s">
        <v>266</v>
      </c>
      <c r="AJ97" s="8">
        <v>79</v>
      </c>
      <c r="AK97" s="8">
        <v>58</v>
      </c>
      <c r="AL97" s="8">
        <v>68</v>
      </c>
      <c r="AM97" s="8">
        <v>58</v>
      </c>
      <c r="AN97" s="8">
        <v>40</v>
      </c>
      <c r="AO97" s="8">
        <v>96</v>
      </c>
      <c r="AP97" s="8">
        <v>95</v>
      </c>
      <c r="AQ97" s="8">
        <v>78</v>
      </c>
      <c r="AR97" s="8">
        <v>113</v>
      </c>
      <c r="AS97" s="8">
        <v>138</v>
      </c>
      <c r="AT97" s="8">
        <v>1000000</v>
      </c>
    </row>
    <row r="98" spans="1:46" ht="15" thickBot="1" x14ac:dyDescent="0.35">
      <c r="A98" s="1" t="s">
        <v>152</v>
      </c>
      <c r="B98" s="1" t="s">
        <v>107</v>
      </c>
      <c r="C98" s="14">
        <f>'bizalom(5)'!P96</f>
        <v>9.6449999999999925E-2</v>
      </c>
      <c r="D98" s="14">
        <f>'sertetlen(5)'!P96</f>
        <v>0.54935000000000045</v>
      </c>
      <c r="E98" s="14">
        <f>'rendelkezes(5)'!P96</f>
        <v>0.44810000000000039</v>
      </c>
      <c r="F98" s="14">
        <f>'kar(5)'!P96</f>
        <v>0.80919999999999992</v>
      </c>
      <c r="G98" s="14">
        <f>'csoportmunka(5)'!P96</f>
        <v>1.0193000000000003</v>
      </c>
      <c r="H98" s="14">
        <f>'javitas(5)'!P96</f>
        <v>0.73955000000000015</v>
      </c>
      <c r="I98" s="14">
        <f>'visszaford(5)'!P96</f>
        <v>0.52080000000000015</v>
      </c>
      <c r="J98" s="14">
        <f>'szukseg(5)'!P96</f>
        <v>1.0493500000000004</v>
      </c>
      <c r="K98" s="14">
        <f>'gyak(5)'!P96</f>
        <v>0.75885000000000047</v>
      </c>
      <c r="L98" s="14">
        <f>'visszaall(5)'!P96</f>
        <v>0.39450000000000007</v>
      </c>
      <c r="M98" s="1">
        <v>1000000</v>
      </c>
      <c r="O98">
        <f t="shared" si="20"/>
        <v>16</v>
      </c>
      <c r="P98">
        <f t="shared" si="21"/>
        <v>21</v>
      </c>
      <c r="S98">
        <f t="shared" si="22"/>
        <v>115</v>
      </c>
      <c r="T98">
        <f t="shared" si="23"/>
        <v>37</v>
      </c>
      <c r="U98">
        <f t="shared" si="24"/>
        <v>71</v>
      </c>
      <c r="V98">
        <f t="shared" si="25"/>
        <v>12</v>
      </c>
      <c r="W98">
        <f t="shared" si="26"/>
        <v>10</v>
      </c>
      <c r="X98">
        <f t="shared" si="27"/>
        <v>31</v>
      </c>
      <c r="Y98">
        <f t="shared" si="28"/>
        <v>55</v>
      </c>
      <c r="Z98">
        <f t="shared" si="29"/>
        <v>12</v>
      </c>
      <c r="AA98">
        <f t="shared" si="30"/>
        <v>16</v>
      </c>
      <c r="AB98">
        <f t="shared" si="31"/>
        <v>21</v>
      </c>
      <c r="AC98">
        <f t="shared" si="32"/>
        <v>1000000</v>
      </c>
      <c r="AD98">
        <f t="shared" si="18"/>
        <v>1000333.8</v>
      </c>
      <c r="AE98" t="str">
        <f t="shared" si="19"/>
        <v>törlés</v>
      </c>
      <c r="AF98">
        <f t="shared" si="33"/>
        <v>22</v>
      </c>
      <c r="AI98" s="7" t="s">
        <v>267</v>
      </c>
      <c r="AJ98" s="8">
        <v>56</v>
      </c>
      <c r="AK98" s="8">
        <v>40</v>
      </c>
      <c r="AL98" s="8">
        <v>109</v>
      </c>
      <c r="AM98" s="8">
        <v>102</v>
      </c>
      <c r="AN98" s="8">
        <v>120</v>
      </c>
      <c r="AO98" s="8">
        <v>125</v>
      </c>
      <c r="AP98" s="8">
        <v>80</v>
      </c>
      <c r="AQ98" s="8">
        <v>81</v>
      </c>
      <c r="AR98" s="8">
        <v>87</v>
      </c>
      <c r="AS98" s="8">
        <v>137</v>
      </c>
      <c r="AT98" s="8">
        <v>1000000</v>
      </c>
    </row>
    <row r="99" spans="1:46" ht="15" thickBot="1" x14ac:dyDescent="0.35">
      <c r="A99" s="1" t="s">
        <v>154</v>
      </c>
      <c r="B99" s="1" t="s">
        <v>108</v>
      </c>
      <c r="C99" s="14">
        <f>'bizalom(5)'!P97</f>
        <v>2.6999999999998137E-3</v>
      </c>
      <c r="D99" s="14">
        <f>'sertetlen(5)'!P97</f>
        <v>0.23242500000000021</v>
      </c>
      <c r="E99" s="14">
        <f>'rendelkezes(5)'!P97</f>
        <v>0.34797499999999992</v>
      </c>
      <c r="F99" s="14">
        <f>'kar(5)'!P97</f>
        <v>8.9699999999999891E-2</v>
      </c>
      <c r="G99" s="14">
        <f>'csoportmunka(5)'!P97</f>
        <v>0.10607499999999992</v>
      </c>
      <c r="H99" s="14">
        <f>'javitas(5)'!P97</f>
        <v>0.2937249999999999</v>
      </c>
      <c r="I99" s="14">
        <f>'visszaford(5)'!P97</f>
        <v>0.24837500000000001</v>
      </c>
      <c r="J99" s="14">
        <f>'szukseg(5)'!P97</f>
        <v>0.20302500000000001</v>
      </c>
      <c r="K99" s="14">
        <f>'gyak(5)'!P97</f>
        <v>1.5699999999999825E-2</v>
      </c>
      <c r="L99" s="14">
        <f>'visszaall(5)'!P97</f>
        <v>8.3449999999999802E-2</v>
      </c>
      <c r="M99" s="1">
        <v>1000000</v>
      </c>
      <c r="O99">
        <f t="shared" si="20"/>
        <v>134</v>
      </c>
      <c r="P99">
        <f t="shared" si="21"/>
        <v>100</v>
      </c>
      <c r="S99">
        <f t="shared" si="22"/>
        <v>137</v>
      </c>
      <c r="T99">
        <f t="shared" si="23"/>
        <v>107</v>
      </c>
      <c r="U99">
        <f t="shared" si="24"/>
        <v>96</v>
      </c>
      <c r="V99">
        <f t="shared" si="25"/>
        <v>122</v>
      </c>
      <c r="W99">
        <f t="shared" si="26"/>
        <v>114</v>
      </c>
      <c r="X99">
        <f t="shared" si="27"/>
        <v>100</v>
      </c>
      <c r="Y99">
        <f t="shared" si="28"/>
        <v>107</v>
      </c>
      <c r="Z99">
        <f t="shared" si="29"/>
        <v>74</v>
      </c>
      <c r="AA99">
        <f t="shared" si="30"/>
        <v>134</v>
      </c>
      <c r="AB99">
        <f t="shared" si="31"/>
        <v>100</v>
      </c>
      <c r="AC99">
        <f t="shared" si="32"/>
        <v>1000000</v>
      </c>
      <c r="AD99">
        <f t="shared" si="18"/>
        <v>999593.7</v>
      </c>
      <c r="AE99" t="str">
        <f t="shared" si="19"/>
        <v>frissítés</v>
      </c>
      <c r="AF99">
        <f t="shared" si="33"/>
        <v>133</v>
      </c>
      <c r="AI99" s="7" t="s">
        <v>268</v>
      </c>
      <c r="AJ99" s="8">
        <v>76</v>
      </c>
      <c r="AK99" s="8">
        <v>76</v>
      </c>
      <c r="AL99" s="8">
        <v>68</v>
      </c>
      <c r="AM99" s="8">
        <v>61</v>
      </c>
      <c r="AN99" s="8">
        <v>56</v>
      </c>
      <c r="AO99" s="8">
        <v>91</v>
      </c>
      <c r="AP99" s="8">
        <v>95</v>
      </c>
      <c r="AQ99" s="8">
        <v>80</v>
      </c>
      <c r="AR99" s="8">
        <v>117</v>
      </c>
      <c r="AS99" s="8">
        <v>59</v>
      </c>
      <c r="AT99" s="8">
        <v>1000000</v>
      </c>
    </row>
    <row r="100" spans="1:46" ht="15" thickBot="1" x14ac:dyDescent="0.35">
      <c r="A100" s="1" t="s">
        <v>156</v>
      </c>
      <c r="B100" s="1" t="s">
        <v>109</v>
      </c>
      <c r="C100" s="14">
        <f>'bizalom(5)'!P98</f>
        <v>4.2724999999999902E-2</v>
      </c>
      <c r="D100" s="14">
        <f>'sertetlen(5)'!P98</f>
        <v>6.7875000000000019E-2</v>
      </c>
      <c r="E100" s="14">
        <f>'rendelkezes(5)'!P98</f>
        <v>0.38487499999999997</v>
      </c>
      <c r="F100" s="14">
        <f>'kar(5)'!P98</f>
        <v>0.1721999999999998</v>
      </c>
      <c r="G100" s="14">
        <f>'csoportmunka(5)'!P98</f>
        <v>6.3724999999999921E-2</v>
      </c>
      <c r="H100" s="14">
        <f>'javitas(5)'!P98</f>
        <v>0.39217500000000016</v>
      </c>
      <c r="I100" s="14">
        <f>'visszaford(5)'!P98</f>
        <v>0.3490749999999998</v>
      </c>
      <c r="J100" s="14">
        <f>'szukseg(5)'!P98</f>
        <v>0.14490000000000014</v>
      </c>
      <c r="K100" s="14">
        <f>'gyak(5)'!P98</f>
        <v>0.15480000000000016</v>
      </c>
      <c r="L100" s="14">
        <f>'visszaall(5)'!P98</f>
        <v>0.12552500000000011</v>
      </c>
      <c r="M100" s="1">
        <v>1000000</v>
      </c>
      <c r="O100">
        <f t="shared" si="20"/>
        <v>97</v>
      </c>
      <c r="P100">
        <f t="shared" si="21"/>
        <v>70</v>
      </c>
      <c r="S100">
        <f t="shared" si="22"/>
        <v>129</v>
      </c>
      <c r="T100">
        <f t="shared" si="23"/>
        <v>128</v>
      </c>
      <c r="U100">
        <f t="shared" si="24"/>
        <v>87</v>
      </c>
      <c r="V100">
        <f t="shared" si="25"/>
        <v>109</v>
      </c>
      <c r="W100">
        <f t="shared" si="26"/>
        <v>125</v>
      </c>
      <c r="X100">
        <f t="shared" si="27"/>
        <v>86</v>
      </c>
      <c r="Y100">
        <f t="shared" si="28"/>
        <v>91</v>
      </c>
      <c r="Z100">
        <f t="shared" si="29"/>
        <v>97</v>
      </c>
      <c r="AA100">
        <f t="shared" si="30"/>
        <v>97</v>
      </c>
      <c r="AB100">
        <f t="shared" si="31"/>
        <v>70</v>
      </c>
      <c r="AC100">
        <f t="shared" si="32"/>
        <v>1000000</v>
      </c>
      <c r="AD100">
        <f t="shared" si="18"/>
        <v>999691.2</v>
      </c>
      <c r="AE100" t="str">
        <f t="shared" si="19"/>
        <v>egyéb</v>
      </c>
      <c r="AF100">
        <f t="shared" si="33"/>
        <v>116</v>
      </c>
      <c r="AI100" s="7" t="s">
        <v>269</v>
      </c>
      <c r="AJ100" s="8">
        <v>125</v>
      </c>
      <c r="AK100" s="8">
        <v>110</v>
      </c>
      <c r="AL100" s="8">
        <v>96</v>
      </c>
      <c r="AM100" s="8">
        <v>135</v>
      </c>
      <c r="AN100" s="8">
        <v>137</v>
      </c>
      <c r="AO100" s="8">
        <v>109</v>
      </c>
      <c r="AP100" s="8">
        <v>104</v>
      </c>
      <c r="AQ100" s="8">
        <v>64</v>
      </c>
      <c r="AR100" s="8">
        <v>138</v>
      </c>
      <c r="AS100" s="8">
        <v>88</v>
      </c>
      <c r="AT100" s="8">
        <v>1000000</v>
      </c>
    </row>
    <row r="101" spans="1:46" ht="15" thickBot="1" x14ac:dyDescent="0.35">
      <c r="A101" s="1" t="s">
        <v>154</v>
      </c>
      <c r="B101" s="1" t="s">
        <v>110</v>
      </c>
      <c r="C101" s="14">
        <f>'bizalom(5)'!P99</f>
        <v>1.2800000000000145E-2</v>
      </c>
      <c r="D101" s="14">
        <f>'sertetlen(5)'!P99</f>
        <v>8.1724999999999937E-2</v>
      </c>
      <c r="E101" s="14">
        <f>'rendelkezes(5)'!P99</f>
        <v>0.38487499999999997</v>
      </c>
      <c r="F101" s="14">
        <f>'kar(5)'!P99</f>
        <v>4.9250000000000016E-2</v>
      </c>
      <c r="G101" s="14">
        <f>'csoportmunka(5)'!P99</f>
        <v>2.2675000000000223E-2</v>
      </c>
      <c r="H101" s="14">
        <f>'javitas(5)'!P99</f>
        <v>0.45572499999999994</v>
      </c>
      <c r="I101" s="14">
        <f>'visszaford(5)'!P99</f>
        <v>0.33765000000000012</v>
      </c>
      <c r="J101" s="14">
        <f>'szukseg(5)'!P99</f>
        <v>0.19447499999999995</v>
      </c>
      <c r="K101" s="14">
        <f>'gyak(5)'!P99</f>
        <v>0.16627500000000006</v>
      </c>
      <c r="L101" s="14">
        <f>'visszaall(5)'!P99</f>
        <v>0.14482499999999987</v>
      </c>
      <c r="M101" s="1">
        <v>1000000</v>
      </c>
      <c r="O101">
        <f t="shared" si="20"/>
        <v>94</v>
      </c>
      <c r="P101">
        <f t="shared" si="21"/>
        <v>63</v>
      </c>
      <c r="S101">
        <f t="shared" si="22"/>
        <v>133</v>
      </c>
      <c r="T101">
        <f t="shared" si="23"/>
        <v>126</v>
      </c>
      <c r="U101">
        <f t="shared" si="24"/>
        <v>87</v>
      </c>
      <c r="V101">
        <f t="shared" si="25"/>
        <v>131</v>
      </c>
      <c r="W101">
        <f t="shared" si="26"/>
        <v>136</v>
      </c>
      <c r="X101">
        <f t="shared" si="27"/>
        <v>77</v>
      </c>
      <c r="Y101">
        <f t="shared" si="28"/>
        <v>92</v>
      </c>
      <c r="Z101">
        <f t="shared" si="29"/>
        <v>79</v>
      </c>
      <c r="AA101">
        <f t="shared" si="30"/>
        <v>94</v>
      </c>
      <c r="AB101">
        <f t="shared" si="31"/>
        <v>63</v>
      </c>
      <c r="AC101">
        <f t="shared" si="32"/>
        <v>1000000</v>
      </c>
      <c r="AD101">
        <f t="shared" si="18"/>
        <v>999684.7</v>
      </c>
      <c r="AE101" t="str">
        <f t="shared" si="19"/>
        <v>frissítés</v>
      </c>
      <c r="AF101">
        <f t="shared" si="33"/>
        <v>117</v>
      </c>
      <c r="AI101" s="7" t="s">
        <v>270</v>
      </c>
      <c r="AJ101" s="8">
        <v>115</v>
      </c>
      <c r="AK101" s="8">
        <v>37</v>
      </c>
      <c r="AL101" s="8">
        <v>71</v>
      </c>
      <c r="AM101" s="8">
        <v>12</v>
      </c>
      <c r="AN101" s="8">
        <v>10</v>
      </c>
      <c r="AO101" s="8">
        <v>31</v>
      </c>
      <c r="AP101" s="8">
        <v>55</v>
      </c>
      <c r="AQ101" s="8">
        <v>12</v>
      </c>
      <c r="AR101" s="8">
        <v>16</v>
      </c>
      <c r="AS101" s="8">
        <v>21</v>
      </c>
      <c r="AT101" s="8">
        <v>1000000</v>
      </c>
    </row>
    <row r="102" spans="1:46" ht="15" thickBot="1" x14ac:dyDescent="0.35">
      <c r="A102" s="1" t="s">
        <v>152</v>
      </c>
      <c r="B102" s="1" t="s">
        <v>111</v>
      </c>
      <c r="C102" s="14">
        <f>'bizalom(5)'!P100</f>
        <v>5.2550000000000208E-2</v>
      </c>
      <c r="D102" s="14">
        <f>'sertetlen(5)'!P100</f>
        <v>0.41694999999999971</v>
      </c>
      <c r="E102" s="14">
        <f>'rendelkezes(5)'!P100</f>
        <v>0.36535000000000029</v>
      </c>
      <c r="F102" s="14">
        <f>'kar(5)'!P100</f>
        <v>0.42369999999999974</v>
      </c>
      <c r="G102" s="14">
        <f>'csoportmunka(5)'!P100</f>
        <v>0.45169999999999977</v>
      </c>
      <c r="H102" s="14">
        <f>'javitas(5)'!P100</f>
        <v>0.75310000000000032</v>
      </c>
      <c r="I102" s="14">
        <f>'visszaford(5)'!P100</f>
        <v>0.19539999999999957</v>
      </c>
      <c r="J102" s="14">
        <f>'szukseg(5)'!P100</f>
        <v>0.26989999999999958</v>
      </c>
      <c r="K102" s="14">
        <f>'gyak(5)'!P100</f>
        <v>0.49039999999999973</v>
      </c>
      <c r="L102" s="14">
        <f>'visszaall(5)'!P100</f>
        <v>0.45680000000000009</v>
      </c>
      <c r="M102" s="1">
        <v>1000000</v>
      </c>
      <c r="O102">
        <f t="shared" si="20"/>
        <v>28</v>
      </c>
      <c r="P102">
        <f t="shared" si="21"/>
        <v>15</v>
      </c>
      <c r="S102">
        <f t="shared" si="22"/>
        <v>126</v>
      </c>
      <c r="T102">
        <f t="shared" si="23"/>
        <v>67</v>
      </c>
      <c r="U102">
        <f t="shared" si="24"/>
        <v>92</v>
      </c>
      <c r="V102">
        <f t="shared" si="25"/>
        <v>57</v>
      </c>
      <c r="W102">
        <f t="shared" si="26"/>
        <v>63</v>
      </c>
      <c r="X102">
        <f t="shared" si="27"/>
        <v>29</v>
      </c>
      <c r="Y102">
        <f t="shared" si="28"/>
        <v>121</v>
      </c>
      <c r="Z102">
        <f t="shared" si="29"/>
        <v>61</v>
      </c>
      <c r="AA102">
        <f t="shared" si="30"/>
        <v>28</v>
      </c>
      <c r="AB102">
        <f t="shared" si="31"/>
        <v>15</v>
      </c>
      <c r="AC102">
        <f t="shared" si="32"/>
        <v>1000000</v>
      </c>
      <c r="AD102">
        <f t="shared" si="18"/>
        <v>1000054.7</v>
      </c>
      <c r="AE102" t="str">
        <f t="shared" si="19"/>
        <v>törlés</v>
      </c>
      <c r="AF102">
        <f t="shared" si="33"/>
        <v>51</v>
      </c>
      <c r="AI102" s="7" t="s">
        <v>271</v>
      </c>
      <c r="AJ102" s="8">
        <v>137</v>
      </c>
      <c r="AK102" s="8">
        <v>107</v>
      </c>
      <c r="AL102" s="8">
        <v>96</v>
      </c>
      <c r="AM102" s="8">
        <v>122</v>
      </c>
      <c r="AN102" s="8">
        <v>114</v>
      </c>
      <c r="AO102" s="8">
        <v>100</v>
      </c>
      <c r="AP102" s="8">
        <v>107</v>
      </c>
      <c r="AQ102" s="8">
        <v>74</v>
      </c>
      <c r="AR102" s="8">
        <v>134</v>
      </c>
      <c r="AS102" s="8">
        <v>100</v>
      </c>
      <c r="AT102" s="8">
        <v>1000000</v>
      </c>
    </row>
    <row r="103" spans="1:46" ht="15" thickBot="1" x14ac:dyDescent="0.35">
      <c r="A103" s="1" t="s">
        <v>156</v>
      </c>
      <c r="B103" s="1" t="s">
        <v>112</v>
      </c>
      <c r="C103" s="14">
        <f>'bizalom(5)'!P101</f>
        <v>0.66016666666666668</v>
      </c>
      <c r="D103" s="14">
        <f>'sertetlen(5)'!P101</f>
        <v>0.52990000000000015</v>
      </c>
      <c r="E103" s="14">
        <f>'rendelkezes(5)'!P101</f>
        <v>8.4799999999999834E-2</v>
      </c>
      <c r="F103" s="14">
        <f>'kar(5)'!P101</f>
        <v>0.60820000000000007</v>
      </c>
      <c r="G103" s="14">
        <f>'csoportmunka(5)'!P101</f>
        <v>0.71673333333333356</v>
      </c>
      <c r="H103" s="14">
        <f>'javitas(5)'!P101</f>
        <v>0.6706333333333333</v>
      </c>
      <c r="I103" s="14">
        <f>'visszaford(5)'!P101</f>
        <v>0.74020000000000008</v>
      </c>
      <c r="J103" s="14">
        <f>'szukseg(5)'!P101</f>
        <v>0.66220000000000012</v>
      </c>
      <c r="K103" s="14">
        <f>'gyak(5)'!P101</f>
        <v>0.16156666666666686</v>
      </c>
      <c r="L103" s="14">
        <f>'visszaall(5)'!P101</f>
        <v>0.12296666666666652</v>
      </c>
      <c r="M103" s="1">
        <v>1000000</v>
      </c>
      <c r="O103">
        <f t="shared" si="20"/>
        <v>96</v>
      </c>
      <c r="P103">
        <f t="shared" si="21"/>
        <v>73</v>
      </c>
      <c r="S103">
        <f t="shared" si="22"/>
        <v>20</v>
      </c>
      <c r="T103">
        <f t="shared" si="23"/>
        <v>44</v>
      </c>
      <c r="U103">
        <f t="shared" si="24"/>
        <v>133</v>
      </c>
      <c r="V103">
        <f t="shared" si="25"/>
        <v>36</v>
      </c>
      <c r="W103">
        <f t="shared" si="26"/>
        <v>23</v>
      </c>
      <c r="X103">
        <f t="shared" si="27"/>
        <v>37</v>
      </c>
      <c r="Y103">
        <f t="shared" si="28"/>
        <v>28</v>
      </c>
      <c r="Z103">
        <f t="shared" si="29"/>
        <v>20</v>
      </c>
      <c r="AA103">
        <f t="shared" si="30"/>
        <v>96</v>
      </c>
      <c r="AB103">
        <f t="shared" si="31"/>
        <v>73</v>
      </c>
      <c r="AC103">
        <f t="shared" si="32"/>
        <v>1000000</v>
      </c>
      <c r="AD103">
        <f t="shared" si="18"/>
        <v>1000166.3</v>
      </c>
      <c r="AE103" t="str">
        <f t="shared" si="19"/>
        <v>egyéb</v>
      </c>
      <c r="AF103">
        <f t="shared" si="33"/>
        <v>39</v>
      </c>
      <c r="AI103" s="7" t="s">
        <v>272</v>
      </c>
      <c r="AJ103" s="8">
        <v>129</v>
      </c>
      <c r="AK103" s="8">
        <v>128</v>
      </c>
      <c r="AL103" s="8">
        <v>87</v>
      </c>
      <c r="AM103" s="8">
        <v>109</v>
      </c>
      <c r="AN103" s="8">
        <v>125</v>
      </c>
      <c r="AO103" s="8">
        <v>86</v>
      </c>
      <c r="AP103" s="8">
        <v>91</v>
      </c>
      <c r="AQ103" s="8">
        <v>97</v>
      </c>
      <c r="AR103" s="8">
        <v>97</v>
      </c>
      <c r="AS103" s="8">
        <v>70</v>
      </c>
      <c r="AT103" s="8">
        <v>1000000</v>
      </c>
    </row>
    <row r="104" spans="1:46" ht="15" thickBot="1" x14ac:dyDescent="0.35">
      <c r="A104" s="1" t="s">
        <v>154</v>
      </c>
      <c r="B104" s="1" t="s">
        <v>113</v>
      </c>
      <c r="C104" s="14">
        <f>'bizalom(5)'!P102</f>
        <v>0.24362499999999998</v>
      </c>
      <c r="D104" s="14">
        <f>'sertetlen(5)'!P102</f>
        <v>0.36194999999999977</v>
      </c>
      <c r="E104" s="14">
        <f>'rendelkezes(5)'!P102</f>
        <v>0.27869999999999984</v>
      </c>
      <c r="F104" s="14">
        <f>'kar(5)'!P102</f>
        <v>0.32284999999999986</v>
      </c>
      <c r="G104" s="14">
        <f>'csoportmunka(5)'!P102</f>
        <v>0.23025000000000007</v>
      </c>
      <c r="H104" s="14">
        <f>'javitas(5)'!P102</f>
        <v>0.2574749999999999</v>
      </c>
      <c r="I104" s="14">
        <f>'visszaford(5)'!P102</f>
        <v>0.26634999999999986</v>
      </c>
      <c r="J104" s="14">
        <f>'szukseg(5)'!P102</f>
        <v>0.63724999999999998</v>
      </c>
      <c r="K104" s="14">
        <f>'gyak(5)'!P102</f>
        <v>0.58367500000000017</v>
      </c>
      <c r="L104" s="14">
        <f>'visszaall(5)'!P102</f>
        <v>0.10672499999999996</v>
      </c>
      <c r="M104" s="1">
        <v>1000000</v>
      </c>
      <c r="O104">
        <f t="shared" si="20"/>
        <v>22</v>
      </c>
      <c r="P104">
        <f t="shared" si="21"/>
        <v>87</v>
      </c>
      <c r="S104">
        <f t="shared" si="22"/>
        <v>92</v>
      </c>
      <c r="T104">
        <f t="shared" si="23"/>
        <v>77</v>
      </c>
      <c r="U104">
        <f t="shared" si="24"/>
        <v>111</v>
      </c>
      <c r="V104">
        <f t="shared" si="25"/>
        <v>83</v>
      </c>
      <c r="W104">
        <f t="shared" si="26"/>
        <v>94</v>
      </c>
      <c r="X104">
        <f t="shared" si="27"/>
        <v>104</v>
      </c>
      <c r="Y104">
        <f t="shared" si="28"/>
        <v>103</v>
      </c>
      <c r="Z104">
        <f t="shared" si="29"/>
        <v>22</v>
      </c>
      <c r="AA104">
        <f t="shared" si="30"/>
        <v>22</v>
      </c>
      <c r="AB104">
        <f t="shared" si="31"/>
        <v>87</v>
      </c>
      <c r="AC104">
        <f t="shared" si="32"/>
        <v>1000000</v>
      </c>
      <c r="AD104">
        <f t="shared" si="18"/>
        <v>999915.2</v>
      </c>
      <c r="AE104" t="str">
        <f t="shared" si="19"/>
        <v>frissítés</v>
      </c>
      <c r="AF104">
        <f t="shared" si="33"/>
        <v>80</v>
      </c>
      <c r="AI104" s="7" t="s">
        <v>273</v>
      </c>
      <c r="AJ104" s="8">
        <v>133</v>
      </c>
      <c r="AK104" s="8">
        <v>126</v>
      </c>
      <c r="AL104" s="8">
        <v>87</v>
      </c>
      <c r="AM104" s="8">
        <v>131</v>
      </c>
      <c r="AN104" s="8">
        <v>136</v>
      </c>
      <c r="AO104" s="8">
        <v>77</v>
      </c>
      <c r="AP104" s="8">
        <v>92</v>
      </c>
      <c r="AQ104" s="8">
        <v>79</v>
      </c>
      <c r="AR104" s="8">
        <v>94</v>
      </c>
      <c r="AS104" s="8">
        <v>63</v>
      </c>
      <c r="AT104" s="8">
        <v>1000000</v>
      </c>
    </row>
    <row r="105" spans="1:46" ht="15" thickBot="1" x14ac:dyDescent="0.35">
      <c r="A105" s="1" t="s">
        <v>152</v>
      </c>
      <c r="B105" s="1" t="s">
        <v>114</v>
      </c>
      <c r="C105" s="14">
        <f>'bizalom(5)'!P103</f>
        <v>0.37003333333333344</v>
      </c>
      <c r="D105" s="14">
        <f>'sertetlen(5)'!P103</f>
        <v>0.14209999999999981</v>
      </c>
      <c r="E105" s="14">
        <f>'rendelkezes(5)'!P103</f>
        <v>0.52409999999999979</v>
      </c>
      <c r="F105" s="14">
        <f>'kar(5)'!P103</f>
        <v>4.2833333333333279E-2</v>
      </c>
      <c r="G105" s="14">
        <f>'csoportmunka(5)'!P103</f>
        <v>0.18999999999999995</v>
      </c>
      <c r="H105" s="14">
        <f>'javitas(5)'!P103</f>
        <v>0.52049999999999985</v>
      </c>
      <c r="I105" s="14">
        <f>'visszaford(5)'!P103</f>
        <v>0.22043333333333312</v>
      </c>
      <c r="J105" s="14">
        <f>'szukseg(5)'!P103</f>
        <v>0.18450000000000003</v>
      </c>
      <c r="K105" s="14">
        <f>'gyak(5)'!P103</f>
        <v>0.51533333333333331</v>
      </c>
      <c r="L105" s="14">
        <f>'visszaall(5)'!P103</f>
        <v>1.570000000000012E-2</v>
      </c>
      <c r="M105" s="1">
        <v>1000000</v>
      </c>
      <c r="O105">
        <f t="shared" si="20"/>
        <v>27</v>
      </c>
      <c r="P105">
        <f t="shared" si="21"/>
        <v>126</v>
      </c>
      <c r="S105">
        <f t="shared" si="22"/>
        <v>61</v>
      </c>
      <c r="T105">
        <f t="shared" si="23"/>
        <v>120</v>
      </c>
      <c r="U105">
        <f t="shared" si="24"/>
        <v>48</v>
      </c>
      <c r="V105">
        <f t="shared" si="25"/>
        <v>133</v>
      </c>
      <c r="W105">
        <f t="shared" si="26"/>
        <v>99</v>
      </c>
      <c r="X105">
        <f t="shared" si="27"/>
        <v>66</v>
      </c>
      <c r="Y105">
        <f t="shared" si="28"/>
        <v>110</v>
      </c>
      <c r="Z105">
        <f t="shared" si="29"/>
        <v>85</v>
      </c>
      <c r="AA105">
        <f t="shared" si="30"/>
        <v>27</v>
      </c>
      <c r="AB105">
        <f t="shared" si="31"/>
        <v>126</v>
      </c>
      <c r="AC105">
        <f t="shared" si="32"/>
        <v>1000000</v>
      </c>
      <c r="AD105">
        <f t="shared" si="18"/>
        <v>999784.7</v>
      </c>
      <c r="AE105" t="str">
        <f t="shared" si="19"/>
        <v>törlés</v>
      </c>
      <c r="AF105">
        <f t="shared" si="33"/>
        <v>101</v>
      </c>
      <c r="AI105" s="7" t="s">
        <v>274</v>
      </c>
      <c r="AJ105" s="8">
        <v>126</v>
      </c>
      <c r="AK105" s="8">
        <v>67</v>
      </c>
      <c r="AL105" s="8">
        <v>92</v>
      </c>
      <c r="AM105" s="8">
        <v>57</v>
      </c>
      <c r="AN105" s="8">
        <v>63</v>
      </c>
      <c r="AO105" s="8">
        <v>29</v>
      </c>
      <c r="AP105" s="8">
        <v>121</v>
      </c>
      <c r="AQ105" s="8">
        <v>61</v>
      </c>
      <c r="AR105" s="8">
        <v>28</v>
      </c>
      <c r="AS105" s="8">
        <v>15</v>
      </c>
      <c r="AT105" s="8">
        <v>1000000</v>
      </c>
    </row>
    <row r="106" spans="1:46" ht="15" thickBot="1" x14ac:dyDescent="0.35">
      <c r="A106" s="1" t="s">
        <v>156</v>
      </c>
      <c r="B106" s="1" t="s">
        <v>115</v>
      </c>
      <c r="C106" s="14">
        <f>'bizalom(5)'!P104</f>
        <v>5.9849999999999959E-2</v>
      </c>
      <c r="D106" s="14">
        <f>'sertetlen(5)'!P104</f>
        <v>0.17222499999999996</v>
      </c>
      <c r="E106" s="14">
        <f>'rendelkezes(5)'!P104</f>
        <v>0.29117500000000018</v>
      </c>
      <c r="F106" s="14">
        <f>'kar(5)'!P104</f>
        <v>2.2175000000000278E-2</v>
      </c>
      <c r="G106" s="14">
        <f>'csoportmunka(5)'!P104</f>
        <v>0.18925000000000003</v>
      </c>
      <c r="H106" s="14">
        <f>'javitas(5)'!P104</f>
        <v>0.20790000000000008</v>
      </c>
      <c r="I106" s="14">
        <f>'visszaford(5)'!P104</f>
        <v>0.20997499999999991</v>
      </c>
      <c r="J106" s="14">
        <f>'szukseg(5)'!P104</f>
        <v>0.26842500000000014</v>
      </c>
      <c r="K106" s="14">
        <f>'gyak(5)'!P104</f>
        <v>0.45282499999999981</v>
      </c>
      <c r="L106" s="14">
        <f>'visszaall(5)'!P104</f>
        <v>7.8199999999999825E-2</v>
      </c>
      <c r="M106" s="1">
        <v>1000000</v>
      </c>
      <c r="O106">
        <f t="shared" si="20"/>
        <v>38</v>
      </c>
      <c r="P106">
        <f t="shared" si="21"/>
        <v>102</v>
      </c>
      <c r="S106">
        <f t="shared" si="22"/>
        <v>124</v>
      </c>
      <c r="T106">
        <f t="shared" si="23"/>
        <v>115</v>
      </c>
      <c r="U106">
        <f t="shared" si="24"/>
        <v>108</v>
      </c>
      <c r="V106">
        <f t="shared" si="25"/>
        <v>137</v>
      </c>
      <c r="W106">
        <f t="shared" si="26"/>
        <v>100</v>
      </c>
      <c r="X106">
        <f t="shared" si="27"/>
        <v>110</v>
      </c>
      <c r="Y106">
        <f t="shared" si="28"/>
        <v>115</v>
      </c>
      <c r="Z106">
        <f t="shared" si="29"/>
        <v>62</v>
      </c>
      <c r="AA106">
        <f t="shared" si="30"/>
        <v>38</v>
      </c>
      <c r="AB106">
        <f t="shared" si="31"/>
        <v>102</v>
      </c>
      <c r="AC106">
        <f t="shared" si="32"/>
        <v>1000000</v>
      </c>
      <c r="AD106">
        <f t="shared" si="18"/>
        <v>999699.2</v>
      </c>
      <c r="AE106" t="str">
        <f t="shared" si="19"/>
        <v>egyéb</v>
      </c>
      <c r="AF106">
        <f t="shared" si="33"/>
        <v>113</v>
      </c>
      <c r="AI106" s="7" t="s">
        <v>275</v>
      </c>
      <c r="AJ106" s="8">
        <v>20</v>
      </c>
      <c r="AK106" s="8">
        <v>44</v>
      </c>
      <c r="AL106" s="8">
        <v>133</v>
      </c>
      <c r="AM106" s="8">
        <v>36</v>
      </c>
      <c r="AN106" s="8">
        <v>23</v>
      </c>
      <c r="AO106" s="8">
        <v>37</v>
      </c>
      <c r="AP106" s="8">
        <v>28</v>
      </c>
      <c r="AQ106" s="8">
        <v>20</v>
      </c>
      <c r="AR106" s="8">
        <v>96</v>
      </c>
      <c r="AS106" s="8">
        <v>73</v>
      </c>
      <c r="AT106" s="8">
        <v>1000000</v>
      </c>
    </row>
    <row r="107" spans="1:46" ht="15" thickBot="1" x14ac:dyDescent="0.35">
      <c r="A107" s="1" t="s">
        <v>156</v>
      </c>
      <c r="B107" s="1" t="s">
        <v>116</v>
      </c>
      <c r="C107" s="14">
        <f>'bizalom(5)'!P105</f>
        <v>0.27932499999999982</v>
      </c>
      <c r="D107" s="14">
        <f>'sertetlen(5)'!P105</f>
        <v>8.8699999999999779E-2</v>
      </c>
      <c r="E107" s="14">
        <f>'rendelkezes(5)'!P105</f>
        <v>0.17540000000000011</v>
      </c>
      <c r="F107" s="14">
        <f>'kar(5)'!P105</f>
        <v>0.21567500000000028</v>
      </c>
      <c r="G107" s="14">
        <f>'csoportmunka(5)'!P105</f>
        <v>0.10134999999999994</v>
      </c>
      <c r="H107" s="14">
        <f>'javitas(5)'!P105</f>
        <v>3.5775000000000112E-2</v>
      </c>
      <c r="I107" s="14">
        <f>'visszaford(5)'!P105</f>
        <v>0.26647500000000002</v>
      </c>
      <c r="J107" s="14">
        <f>'szukseg(5)'!P105</f>
        <v>0.60922499999999991</v>
      </c>
      <c r="K107" s="14">
        <f>'gyak(5)'!P105</f>
        <v>0.1263249999999998</v>
      </c>
      <c r="L107" s="14">
        <f>'visszaall(5)'!P105</f>
        <v>0.12217500000000014</v>
      </c>
      <c r="M107" s="1">
        <v>1000000</v>
      </c>
      <c r="O107">
        <f t="shared" si="20"/>
        <v>107</v>
      </c>
      <c r="P107">
        <f t="shared" si="21"/>
        <v>75</v>
      </c>
      <c r="S107">
        <f t="shared" si="22"/>
        <v>83</v>
      </c>
      <c r="T107">
        <f t="shared" si="23"/>
        <v>125</v>
      </c>
      <c r="U107">
        <f t="shared" si="24"/>
        <v>124</v>
      </c>
      <c r="V107">
        <f t="shared" si="25"/>
        <v>101</v>
      </c>
      <c r="W107">
        <f t="shared" si="26"/>
        <v>116</v>
      </c>
      <c r="X107">
        <f t="shared" si="27"/>
        <v>133</v>
      </c>
      <c r="Y107">
        <f t="shared" si="28"/>
        <v>102</v>
      </c>
      <c r="Z107">
        <f t="shared" si="29"/>
        <v>25</v>
      </c>
      <c r="AA107">
        <f t="shared" si="30"/>
        <v>107</v>
      </c>
      <c r="AB107">
        <f t="shared" si="31"/>
        <v>75</v>
      </c>
      <c r="AC107">
        <f t="shared" si="32"/>
        <v>1000000</v>
      </c>
      <c r="AD107">
        <f t="shared" si="18"/>
        <v>999713.2</v>
      </c>
      <c r="AE107" t="str">
        <f t="shared" si="19"/>
        <v>egyéb</v>
      </c>
      <c r="AF107">
        <f t="shared" si="33"/>
        <v>111</v>
      </c>
      <c r="AI107" s="7" t="s">
        <v>276</v>
      </c>
      <c r="AJ107" s="8">
        <v>92</v>
      </c>
      <c r="AK107" s="8">
        <v>77</v>
      </c>
      <c r="AL107" s="8">
        <v>111</v>
      </c>
      <c r="AM107" s="8">
        <v>83</v>
      </c>
      <c r="AN107" s="8">
        <v>94</v>
      </c>
      <c r="AO107" s="8">
        <v>104</v>
      </c>
      <c r="AP107" s="8">
        <v>103</v>
      </c>
      <c r="AQ107" s="8">
        <v>22</v>
      </c>
      <c r="AR107" s="8">
        <v>22</v>
      </c>
      <c r="AS107" s="8">
        <v>87</v>
      </c>
      <c r="AT107" s="8">
        <v>1000000</v>
      </c>
    </row>
    <row r="108" spans="1:46" ht="15" thickBot="1" x14ac:dyDescent="0.35">
      <c r="A108" s="1" t="s">
        <v>156</v>
      </c>
      <c r="B108" s="1" t="s">
        <v>117</v>
      </c>
      <c r="C108" s="14">
        <f>'bizalom(5)'!P106</f>
        <v>0.5924799999999999</v>
      </c>
      <c r="D108" s="14">
        <f>'sertetlen(5)'!P106</f>
        <v>0.62460000000000004</v>
      </c>
      <c r="E108" s="14">
        <f>'rendelkezes(5)'!P106</f>
        <v>0.72650000000000003</v>
      </c>
      <c r="F108" s="14">
        <f>'kar(5)'!P106</f>
        <v>0.67277999999999993</v>
      </c>
      <c r="G108" s="14">
        <f>'csoportmunka(5)'!P106</f>
        <v>0.69312000000000007</v>
      </c>
      <c r="H108" s="14">
        <f>'javitas(5)'!P106</f>
        <v>0.66055999999999993</v>
      </c>
      <c r="I108" s="14">
        <f>'visszaford(5)'!P106</f>
        <v>0.66235999999999984</v>
      </c>
      <c r="J108" s="14">
        <f>'szukseg(5)'!P106</f>
        <v>6.592000000000002E-2</v>
      </c>
      <c r="K108" s="14">
        <f>'gyak(5)'!P106</f>
        <v>0.22764000000000015</v>
      </c>
      <c r="L108" s="14">
        <f>'visszaall(5)'!P106</f>
        <v>2.9159999999999898E-2</v>
      </c>
      <c r="M108" s="1">
        <v>1000000</v>
      </c>
      <c r="O108">
        <f t="shared" si="20"/>
        <v>75</v>
      </c>
      <c r="P108">
        <f t="shared" si="21"/>
        <v>122</v>
      </c>
      <c r="S108">
        <f t="shared" si="22"/>
        <v>26</v>
      </c>
      <c r="T108">
        <f t="shared" si="23"/>
        <v>26</v>
      </c>
      <c r="U108">
        <f t="shared" si="24"/>
        <v>19</v>
      </c>
      <c r="V108">
        <f t="shared" si="25"/>
        <v>29</v>
      </c>
      <c r="W108">
        <f t="shared" si="26"/>
        <v>28</v>
      </c>
      <c r="X108">
        <f t="shared" si="27"/>
        <v>39</v>
      </c>
      <c r="Y108">
        <f t="shared" si="28"/>
        <v>36</v>
      </c>
      <c r="Z108">
        <f t="shared" si="29"/>
        <v>120</v>
      </c>
      <c r="AA108">
        <f t="shared" si="30"/>
        <v>75</v>
      </c>
      <c r="AB108">
        <f t="shared" si="31"/>
        <v>122</v>
      </c>
      <c r="AC108">
        <f t="shared" si="32"/>
        <v>1000000</v>
      </c>
      <c r="AD108">
        <f t="shared" si="18"/>
        <v>1000161.8</v>
      </c>
      <c r="AE108" t="str">
        <f t="shared" si="19"/>
        <v>egyéb</v>
      </c>
      <c r="AF108">
        <f t="shared" si="33"/>
        <v>41</v>
      </c>
      <c r="AI108" s="7" t="s">
        <v>277</v>
      </c>
      <c r="AJ108" s="8">
        <v>61</v>
      </c>
      <c r="AK108" s="8">
        <v>120</v>
      </c>
      <c r="AL108" s="8">
        <v>48</v>
      </c>
      <c r="AM108" s="8">
        <v>133</v>
      </c>
      <c r="AN108" s="8">
        <v>99</v>
      </c>
      <c r="AO108" s="8">
        <v>66</v>
      </c>
      <c r="AP108" s="8">
        <v>110</v>
      </c>
      <c r="AQ108" s="8">
        <v>85</v>
      </c>
      <c r="AR108" s="8">
        <v>27</v>
      </c>
      <c r="AS108" s="8">
        <v>126</v>
      </c>
      <c r="AT108" s="8">
        <v>1000000</v>
      </c>
    </row>
    <row r="109" spans="1:46" ht="15" thickBot="1" x14ac:dyDescent="0.35">
      <c r="A109" s="1" t="s">
        <v>156</v>
      </c>
      <c r="B109" s="1" t="s">
        <v>118</v>
      </c>
      <c r="C109" s="14">
        <f>'bizalom(5)'!P107</f>
        <v>0.76347999999999994</v>
      </c>
      <c r="D109" s="14">
        <f>'sertetlen(5)'!P107</f>
        <v>0.71265999999999985</v>
      </c>
      <c r="E109" s="14">
        <f>'rendelkezes(5)'!P107</f>
        <v>0.79727999999999999</v>
      </c>
      <c r="F109" s="14">
        <f>'kar(5)'!P107</f>
        <v>0.75584000000000018</v>
      </c>
      <c r="G109" s="14">
        <f>'csoportmunka(5)'!P107</f>
        <v>0.84664000000000017</v>
      </c>
      <c r="H109" s="14">
        <f>'javitas(5)'!P107</f>
        <v>0.80005999999999988</v>
      </c>
      <c r="I109" s="14">
        <f>'visszaford(5)'!P107</f>
        <v>0.82897999999999994</v>
      </c>
      <c r="J109" s="14">
        <f>'szukseg(5)'!P107</f>
        <v>3.7679999999999936E-2</v>
      </c>
      <c r="K109" s="14">
        <f>'gyak(5)'!P107</f>
        <v>0.45847999999999994</v>
      </c>
      <c r="L109" s="14">
        <f>'visszaall(5)'!P107</f>
        <v>6.2599999999999947E-2</v>
      </c>
      <c r="M109" s="1">
        <v>1000000</v>
      </c>
      <c r="O109">
        <f t="shared" si="20"/>
        <v>35</v>
      </c>
      <c r="P109">
        <f t="shared" si="21"/>
        <v>106</v>
      </c>
      <c r="S109">
        <f t="shared" si="22"/>
        <v>6</v>
      </c>
      <c r="T109">
        <f t="shared" si="23"/>
        <v>14</v>
      </c>
      <c r="U109">
        <f t="shared" si="24"/>
        <v>13</v>
      </c>
      <c r="V109">
        <f t="shared" si="25"/>
        <v>20</v>
      </c>
      <c r="W109">
        <f t="shared" si="26"/>
        <v>16</v>
      </c>
      <c r="X109">
        <f t="shared" si="27"/>
        <v>25</v>
      </c>
      <c r="Y109">
        <f t="shared" si="28"/>
        <v>16</v>
      </c>
      <c r="Z109">
        <f t="shared" si="29"/>
        <v>129</v>
      </c>
      <c r="AA109">
        <f t="shared" si="30"/>
        <v>35</v>
      </c>
      <c r="AB109">
        <f t="shared" si="31"/>
        <v>106</v>
      </c>
      <c r="AC109">
        <f t="shared" si="32"/>
        <v>1000000</v>
      </c>
      <c r="AD109">
        <f t="shared" si="18"/>
        <v>1000329.3</v>
      </c>
      <c r="AE109" t="str">
        <f t="shared" si="19"/>
        <v>egyéb</v>
      </c>
      <c r="AF109">
        <f t="shared" si="33"/>
        <v>23</v>
      </c>
      <c r="AI109" s="7" t="s">
        <v>278</v>
      </c>
      <c r="AJ109" s="8">
        <v>124</v>
      </c>
      <c r="AK109" s="8">
        <v>115</v>
      </c>
      <c r="AL109" s="8">
        <v>108</v>
      </c>
      <c r="AM109" s="8">
        <v>137</v>
      </c>
      <c r="AN109" s="8">
        <v>100</v>
      </c>
      <c r="AO109" s="8">
        <v>110</v>
      </c>
      <c r="AP109" s="8">
        <v>115</v>
      </c>
      <c r="AQ109" s="8">
        <v>62</v>
      </c>
      <c r="AR109" s="8">
        <v>38</v>
      </c>
      <c r="AS109" s="8">
        <v>102</v>
      </c>
      <c r="AT109" s="8">
        <v>1000000</v>
      </c>
    </row>
    <row r="110" spans="1:46" ht="15" thickBot="1" x14ac:dyDescent="0.35">
      <c r="A110" s="1" t="s">
        <v>152</v>
      </c>
      <c r="B110" s="1" t="s">
        <v>119</v>
      </c>
      <c r="C110" s="14">
        <f>'bizalom(5)'!P108</f>
        <v>2.0000000000000018E-2</v>
      </c>
      <c r="D110" s="14">
        <f>'sertetlen(5)'!P108</f>
        <v>1.5237000000000007</v>
      </c>
      <c r="E110" s="14">
        <f>'rendelkezes(5)'!P108</f>
        <v>4.4306000000000001</v>
      </c>
      <c r="F110" s="14">
        <f>'kar(5)'!P108</f>
        <v>2.851</v>
      </c>
      <c r="G110" s="14">
        <f>'csoportmunka(5)'!P108</f>
        <v>1.5497000000000005</v>
      </c>
      <c r="H110" s="14">
        <f>'javitas(5)'!P108</f>
        <v>3.6840999999999999</v>
      </c>
      <c r="I110" s="14">
        <f>'visszaford(5)'!P108</f>
        <v>3.0415000000000001</v>
      </c>
      <c r="J110" s="14">
        <f>'szukseg(5)'!P108</f>
        <v>1.5467999999999993</v>
      </c>
      <c r="K110" s="14">
        <f>'gyak(5)'!P108</f>
        <v>1.2022000000000008</v>
      </c>
      <c r="L110" s="14">
        <f>'visszaall(5)'!P108</f>
        <v>0.43999999999999995</v>
      </c>
      <c r="M110" s="1">
        <v>1000000</v>
      </c>
      <c r="O110">
        <f t="shared" si="20"/>
        <v>11</v>
      </c>
      <c r="P110">
        <f t="shared" si="21"/>
        <v>16</v>
      </c>
      <c r="S110">
        <f t="shared" si="22"/>
        <v>132</v>
      </c>
      <c r="T110">
        <f t="shared" si="23"/>
        <v>7</v>
      </c>
      <c r="U110">
        <f t="shared" si="24"/>
        <v>2</v>
      </c>
      <c r="V110">
        <f t="shared" si="25"/>
        <v>6</v>
      </c>
      <c r="W110">
        <f t="shared" si="26"/>
        <v>7</v>
      </c>
      <c r="X110">
        <f t="shared" si="27"/>
        <v>6</v>
      </c>
      <c r="Y110">
        <f t="shared" si="28"/>
        <v>5</v>
      </c>
      <c r="Z110">
        <f t="shared" si="29"/>
        <v>4</v>
      </c>
      <c r="AA110">
        <f t="shared" si="30"/>
        <v>11</v>
      </c>
      <c r="AB110">
        <f t="shared" si="31"/>
        <v>16</v>
      </c>
      <c r="AC110">
        <f t="shared" si="32"/>
        <v>1000000</v>
      </c>
      <c r="AD110">
        <f t="shared" si="18"/>
        <v>1000510.3</v>
      </c>
      <c r="AE110" t="str">
        <f t="shared" si="19"/>
        <v>törlés</v>
      </c>
      <c r="AF110">
        <f t="shared" si="33"/>
        <v>10</v>
      </c>
      <c r="AI110" s="7" t="s">
        <v>279</v>
      </c>
      <c r="AJ110" s="8">
        <v>83</v>
      </c>
      <c r="AK110" s="8">
        <v>125</v>
      </c>
      <c r="AL110" s="8">
        <v>124</v>
      </c>
      <c r="AM110" s="8">
        <v>101</v>
      </c>
      <c r="AN110" s="8">
        <v>116</v>
      </c>
      <c r="AO110" s="8">
        <v>133</v>
      </c>
      <c r="AP110" s="8">
        <v>102</v>
      </c>
      <c r="AQ110" s="8">
        <v>25</v>
      </c>
      <c r="AR110" s="8">
        <v>107</v>
      </c>
      <c r="AS110" s="8">
        <v>75</v>
      </c>
      <c r="AT110" s="8">
        <v>1000000</v>
      </c>
    </row>
    <row r="111" spans="1:46" ht="15" thickBot="1" x14ac:dyDescent="0.35">
      <c r="A111" s="1" t="s">
        <v>156</v>
      </c>
      <c r="B111" s="1" t="s">
        <v>120</v>
      </c>
      <c r="C111" s="14">
        <f>'bizalom(5)'!P109</f>
        <v>0.20769999999999977</v>
      </c>
      <c r="D111" s="14">
        <f>'sertetlen(5)'!P109</f>
        <v>0.14567500000000022</v>
      </c>
      <c r="E111" s="14">
        <f>'rendelkezes(5)'!P109</f>
        <v>0.45290000000000008</v>
      </c>
      <c r="F111" s="14">
        <f>'kar(5)'!P109</f>
        <v>0.16094999999999982</v>
      </c>
      <c r="G111" s="14">
        <f>'csoportmunka(5)'!P109</f>
        <v>0.33372499999999994</v>
      </c>
      <c r="H111" s="14">
        <f>'javitas(5)'!P109</f>
        <v>0.57819999999999983</v>
      </c>
      <c r="I111" s="14">
        <f>'visszaford(5)'!P109</f>
        <v>0.42740000000000011</v>
      </c>
      <c r="J111" s="14">
        <f>'szukseg(5)'!P109</f>
        <v>0.32474999999999998</v>
      </c>
      <c r="K111" s="14">
        <f>'gyak(5)'!P109</f>
        <v>2.3324999999999818E-2</v>
      </c>
      <c r="L111" s="14">
        <f>'visszaall(5)'!P109</f>
        <v>0.12652500000000011</v>
      </c>
      <c r="M111" s="1">
        <v>1000000</v>
      </c>
      <c r="O111">
        <f t="shared" si="20"/>
        <v>130</v>
      </c>
      <c r="P111">
        <f t="shared" si="21"/>
        <v>69</v>
      </c>
      <c r="S111">
        <f t="shared" si="22"/>
        <v>99</v>
      </c>
      <c r="T111">
        <f t="shared" si="23"/>
        <v>119</v>
      </c>
      <c r="U111">
        <f t="shared" si="24"/>
        <v>70</v>
      </c>
      <c r="V111">
        <f t="shared" si="25"/>
        <v>111</v>
      </c>
      <c r="W111">
        <f t="shared" si="26"/>
        <v>73</v>
      </c>
      <c r="X111">
        <f t="shared" si="27"/>
        <v>54</v>
      </c>
      <c r="Y111">
        <f t="shared" si="28"/>
        <v>72</v>
      </c>
      <c r="Z111">
        <f t="shared" si="29"/>
        <v>45</v>
      </c>
      <c r="AA111">
        <f t="shared" si="30"/>
        <v>130</v>
      </c>
      <c r="AB111">
        <f t="shared" si="31"/>
        <v>69</v>
      </c>
      <c r="AC111">
        <f t="shared" si="32"/>
        <v>1000000</v>
      </c>
      <c r="AD111">
        <f t="shared" si="18"/>
        <v>999850.2</v>
      </c>
      <c r="AE111" t="str">
        <f t="shared" si="19"/>
        <v>egyéb</v>
      </c>
      <c r="AF111">
        <f t="shared" si="33"/>
        <v>93</v>
      </c>
      <c r="AI111" s="7" t="s">
        <v>280</v>
      </c>
      <c r="AJ111" s="8">
        <v>26</v>
      </c>
      <c r="AK111" s="8">
        <v>26</v>
      </c>
      <c r="AL111" s="8">
        <v>19</v>
      </c>
      <c r="AM111" s="8">
        <v>29</v>
      </c>
      <c r="AN111" s="8">
        <v>28</v>
      </c>
      <c r="AO111" s="8">
        <v>39</v>
      </c>
      <c r="AP111" s="8">
        <v>36</v>
      </c>
      <c r="AQ111" s="8">
        <v>120</v>
      </c>
      <c r="AR111" s="8">
        <v>75</v>
      </c>
      <c r="AS111" s="8">
        <v>122</v>
      </c>
      <c r="AT111" s="8">
        <v>1000000</v>
      </c>
    </row>
    <row r="112" spans="1:46" ht="15" thickBot="1" x14ac:dyDescent="0.35">
      <c r="A112" s="1" t="s">
        <v>156</v>
      </c>
      <c r="B112" s="1" t="s">
        <v>121</v>
      </c>
      <c r="C112" s="14">
        <f>'bizalom(5)'!P110</f>
        <v>0.30292500000000022</v>
      </c>
      <c r="D112" s="14">
        <f>'sertetlen(5)'!P110</f>
        <v>0.5136750000000001</v>
      </c>
      <c r="E112" s="14">
        <f>'rendelkezes(5)'!P110</f>
        <v>0.45974999999999999</v>
      </c>
      <c r="F112" s="14">
        <f>'kar(5)'!P110</f>
        <v>0.47852500000000009</v>
      </c>
      <c r="G112" s="14">
        <f>'csoportmunka(5)'!P110</f>
        <v>0.27755000000000019</v>
      </c>
      <c r="H112" s="14">
        <f>'javitas(5)'!P110</f>
        <v>0.5804499999999998</v>
      </c>
      <c r="I112" s="14">
        <f>'visszaford(5)'!P110</f>
        <v>0.49657499999999977</v>
      </c>
      <c r="J112" s="14">
        <f>'szukseg(5)'!P110</f>
        <v>0.21640000000000015</v>
      </c>
      <c r="K112" s="14">
        <f>'gyak(5)'!P110</f>
        <v>0.15284999999999993</v>
      </c>
      <c r="L112" s="14">
        <f>'visszaall(5)'!P110</f>
        <v>5.9275000000000189E-2</v>
      </c>
      <c r="M112" s="1">
        <v>1000000</v>
      </c>
      <c r="O112">
        <f t="shared" si="20"/>
        <v>98</v>
      </c>
      <c r="P112">
        <f t="shared" si="21"/>
        <v>108</v>
      </c>
      <c r="S112">
        <f t="shared" si="22"/>
        <v>75</v>
      </c>
      <c r="T112">
        <f t="shared" si="23"/>
        <v>45</v>
      </c>
      <c r="U112">
        <f t="shared" si="24"/>
        <v>66</v>
      </c>
      <c r="V112">
        <f t="shared" si="25"/>
        <v>51</v>
      </c>
      <c r="W112">
        <f t="shared" si="26"/>
        <v>83</v>
      </c>
      <c r="X112">
        <f t="shared" si="27"/>
        <v>53</v>
      </c>
      <c r="Y112">
        <f t="shared" si="28"/>
        <v>58</v>
      </c>
      <c r="Z112">
        <f t="shared" si="29"/>
        <v>69</v>
      </c>
      <c r="AA112">
        <f t="shared" si="30"/>
        <v>98</v>
      </c>
      <c r="AB112">
        <f t="shared" si="31"/>
        <v>108</v>
      </c>
      <c r="AC112">
        <f t="shared" si="32"/>
        <v>1000000</v>
      </c>
      <c r="AD112">
        <f t="shared" si="18"/>
        <v>999967.7</v>
      </c>
      <c r="AE112" t="str">
        <f t="shared" si="19"/>
        <v>egyéb</v>
      </c>
      <c r="AF112">
        <f t="shared" si="33"/>
        <v>70</v>
      </c>
      <c r="AI112" s="7" t="s">
        <v>281</v>
      </c>
      <c r="AJ112" s="8">
        <v>6</v>
      </c>
      <c r="AK112" s="8">
        <v>14</v>
      </c>
      <c r="AL112" s="8">
        <v>13</v>
      </c>
      <c r="AM112" s="8">
        <v>20</v>
      </c>
      <c r="AN112" s="8">
        <v>16</v>
      </c>
      <c r="AO112" s="8">
        <v>25</v>
      </c>
      <c r="AP112" s="8">
        <v>16</v>
      </c>
      <c r="AQ112" s="8">
        <v>129</v>
      </c>
      <c r="AR112" s="8">
        <v>35</v>
      </c>
      <c r="AS112" s="8">
        <v>106</v>
      </c>
      <c r="AT112" s="8">
        <v>1000000</v>
      </c>
    </row>
    <row r="113" spans="1:46" ht="15" thickBot="1" x14ac:dyDescent="0.35">
      <c r="A113" s="1" t="s">
        <v>152</v>
      </c>
      <c r="B113" s="1" t="s">
        <v>122</v>
      </c>
      <c r="C113" s="14">
        <f>'bizalom(5)'!P111</f>
        <v>0.21225000000000005</v>
      </c>
      <c r="D113" s="14">
        <f>'sertetlen(5)'!P111</f>
        <v>0.18989999999999962</v>
      </c>
      <c r="E113" s="14">
        <f>'rendelkezes(5)'!P111</f>
        <v>0.19835000000000047</v>
      </c>
      <c r="F113" s="14">
        <f>'kar(5)'!P111</f>
        <v>9.4899999999999651E-2</v>
      </c>
      <c r="G113" s="14">
        <f>'csoportmunka(5)'!P111</f>
        <v>0.98164999999999969</v>
      </c>
      <c r="H113" s="14">
        <f>'javitas(5)'!P111</f>
        <v>0.27894999999999981</v>
      </c>
      <c r="I113" s="14">
        <f>'visszaford(5)'!P111</f>
        <v>0.32185000000000041</v>
      </c>
      <c r="J113" s="14">
        <f>'szukseg(5)'!P111</f>
        <v>1.3762500000000002</v>
      </c>
      <c r="K113" s="14">
        <f>'gyak(5)'!P111</f>
        <v>1.4518</v>
      </c>
      <c r="L113" s="14">
        <f>'visszaall(5)'!P111</f>
        <v>0.45874999999999999</v>
      </c>
      <c r="M113" s="1">
        <v>1000000</v>
      </c>
      <c r="O113">
        <f t="shared" si="20"/>
        <v>9</v>
      </c>
      <c r="P113">
        <f t="shared" si="21"/>
        <v>13</v>
      </c>
      <c r="S113">
        <f t="shared" si="22"/>
        <v>97</v>
      </c>
      <c r="T113">
        <f t="shared" si="23"/>
        <v>113</v>
      </c>
      <c r="U113">
        <f t="shared" si="24"/>
        <v>121</v>
      </c>
      <c r="V113">
        <f t="shared" si="25"/>
        <v>121</v>
      </c>
      <c r="W113">
        <f t="shared" si="26"/>
        <v>12</v>
      </c>
      <c r="X113">
        <f t="shared" si="27"/>
        <v>101</v>
      </c>
      <c r="Y113">
        <f t="shared" si="28"/>
        <v>94</v>
      </c>
      <c r="Z113">
        <f t="shared" si="29"/>
        <v>6</v>
      </c>
      <c r="AA113">
        <f t="shared" si="30"/>
        <v>9</v>
      </c>
      <c r="AB113">
        <f t="shared" si="31"/>
        <v>13</v>
      </c>
      <c r="AC113">
        <f t="shared" si="32"/>
        <v>1000000</v>
      </c>
      <c r="AD113">
        <f t="shared" si="18"/>
        <v>1000026.7</v>
      </c>
      <c r="AE113" t="str">
        <f t="shared" si="19"/>
        <v>törlés</v>
      </c>
      <c r="AF113">
        <f t="shared" si="33"/>
        <v>55</v>
      </c>
      <c r="AI113" s="7" t="s">
        <v>282</v>
      </c>
      <c r="AJ113" s="8">
        <v>132</v>
      </c>
      <c r="AK113" s="8">
        <v>7</v>
      </c>
      <c r="AL113" s="8">
        <v>2</v>
      </c>
      <c r="AM113" s="8">
        <v>6</v>
      </c>
      <c r="AN113" s="8">
        <v>7</v>
      </c>
      <c r="AO113" s="8">
        <v>6</v>
      </c>
      <c r="AP113" s="8">
        <v>5</v>
      </c>
      <c r="AQ113" s="8">
        <v>4</v>
      </c>
      <c r="AR113" s="8">
        <v>11</v>
      </c>
      <c r="AS113" s="8">
        <v>16</v>
      </c>
      <c r="AT113" s="8">
        <v>1000000</v>
      </c>
    </row>
    <row r="114" spans="1:46" ht="15" thickBot="1" x14ac:dyDescent="0.35">
      <c r="A114" s="1" t="s">
        <v>154</v>
      </c>
      <c r="B114" s="1" t="s">
        <v>123</v>
      </c>
      <c r="C114" s="14">
        <f>'bizalom(5)'!P112</f>
        <v>0.30752500000000005</v>
      </c>
      <c r="D114" s="14">
        <f>'sertetlen(5)'!P112</f>
        <v>0.43490000000000006</v>
      </c>
      <c r="E114" s="14">
        <f>'rendelkezes(5)'!P112</f>
        <v>0.45974999999999999</v>
      </c>
      <c r="F114" s="14">
        <f>'kar(5)'!P112</f>
        <v>0.46915000000000007</v>
      </c>
      <c r="G114" s="14">
        <f>'csoportmunka(5)'!P112</f>
        <v>0.18425000000000002</v>
      </c>
      <c r="H114" s="14">
        <f>'javitas(5)'!P112</f>
        <v>0.59457499999999985</v>
      </c>
      <c r="I114" s="14">
        <f>'visszaford(5)'!P112</f>
        <v>0.49657499999999977</v>
      </c>
      <c r="J114" s="14">
        <f>'szukseg(5)'!P112</f>
        <v>0.22292500000000026</v>
      </c>
      <c r="K114" s="14">
        <f>'gyak(5)'!P112</f>
        <v>0.16397499999999998</v>
      </c>
      <c r="L114" s="14">
        <f>'visszaall(5)'!P112</f>
        <v>9.1275000000000106E-2</v>
      </c>
      <c r="M114" s="1">
        <v>1000000</v>
      </c>
      <c r="O114">
        <f t="shared" si="20"/>
        <v>95</v>
      </c>
      <c r="P114">
        <f t="shared" si="21"/>
        <v>94</v>
      </c>
      <c r="S114">
        <f t="shared" si="22"/>
        <v>74</v>
      </c>
      <c r="T114">
        <f t="shared" si="23"/>
        <v>60</v>
      </c>
      <c r="U114">
        <f t="shared" si="24"/>
        <v>66</v>
      </c>
      <c r="V114">
        <f t="shared" si="25"/>
        <v>52</v>
      </c>
      <c r="W114">
        <f t="shared" si="26"/>
        <v>101</v>
      </c>
      <c r="X114">
        <f t="shared" si="27"/>
        <v>50</v>
      </c>
      <c r="Y114">
        <f t="shared" si="28"/>
        <v>58</v>
      </c>
      <c r="Z114">
        <f t="shared" si="29"/>
        <v>67</v>
      </c>
      <c r="AA114">
        <f t="shared" si="30"/>
        <v>95</v>
      </c>
      <c r="AB114">
        <f t="shared" si="31"/>
        <v>94</v>
      </c>
      <c r="AC114">
        <f t="shared" si="32"/>
        <v>1000000</v>
      </c>
      <c r="AD114">
        <f t="shared" si="18"/>
        <v>999993.2</v>
      </c>
      <c r="AE114" t="str">
        <f t="shared" si="19"/>
        <v>frissítés</v>
      </c>
      <c r="AF114">
        <f t="shared" si="33"/>
        <v>66</v>
      </c>
      <c r="AI114" s="7" t="s">
        <v>283</v>
      </c>
      <c r="AJ114" s="8">
        <v>99</v>
      </c>
      <c r="AK114" s="8">
        <v>119</v>
      </c>
      <c r="AL114" s="8">
        <v>70</v>
      </c>
      <c r="AM114" s="8">
        <v>111</v>
      </c>
      <c r="AN114" s="8">
        <v>73</v>
      </c>
      <c r="AO114" s="8">
        <v>54</v>
      </c>
      <c r="AP114" s="8">
        <v>72</v>
      </c>
      <c r="AQ114" s="8">
        <v>45</v>
      </c>
      <c r="AR114" s="8">
        <v>130</v>
      </c>
      <c r="AS114" s="8">
        <v>69</v>
      </c>
      <c r="AT114" s="8">
        <v>1000000</v>
      </c>
    </row>
    <row r="115" spans="1:46" ht="15" thickBot="1" x14ac:dyDescent="0.35">
      <c r="A115" s="1" t="s">
        <v>156</v>
      </c>
      <c r="B115" s="1" t="s">
        <v>124</v>
      </c>
      <c r="C115" s="14">
        <f>'bizalom(5)'!P113</f>
        <v>0.57489999999999997</v>
      </c>
      <c r="D115" s="14">
        <f>'sertetlen(5)'!P113</f>
        <v>0.65482000000000018</v>
      </c>
      <c r="E115" s="14">
        <f>'rendelkezes(5)'!P113</f>
        <v>0.76207999999999987</v>
      </c>
      <c r="F115" s="14">
        <f>'kar(5)'!P113</f>
        <v>0.76704000000000017</v>
      </c>
      <c r="G115" s="14">
        <f>'csoportmunka(5)'!P113</f>
        <v>0.66624000000000017</v>
      </c>
      <c r="H115" s="14">
        <f>'javitas(5)'!P113</f>
        <v>0.80135999999999985</v>
      </c>
      <c r="I115" s="14">
        <f>'visszaford(5)'!P113</f>
        <v>0.68605999999999978</v>
      </c>
      <c r="J115" s="14">
        <f>'szukseg(5)'!P113</f>
        <v>4.1120000000000087E-2</v>
      </c>
      <c r="K115" s="14">
        <f>'gyak(5)'!P113</f>
        <v>0.33892000000000005</v>
      </c>
      <c r="L115" s="14">
        <f>'visszaall(5)'!P113</f>
        <v>3.8220000000000101E-2</v>
      </c>
      <c r="M115" s="1">
        <v>1000000</v>
      </c>
      <c r="O115">
        <f t="shared" si="20"/>
        <v>54</v>
      </c>
      <c r="P115">
        <f t="shared" si="21"/>
        <v>117</v>
      </c>
      <c r="S115">
        <f t="shared" si="22"/>
        <v>27</v>
      </c>
      <c r="T115">
        <f t="shared" si="23"/>
        <v>22</v>
      </c>
      <c r="U115">
        <f t="shared" si="24"/>
        <v>16</v>
      </c>
      <c r="V115">
        <f t="shared" si="25"/>
        <v>18</v>
      </c>
      <c r="W115">
        <f t="shared" si="26"/>
        <v>30</v>
      </c>
      <c r="X115">
        <f t="shared" si="27"/>
        <v>24</v>
      </c>
      <c r="Y115">
        <f t="shared" si="28"/>
        <v>35</v>
      </c>
      <c r="Z115">
        <f t="shared" si="29"/>
        <v>127</v>
      </c>
      <c r="AA115">
        <f t="shared" si="30"/>
        <v>54</v>
      </c>
      <c r="AB115">
        <f t="shared" si="31"/>
        <v>117</v>
      </c>
      <c r="AC115">
        <f t="shared" si="32"/>
        <v>1000000</v>
      </c>
      <c r="AD115">
        <f t="shared" si="18"/>
        <v>1000211.8</v>
      </c>
      <c r="AE115" t="str">
        <f t="shared" si="19"/>
        <v>egyéb</v>
      </c>
      <c r="AF115">
        <f t="shared" si="33"/>
        <v>31</v>
      </c>
      <c r="AI115" s="7" t="s">
        <v>284</v>
      </c>
      <c r="AJ115" s="8">
        <v>75</v>
      </c>
      <c r="AK115" s="8">
        <v>45</v>
      </c>
      <c r="AL115" s="8">
        <v>66</v>
      </c>
      <c r="AM115" s="8">
        <v>51</v>
      </c>
      <c r="AN115" s="8">
        <v>83</v>
      </c>
      <c r="AO115" s="8">
        <v>53</v>
      </c>
      <c r="AP115" s="8">
        <v>58</v>
      </c>
      <c r="AQ115" s="8">
        <v>69</v>
      </c>
      <c r="AR115" s="8">
        <v>98</v>
      </c>
      <c r="AS115" s="8">
        <v>108</v>
      </c>
      <c r="AT115" s="8">
        <v>1000000</v>
      </c>
    </row>
    <row r="116" spans="1:46" ht="15" thickBot="1" x14ac:dyDescent="0.35">
      <c r="A116" s="1" t="s">
        <v>154</v>
      </c>
      <c r="B116" s="1" t="s">
        <v>125</v>
      </c>
      <c r="C116" s="14">
        <f>'bizalom(5)'!P114</f>
        <v>0.30777500000000013</v>
      </c>
      <c r="D116" s="14">
        <f>'sertetlen(5)'!P114</f>
        <v>0.34762499999999996</v>
      </c>
      <c r="E116" s="14">
        <f>'rendelkezes(5)'!P114</f>
        <v>0.52717500000000017</v>
      </c>
      <c r="F116" s="14">
        <f>'kar(5)'!P114</f>
        <v>0.3344499999999998</v>
      </c>
      <c r="G116" s="14">
        <f>'csoportmunka(5)'!P114</f>
        <v>3.1725000000000003E-2</v>
      </c>
      <c r="H116" s="14">
        <f>'javitas(5)'!P114</f>
        <v>0.52740000000000009</v>
      </c>
      <c r="I116" s="14">
        <f>'visszaford(5)'!P114</f>
        <v>0.42640000000000011</v>
      </c>
      <c r="J116" s="14">
        <f>'szukseg(5)'!P114</f>
        <v>0.18799999999999994</v>
      </c>
      <c r="K116" s="14">
        <f>'gyak(5)'!P114</f>
        <v>0.23115000000000019</v>
      </c>
      <c r="L116" s="14">
        <f>'visszaall(5)'!P114</f>
        <v>5.4800000000000182E-2</v>
      </c>
      <c r="M116" s="1">
        <v>1000000</v>
      </c>
      <c r="O116">
        <f t="shared" si="20"/>
        <v>72</v>
      </c>
      <c r="P116">
        <f t="shared" si="21"/>
        <v>111</v>
      </c>
      <c r="S116">
        <f t="shared" si="22"/>
        <v>73</v>
      </c>
      <c r="T116">
        <f t="shared" si="23"/>
        <v>82</v>
      </c>
      <c r="U116">
        <f t="shared" si="24"/>
        <v>47</v>
      </c>
      <c r="V116">
        <f t="shared" si="25"/>
        <v>81</v>
      </c>
      <c r="W116">
        <f t="shared" si="26"/>
        <v>130</v>
      </c>
      <c r="X116">
        <f t="shared" si="27"/>
        <v>64</v>
      </c>
      <c r="Y116">
        <f t="shared" si="28"/>
        <v>73</v>
      </c>
      <c r="Z116">
        <f t="shared" si="29"/>
        <v>83</v>
      </c>
      <c r="AA116">
        <f t="shared" si="30"/>
        <v>72</v>
      </c>
      <c r="AB116">
        <f t="shared" si="31"/>
        <v>111</v>
      </c>
      <c r="AC116">
        <f t="shared" si="32"/>
        <v>1000000</v>
      </c>
      <c r="AD116">
        <f t="shared" si="18"/>
        <v>999857.7</v>
      </c>
      <c r="AE116" t="str">
        <f t="shared" si="19"/>
        <v>frissítés</v>
      </c>
      <c r="AF116">
        <f t="shared" si="33"/>
        <v>92</v>
      </c>
      <c r="AI116" s="7" t="s">
        <v>285</v>
      </c>
      <c r="AJ116" s="8">
        <v>97</v>
      </c>
      <c r="AK116" s="8">
        <v>113</v>
      </c>
      <c r="AL116" s="8">
        <v>121</v>
      </c>
      <c r="AM116" s="8">
        <v>121</v>
      </c>
      <c r="AN116" s="8">
        <v>12</v>
      </c>
      <c r="AO116" s="8">
        <v>101</v>
      </c>
      <c r="AP116" s="8">
        <v>94</v>
      </c>
      <c r="AQ116" s="8">
        <v>6</v>
      </c>
      <c r="AR116" s="8">
        <v>9</v>
      </c>
      <c r="AS116" s="8">
        <v>13</v>
      </c>
      <c r="AT116" s="8">
        <v>1000000</v>
      </c>
    </row>
    <row r="117" spans="1:46" ht="15" thickBot="1" x14ac:dyDescent="0.35">
      <c r="A117" s="1" t="s">
        <v>156</v>
      </c>
      <c r="B117" s="1" t="s">
        <v>126</v>
      </c>
      <c r="C117" s="14">
        <f>'bizalom(5)'!P115</f>
        <v>0.35006666666666691</v>
      </c>
      <c r="D117" s="14">
        <f>'sertetlen(5)'!P115</f>
        <v>0.3128333333333333</v>
      </c>
      <c r="E117" s="14">
        <f>'rendelkezes(5)'!P115</f>
        <v>0.47540000000000027</v>
      </c>
      <c r="F117" s="14">
        <f>'kar(5)'!P115</f>
        <v>6.8400000000000308E-2</v>
      </c>
      <c r="G117" s="14">
        <f>'csoportmunka(5)'!P115</f>
        <v>0.17399999999999993</v>
      </c>
      <c r="H117" s="14">
        <f>'javitas(5)'!P115</f>
        <v>9.3333333333333268E-2</v>
      </c>
      <c r="I117" s="14">
        <f>'visszaford(5)'!P115</f>
        <v>4.3366666666666852E-2</v>
      </c>
      <c r="J117" s="14">
        <f>'szukseg(5)'!P115</f>
        <v>0.4216333333333333</v>
      </c>
      <c r="K117" s="14">
        <f>'gyak(5)'!P115</f>
        <v>9.2133333333333248E-2</v>
      </c>
      <c r="L117" s="14">
        <f>'visszaall(5)'!P115</f>
        <v>0.11016666666666659</v>
      </c>
      <c r="M117" s="1">
        <v>1000000</v>
      </c>
      <c r="O117">
        <f t="shared" si="20"/>
        <v>114</v>
      </c>
      <c r="P117">
        <f t="shared" si="21"/>
        <v>84</v>
      </c>
      <c r="S117">
        <f t="shared" si="22"/>
        <v>65</v>
      </c>
      <c r="T117">
        <f t="shared" si="23"/>
        <v>88</v>
      </c>
      <c r="U117">
        <f t="shared" si="24"/>
        <v>62</v>
      </c>
      <c r="V117">
        <f t="shared" si="25"/>
        <v>126</v>
      </c>
      <c r="W117">
        <f t="shared" si="26"/>
        <v>102</v>
      </c>
      <c r="X117">
        <f t="shared" si="27"/>
        <v>122</v>
      </c>
      <c r="Y117">
        <f t="shared" si="28"/>
        <v>135</v>
      </c>
      <c r="Z117">
        <f t="shared" si="29"/>
        <v>34</v>
      </c>
      <c r="AA117">
        <f t="shared" si="30"/>
        <v>114</v>
      </c>
      <c r="AB117">
        <f t="shared" si="31"/>
        <v>84</v>
      </c>
      <c r="AC117">
        <f t="shared" si="32"/>
        <v>1000000</v>
      </c>
      <c r="AD117">
        <f t="shared" si="18"/>
        <v>999772.2</v>
      </c>
      <c r="AE117" t="str">
        <f t="shared" si="19"/>
        <v>egyéb</v>
      </c>
      <c r="AF117">
        <f t="shared" si="33"/>
        <v>105</v>
      </c>
      <c r="AI117" s="7" t="s">
        <v>286</v>
      </c>
      <c r="AJ117" s="8">
        <v>74</v>
      </c>
      <c r="AK117" s="8">
        <v>60</v>
      </c>
      <c r="AL117" s="8">
        <v>66</v>
      </c>
      <c r="AM117" s="8">
        <v>52</v>
      </c>
      <c r="AN117" s="8">
        <v>101</v>
      </c>
      <c r="AO117" s="8">
        <v>50</v>
      </c>
      <c r="AP117" s="8">
        <v>58</v>
      </c>
      <c r="AQ117" s="8">
        <v>67</v>
      </c>
      <c r="AR117" s="8">
        <v>95</v>
      </c>
      <c r="AS117" s="8">
        <v>94</v>
      </c>
      <c r="AT117" s="8">
        <v>1000000</v>
      </c>
    </row>
    <row r="118" spans="1:46" ht="15" thickBot="1" x14ac:dyDescent="0.35">
      <c r="A118" s="1" t="s">
        <v>155</v>
      </c>
      <c r="B118" s="1" t="s">
        <v>127</v>
      </c>
      <c r="C118" s="14">
        <f>'bizalom(5)'!P116</f>
        <v>0.67164000000000024</v>
      </c>
      <c r="D118" s="14">
        <f>'sertetlen(5)'!P116</f>
        <v>0.69281999999999999</v>
      </c>
      <c r="E118" s="14">
        <f>'rendelkezes(5)'!P116</f>
        <v>0.60497999999999996</v>
      </c>
      <c r="F118" s="14">
        <f>'kar(5)'!P116</f>
        <v>0.65267999999999993</v>
      </c>
      <c r="G118" s="14">
        <f>'csoportmunka(5)'!P116</f>
        <v>0.49175999999999986</v>
      </c>
      <c r="H118" s="14">
        <f>'javitas(5)'!P116</f>
        <v>0.83257999999999988</v>
      </c>
      <c r="I118" s="14">
        <f>'visszaford(5)'!P116</f>
        <v>0.70574000000000014</v>
      </c>
      <c r="J118" s="14">
        <f>'szukseg(5)'!P116</f>
        <v>0.10998000000000001</v>
      </c>
      <c r="K118" s="14">
        <f>'gyak(5)'!P116</f>
        <v>0.29017999999999999</v>
      </c>
      <c r="L118" s="14">
        <f>'visszaall(5)'!P116</f>
        <v>0.10035999999999987</v>
      </c>
      <c r="M118" s="1">
        <v>1000000</v>
      </c>
      <c r="O118">
        <f t="shared" si="20"/>
        <v>64</v>
      </c>
      <c r="P118">
        <f t="shared" si="21"/>
        <v>89</v>
      </c>
      <c r="S118">
        <f t="shared" si="22"/>
        <v>19</v>
      </c>
      <c r="T118">
        <f t="shared" si="23"/>
        <v>16</v>
      </c>
      <c r="U118">
        <f t="shared" si="24"/>
        <v>33</v>
      </c>
      <c r="V118">
        <f t="shared" si="25"/>
        <v>31</v>
      </c>
      <c r="W118">
        <f t="shared" si="26"/>
        <v>53</v>
      </c>
      <c r="X118">
        <f t="shared" si="27"/>
        <v>16</v>
      </c>
      <c r="Y118">
        <f t="shared" si="28"/>
        <v>33</v>
      </c>
      <c r="Z118">
        <f t="shared" si="29"/>
        <v>104</v>
      </c>
      <c r="AA118">
        <f t="shared" si="30"/>
        <v>64</v>
      </c>
      <c r="AB118">
        <f t="shared" si="31"/>
        <v>89</v>
      </c>
      <c r="AC118">
        <f t="shared" si="32"/>
        <v>1000000</v>
      </c>
      <c r="AD118">
        <f t="shared" si="18"/>
        <v>1000274.3</v>
      </c>
      <c r="AE118" t="str">
        <f t="shared" si="19"/>
        <v>létrehozás</v>
      </c>
      <c r="AF118">
        <f t="shared" si="33"/>
        <v>26</v>
      </c>
      <c r="AI118" s="7" t="s">
        <v>287</v>
      </c>
      <c r="AJ118" s="8">
        <v>27</v>
      </c>
      <c r="AK118" s="8">
        <v>22</v>
      </c>
      <c r="AL118" s="8">
        <v>16</v>
      </c>
      <c r="AM118" s="8">
        <v>18</v>
      </c>
      <c r="AN118" s="8">
        <v>30</v>
      </c>
      <c r="AO118" s="8">
        <v>24</v>
      </c>
      <c r="AP118" s="8">
        <v>35</v>
      </c>
      <c r="AQ118" s="8">
        <v>127</v>
      </c>
      <c r="AR118" s="8">
        <v>54</v>
      </c>
      <c r="AS118" s="8">
        <v>117</v>
      </c>
      <c r="AT118" s="8">
        <v>1000000</v>
      </c>
    </row>
    <row r="119" spans="1:46" ht="15" thickBot="1" x14ac:dyDescent="0.35">
      <c r="A119" s="1" t="s">
        <v>152</v>
      </c>
      <c r="B119" s="1" t="s">
        <v>128</v>
      </c>
      <c r="C119" s="14">
        <f>'bizalom(5)'!P117</f>
        <v>0.31960000000000033</v>
      </c>
      <c r="D119" s="14">
        <f>'sertetlen(5)'!P117</f>
        <v>0.37639999999999962</v>
      </c>
      <c r="E119" s="14">
        <f>'rendelkezes(5)'!P117</f>
        <v>0.18989999999999974</v>
      </c>
      <c r="F119" s="14">
        <f>'kar(5)'!P117</f>
        <v>0.25849999999999995</v>
      </c>
      <c r="G119" s="14">
        <f>'csoportmunka(5)'!P117</f>
        <v>0.29739999999999966</v>
      </c>
      <c r="H119" s="14">
        <f>'javitas(5)'!P117</f>
        <v>0.40960000000000041</v>
      </c>
      <c r="I119" s="14">
        <f>'visszaford(5)'!P117</f>
        <v>0.58674999999999999</v>
      </c>
      <c r="J119" s="14">
        <f>'szukseg(5)'!P117</f>
        <v>1.0521000000000003</v>
      </c>
      <c r="K119" s="14">
        <f>'gyak(5)'!P117</f>
        <v>0.96310000000000029</v>
      </c>
      <c r="L119" s="14">
        <f>'visszaall(5)'!P117</f>
        <v>0.61719999999999975</v>
      </c>
      <c r="M119" s="1">
        <v>1000000</v>
      </c>
      <c r="O119">
        <f t="shared" si="20"/>
        <v>15</v>
      </c>
      <c r="P119">
        <f t="shared" si="21"/>
        <v>5</v>
      </c>
      <c r="S119">
        <f t="shared" si="22"/>
        <v>68</v>
      </c>
      <c r="T119">
        <f t="shared" si="23"/>
        <v>73</v>
      </c>
      <c r="U119">
        <f t="shared" si="24"/>
        <v>122</v>
      </c>
      <c r="V119">
        <f t="shared" si="25"/>
        <v>94</v>
      </c>
      <c r="W119">
        <f t="shared" si="26"/>
        <v>81</v>
      </c>
      <c r="X119">
        <f t="shared" si="27"/>
        <v>83</v>
      </c>
      <c r="Y119">
        <f t="shared" si="28"/>
        <v>44</v>
      </c>
      <c r="Z119">
        <f t="shared" si="29"/>
        <v>11</v>
      </c>
      <c r="AA119">
        <f t="shared" si="30"/>
        <v>15</v>
      </c>
      <c r="AB119">
        <f t="shared" si="31"/>
        <v>5</v>
      </c>
      <c r="AC119">
        <f t="shared" si="32"/>
        <v>1000000</v>
      </c>
      <c r="AD119">
        <f t="shared" si="18"/>
        <v>1000179.3</v>
      </c>
      <c r="AE119" t="str">
        <f t="shared" si="19"/>
        <v>törlés</v>
      </c>
      <c r="AF119">
        <f t="shared" si="33"/>
        <v>37</v>
      </c>
      <c r="AI119" s="7" t="s">
        <v>288</v>
      </c>
      <c r="AJ119" s="8">
        <v>73</v>
      </c>
      <c r="AK119" s="8">
        <v>82</v>
      </c>
      <c r="AL119" s="8">
        <v>47</v>
      </c>
      <c r="AM119" s="8">
        <v>81</v>
      </c>
      <c r="AN119" s="8">
        <v>130</v>
      </c>
      <c r="AO119" s="8">
        <v>64</v>
      </c>
      <c r="AP119" s="8">
        <v>73</v>
      </c>
      <c r="AQ119" s="8">
        <v>83</v>
      </c>
      <c r="AR119" s="8">
        <v>72</v>
      </c>
      <c r="AS119" s="8">
        <v>111</v>
      </c>
      <c r="AT119" s="8">
        <v>1000000</v>
      </c>
    </row>
    <row r="120" spans="1:46" ht="15" thickBot="1" x14ac:dyDescent="0.35">
      <c r="A120" s="1" t="s">
        <v>156</v>
      </c>
      <c r="B120" s="1" t="s">
        <v>129</v>
      </c>
      <c r="C120" s="14">
        <f>'bizalom(5)'!P118</f>
        <v>0.75927999999999984</v>
      </c>
      <c r="D120" s="14">
        <f>'sertetlen(5)'!P118</f>
        <v>0.62819999999999998</v>
      </c>
      <c r="E120" s="14">
        <f>'rendelkezes(5)'!P118</f>
        <v>0.67117999999999989</v>
      </c>
      <c r="F120" s="14">
        <f>'kar(5)'!P118</f>
        <v>0.77405999999999986</v>
      </c>
      <c r="G120" s="14">
        <f>'csoportmunka(5)'!P118</f>
        <v>0.8220599999999999</v>
      </c>
      <c r="H120" s="14">
        <f>'javitas(5)'!P118</f>
        <v>0.87142000000000019</v>
      </c>
      <c r="I120" s="14">
        <f>'visszaford(5)'!P118</f>
        <v>0.76941999999999999</v>
      </c>
      <c r="J120" s="14">
        <f>'szukseg(5)'!P118</f>
        <v>0.20107999999999998</v>
      </c>
      <c r="K120" s="14">
        <f>'gyak(5)'!P118</f>
        <v>0.53410000000000002</v>
      </c>
      <c r="L120" s="14">
        <f>'visszaall(5)'!P118</f>
        <v>0.17807999999999993</v>
      </c>
      <c r="M120" s="1">
        <v>1000000</v>
      </c>
      <c r="O120">
        <f t="shared" si="20"/>
        <v>24</v>
      </c>
      <c r="P120">
        <f t="shared" si="21"/>
        <v>54</v>
      </c>
      <c r="S120">
        <f t="shared" si="22"/>
        <v>8</v>
      </c>
      <c r="T120">
        <f t="shared" si="23"/>
        <v>24</v>
      </c>
      <c r="U120">
        <f t="shared" si="24"/>
        <v>25</v>
      </c>
      <c r="V120">
        <f t="shared" si="25"/>
        <v>16</v>
      </c>
      <c r="W120">
        <f t="shared" si="26"/>
        <v>17</v>
      </c>
      <c r="X120">
        <f t="shared" si="27"/>
        <v>13</v>
      </c>
      <c r="Y120">
        <f t="shared" si="28"/>
        <v>23</v>
      </c>
      <c r="Z120">
        <f t="shared" si="29"/>
        <v>76</v>
      </c>
      <c r="AA120">
        <f t="shared" si="30"/>
        <v>24</v>
      </c>
      <c r="AB120">
        <f t="shared" si="31"/>
        <v>54</v>
      </c>
      <c r="AC120">
        <f t="shared" si="32"/>
        <v>1000000</v>
      </c>
      <c r="AD120">
        <f t="shared" si="18"/>
        <v>1000469.3</v>
      </c>
      <c r="AE120" t="str">
        <f t="shared" si="19"/>
        <v>egyéb</v>
      </c>
      <c r="AF120">
        <f t="shared" si="33"/>
        <v>13</v>
      </c>
      <c r="AI120" s="7" t="s">
        <v>289</v>
      </c>
      <c r="AJ120" s="8">
        <v>65</v>
      </c>
      <c r="AK120" s="8">
        <v>88</v>
      </c>
      <c r="AL120" s="8">
        <v>62</v>
      </c>
      <c r="AM120" s="8">
        <v>126</v>
      </c>
      <c r="AN120" s="8">
        <v>102</v>
      </c>
      <c r="AO120" s="8">
        <v>122</v>
      </c>
      <c r="AP120" s="8">
        <v>135</v>
      </c>
      <c r="AQ120" s="8">
        <v>34</v>
      </c>
      <c r="AR120" s="8">
        <v>114</v>
      </c>
      <c r="AS120" s="8">
        <v>84</v>
      </c>
      <c r="AT120" s="8">
        <v>1000000</v>
      </c>
    </row>
    <row r="121" spans="1:46" ht="15" thickBot="1" x14ac:dyDescent="0.35">
      <c r="A121" s="1" t="s">
        <v>156</v>
      </c>
      <c r="B121" s="1" t="s">
        <v>130</v>
      </c>
      <c r="C121" s="14">
        <f>'bizalom(5)'!P119</f>
        <v>0.75927999999999984</v>
      </c>
      <c r="D121" s="14">
        <f>'sertetlen(5)'!P119</f>
        <v>0.62819999999999998</v>
      </c>
      <c r="E121" s="14">
        <f>'rendelkezes(5)'!P119</f>
        <v>0.67117999999999989</v>
      </c>
      <c r="F121" s="14">
        <f>'kar(5)'!P119</f>
        <v>0.77405999999999986</v>
      </c>
      <c r="G121" s="14">
        <f>'csoportmunka(5)'!P119</f>
        <v>0.8220599999999999</v>
      </c>
      <c r="H121" s="14">
        <f>'javitas(5)'!P119</f>
        <v>0.87142000000000019</v>
      </c>
      <c r="I121" s="14">
        <f>'visszaford(5)'!P119</f>
        <v>0.76941999999999999</v>
      </c>
      <c r="J121" s="14">
        <f>'szukseg(5)'!P119</f>
        <v>0.20107999999999998</v>
      </c>
      <c r="K121" s="14">
        <f>'gyak(5)'!P119</f>
        <v>0.53410000000000002</v>
      </c>
      <c r="L121" s="14">
        <f>'visszaall(5)'!P119</f>
        <v>0.17807999999999993</v>
      </c>
      <c r="M121" s="1">
        <v>1000000</v>
      </c>
      <c r="O121">
        <f t="shared" si="20"/>
        <v>24</v>
      </c>
      <c r="P121">
        <f t="shared" si="21"/>
        <v>54</v>
      </c>
      <c r="S121">
        <f t="shared" si="22"/>
        <v>8</v>
      </c>
      <c r="T121">
        <f t="shared" si="23"/>
        <v>24</v>
      </c>
      <c r="U121">
        <f t="shared" si="24"/>
        <v>25</v>
      </c>
      <c r="V121">
        <f t="shared" si="25"/>
        <v>16</v>
      </c>
      <c r="W121">
        <f t="shared" si="26"/>
        <v>17</v>
      </c>
      <c r="X121">
        <f t="shared" si="27"/>
        <v>13</v>
      </c>
      <c r="Y121">
        <f t="shared" si="28"/>
        <v>23</v>
      </c>
      <c r="Z121">
        <f t="shared" si="29"/>
        <v>76</v>
      </c>
      <c r="AA121">
        <f t="shared" si="30"/>
        <v>24</v>
      </c>
      <c r="AB121">
        <f t="shared" si="31"/>
        <v>54</v>
      </c>
      <c r="AC121">
        <f t="shared" si="32"/>
        <v>1000000</v>
      </c>
      <c r="AD121">
        <f t="shared" si="18"/>
        <v>1000469.3</v>
      </c>
      <c r="AE121" t="str">
        <f t="shared" si="19"/>
        <v>egyéb</v>
      </c>
      <c r="AF121">
        <f t="shared" si="33"/>
        <v>13</v>
      </c>
      <c r="AI121" s="7" t="s">
        <v>290</v>
      </c>
      <c r="AJ121" s="8">
        <v>19</v>
      </c>
      <c r="AK121" s="8">
        <v>16</v>
      </c>
      <c r="AL121" s="8">
        <v>33</v>
      </c>
      <c r="AM121" s="8">
        <v>31</v>
      </c>
      <c r="AN121" s="8">
        <v>53</v>
      </c>
      <c r="AO121" s="8">
        <v>16</v>
      </c>
      <c r="AP121" s="8">
        <v>33</v>
      </c>
      <c r="AQ121" s="8">
        <v>104</v>
      </c>
      <c r="AR121" s="8">
        <v>64</v>
      </c>
      <c r="AS121" s="8">
        <v>89</v>
      </c>
      <c r="AT121" s="8">
        <v>1000000</v>
      </c>
    </row>
    <row r="122" spans="1:46" ht="15" thickBot="1" x14ac:dyDescent="0.35">
      <c r="A122" s="1" t="s">
        <v>155</v>
      </c>
      <c r="B122" s="1" t="s">
        <v>131</v>
      </c>
      <c r="C122" s="14">
        <f>'bizalom(5)'!P120</f>
        <v>0.24490000000000012</v>
      </c>
      <c r="D122" s="14">
        <f>'sertetlen(5)'!P120</f>
        <v>0.22469999999999979</v>
      </c>
      <c r="E122" s="14">
        <f>'rendelkezes(5)'!P120</f>
        <v>0.49590000000000012</v>
      </c>
      <c r="F122" s="14">
        <f>'kar(5)'!P120</f>
        <v>0.35244999999999982</v>
      </c>
      <c r="G122" s="14">
        <f>'csoportmunka(5)'!P120</f>
        <v>0.488375</v>
      </c>
      <c r="H122" s="14">
        <f>'javitas(5)'!P120</f>
        <v>0.48150000000000004</v>
      </c>
      <c r="I122" s="14">
        <f>'visszaford(5)'!P120</f>
        <v>0.51930000000000021</v>
      </c>
      <c r="J122" s="14">
        <f>'szukseg(5)'!P120</f>
        <v>0.21987500000000004</v>
      </c>
      <c r="K122" s="14">
        <f>'gyak(5)'!P120</f>
        <v>0.18612499999999998</v>
      </c>
      <c r="L122" s="14">
        <f>'visszaall(5)'!P120</f>
        <v>0.10897499999999982</v>
      </c>
      <c r="M122" s="1">
        <v>1000000</v>
      </c>
      <c r="O122">
        <f t="shared" si="20"/>
        <v>88</v>
      </c>
      <c r="P122">
        <f t="shared" si="21"/>
        <v>86</v>
      </c>
      <c r="S122">
        <f t="shared" si="22"/>
        <v>91</v>
      </c>
      <c r="T122">
        <f t="shared" si="23"/>
        <v>108</v>
      </c>
      <c r="U122">
        <f t="shared" si="24"/>
        <v>54</v>
      </c>
      <c r="V122">
        <f t="shared" si="25"/>
        <v>76</v>
      </c>
      <c r="W122">
        <f t="shared" si="26"/>
        <v>54</v>
      </c>
      <c r="X122">
        <f t="shared" si="27"/>
        <v>73</v>
      </c>
      <c r="Y122">
        <f t="shared" si="28"/>
        <v>56</v>
      </c>
      <c r="Z122">
        <f t="shared" si="29"/>
        <v>68</v>
      </c>
      <c r="AA122">
        <f t="shared" si="30"/>
        <v>88</v>
      </c>
      <c r="AB122">
        <f t="shared" si="31"/>
        <v>86</v>
      </c>
      <c r="AC122">
        <f t="shared" si="32"/>
        <v>1000000</v>
      </c>
      <c r="AD122">
        <f t="shared" si="18"/>
        <v>999956.2</v>
      </c>
      <c r="AE122" t="str">
        <f t="shared" si="19"/>
        <v>létrehozás</v>
      </c>
      <c r="AF122">
        <f t="shared" si="33"/>
        <v>72</v>
      </c>
      <c r="AI122" s="7" t="s">
        <v>291</v>
      </c>
      <c r="AJ122" s="8">
        <v>68</v>
      </c>
      <c r="AK122" s="8">
        <v>73</v>
      </c>
      <c r="AL122" s="8">
        <v>122</v>
      </c>
      <c r="AM122" s="8">
        <v>94</v>
      </c>
      <c r="AN122" s="8">
        <v>81</v>
      </c>
      <c r="AO122" s="8">
        <v>83</v>
      </c>
      <c r="AP122" s="8">
        <v>44</v>
      </c>
      <c r="AQ122" s="8">
        <v>11</v>
      </c>
      <c r="AR122" s="8">
        <v>15</v>
      </c>
      <c r="AS122" s="8">
        <v>5</v>
      </c>
      <c r="AT122" s="8">
        <v>1000000</v>
      </c>
    </row>
    <row r="123" spans="1:46" ht="15" thickBot="1" x14ac:dyDescent="0.35">
      <c r="A123" s="1" t="s">
        <v>152</v>
      </c>
      <c r="B123" s="1" t="s">
        <v>132</v>
      </c>
      <c r="C123" s="14">
        <f>'bizalom(5)'!P121</f>
        <v>0.25789999999999957</v>
      </c>
      <c r="D123" s="14">
        <f>'sertetlen(5)'!P121</f>
        <v>0.23344999999999971</v>
      </c>
      <c r="E123" s="14">
        <f>'rendelkezes(5)'!P121</f>
        <v>0.46575000000000011</v>
      </c>
      <c r="F123" s="14">
        <f>'kar(5)'!P121</f>
        <v>0.76264999999999961</v>
      </c>
      <c r="G123" s="14">
        <f>'csoportmunka(5)'!P121</f>
        <v>0.45769999999999977</v>
      </c>
      <c r="H123" s="14">
        <f>'javitas(5)'!P121</f>
        <v>0.81464999999999965</v>
      </c>
      <c r="I123" s="14">
        <f>'visszaford(5)'!P121</f>
        <v>0.17405000000000026</v>
      </c>
      <c r="J123" s="14">
        <f>'szukseg(5)'!P121</f>
        <v>0.71819999999999973</v>
      </c>
      <c r="K123" s="14">
        <f>'gyak(5)'!P121</f>
        <v>0.22330000000000017</v>
      </c>
      <c r="L123" s="14">
        <f>'visszaall(5)'!P121</f>
        <v>0.59650000000000003</v>
      </c>
      <c r="M123" s="1">
        <v>1000000</v>
      </c>
      <c r="O123">
        <f t="shared" si="20"/>
        <v>78</v>
      </c>
      <c r="P123">
        <f t="shared" si="21"/>
        <v>6</v>
      </c>
      <c r="S123">
        <f t="shared" si="22"/>
        <v>88</v>
      </c>
      <c r="T123">
        <f t="shared" si="23"/>
        <v>106</v>
      </c>
      <c r="U123">
        <f t="shared" si="24"/>
        <v>65</v>
      </c>
      <c r="V123">
        <f t="shared" si="25"/>
        <v>19</v>
      </c>
      <c r="W123">
        <f t="shared" si="26"/>
        <v>62</v>
      </c>
      <c r="X123">
        <f t="shared" si="27"/>
        <v>22</v>
      </c>
      <c r="Y123">
        <f t="shared" si="28"/>
        <v>123</v>
      </c>
      <c r="Z123">
        <f t="shared" si="29"/>
        <v>18</v>
      </c>
      <c r="AA123">
        <f t="shared" si="30"/>
        <v>78</v>
      </c>
      <c r="AB123">
        <f t="shared" si="31"/>
        <v>6</v>
      </c>
      <c r="AC123">
        <f t="shared" si="32"/>
        <v>1000000</v>
      </c>
      <c r="AD123">
        <f t="shared" si="18"/>
        <v>1000188.3</v>
      </c>
      <c r="AE123" t="str">
        <f t="shared" si="19"/>
        <v>törlés</v>
      </c>
      <c r="AF123">
        <f t="shared" si="33"/>
        <v>35</v>
      </c>
      <c r="AI123" s="7" t="s">
        <v>292</v>
      </c>
      <c r="AJ123" s="8">
        <v>8</v>
      </c>
      <c r="AK123" s="8">
        <v>24</v>
      </c>
      <c r="AL123" s="8">
        <v>25</v>
      </c>
      <c r="AM123" s="8">
        <v>16</v>
      </c>
      <c r="AN123" s="8">
        <v>17</v>
      </c>
      <c r="AO123" s="8">
        <v>13</v>
      </c>
      <c r="AP123" s="8">
        <v>23</v>
      </c>
      <c r="AQ123" s="8">
        <v>76</v>
      </c>
      <c r="AR123" s="8">
        <v>24</v>
      </c>
      <c r="AS123" s="8">
        <v>54</v>
      </c>
      <c r="AT123" s="8">
        <v>1000000</v>
      </c>
    </row>
    <row r="124" spans="1:46" ht="15" thickBot="1" x14ac:dyDescent="0.35">
      <c r="A124" s="1" t="s">
        <v>156</v>
      </c>
      <c r="B124" s="1" t="s">
        <v>133</v>
      </c>
      <c r="C124" s="14">
        <f>'bizalom(5)'!P122</f>
        <v>1.2550000000000172E-2</v>
      </c>
      <c r="D124" s="14">
        <f>'sertetlen(5)'!P122</f>
        <v>0.12272499999999997</v>
      </c>
      <c r="E124" s="14">
        <f>'rendelkezes(5)'!P122</f>
        <v>0.36755000000000015</v>
      </c>
      <c r="F124" s="14">
        <f>'kar(5)'!P122</f>
        <v>4.9124999999999974E-2</v>
      </c>
      <c r="G124" s="14">
        <f>'csoportmunka(5)'!P122</f>
        <v>2.9949999999999921E-2</v>
      </c>
      <c r="H124" s="14">
        <f>'javitas(5)'!P122</f>
        <v>0.1324749999999999</v>
      </c>
      <c r="I124" s="14">
        <f>'visszaford(5)'!P122</f>
        <v>0.10462499999999997</v>
      </c>
      <c r="J124" s="14">
        <f>'szukseg(5)'!P122</f>
        <v>2.0675000000000221E-2</v>
      </c>
      <c r="K124" s="14">
        <f>'gyak(5)'!P122</f>
        <v>0.34544999999999981</v>
      </c>
      <c r="L124" s="14">
        <f>'visszaall(5)'!P122</f>
        <v>0.12092500000000017</v>
      </c>
      <c r="M124" s="1">
        <v>1000000</v>
      </c>
      <c r="O124">
        <f t="shared" si="20"/>
        <v>50</v>
      </c>
      <c r="P124">
        <f t="shared" si="21"/>
        <v>76</v>
      </c>
      <c r="S124">
        <f t="shared" si="22"/>
        <v>134</v>
      </c>
      <c r="T124">
        <f t="shared" si="23"/>
        <v>122</v>
      </c>
      <c r="U124">
        <f t="shared" si="24"/>
        <v>91</v>
      </c>
      <c r="V124">
        <f t="shared" si="25"/>
        <v>132</v>
      </c>
      <c r="W124">
        <f t="shared" si="26"/>
        <v>133</v>
      </c>
      <c r="X124">
        <f t="shared" si="27"/>
        <v>119</v>
      </c>
      <c r="Y124">
        <f t="shared" si="28"/>
        <v>129</v>
      </c>
      <c r="Z124">
        <f t="shared" si="29"/>
        <v>133</v>
      </c>
      <c r="AA124">
        <f t="shared" si="30"/>
        <v>50</v>
      </c>
      <c r="AB124">
        <f t="shared" si="31"/>
        <v>76</v>
      </c>
      <c r="AC124">
        <f t="shared" si="32"/>
        <v>1000000</v>
      </c>
      <c r="AD124">
        <f t="shared" si="18"/>
        <v>999583.7</v>
      </c>
      <c r="AE124" t="str">
        <f t="shared" si="19"/>
        <v>egyéb</v>
      </c>
      <c r="AF124">
        <f t="shared" si="33"/>
        <v>135</v>
      </c>
      <c r="AI124" s="7" t="s">
        <v>293</v>
      </c>
      <c r="AJ124" s="8">
        <v>8</v>
      </c>
      <c r="AK124" s="8">
        <v>24</v>
      </c>
      <c r="AL124" s="8">
        <v>25</v>
      </c>
      <c r="AM124" s="8">
        <v>16</v>
      </c>
      <c r="AN124" s="8">
        <v>17</v>
      </c>
      <c r="AO124" s="8">
        <v>13</v>
      </c>
      <c r="AP124" s="8">
        <v>23</v>
      </c>
      <c r="AQ124" s="8">
        <v>76</v>
      </c>
      <c r="AR124" s="8">
        <v>24</v>
      </c>
      <c r="AS124" s="8">
        <v>54</v>
      </c>
      <c r="AT124" s="8">
        <v>1000000</v>
      </c>
    </row>
    <row r="125" spans="1:46" ht="15" thickBot="1" x14ac:dyDescent="0.35">
      <c r="A125" s="1" t="s">
        <v>156</v>
      </c>
      <c r="B125" s="1" t="s">
        <v>134</v>
      </c>
      <c r="C125" s="14">
        <f>'bizalom(5)'!P123</f>
        <v>0.29742500000000016</v>
      </c>
      <c r="D125" s="14">
        <f>'sertetlen(5)'!P123</f>
        <v>5.7900000000000063E-2</v>
      </c>
      <c r="E125" s="14">
        <f>'rendelkezes(5)'!P123</f>
        <v>0.34062499999999996</v>
      </c>
      <c r="F125" s="14">
        <f>'kar(5)'!P123</f>
        <v>5.2875000000000005E-2</v>
      </c>
      <c r="G125" s="14">
        <f>'csoportmunka(5)'!P123</f>
        <v>3.3749999999999947E-2</v>
      </c>
      <c r="H125" s="14">
        <f>'javitas(5)'!P123</f>
        <v>7.2175000000000211E-2</v>
      </c>
      <c r="I125" s="14">
        <f>'visszaford(5)'!P123</f>
        <v>0.16867500000000013</v>
      </c>
      <c r="J125" s="14">
        <f>'szukseg(5)'!P123</f>
        <v>6.0050000000000159E-2</v>
      </c>
      <c r="K125" s="14">
        <f>'gyak(5)'!P123</f>
        <v>0.45157499999999984</v>
      </c>
      <c r="L125" s="14">
        <f>'visszaall(5)'!P123</f>
        <v>0.24994999999999978</v>
      </c>
      <c r="M125" s="1">
        <v>1000000</v>
      </c>
      <c r="O125">
        <f t="shared" si="20"/>
        <v>39</v>
      </c>
      <c r="P125">
        <f t="shared" si="21"/>
        <v>38</v>
      </c>
      <c r="S125">
        <f t="shared" si="22"/>
        <v>77</v>
      </c>
      <c r="T125">
        <f t="shared" si="23"/>
        <v>131</v>
      </c>
      <c r="U125">
        <f t="shared" si="24"/>
        <v>99</v>
      </c>
      <c r="V125">
        <f t="shared" si="25"/>
        <v>129</v>
      </c>
      <c r="W125">
        <f t="shared" si="26"/>
        <v>129</v>
      </c>
      <c r="X125">
        <f t="shared" si="27"/>
        <v>126</v>
      </c>
      <c r="Y125">
        <f t="shared" si="28"/>
        <v>124</v>
      </c>
      <c r="Z125">
        <f t="shared" si="29"/>
        <v>121</v>
      </c>
      <c r="AA125">
        <f t="shared" si="30"/>
        <v>39</v>
      </c>
      <c r="AB125">
        <f t="shared" si="31"/>
        <v>38</v>
      </c>
      <c r="AC125">
        <f t="shared" si="32"/>
        <v>1000000</v>
      </c>
      <c r="AD125">
        <f t="shared" si="18"/>
        <v>999700.7</v>
      </c>
      <c r="AE125" t="str">
        <f t="shared" si="19"/>
        <v>egyéb</v>
      </c>
      <c r="AF125">
        <f t="shared" si="33"/>
        <v>112</v>
      </c>
      <c r="AI125" s="7" t="s">
        <v>294</v>
      </c>
      <c r="AJ125" s="8">
        <v>91</v>
      </c>
      <c r="AK125" s="8">
        <v>108</v>
      </c>
      <c r="AL125" s="8">
        <v>54</v>
      </c>
      <c r="AM125" s="8">
        <v>76</v>
      </c>
      <c r="AN125" s="8">
        <v>54</v>
      </c>
      <c r="AO125" s="8">
        <v>73</v>
      </c>
      <c r="AP125" s="8">
        <v>56</v>
      </c>
      <c r="AQ125" s="8">
        <v>68</v>
      </c>
      <c r="AR125" s="8">
        <v>88</v>
      </c>
      <c r="AS125" s="8">
        <v>86</v>
      </c>
      <c r="AT125" s="8">
        <v>1000000</v>
      </c>
    </row>
    <row r="126" spans="1:46" ht="15" thickBot="1" x14ac:dyDescent="0.35">
      <c r="A126" s="1" t="s">
        <v>156</v>
      </c>
      <c r="B126" s="1" t="s">
        <v>135</v>
      </c>
      <c r="C126" s="14">
        <f>'bizalom(5)'!P124</f>
        <v>9.0525000000000078E-2</v>
      </c>
      <c r="D126" s="14">
        <f>'sertetlen(5)'!P124</f>
        <v>0.23842500000000022</v>
      </c>
      <c r="E126" s="14">
        <f>'rendelkezes(5)'!P124</f>
        <v>0.3268000000000002</v>
      </c>
      <c r="F126" s="14">
        <f>'kar(5)'!P124</f>
        <v>8.5525000000000073E-2</v>
      </c>
      <c r="G126" s="14">
        <f>'csoportmunka(5)'!P124</f>
        <v>0.30200000000000005</v>
      </c>
      <c r="H126" s="14">
        <f>'javitas(5)'!P124</f>
        <v>0.31447499999999995</v>
      </c>
      <c r="I126" s="14">
        <f>'visszaford(5)'!P124</f>
        <v>0.27802500000000008</v>
      </c>
      <c r="J126" s="14">
        <f>'szukseg(5)'!P124</f>
        <v>0.14107499999999984</v>
      </c>
      <c r="K126" s="14">
        <f>'gyak(5)'!P124</f>
        <v>0.16652500000000015</v>
      </c>
      <c r="L126" s="14">
        <f>'visszaall(5)'!P124</f>
        <v>6.0400000000000009E-2</v>
      </c>
      <c r="M126" s="1">
        <v>1000000</v>
      </c>
      <c r="O126">
        <f t="shared" si="20"/>
        <v>93</v>
      </c>
      <c r="P126">
        <f t="shared" si="21"/>
        <v>107</v>
      </c>
      <c r="S126">
        <f t="shared" si="22"/>
        <v>116</v>
      </c>
      <c r="T126">
        <f t="shared" si="23"/>
        <v>103</v>
      </c>
      <c r="U126">
        <f t="shared" si="24"/>
        <v>102</v>
      </c>
      <c r="V126">
        <f t="shared" si="25"/>
        <v>123</v>
      </c>
      <c r="W126">
        <f t="shared" si="26"/>
        <v>79</v>
      </c>
      <c r="X126">
        <f t="shared" si="27"/>
        <v>98</v>
      </c>
      <c r="Y126">
        <f t="shared" si="28"/>
        <v>101</v>
      </c>
      <c r="Z126">
        <f t="shared" si="29"/>
        <v>98</v>
      </c>
      <c r="AA126">
        <f t="shared" si="30"/>
        <v>93</v>
      </c>
      <c r="AB126">
        <f t="shared" si="31"/>
        <v>107</v>
      </c>
      <c r="AC126">
        <f t="shared" si="32"/>
        <v>1000000</v>
      </c>
      <c r="AD126">
        <f t="shared" si="18"/>
        <v>999653.7</v>
      </c>
      <c r="AE126" t="str">
        <f t="shared" si="19"/>
        <v>egyéb</v>
      </c>
      <c r="AF126">
        <f t="shared" si="33"/>
        <v>123</v>
      </c>
      <c r="AI126" s="7" t="s">
        <v>295</v>
      </c>
      <c r="AJ126" s="8">
        <v>88</v>
      </c>
      <c r="AK126" s="8">
        <v>106</v>
      </c>
      <c r="AL126" s="8">
        <v>65</v>
      </c>
      <c r="AM126" s="8">
        <v>19</v>
      </c>
      <c r="AN126" s="8">
        <v>62</v>
      </c>
      <c r="AO126" s="8">
        <v>22</v>
      </c>
      <c r="AP126" s="8">
        <v>123</v>
      </c>
      <c r="AQ126" s="8">
        <v>18</v>
      </c>
      <c r="AR126" s="8">
        <v>78</v>
      </c>
      <c r="AS126" s="8">
        <v>6</v>
      </c>
      <c r="AT126" s="8">
        <v>1000000</v>
      </c>
    </row>
    <row r="127" spans="1:46" ht="15" thickBot="1" x14ac:dyDescent="0.35">
      <c r="A127" s="1" t="s">
        <v>156</v>
      </c>
      <c r="B127" s="1" t="s">
        <v>136</v>
      </c>
      <c r="C127" s="14">
        <f>'bizalom(5)'!P125</f>
        <v>0.1685500000000002</v>
      </c>
      <c r="D127" s="14">
        <f>'sertetlen(5)'!P125</f>
        <v>0.1828500000000004</v>
      </c>
      <c r="E127" s="14">
        <f>'rendelkezes(5)'!P125</f>
        <v>0.21730000000000027</v>
      </c>
      <c r="F127" s="14">
        <f>'kar(5)'!P125</f>
        <v>0.39964999999999962</v>
      </c>
      <c r="G127" s="14">
        <f>'csoportmunka(5)'!P125</f>
        <v>0.30530000000000013</v>
      </c>
      <c r="H127" s="14">
        <f>'javitas(5)'!P125</f>
        <v>0.24994999999999978</v>
      </c>
      <c r="I127" s="14">
        <f>'visszaford(5)'!P125</f>
        <v>7.7050000000000174E-2</v>
      </c>
      <c r="J127" s="14">
        <f>'szukseg(5)'!P125</f>
        <v>1.1164499999999999</v>
      </c>
      <c r="K127" s="14">
        <f>'gyak(5)'!P125</f>
        <v>1.0627499999999999</v>
      </c>
      <c r="L127" s="14">
        <f>'visszaall(5)'!P125</f>
        <v>0.46700000000000008</v>
      </c>
      <c r="M127" s="1">
        <v>1000000</v>
      </c>
      <c r="O127">
        <f t="shared" si="20"/>
        <v>14</v>
      </c>
      <c r="P127">
        <f t="shared" si="21"/>
        <v>12</v>
      </c>
      <c r="S127">
        <f t="shared" si="22"/>
        <v>104</v>
      </c>
      <c r="T127">
        <f t="shared" si="23"/>
        <v>114</v>
      </c>
      <c r="U127">
        <f t="shared" si="24"/>
        <v>118</v>
      </c>
      <c r="V127">
        <f t="shared" si="25"/>
        <v>65</v>
      </c>
      <c r="W127">
        <f t="shared" si="26"/>
        <v>78</v>
      </c>
      <c r="X127">
        <f t="shared" si="27"/>
        <v>106</v>
      </c>
      <c r="Y127">
        <f t="shared" si="28"/>
        <v>131</v>
      </c>
      <c r="Z127">
        <f t="shared" si="29"/>
        <v>9</v>
      </c>
      <c r="AA127">
        <f t="shared" si="30"/>
        <v>14</v>
      </c>
      <c r="AB127">
        <f t="shared" si="31"/>
        <v>12</v>
      </c>
      <c r="AC127">
        <f t="shared" si="32"/>
        <v>1000000</v>
      </c>
      <c r="AD127">
        <f t="shared" si="18"/>
        <v>999962.7</v>
      </c>
      <c r="AE127" t="str">
        <f t="shared" si="19"/>
        <v>egyéb</v>
      </c>
      <c r="AF127">
        <f t="shared" si="33"/>
        <v>71</v>
      </c>
      <c r="AI127" s="7" t="s">
        <v>296</v>
      </c>
      <c r="AJ127" s="8">
        <v>134</v>
      </c>
      <c r="AK127" s="8">
        <v>122</v>
      </c>
      <c r="AL127" s="8">
        <v>91</v>
      </c>
      <c r="AM127" s="8">
        <v>132</v>
      </c>
      <c r="AN127" s="8">
        <v>133</v>
      </c>
      <c r="AO127" s="8">
        <v>119</v>
      </c>
      <c r="AP127" s="8">
        <v>129</v>
      </c>
      <c r="AQ127" s="8">
        <v>133</v>
      </c>
      <c r="AR127" s="8">
        <v>50</v>
      </c>
      <c r="AS127" s="8">
        <v>76</v>
      </c>
      <c r="AT127" s="8">
        <v>1000000</v>
      </c>
    </row>
    <row r="128" spans="1:46" ht="15" thickBot="1" x14ac:dyDescent="0.35">
      <c r="A128" s="1" t="s">
        <v>156</v>
      </c>
      <c r="B128" s="1" t="s">
        <v>137</v>
      </c>
      <c r="C128" s="14">
        <f>'bizalom(5)'!P126</f>
        <v>0.27910000000000035</v>
      </c>
      <c r="D128" s="14">
        <f>'sertetlen(5)'!P126</f>
        <v>0.25414999999999965</v>
      </c>
      <c r="E128" s="14">
        <f>'rendelkezes(5)'!P126</f>
        <v>0.13285000000000036</v>
      </c>
      <c r="F128" s="14">
        <f>'kar(5)'!P126</f>
        <v>0.41239999999999966</v>
      </c>
      <c r="G128" s="14">
        <f>'csoportmunka(5)'!P126</f>
        <v>0.10564999999999969</v>
      </c>
      <c r="H128" s="14">
        <f>'javitas(5)'!P126</f>
        <v>3.3749999999999947E-2</v>
      </c>
      <c r="I128" s="14">
        <f>'visszaford(5)'!P126</f>
        <v>7.7050000000000174E-2</v>
      </c>
      <c r="J128" s="14">
        <f>'szukseg(5)'!P126</f>
        <v>0.98755000000000015</v>
      </c>
      <c r="K128" s="14">
        <f>'gyak(5)'!P126</f>
        <v>1.0814499999999998</v>
      </c>
      <c r="L128" s="14">
        <f>'visszaall(5)'!P126</f>
        <v>0.43910000000000027</v>
      </c>
      <c r="M128" s="1">
        <v>1000000</v>
      </c>
      <c r="O128">
        <f t="shared" si="20"/>
        <v>13</v>
      </c>
      <c r="P128">
        <f t="shared" si="21"/>
        <v>18</v>
      </c>
      <c r="S128">
        <f t="shared" si="22"/>
        <v>84</v>
      </c>
      <c r="T128">
        <f t="shared" si="23"/>
        <v>100</v>
      </c>
      <c r="U128">
        <f t="shared" si="24"/>
        <v>128</v>
      </c>
      <c r="V128">
        <f t="shared" si="25"/>
        <v>59</v>
      </c>
      <c r="W128">
        <f t="shared" si="26"/>
        <v>115</v>
      </c>
      <c r="X128">
        <f t="shared" si="27"/>
        <v>134</v>
      </c>
      <c r="Y128">
        <f t="shared" si="28"/>
        <v>131</v>
      </c>
      <c r="Z128">
        <f t="shared" si="29"/>
        <v>14</v>
      </c>
      <c r="AA128">
        <f t="shared" si="30"/>
        <v>13</v>
      </c>
      <c r="AB128">
        <f t="shared" si="31"/>
        <v>18</v>
      </c>
      <c r="AC128">
        <f t="shared" si="32"/>
        <v>1000000</v>
      </c>
      <c r="AD128">
        <f t="shared" si="18"/>
        <v>999917.7</v>
      </c>
      <c r="AE128" t="str">
        <f t="shared" si="19"/>
        <v>egyéb</v>
      </c>
      <c r="AF128">
        <f t="shared" si="33"/>
        <v>79</v>
      </c>
      <c r="AI128" s="7" t="s">
        <v>297</v>
      </c>
      <c r="AJ128" s="8">
        <v>77</v>
      </c>
      <c r="AK128" s="8">
        <v>131</v>
      </c>
      <c r="AL128" s="8">
        <v>99</v>
      </c>
      <c r="AM128" s="8">
        <v>129</v>
      </c>
      <c r="AN128" s="8">
        <v>129</v>
      </c>
      <c r="AO128" s="8">
        <v>126</v>
      </c>
      <c r="AP128" s="8">
        <v>124</v>
      </c>
      <c r="AQ128" s="8">
        <v>121</v>
      </c>
      <c r="AR128" s="8">
        <v>39</v>
      </c>
      <c r="AS128" s="8">
        <v>38</v>
      </c>
      <c r="AT128" s="8">
        <v>1000000</v>
      </c>
    </row>
    <row r="129" spans="1:46" ht="15" thickBot="1" x14ac:dyDescent="0.35">
      <c r="A129" s="1" t="s">
        <v>156</v>
      </c>
      <c r="B129" s="1" t="s">
        <v>138</v>
      </c>
      <c r="C129" s="14">
        <f>'bizalom(5)'!P127</f>
        <v>0.33709999999999996</v>
      </c>
      <c r="D129" s="14">
        <f>'sertetlen(5)'!P127</f>
        <v>0.35187500000000005</v>
      </c>
      <c r="E129" s="14">
        <f>'rendelkezes(5)'!P127</f>
        <v>0.4448000000000002</v>
      </c>
      <c r="F129" s="14">
        <f>'kar(5)'!P127</f>
        <v>0.39984999999999993</v>
      </c>
      <c r="G129" s="14">
        <f>'csoportmunka(5)'!P127</f>
        <v>0.46290000000000009</v>
      </c>
      <c r="H129" s="14">
        <f>'javitas(5)'!P127</f>
        <v>0.32362500000000005</v>
      </c>
      <c r="I129" s="14">
        <f>'visszaford(5)'!P127</f>
        <v>0.35547499999999987</v>
      </c>
      <c r="J129" s="14">
        <f>'szukseg(5)'!P127</f>
        <v>0.18457499999999982</v>
      </c>
      <c r="K129" s="14">
        <f>'gyak(5)'!P127</f>
        <v>0.28527500000000006</v>
      </c>
      <c r="L129" s="14">
        <f>'visszaall(5)'!P127</f>
        <v>3.5599999999999854E-2</v>
      </c>
      <c r="M129" s="1">
        <v>1000000</v>
      </c>
      <c r="O129">
        <f t="shared" si="20"/>
        <v>65</v>
      </c>
      <c r="P129">
        <f t="shared" si="21"/>
        <v>120</v>
      </c>
      <c r="S129">
        <f t="shared" si="22"/>
        <v>66</v>
      </c>
      <c r="T129">
        <f t="shared" si="23"/>
        <v>81</v>
      </c>
      <c r="U129">
        <f t="shared" si="24"/>
        <v>72</v>
      </c>
      <c r="V129">
        <f t="shared" si="25"/>
        <v>63</v>
      </c>
      <c r="W129">
        <f t="shared" si="26"/>
        <v>61</v>
      </c>
      <c r="X129">
        <f t="shared" si="27"/>
        <v>97</v>
      </c>
      <c r="Y129">
        <f t="shared" si="28"/>
        <v>87</v>
      </c>
      <c r="Z129">
        <f t="shared" si="29"/>
        <v>84</v>
      </c>
      <c r="AA129">
        <f t="shared" si="30"/>
        <v>65</v>
      </c>
      <c r="AB129">
        <f t="shared" si="31"/>
        <v>120</v>
      </c>
      <c r="AC129">
        <f t="shared" si="32"/>
        <v>1000000</v>
      </c>
      <c r="AD129">
        <f t="shared" si="18"/>
        <v>999863.7</v>
      </c>
      <c r="AE129" t="str">
        <f t="shared" si="19"/>
        <v>egyéb</v>
      </c>
      <c r="AF129">
        <f t="shared" si="33"/>
        <v>90</v>
      </c>
      <c r="AI129" s="7" t="s">
        <v>298</v>
      </c>
      <c r="AJ129" s="8">
        <v>116</v>
      </c>
      <c r="AK129" s="8">
        <v>103</v>
      </c>
      <c r="AL129" s="8">
        <v>102</v>
      </c>
      <c r="AM129" s="8">
        <v>123</v>
      </c>
      <c r="AN129" s="8">
        <v>79</v>
      </c>
      <c r="AO129" s="8">
        <v>98</v>
      </c>
      <c r="AP129" s="8">
        <v>101</v>
      </c>
      <c r="AQ129" s="8">
        <v>98</v>
      </c>
      <c r="AR129" s="8">
        <v>93</v>
      </c>
      <c r="AS129" s="8">
        <v>107</v>
      </c>
      <c r="AT129" s="8">
        <v>1000000</v>
      </c>
    </row>
    <row r="130" spans="1:46" ht="15" thickBot="1" x14ac:dyDescent="0.35">
      <c r="A130" s="1" t="s">
        <v>152</v>
      </c>
      <c r="B130" s="1" t="s">
        <v>139</v>
      </c>
      <c r="C130" s="14">
        <f>'bizalom(5)'!P128</f>
        <v>0.39724999999999999</v>
      </c>
      <c r="D130" s="14">
        <f>'sertetlen(5)'!P128</f>
        <v>0.35237499999999999</v>
      </c>
      <c r="E130" s="14">
        <f>'rendelkezes(5)'!P128</f>
        <v>0.41962500000000003</v>
      </c>
      <c r="F130" s="14">
        <f>'kar(5)'!P128</f>
        <v>0.27290000000000014</v>
      </c>
      <c r="G130" s="14">
        <f>'csoportmunka(5)'!P128</f>
        <v>0.31292500000000023</v>
      </c>
      <c r="H130" s="14">
        <f>'javitas(5)'!P128</f>
        <v>0.39017500000000016</v>
      </c>
      <c r="I130" s="14">
        <f>'visszaford(5)'!P128</f>
        <v>0.40280000000000016</v>
      </c>
      <c r="J130" s="14">
        <f>'szukseg(5)'!P128</f>
        <v>0.30672499999999991</v>
      </c>
      <c r="K130" s="14">
        <f>'gyak(5)'!P128</f>
        <v>0.35494999999999977</v>
      </c>
      <c r="L130" s="14">
        <f>'visszaall(5)'!P128</f>
        <v>0.27522499999999994</v>
      </c>
      <c r="M130" s="1">
        <v>1000000</v>
      </c>
      <c r="O130">
        <f t="shared" si="20"/>
        <v>48</v>
      </c>
      <c r="P130">
        <f t="shared" si="21"/>
        <v>36</v>
      </c>
      <c r="S130">
        <f t="shared" si="22"/>
        <v>55</v>
      </c>
      <c r="T130">
        <f t="shared" si="23"/>
        <v>80</v>
      </c>
      <c r="U130">
        <f t="shared" si="24"/>
        <v>81</v>
      </c>
      <c r="V130">
        <f t="shared" si="25"/>
        <v>91</v>
      </c>
      <c r="W130">
        <f t="shared" si="26"/>
        <v>76</v>
      </c>
      <c r="X130">
        <f t="shared" si="27"/>
        <v>88</v>
      </c>
      <c r="Y130">
        <f t="shared" si="28"/>
        <v>81</v>
      </c>
      <c r="Z130">
        <f t="shared" si="29"/>
        <v>53</v>
      </c>
      <c r="AA130">
        <f t="shared" si="30"/>
        <v>48</v>
      </c>
      <c r="AB130">
        <f t="shared" si="31"/>
        <v>36</v>
      </c>
      <c r="AC130">
        <f t="shared" si="32"/>
        <v>1000000</v>
      </c>
      <c r="AD130">
        <f t="shared" si="18"/>
        <v>1000024.7</v>
      </c>
      <c r="AE130" t="str">
        <f t="shared" si="19"/>
        <v>törlés</v>
      </c>
      <c r="AF130">
        <f t="shared" si="33"/>
        <v>57</v>
      </c>
      <c r="AI130" s="7" t="s">
        <v>299</v>
      </c>
      <c r="AJ130" s="8">
        <v>104</v>
      </c>
      <c r="AK130" s="8">
        <v>114</v>
      </c>
      <c r="AL130" s="8">
        <v>118</v>
      </c>
      <c r="AM130" s="8">
        <v>65</v>
      </c>
      <c r="AN130" s="8">
        <v>78</v>
      </c>
      <c r="AO130" s="8">
        <v>106</v>
      </c>
      <c r="AP130" s="8">
        <v>131</v>
      </c>
      <c r="AQ130" s="8">
        <v>9</v>
      </c>
      <c r="AR130" s="8">
        <v>14</v>
      </c>
      <c r="AS130" s="8">
        <v>12</v>
      </c>
      <c r="AT130" s="8">
        <v>1000000</v>
      </c>
    </row>
    <row r="131" spans="1:46" ht="15" thickBot="1" x14ac:dyDescent="0.35">
      <c r="A131" s="1" t="s">
        <v>156</v>
      </c>
      <c r="B131" s="1" t="s">
        <v>140</v>
      </c>
      <c r="C131" s="14">
        <f>'bizalom(5)'!P129</f>
        <v>0.46415000000000006</v>
      </c>
      <c r="D131" s="14">
        <f>'sertetlen(5)'!P129</f>
        <v>0.41519999999999979</v>
      </c>
      <c r="E131" s="14">
        <f>'rendelkezes(5)'!P129</f>
        <v>0.39022499999999993</v>
      </c>
      <c r="F131" s="14">
        <f>'kar(5)'!P129</f>
        <v>0.27852500000000013</v>
      </c>
      <c r="G131" s="14">
        <f>'csoportmunka(5)'!P129</f>
        <v>0.59057499999999985</v>
      </c>
      <c r="H131" s="14">
        <f>'javitas(5)'!P129</f>
        <v>0.62472499999999997</v>
      </c>
      <c r="I131" s="14">
        <f>'visszaford(5)'!P129</f>
        <v>0.49144999999999983</v>
      </c>
      <c r="J131" s="14">
        <f>'szukseg(5)'!P129</f>
        <v>4.8449999999999882E-2</v>
      </c>
      <c r="K131" s="14">
        <f>'gyak(5)'!P129</f>
        <v>0.18077500000000013</v>
      </c>
      <c r="L131" s="14">
        <f>'visszaall(5)'!P129</f>
        <v>1.2699999999999823E-2</v>
      </c>
      <c r="M131" s="1">
        <v>1000000</v>
      </c>
      <c r="O131">
        <f t="shared" si="20"/>
        <v>90</v>
      </c>
      <c r="P131">
        <f t="shared" si="21"/>
        <v>130</v>
      </c>
      <c r="S131">
        <f t="shared" si="22"/>
        <v>47</v>
      </c>
      <c r="T131">
        <f t="shared" si="23"/>
        <v>68</v>
      </c>
      <c r="U131">
        <f t="shared" si="24"/>
        <v>86</v>
      </c>
      <c r="V131">
        <f t="shared" si="25"/>
        <v>90</v>
      </c>
      <c r="W131">
        <f t="shared" si="26"/>
        <v>36</v>
      </c>
      <c r="X131">
        <f t="shared" si="27"/>
        <v>45</v>
      </c>
      <c r="Y131">
        <f t="shared" si="28"/>
        <v>60</v>
      </c>
      <c r="Z131">
        <f t="shared" si="29"/>
        <v>125</v>
      </c>
      <c r="AA131">
        <f t="shared" si="30"/>
        <v>90</v>
      </c>
      <c r="AB131">
        <f t="shared" si="31"/>
        <v>130</v>
      </c>
      <c r="AC131">
        <f t="shared" si="32"/>
        <v>1000000</v>
      </c>
      <c r="AD131">
        <f t="shared" si="18"/>
        <v>999882.7</v>
      </c>
      <c r="AE131" t="str">
        <f t="shared" si="19"/>
        <v>egyéb</v>
      </c>
      <c r="AF131">
        <f t="shared" si="33"/>
        <v>87</v>
      </c>
      <c r="AI131" s="7" t="s">
        <v>300</v>
      </c>
      <c r="AJ131" s="8">
        <v>84</v>
      </c>
      <c r="AK131" s="8">
        <v>100</v>
      </c>
      <c r="AL131" s="8">
        <v>128</v>
      </c>
      <c r="AM131" s="8">
        <v>59</v>
      </c>
      <c r="AN131" s="8">
        <v>115</v>
      </c>
      <c r="AO131" s="8">
        <v>134</v>
      </c>
      <c r="AP131" s="8">
        <v>131</v>
      </c>
      <c r="AQ131" s="8">
        <v>14</v>
      </c>
      <c r="AR131" s="8">
        <v>13</v>
      </c>
      <c r="AS131" s="8">
        <v>18</v>
      </c>
      <c r="AT131" s="8">
        <v>1000000</v>
      </c>
    </row>
    <row r="132" spans="1:46" ht="15" thickBot="1" x14ac:dyDescent="0.35">
      <c r="A132" s="1" t="s">
        <v>156</v>
      </c>
      <c r="B132" s="1" t="s">
        <v>141</v>
      </c>
      <c r="C132" s="14">
        <f>'bizalom(5)'!P130</f>
        <v>7.8925000000000134E-2</v>
      </c>
      <c r="D132" s="14">
        <f>'sertetlen(5)'!P130</f>
        <v>0.33902500000000013</v>
      </c>
      <c r="E132" s="14">
        <f>'rendelkezes(5)'!P130</f>
        <v>0.42225000000000001</v>
      </c>
      <c r="F132" s="14">
        <f>'kar(5)'!P130</f>
        <v>0.11442500000000022</v>
      </c>
      <c r="G132" s="14">
        <f>'csoportmunka(5)'!P130</f>
        <v>0.31742500000000018</v>
      </c>
      <c r="H132" s="14">
        <f>'javitas(5)'!P130</f>
        <v>0.59332499999999988</v>
      </c>
      <c r="I132" s="14">
        <f>'visszaford(5)'!P130</f>
        <v>0.21962499999999996</v>
      </c>
      <c r="J132" s="14">
        <f>'szukseg(5)'!P130</f>
        <v>0.31612499999999999</v>
      </c>
      <c r="K132" s="14">
        <f>'gyak(5)'!P130</f>
        <v>0.13694999999999979</v>
      </c>
      <c r="L132" s="14">
        <f>'visszaall(5)'!P130</f>
        <v>8.3300000000000152E-2</v>
      </c>
      <c r="M132" s="1">
        <v>1000000</v>
      </c>
      <c r="O132">
        <f t="shared" si="20"/>
        <v>105</v>
      </c>
      <c r="P132">
        <f t="shared" si="21"/>
        <v>101</v>
      </c>
      <c r="S132">
        <f t="shared" si="22"/>
        <v>121</v>
      </c>
      <c r="T132">
        <f t="shared" si="23"/>
        <v>84</v>
      </c>
      <c r="U132">
        <f t="shared" si="24"/>
        <v>78</v>
      </c>
      <c r="V132">
        <f t="shared" si="25"/>
        <v>118</v>
      </c>
      <c r="W132">
        <f t="shared" si="26"/>
        <v>75</v>
      </c>
      <c r="X132">
        <f t="shared" si="27"/>
        <v>51</v>
      </c>
      <c r="Y132">
        <f t="shared" si="28"/>
        <v>112</v>
      </c>
      <c r="Z132">
        <f t="shared" si="29"/>
        <v>49</v>
      </c>
      <c r="AA132">
        <f t="shared" si="30"/>
        <v>105</v>
      </c>
      <c r="AB132">
        <f t="shared" si="31"/>
        <v>101</v>
      </c>
      <c r="AC132">
        <f t="shared" si="32"/>
        <v>1000000</v>
      </c>
      <c r="AD132">
        <f t="shared" si="18"/>
        <v>999810.2</v>
      </c>
      <c r="AE132" t="str">
        <f t="shared" si="19"/>
        <v>egyéb</v>
      </c>
      <c r="AF132">
        <f t="shared" si="33"/>
        <v>96</v>
      </c>
      <c r="AI132" s="7" t="s">
        <v>301</v>
      </c>
      <c r="AJ132" s="8">
        <v>66</v>
      </c>
      <c r="AK132" s="8">
        <v>81</v>
      </c>
      <c r="AL132" s="8">
        <v>72</v>
      </c>
      <c r="AM132" s="8">
        <v>63</v>
      </c>
      <c r="AN132" s="8">
        <v>61</v>
      </c>
      <c r="AO132" s="8">
        <v>97</v>
      </c>
      <c r="AP132" s="8">
        <v>87</v>
      </c>
      <c r="AQ132" s="8">
        <v>84</v>
      </c>
      <c r="AR132" s="8">
        <v>65</v>
      </c>
      <c r="AS132" s="8">
        <v>120</v>
      </c>
      <c r="AT132" s="8">
        <v>1000000</v>
      </c>
    </row>
    <row r="133" spans="1:46" ht="15" thickBot="1" x14ac:dyDescent="0.35">
      <c r="A133" s="1" t="s">
        <v>152</v>
      </c>
      <c r="B133" s="1" t="s">
        <v>142</v>
      </c>
      <c r="C133" s="14">
        <f>'bizalom(5)'!P131</f>
        <v>0.22230000000000016</v>
      </c>
      <c r="D133" s="14">
        <f>'sertetlen(5)'!P131</f>
        <v>0.42865000000000009</v>
      </c>
      <c r="E133" s="14">
        <f>'rendelkezes(5)'!P131</f>
        <v>0.26749999999999996</v>
      </c>
      <c r="F133" s="14">
        <f>'kar(5)'!P131</f>
        <v>0.20584999999999987</v>
      </c>
      <c r="G133" s="14">
        <f>'csoportmunka(5)'!P131</f>
        <v>0.16405000000000014</v>
      </c>
      <c r="H133" s="14">
        <f>'javitas(5)'!P131</f>
        <v>0.5571750000000002</v>
      </c>
      <c r="I133" s="14">
        <f>'visszaford(5)'!P131</f>
        <v>0.25655000000000017</v>
      </c>
      <c r="J133" s="14">
        <f>'szukseg(5)'!P131</f>
        <v>0.27907499999999985</v>
      </c>
      <c r="K133" s="14">
        <f>'gyak(5)'!P131</f>
        <v>0.1790250000000001</v>
      </c>
      <c r="L133" s="14">
        <f>'visszaall(5)'!P131</f>
        <v>0.24632499999999979</v>
      </c>
      <c r="M133" s="1">
        <v>1000000</v>
      </c>
      <c r="O133">
        <f t="shared" si="20"/>
        <v>91</v>
      </c>
      <c r="P133">
        <f t="shared" si="21"/>
        <v>39</v>
      </c>
      <c r="S133">
        <f t="shared" si="22"/>
        <v>95</v>
      </c>
      <c r="T133">
        <f t="shared" si="23"/>
        <v>64</v>
      </c>
      <c r="U133">
        <f t="shared" si="24"/>
        <v>113</v>
      </c>
      <c r="V133">
        <f t="shared" si="25"/>
        <v>104</v>
      </c>
      <c r="W133">
        <f t="shared" si="26"/>
        <v>107</v>
      </c>
      <c r="X133">
        <f t="shared" si="27"/>
        <v>57</v>
      </c>
      <c r="Y133">
        <f t="shared" si="28"/>
        <v>105</v>
      </c>
      <c r="Z133">
        <f t="shared" si="29"/>
        <v>58</v>
      </c>
      <c r="AA133">
        <f t="shared" si="30"/>
        <v>91</v>
      </c>
      <c r="AB133">
        <f t="shared" si="31"/>
        <v>39</v>
      </c>
      <c r="AC133">
        <f t="shared" si="32"/>
        <v>1000000</v>
      </c>
      <c r="AD133">
        <f t="shared" ref="AD133:AD142" si="34">AT556</f>
        <v>999880.7</v>
      </c>
      <c r="AE133" t="str">
        <f t="shared" ref="AE133:AE142" si="35">A133</f>
        <v>törlés</v>
      </c>
      <c r="AF133">
        <f t="shared" si="33"/>
        <v>88</v>
      </c>
      <c r="AI133" s="7" t="s">
        <v>302</v>
      </c>
      <c r="AJ133" s="8">
        <v>55</v>
      </c>
      <c r="AK133" s="8">
        <v>80</v>
      </c>
      <c r="AL133" s="8">
        <v>81</v>
      </c>
      <c r="AM133" s="8">
        <v>91</v>
      </c>
      <c r="AN133" s="8">
        <v>76</v>
      </c>
      <c r="AO133" s="8">
        <v>88</v>
      </c>
      <c r="AP133" s="8">
        <v>81</v>
      </c>
      <c r="AQ133" s="8">
        <v>53</v>
      </c>
      <c r="AR133" s="8">
        <v>48</v>
      </c>
      <c r="AS133" s="8">
        <v>36</v>
      </c>
      <c r="AT133" s="8">
        <v>1000000</v>
      </c>
    </row>
    <row r="134" spans="1:46" ht="15" thickBot="1" x14ac:dyDescent="0.35">
      <c r="A134" s="1" t="s">
        <v>154</v>
      </c>
      <c r="B134" s="1" t="s">
        <v>143</v>
      </c>
      <c r="C134" s="14">
        <f>'bizalom(5)'!P132</f>
        <v>8.3550000000000235E-2</v>
      </c>
      <c r="D134" s="14">
        <f>'sertetlen(5)'!P132</f>
        <v>0.26022499999999993</v>
      </c>
      <c r="E134" s="14">
        <f>'rendelkezes(5)'!P132</f>
        <v>0.42225000000000001</v>
      </c>
      <c r="F134" s="14">
        <f>'kar(5)'!P132</f>
        <v>0.1050500000000002</v>
      </c>
      <c r="G134" s="14">
        <f>'csoportmunka(5)'!P132</f>
        <v>0.22412500000000002</v>
      </c>
      <c r="H134" s="14">
        <f>'javitas(5)'!P132</f>
        <v>0.60747499999999999</v>
      </c>
      <c r="I134" s="14">
        <f>'visszaford(5)'!P132</f>
        <v>0.21962499999999996</v>
      </c>
      <c r="J134" s="14">
        <f>'szukseg(5)'!P132</f>
        <v>0.30959999999999988</v>
      </c>
      <c r="K134" s="14">
        <f>'gyak(5)'!P132</f>
        <v>0.12582499999999985</v>
      </c>
      <c r="L134" s="14">
        <f>'visszaall(5)'!P132</f>
        <v>0.23387500000000006</v>
      </c>
      <c r="M134" s="1">
        <v>1000000</v>
      </c>
      <c r="O134">
        <f t="shared" ref="O134:O142" si="36">RANK(K134,K$5:K$142)</f>
        <v>108</v>
      </c>
      <c r="P134">
        <f t="shared" ref="P134:P142" si="37">RANK(L134,L$5:L$142)</f>
        <v>42</v>
      </c>
      <c r="S134">
        <f t="shared" ref="S134:S142" si="38">RANK(C134,C$5:C$142,C$3)</f>
        <v>120</v>
      </c>
      <c r="T134">
        <f t="shared" ref="T134:T142" si="39">RANK(D134,D$5:D$142,D$3)</f>
        <v>98</v>
      </c>
      <c r="U134">
        <f t="shared" ref="U134:U142" si="40">RANK(E134,E$5:E$142,E$3)</f>
        <v>78</v>
      </c>
      <c r="V134">
        <f t="shared" ref="V134:V142" si="41">RANK(F134,F$5:F$142,F$3)</f>
        <v>120</v>
      </c>
      <c r="W134">
        <f t="shared" ref="W134:W142" si="42">RANK(G134,G$5:G$142,G$3)</f>
        <v>96</v>
      </c>
      <c r="X134">
        <f t="shared" ref="X134:X142" si="43">RANK(H134,H$5:H$142,H$3)</f>
        <v>48</v>
      </c>
      <c r="Y134">
        <f t="shared" ref="Y134:Y142" si="44">RANK(I134,I$5:I$142,I$3)</f>
        <v>112</v>
      </c>
      <c r="Z134">
        <f t="shared" ref="Z134:Z142" si="45">RANK(J134,J$5:J$142,J$3)</f>
        <v>51</v>
      </c>
      <c r="AA134">
        <f t="shared" ref="AA134:AA142" si="46">RANK(K134,K$5:K$142,K$3)</f>
        <v>108</v>
      </c>
      <c r="AB134">
        <f t="shared" ref="AB134:AB142" si="47">RANK(L134,L$5:L$142,L$3)</f>
        <v>42</v>
      </c>
      <c r="AC134">
        <f t="shared" ref="AC134:AC142" si="48">M134</f>
        <v>1000000</v>
      </c>
      <c r="AD134">
        <f t="shared" si="34"/>
        <v>999834.7</v>
      </c>
      <c r="AE134" t="str">
        <f t="shared" si="35"/>
        <v>frissítés</v>
      </c>
      <c r="AF134">
        <f t="shared" ref="AF134:AF142" si="49">RANK(AD134,AD$5:AD$142,0)</f>
        <v>94</v>
      </c>
      <c r="AI134" s="7" t="s">
        <v>303</v>
      </c>
      <c r="AJ134" s="8">
        <v>47</v>
      </c>
      <c r="AK134" s="8">
        <v>68</v>
      </c>
      <c r="AL134" s="8">
        <v>86</v>
      </c>
      <c r="AM134" s="8">
        <v>90</v>
      </c>
      <c r="AN134" s="8">
        <v>36</v>
      </c>
      <c r="AO134" s="8">
        <v>45</v>
      </c>
      <c r="AP134" s="8">
        <v>60</v>
      </c>
      <c r="AQ134" s="8">
        <v>125</v>
      </c>
      <c r="AR134" s="8">
        <v>90</v>
      </c>
      <c r="AS134" s="8">
        <v>130</v>
      </c>
      <c r="AT134" s="8">
        <v>1000000</v>
      </c>
    </row>
    <row r="135" spans="1:46" ht="15" thickBot="1" x14ac:dyDescent="0.35">
      <c r="A135" s="1" t="s">
        <v>156</v>
      </c>
      <c r="B135" s="1" t="s">
        <v>144</v>
      </c>
      <c r="C135" s="14">
        <f>'bizalom(5)'!P133</f>
        <v>0.52010000000000001</v>
      </c>
      <c r="D135" s="14">
        <f>'sertetlen(5)'!P133</f>
        <v>0.50642000000000009</v>
      </c>
      <c r="E135" s="14">
        <f>'rendelkezes(5)'!P133</f>
        <v>0.48675999999999986</v>
      </c>
      <c r="F135" s="14">
        <f>'kar(5)'!P133</f>
        <v>0.39829999999999999</v>
      </c>
      <c r="G135" s="14">
        <f>'csoportmunka(5)'!P133</f>
        <v>0.3716799999999999</v>
      </c>
      <c r="H135" s="14">
        <f>'javitas(5)'!P133</f>
        <v>0.51084000000000018</v>
      </c>
      <c r="I135" s="14">
        <f>'visszaford(5)'!P133</f>
        <v>0.51752000000000009</v>
      </c>
      <c r="J135" s="14">
        <f>'szukseg(5)'!P133</f>
        <v>0.11478000000000002</v>
      </c>
      <c r="K135" s="14">
        <f>'gyak(5)'!P133</f>
        <v>0.19527999999999998</v>
      </c>
      <c r="L135" s="14">
        <f>'visszaall(5)'!P133</f>
        <v>8.5920000000000135E-2</v>
      </c>
      <c r="M135" s="1">
        <v>1000000</v>
      </c>
      <c r="O135">
        <f t="shared" si="36"/>
        <v>85</v>
      </c>
      <c r="P135">
        <f t="shared" si="37"/>
        <v>99</v>
      </c>
      <c r="S135">
        <f t="shared" si="38"/>
        <v>32</v>
      </c>
      <c r="T135">
        <f t="shared" si="39"/>
        <v>47</v>
      </c>
      <c r="U135">
        <f t="shared" si="40"/>
        <v>59</v>
      </c>
      <c r="V135">
        <f t="shared" si="41"/>
        <v>67</v>
      </c>
      <c r="W135">
        <f t="shared" si="42"/>
        <v>68</v>
      </c>
      <c r="X135">
        <f t="shared" si="43"/>
        <v>67</v>
      </c>
      <c r="Y135">
        <f t="shared" si="44"/>
        <v>57</v>
      </c>
      <c r="Z135">
        <f t="shared" si="45"/>
        <v>103</v>
      </c>
      <c r="AA135">
        <f t="shared" si="46"/>
        <v>85</v>
      </c>
      <c r="AB135">
        <f t="shared" si="47"/>
        <v>99</v>
      </c>
      <c r="AC135">
        <f t="shared" si="48"/>
        <v>1000000</v>
      </c>
      <c r="AD135">
        <f t="shared" si="34"/>
        <v>1000026.2</v>
      </c>
      <c r="AE135" t="str">
        <f t="shared" si="35"/>
        <v>egyéb</v>
      </c>
      <c r="AF135">
        <f t="shared" si="49"/>
        <v>56</v>
      </c>
      <c r="AI135" s="7" t="s">
        <v>304</v>
      </c>
      <c r="AJ135" s="8">
        <v>121</v>
      </c>
      <c r="AK135" s="8">
        <v>84</v>
      </c>
      <c r="AL135" s="8">
        <v>78</v>
      </c>
      <c r="AM135" s="8">
        <v>118</v>
      </c>
      <c r="AN135" s="8">
        <v>75</v>
      </c>
      <c r="AO135" s="8">
        <v>51</v>
      </c>
      <c r="AP135" s="8">
        <v>112</v>
      </c>
      <c r="AQ135" s="8">
        <v>49</v>
      </c>
      <c r="AR135" s="8">
        <v>105</v>
      </c>
      <c r="AS135" s="8">
        <v>101</v>
      </c>
      <c r="AT135" s="8">
        <v>1000000</v>
      </c>
    </row>
    <row r="136" spans="1:46" ht="15" thickBot="1" x14ac:dyDescent="0.35">
      <c r="A136" s="1" t="s">
        <v>152</v>
      </c>
      <c r="B136" s="1" t="s">
        <v>145</v>
      </c>
      <c r="C136" s="14">
        <f>'bizalom(5)'!P134</f>
        <v>0.63109999999999999</v>
      </c>
      <c r="D136" s="14">
        <f>'sertetlen(5)'!P134</f>
        <v>0.50682000000000005</v>
      </c>
      <c r="E136" s="14">
        <f>'rendelkezes(5)'!P134</f>
        <v>0.52872000000000008</v>
      </c>
      <c r="F136" s="14">
        <f>'kar(5)'!P134</f>
        <v>0.34627999999999998</v>
      </c>
      <c r="G136" s="14">
        <f>'csoportmunka(5)'!P134</f>
        <v>0.33925999999999989</v>
      </c>
      <c r="H136" s="14">
        <f>'javitas(5)'!P134</f>
        <v>0.6132200000000001</v>
      </c>
      <c r="I136" s="14">
        <f>'visszaford(5)'!P134</f>
        <v>0.56030000000000002</v>
      </c>
      <c r="J136" s="14">
        <f>'szukseg(5)'!P134</f>
        <v>0.17665999999999987</v>
      </c>
      <c r="K136" s="14">
        <f>'gyak(5)'!P134</f>
        <v>0.20855999999999986</v>
      </c>
      <c r="L136" s="14">
        <f>'visszaall(5)'!P134</f>
        <v>0.28010000000000002</v>
      </c>
      <c r="M136" s="1">
        <v>1000000</v>
      </c>
      <c r="O136">
        <f t="shared" si="36"/>
        <v>83</v>
      </c>
      <c r="P136">
        <f t="shared" si="37"/>
        <v>35</v>
      </c>
      <c r="S136">
        <f t="shared" si="38"/>
        <v>24</v>
      </c>
      <c r="T136">
        <f t="shared" si="39"/>
        <v>46</v>
      </c>
      <c r="U136">
        <f t="shared" si="40"/>
        <v>46</v>
      </c>
      <c r="V136">
        <f t="shared" si="41"/>
        <v>78</v>
      </c>
      <c r="W136">
        <f t="shared" si="42"/>
        <v>71</v>
      </c>
      <c r="X136">
        <f t="shared" si="43"/>
        <v>46</v>
      </c>
      <c r="Y136">
        <f t="shared" si="44"/>
        <v>50</v>
      </c>
      <c r="Z136">
        <f t="shared" si="45"/>
        <v>87</v>
      </c>
      <c r="AA136">
        <f t="shared" si="46"/>
        <v>83</v>
      </c>
      <c r="AB136">
        <f t="shared" si="47"/>
        <v>35</v>
      </c>
      <c r="AC136">
        <f t="shared" si="48"/>
        <v>1000000</v>
      </c>
      <c r="AD136">
        <f t="shared" si="34"/>
        <v>1000169.8</v>
      </c>
      <c r="AE136" t="str">
        <f t="shared" si="35"/>
        <v>törlés</v>
      </c>
      <c r="AF136">
        <f t="shared" si="49"/>
        <v>38</v>
      </c>
      <c r="AI136" s="7" t="s">
        <v>305</v>
      </c>
      <c r="AJ136" s="8">
        <v>95</v>
      </c>
      <c r="AK136" s="8">
        <v>64</v>
      </c>
      <c r="AL136" s="8">
        <v>113</v>
      </c>
      <c r="AM136" s="8">
        <v>104</v>
      </c>
      <c r="AN136" s="8">
        <v>107</v>
      </c>
      <c r="AO136" s="8">
        <v>57</v>
      </c>
      <c r="AP136" s="8">
        <v>105</v>
      </c>
      <c r="AQ136" s="8">
        <v>58</v>
      </c>
      <c r="AR136" s="8">
        <v>91</v>
      </c>
      <c r="AS136" s="8">
        <v>39</v>
      </c>
      <c r="AT136" s="8">
        <v>1000000</v>
      </c>
    </row>
    <row r="137" spans="1:46" ht="15" thickBot="1" x14ac:dyDescent="0.35">
      <c r="A137" s="1" t="s">
        <v>156</v>
      </c>
      <c r="B137" s="1" t="s">
        <v>146</v>
      </c>
      <c r="C137" s="14">
        <f>'bizalom(5)'!P135</f>
        <v>0.30940000000000012</v>
      </c>
      <c r="D137" s="14">
        <f>'sertetlen(5)'!P135</f>
        <v>0.45957499999999984</v>
      </c>
      <c r="E137" s="14">
        <f>'rendelkezes(5)'!P135</f>
        <v>0.4313499999999999</v>
      </c>
      <c r="F137" s="14">
        <f>'kar(5)'!P135</f>
        <v>0.30317500000000019</v>
      </c>
      <c r="G137" s="14">
        <f>'csoportmunka(5)'!P135</f>
        <v>0.52084999999999992</v>
      </c>
      <c r="H137" s="14">
        <f>'javitas(5)'!P135</f>
        <v>0.37465000000000004</v>
      </c>
      <c r="I137" s="14">
        <f>'visszaford(5)'!P135</f>
        <v>0.46257499999999985</v>
      </c>
      <c r="J137" s="14">
        <f>'szukseg(5)'!P135</f>
        <v>0.17782499999999979</v>
      </c>
      <c r="K137" s="14">
        <f>'gyak(5)'!P135</f>
        <v>0.22359999999999991</v>
      </c>
      <c r="L137" s="14">
        <f>'visszaall(5)'!P135</f>
        <v>0.19677500000000014</v>
      </c>
      <c r="M137" s="1">
        <v>1000000</v>
      </c>
      <c r="O137">
        <f t="shared" si="36"/>
        <v>77</v>
      </c>
      <c r="P137">
        <f t="shared" si="37"/>
        <v>49</v>
      </c>
      <c r="S137">
        <f t="shared" si="38"/>
        <v>72</v>
      </c>
      <c r="T137">
        <f t="shared" si="39"/>
        <v>51</v>
      </c>
      <c r="U137">
        <f t="shared" si="40"/>
        <v>75</v>
      </c>
      <c r="V137">
        <f t="shared" si="41"/>
        <v>86</v>
      </c>
      <c r="W137">
        <f t="shared" si="42"/>
        <v>49</v>
      </c>
      <c r="X137">
        <f t="shared" si="43"/>
        <v>94</v>
      </c>
      <c r="Y137">
        <f t="shared" si="44"/>
        <v>64</v>
      </c>
      <c r="Z137">
        <f t="shared" si="45"/>
        <v>86</v>
      </c>
      <c r="AA137">
        <f t="shared" si="46"/>
        <v>77</v>
      </c>
      <c r="AB137">
        <f t="shared" si="47"/>
        <v>49</v>
      </c>
      <c r="AC137">
        <f t="shared" si="48"/>
        <v>1000000</v>
      </c>
      <c r="AD137">
        <f t="shared" si="34"/>
        <v>1000010.7</v>
      </c>
      <c r="AE137" t="str">
        <f t="shared" si="35"/>
        <v>egyéb</v>
      </c>
      <c r="AF137">
        <f t="shared" si="49"/>
        <v>60</v>
      </c>
      <c r="AI137" s="7" t="s">
        <v>306</v>
      </c>
      <c r="AJ137" s="8">
        <v>120</v>
      </c>
      <c r="AK137" s="8">
        <v>98</v>
      </c>
      <c r="AL137" s="8">
        <v>78</v>
      </c>
      <c r="AM137" s="8">
        <v>120</v>
      </c>
      <c r="AN137" s="8">
        <v>96</v>
      </c>
      <c r="AO137" s="8">
        <v>48</v>
      </c>
      <c r="AP137" s="8">
        <v>112</v>
      </c>
      <c r="AQ137" s="8">
        <v>51</v>
      </c>
      <c r="AR137" s="8">
        <v>108</v>
      </c>
      <c r="AS137" s="8">
        <v>42</v>
      </c>
      <c r="AT137" s="8">
        <v>1000000</v>
      </c>
    </row>
    <row r="138" spans="1:46" ht="15" thickBot="1" x14ac:dyDescent="0.35">
      <c r="A138" s="1" t="s">
        <v>152</v>
      </c>
      <c r="B138" s="1" t="s">
        <v>147</v>
      </c>
      <c r="C138" s="14">
        <f>'bizalom(5)'!P136</f>
        <v>0.55273333333333363</v>
      </c>
      <c r="D138" s="14">
        <f>'sertetlen(5)'!P136</f>
        <v>0.54023333333333357</v>
      </c>
      <c r="E138" s="14">
        <f>'rendelkezes(5)'!P136</f>
        <v>0.30043333333333305</v>
      </c>
      <c r="F138" s="14">
        <f>'kar(5)'!P136</f>
        <v>8.040000000000018E-2</v>
      </c>
      <c r="G138" s="14">
        <f>'csoportmunka(5)'!P136</f>
        <v>0.33686666666666681</v>
      </c>
      <c r="H138" s="14">
        <f>'javitas(5)'!P136</f>
        <v>0.39573333333333355</v>
      </c>
      <c r="I138" s="14">
        <f>'visszaford(5)'!P136</f>
        <v>0.55643333333333311</v>
      </c>
      <c r="J138" s="14">
        <f>'szukseg(5)'!P136</f>
        <v>0.30266666666666664</v>
      </c>
      <c r="K138" s="14">
        <f>'gyak(5)'!P136</f>
        <v>0.3358666666666667</v>
      </c>
      <c r="L138" s="14">
        <f>'visszaall(5)'!P136</f>
        <v>0.1098333333333333</v>
      </c>
      <c r="M138" s="1">
        <v>1000000</v>
      </c>
      <c r="O138">
        <f t="shared" si="36"/>
        <v>55</v>
      </c>
      <c r="P138">
        <f t="shared" si="37"/>
        <v>85</v>
      </c>
      <c r="S138">
        <f t="shared" si="38"/>
        <v>29</v>
      </c>
      <c r="T138">
        <f t="shared" si="39"/>
        <v>41</v>
      </c>
      <c r="U138">
        <f t="shared" si="40"/>
        <v>107</v>
      </c>
      <c r="V138">
        <f t="shared" si="41"/>
        <v>124</v>
      </c>
      <c r="W138">
        <f t="shared" si="42"/>
        <v>72</v>
      </c>
      <c r="X138">
        <f t="shared" si="43"/>
        <v>85</v>
      </c>
      <c r="Y138">
        <f t="shared" si="44"/>
        <v>52</v>
      </c>
      <c r="Z138">
        <f t="shared" si="45"/>
        <v>55</v>
      </c>
      <c r="AA138">
        <f t="shared" si="46"/>
        <v>55</v>
      </c>
      <c r="AB138">
        <f t="shared" si="47"/>
        <v>85</v>
      </c>
      <c r="AC138">
        <f t="shared" si="48"/>
        <v>1000000</v>
      </c>
      <c r="AD138">
        <f t="shared" si="34"/>
        <v>1000027.2</v>
      </c>
      <c r="AE138" t="str">
        <f t="shared" si="35"/>
        <v>törlés</v>
      </c>
      <c r="AF138">
        <f t="shared" si="49"/>
        <v>54</v>
      </c>
      <c r="AI138" s="7" t="s">
        <v>307</v>
      </c>
      <c r="AJ138" s="8">
        <v>32</v>
      </c>
      <c r="AK138" s="8">
        <v>47</v>
      </c>
      <c r="AL138" s="8">
        <v>59</v>
      </c>
      <c r="AM138" s="8">
        <v>67</v>
      </c>
      <c r="AN138" s="8">
        <v>68</v>
      </c>
      <c r="AO138" s="8">
        <v>67</v>
      </c>
      <c r="AP138" s="8">
        <v>57</v>
      </c>
      <c r="AQ138" s="8">
        <v>103</v>
      </c>
      <c r="AR138" s="8">
        <v>85</v>
      </c>
      <c r="AS138" s="8">
        <v>99</v>
      </c>
      <c r="AT138" s="8">
        <v>1000000</v>
      </c>
    </row>
    <row r="139" spans="1:46" ht="15" thickBot="1" x14ac:dyDescent="0.35">
      <c r="A139" s="1" t="s">
        <v>154</v>
      </c>
      <c r="B139" s="1" t="s">
        <v>148</v>
      </c>
      <c r="C139" s="14">
        <f>'bizalom(5)'!P137</f>
        <v>0.31402500000000011</v>
      </c>
      <c r="D139" s="14">
        <f>'sertetlen(5)'!P137</f>
        <v>0.38077500000000009</v>
      </c>
      <c r="E139" s="14">
        <f>'rendelkezes(5)'!P137</f>
        <v>0.4313499999999999</v>
      </c>
      <c r="F139" s="14">
        <f>'kar(5)'!P137</f>
        <v>0.29380000000000017</v>
      </c>
      <c r="G139" s="14">
        <f>'csoportmunka(5)'!P137</f>
        <v>0.42755000000000021</v>
      </c>
      <c r="H139" s="14">
        <f>'javitas(5)'!P137</f>
        <v>0.38880000000000015</v>
      </c>
      <c r="I139" s="14">
        <f>'visszaford(5)'!P137</f>
        <v>0.46257499999999985</v>
      </c>
      <c r="J139" s="14">
        <f>'szukseg(5)'!P137</f>
        <v>0.17130000000000023</v>
      </c>
      <c r="K139" s="14">
        <f>'gyak(5)'!P137</f>
        <v>0.21247499999999986</v>
      </c>
      <c r="L139" s="14">
        <f>'visszaall(5)'!P137</f>
        <v>0.34732499999999977</v>
      </c>
      <c r="M139" s="1">
        <v>1000000</v>
      </c>
      <c r="O139">
        <f t="shared" si="36"/>
        <v>82</v>
      </c>
      <c r="P139">
        <f t="shared" si="37"/>
        <v>26</v>
      </c>
      <c r="S139">
        <f t="shared" si="38"/>
        <v>71</v>
      </c>
      <c r="T139">
        <f t="shared" si="39"/>
        <v>71</v>
      </c>
      <c r="U139">
        <f t="shared" si="40"/>
        <v>75</v>
      </c>
      <c r="V139">
        <f t="shared" si="41"/>
        <v>87</v>
      </c>
      <c r="W139">
        <f t="shared" si="42"/>
        <v>64</v>
      </c>
      <c r="X139">
        <f t="shared" si="43"/>
        <v>89</v>
      </c>
      <c r="Y139">
        <f t="shared" si="44"/>
        <v>64</v>
      </c>
      <c r="Z139">
        <f t="shared" si="45"/>
        <v>88</v>
      </c>
      <c r="AA139">
        <f t="shared" si="46"/>
        <v>82</v>
      </c>
      <c r="AB139">
        <f t="shared" si="47"/>
        <v>26</v>
      </c>
      <c r="AC139">
        <f t="shared" si="48"/>
        <v>1000000</v>
      </c>
      <c r="AD139">
        <f t="shared" si="34"/>
        <v>999996.7</v>
      </c>
      <c r="AE139" t="str">
        <f t="shared" si="35"/>
        <v>frissítés</v>
      </c>
      <c r="AF139">
        <f t="shared" si="49"/>
        <v>65</v>
      </c>
      <c r="AI139" s="7" t="s">
        <v>308</v>
      </c>
      <c r="AJ139" s="8">
        <v>24</v>
      </c>
      <c r="AK139" s="8">
        <v>46</v>
      </c>
      <c r="AL139" s="8">
        <v>46</v>
      </c>
      <c r="AM139" s="8">
        <v>78</v>
      </c>
      <c r="AN139" s="8">
        <v>71</v>
      </c>
      <c r="AO139" s="8">
        <v>46</v>
      </c>
      <c r="AP139" s="8">
        <v>50</v>
      </c>
      <c r="AQ139" s="8">
        <v>87</v>
      </c>
      <c r="AR139" s="8">
        <v>83</v>
      </c>
      <c r="AS139" s="8">
        <v>35</v>
      </c>
      <c r="AT139" s="8">
        <v>1000000</v>
      </c>
    </row>
    <row r="140" spans="1:46" ht="15" thickBot="1" x14ac:dyDescent="0.35">
      <c r="A140" s="1" t="s">
        <v>156</v>
      </c>
      <c r="B140" s="1" t="s">
        <v>149</v>
      </c>
      <c r="C140" s="14">
        <f>'bizalom(5)'!P138</f>
        <v>0.49097499999999994</v>
      </c>
      <c r="D140" s="14">
        <f>'sertetlen(5)'!P138</f>
        <v>0.45422499999999988</v>
      </c>
      <c r="E140" s="14">
        <f>'rendelkezes(5)'!P138</f>
        <v>0.49102500000000004</v>
      </c>
      <c r="F140" s="14">
        <f>'kar(5)'!P138</f>
        <v>0.4840500000000002</v>
      </c>
      <c r="G140" s="14">
        <f>'csoportmunka(5)'!P138</f>
        <v>0.90259999999999985</v>
      </c>
      <c r="H140" s="14">
        <f>'javitas(5)'!P138</f>
        <v>0.54430000000000023</v>
      </c>
      <c r="I140" s="14">
        <f>'visszaford(5)'!P138</f>
        <v>0.57882499999999981</v>
      </c>
      <c r="J140" s="14">
        <f>'szukseg(5)'!P138</f>
        <v>1.5550000000000175E-2</v>
      </c>
      <c r="K140" s="14">
        <f>'gyak(5)'!P138</f>
        <v>8.2250000000000045E-2</v>
      </c>
      <c r="L140" s="14">
        <f>'visszaall(5)'!P138</f>
        <v>0.12230000000000008</v>
      </c>
      <c r="M140" s="1">
        <v>1000000</v>
      </c>
      <c r="O140">
        <f t="shared" si="36"/>
        <v>116</v>
      </c>
      <c r="P140">
        <f t="shared" si="37"/>
        <v>74</v>
      </c>
      <c r="S140">
        <f t="shared" si="38"/>
        <v>37</v>
      </c>
      <c r="T140">
        <f t="shared" si="39"/>
        <v>53</v>
      </c>
      <c r="U140">
        <f t="shared" si="40"/>
        <v>56</v>
      </c>
      <c r="V140">
        <f t="shared" si="41"/>
        <v>49</v>
      </c>
      <c r="W140">
        <f t="shared" si="42"/>
        <v>14</v>
      </c>
      <c r="X140">
        <f t="shared" si="43"/>
        <v>60</v>
      </c>
      <c r="Y140">
        <f t="shared" si="44"/>
        <v>47</v>
      </c>
      <c r="Z140">
        <f t="shared" si="45"/>
        <v>134</v>
      </c>
      <c r="AA140">
        <f t="shared" si="46"/>
        <v>116</v>
      </c>
      <c r="AB140">
        <f t="shared" si="47"/>
        <v>74</v>
      </c>
      <c r="AC140">
        <f t="shared" si="48"/>
        <v>1000000</v>
      </c>
      <c r="AD140">
        <f t="shared" si="34"/>
        <v>1000064.2</v>
      </c>
      <c r="AE140" t="str">
        <f t="shared" si="35"/>
        <v>egyéb</v>
      </c>
      <c r="AF140">
        <f t="shared" si="49"/>
        <v>50</v>
      </c>
      <c r="AI140" s="7" t="s">
        <v>309</v>
      </c>
      <c r="AJ140" s="8">
        <v>72</v>
      </c>
      <c r="AK140" s="8">
        <v>51</v>
      </c>
      <c r="AL140" s="8">
        <v>75</v>
      </c>
      <c r="AM140" s="8">
        <v>86</v>
      </c>
      <c r="AN140" s="8">
        <v>49</v>
      </c>
      <c r="AO140" s="8">
        <v>94</v>
      </c>
      <c r="AP140" s="8">
        <v>64</v>
      </c>
      <c r="AQ140" s="8">
        <v>86</v>
      </c>
      <c r="AR140" s="8">
        <v>77</v>
      </c>
      <c r="AS140" s="8">
        <v>49</v>
      </c>
      <c r="AT140" s="8">
        <v>1000000</v>
      </c>
    </row>
    <row r="141" spans="1:46" ht="15" thickBot="1" x14ac:dyDescent="0.35">
      <c r="A141" s="1" t="s">
        <v>152</v>
      </c>
      <c r="B141" s="1" t="s">
        <v>150</v>
      </c>
      <c r="C141" s="14">
        <f>'bizalom(5)'!P139</f>
        <v>0.6865</v>
      </c>
      <c r="D141" s="14">
        <f>'sertetlen(5)'!P139</f>
        <v>0.42965000000000009</v>
      </c>
      <c r="E141" s="14">
        <f>'rendelkezes(5)'!P139</f>
        <v>0.33252500000000007</v>
      </c>
      <c r="F141" s="14">
        <f>'kar(5)'!P139</f>
        <v>0.35619999999999985</v>
      </c>
      <c r="G141" s="14">
        <f>'csoportmunka(5)'!P139</f>
        <v>0.71750000000000003</v>
      </c>
      <c r="H141" s="14">
        <f>'javitas(5)'!P139</f>
        <v>0.62997499999999995</v>
      </c>
      <c r="I141" s="14">
        <f>'visszaford(5)'!P139</f>
        <v>0.73787500000000006</v>
      </c>
      <c r="J141" s="14">
        <f>'szukseg(5)'!P139</f>
        <v>8.2249999999999934E-2</v>
      </c>
      <c r="K141" s="14">
        <f>'gyak(5)'!P139</f>
        <v>0.39965000000000006</v>
      </c>
      <c r="L141" s="14">
        <f>'visszaall(5)'!P139</f>
        <v>0.28555000000000019</v>
      </c>
      <c r="M141" s="1">
        <v>1000000</v>
      </c>
      <c r="O141">
        <f t="shared" si="36"/>
        <v>44</v>
      </c>
      <c r="P141">
        <f t="shared" si="37"/>
        <v>33</v>
      </c>
      <c r="S141">
        <f t="shared" si="38"/>
        <v>18</v>
      </c>
      <c r="T141">
        <f t="shared" si="39"/>
        <v>63</v>
      </c>
      <c r="U141">
        <f t="shared" si="40"/>
        <v>100</v>
      </c>
      <c r="V141">
        <f t="shared" si="41"/>
        <v>74</v>
      </c>
      <c r="W141">
        <f t="shared" si="42"/>
        <v>22</v>
      </c>
      <c r="X141">
        <f t="shared" si="43"/>
        <v>44</v>
      </c>
      <c r="Y141">
        <f t="shared" si="44"/>
        <v>30</v>
      </c>
      <c r="Z141">
        <f t="shared" si="45"/>
        <v>114</v>
      </c>
      <c r="AA141">
        <f t="shared" si="46"/>
        <v>44</v>
      </c>
      <c r="AB141">
        <f t="shared" si="47"/>
        <v>33</v>
      </c>
      <c r="AC141">
        <f t="shared" si="48"/>
        <v>1000000</v>
      </c>
      <c r="AD141">
        <f t="shared" si="34"/>
        <v>1000193.8</v>
      </c>
      <c r="AE141" t="str">
        <f t="shared" si="35"/>
        <v>törlés</v>
      </c>
      <c r="AF141">
        <f t="shared" si="49"/>
        <v>34</v>
      </c>
      <c r="AI141" s="7" t="s">
        <v>310</v>
      </c>
      <c r="AJ141" s="8">
        <v>29</v>
      </c>
      <c r="AK141" s="8">
        <v>41</v>
      </c>
      <c r="AL141" s="8">
        <v>107</v>
      </c>
      <c r="AM141" s="8">
        <v>124</v>
      </c>
      <c r="AN141" s="8">
        <v>72</v>
      </c>
      <c r="AO141" s="8">
        <v>85</v>
      </c>
      <c r="AP141" s="8">
        <v>52</v>
      </c>
      <c r="AQ141" s="8">
        <v>55</v>
      </c>
      <c r="AR141" s="8">
        <v>55</v>
      </c>
      <c r="AS141" s="8">
        <v>85</v>
      </c>
      <c r="AT141" s="8">
        <v>1000000</v>
      </c>
    </row>
    <row r="142" spans="1:46" ht="15" thickBot="1" x14ac:dyDescent="0.35">
      <c r="A142" s="1" t="s">
        <v>152</v>
      </c>
      <c r="B142" s="1" t="s">
        <v>151</v>
      </c>
      <c r="C142" s="14">
        <f>'bizalom(5)'!P140</f>
        <v>0.21170000000000078</v>
      </c>
      <c r="D142" s="14">
        <f>'sertetlen(5)'!P140</f>
        <v>1.4413999999999998</v>
      </c>
      <c r="E142" s="14">
        <f>'rendelkezes(5)'!P140</f>
        <v>3.8713999999999995</v>
      </c>
      <c r="F142" s="14">
        <f>'kar(5)'!P140</f>
        <v>2.5647999999999991</v>
      </c>
      <c r="G142" s="14">
        <f>'csoportmunka(5)'!P140</f>
        <v>1.3907000000000007</v>
      </c>
      <c r="H142" s="14">
        <f>'javitas(5)'!P140</f>
        <v>3.6591000000000005</v>
      </c>
      <c r="I142" s="14">
        <f>'visszaford(5)'!P140</f>
        <v>2.7115</v>
      </c>
      <c r="J142" s="14">
        <f>'szukseg(5)'!P140</f>
        <v>0.30939999999999968</v>
      </c>
      <c r="K142" s="14">
        <f>'gyak(5)'!P140</f>
        <v>0.6292999999999993</v>
      </c>
      <c r="L142" s="14">
        <f>'visszaall(5)'!P140</f>
        <v>0.40179999999999927</v>
      </c>
      <c r="M142" s="1">
        <v>1000000</v>
      </c>
      <c r="O142">
        <f t="shared" si="36"/>
        <v>20</v>
      </c>
      <c r="P142">
        <f t="shared" si="37"/>
        <v>20</v>
      </c>
      <c r="S142">
        <f t="shared" si="38"/>
        <v>98</v>
      </c>
      <c r="T142">
        <f t="shared" si="39"/>
        <v>8</v>
      </c>
      <c r="U142">
        <f t="shared" si="40"/>
        <v>5</v>
      </c>
      <c r="V142">
        <f t="shared" si="41"/>
        <v>8</v>
      </c>
      <c r="W142">
        <f t="shared" si="42"/>
        <v>8</v>
      </c>
      <c r="X142">
        <f t="shared" si="43"/>
        <v>7</v>
      </c>
      <c r="Y142">
        <f t="shared" si="44"/>
        <v>6</v>
      </c>
      <c r="Z142">
        <f t="shared" si="45"/>
        <v>52</v>
      </c>
      <c r="AA142">
        <f t="shared" si="46"/>
        <v>20</v>
      </c>
      <c r="AB142">
        <f t="shared" si="47"/>
        <v>20</v>
      </c>
      <c r="AC142">
        <f t="shared" si="48"/>
        <v>1000000</v>
      </c>
      <c r="AD142">
        <f t="shared" si="34"/>
        <v>1000481.8</v>
      </c>
      <c r="AE142" t="str">
        <f t="shared" si="35"/>
        <v>törlés</v>
      </c>
      <c r="AF142">
        <f t="shared" si="49"/>
        <v>11</v>
      </c>
      <c r="AI142" s="7" t="s">
        <v>311</v>
      </c>
      <c r="AJ142" s="8">
        <v>71</v>
      </c>
      <c r="AK142" s="8">
        <v>71</v>
      </c>
      <c r="AL142" s="8">
        <v>75</v>
      </c>
      <c r="AM142" s="8">
        <v>87</v>
      </c>
      <c r="AN142" s="8">
        <v>64</v>
      </c>
      <c r="AO142" s="8">
        <v>89</v>
      </c>
      <c r="AP142" s="8">
        <v>64</v>
      </c>
      <c r="AQ142" s="8">
        <v>88</v>
      </c>
      <c r="AR142" s="8">
        <v>82</v>
      </c>
      <c r="AS142" s="8">
        <v>26</v>
      </c>
      <c r="AT142" s="8">
        <v>1000000</v>
      </c>
    </row>
    <row r="143" spans="1:46" ht="15" thickBot="1" x14ac:dyDescent="0.35">
      <c r="AI143" s="7" t="s">
        <v>312</v>
      </c>
      <c r="AJ143" s="8">
        <v>37</v>
      </c>
      <c r="AK143" s="8">
        <v>53</v>
      </c>
      <c r="AL143" s="8">
        <v>56</v>
      </c>
      <c r="AM143" s="8">
        <v>49</v>
      </c>
      <c r="AN143" s="8">
        <v>14</v>
      </c>
      <c r="AO143" s="8">
        <v>60</v>
      </c>
      <c r="AP143" s="8">
        <v>47</v>
      </c>
      <c r="AQ143" s="8">
        <v>134</v>
      </c>
      <c r="AR143" s="8">
        <v>116</v>
      </c>
      <c r="AS143" s="8">
        <v>74</v>
      </c>
      <c r="AT143" s="8">
        <v>1000000</v>
      </c>
    </row>
    <row r="144" spans="1:46" ht="15" thickBot="1" x14ac:dyDescent="0.35">
      <c r="AI144" s="7" t="s">
        <v>313</v>
      </c>
      <c r="AJ144" s="8">
        <v>18</v>
      </c>
      <c r="AK144" s="8">
        <v>63</v>
      </c>
      <c r="AL144" s="8">
        <v>100</v>
      </c>
      <c r="AM144" s="8">
        <v>74</v>
      </c>
      <c r="AN144" s="8">
        <v>22</v>
      </c>
      <c r="AO144" s="8">
        <v>44</v>
      </c>
      <c r="AP144" s="8">
        <v>30</v>
      </c>
      <c r="AQ144" s="8">
        <v>114</v>
      </c>
      <c r="AR144" s="8">
        <v>44</v>
      </c>
      <c r="AS144" s="8">
        <v>33</v>
      </c>
      <c r="AT144" s="8">
        <v>1000000</v>
      </c>
    </row>
    <row r="145" spans="35:46" ht="15" thickBot="1" x14ac:dyDescent="0.35">
      <c r="AI145" s="7" t="s">
        <v>314</v>
      </c>
      <c r="AJ145" s="8">
        <v>98</v>
      </c>
      <c r="AK145" s="8">
        <v>8</v>
      </c>
      <c r="AL145" s="8">
        <v>5</v>
      </c>
      <c r="AM145" s="8">
        <v>8</v>
      </c>
      <c r="AN145" s="8">
        <v>8</v>
      </c>
      <c r="AO145" s="8">
        <v>7</v>
      </c>
      <c r="AP145" s="8">
        <v>6</v>
      </c>
      <c r="AQ145" s="8">
        <v>52</v>
      </c>
      <c r="AR145" s="8">
        <v>20</v>
      </c>
      <c r="AS145" s="8">
        <v>20</v>
      </c>
      <c r="AT145" s="8">
        <v>1000000</v>
      </c>
    </row>
    <row r="146" spans="35:46" ht="18.600000000000001" thickBot="1" x14ac:dyDescent="0.35">
      <c r="AI146" s="3"/>
    </row>
    <row r="147" spans="35:46" ht="15" thickBot="1" x14ac:dyDescent="0.35">
      <c r="AI147" s="7" t="s">
        <v>315</v>
      </c>
      <c r="AJ147" s="7" t="s">
        <v>167</v>
      </c>
      <c r="AK147" s="7" t="s">
        <v>168</v>
      </c>
      <c r="AL147" s="7" t="s">
        <v>169</v>
      </c>
      <c r="AM147" s="7" t="s">
        <v>170</v>
      </c>
      <c r="AN147" s="7" t="s">
        <v>171</v>
      </c>
      <c r="AO147" s="7" t="s">
        <v>172</v>
      </c>
      <c r="AP147" s="7" t="s">
        <v>173</v>
      </c>
      <c r="AQ147" s="7" t="s">
        <v>174</v>
      </c>
      <c r="AR147" s="7" t="s">
        <v>175</v>
      </c>
      <c r="AS147" s="7" t="s">
        <v>873</v>
      </c>
    </row>
    <row r="148" spans="35:46" ht="20.399999999999999" thickBot="1" x14ac:dyDescent="0.35">
      <c r="AI148" s="7" t="s">
        <v>316</v>
      </c>
      <c r="AJ148" s="8" t="s">
        <v>875</v>
      </c>
      <c r="AK148" s="8" t="s">
        <v>876</v>
      </c>
      <c r="AL148" s="8" t="s">
        <v>877</v>
      </c>
      <c r="AM148" s="8" t="s">
        <v>878</v>
      </c>
      <c r="AN148" s="8" t="s">
        <v>879</v>
      </c>
      <c r="AO148" s="8" t="s">
        <v>880</v>
      </c>
      <c r="AP148" s="8" t="s">
        <v>881</v>
      </c>
      <c r="AQ148" s="8" t="s">
        <v>882</v>
      </c>
      <c r="AR148" s="8" t="s">
        <v>883</v>
      </c>
      <c r="AS148" s="8" t="s">
        <v>884</v>
      </c>
    </row>
    <row r="149" spans="35:46" ht="20.399999999999999" thickBot="1" x14ac:dyDescent="0.35">
      <c r="AI149" s="7" t="s">
        <v>318</v>
      </c>
      <c r="AJ149" s="8" t="s">
        <v>885</v>
      </c>
      <c r="AK149" s="8" t="s">
        <v>886</v>
      </c>
      <c r="AL149" s="8" t="s">
        <v>887</v>
      </c>
      <c r="AM149" s="8" t="s">
        <v>888</v>
      </c>
      <c r="AN149" s="8" t="s">
        <v>889</v>
      </c>
      <c r="AO149" s="8" t="s">
        <v>890</v>
      </c>
      <c r="AP149" s="8" t="s">
        <v>891</v>
      </c>
      <c r="AQ149" s="8" t="s">
        <v>892</v>
      </c>
      <c r="AR149" s="8" t="s">
        <v>893</v>
      </c>
      <c r="AS149" s="8" t="s">
        <v>894</v>
      </c>
    </row>
    <row r="150" spans="35:46" ht="20.399999999999999" thickBot="1" x14ac:dyDescent="0.35">
      <c r="AI150" s="7" t="s">
        <v>319</v>
      </c>
      <c r="AJ150" s="8" t="s">
        <v>895</v>
      </c>
      <c r="AK150" s="8" t="s">
        <v>896</v>
      </c>
      <c r="AL150" s="8" t="s">
        <v>897</v>
      </c>
      <c r="AM150" s="8" t="s">
        <v>898</v>
      </c>
      <c r="AN150" s="8" t="s">
        <v>899</v>
      </c>
      <c r="AO150" s="8" t="s">
        <v>900</v>
      </c>
      <c r="AP150" s="8" t="s">
        <v>901</v>
      </c>
      <c r="AQ150" s="8" t="s">
        <v>902</v>
      </c>
      <c r="AR150" s="8" t="s">
        <v>903</v>
      </c>
      <c r="AS150" s="8" t="s">
        <v>904</v>
      </c>
    </row>
    <row r="151" spans="35:46" ht="20.399999999999999" thickBot="1" x14ac:dyDescent="0.35">
      <c r="AI151" s="7" t="s">
        <v>320</v>
      </c>
      <c r="AJ151" s="8" t="s">
        <v>905</v>
      </c>
      <c r="AK151" s="8" t="s">
        <v>906</v>
      </c>
      <c r="AL151" s="8" t="s">
        <v>907</v>
      </c>
      <c r="AM151" s="8" t="s">
        <v>908</v>
      </c>
      <c r="AN151" s="8" t="s">
        <v>909</v>
      </c>
      <c r="AO151" s="8" t="s">
        <v>910</v>
      </c>
      <c r="AP151" s="8" t="s">
        <v>911</v>
      </c>
      <c r="AQ151" s="8" t="s">
        <v>912</v>
      </c>
      <c r="AR151" s="8" t="s">
        <v>913</v>
      </c>
      <c r="AS151" s="8" t="s">
        <v>914</v>
      </c>
    </row>
    <row r="152" spans="35:46" ht="20.399999999999999" thickBot="1" x14ac:dyDescent="0.35">
      <c r="AI152" s="7" t="s">
        <v>321</v>
      </c>
      <c r="AJ152" s="8" t="s">
        <v>915</v>
      </c>
      <c r="AK152" s="8" t="s">
        <v>916</v>
      </c>
      <c r="AL152" s="8" t="s">
        <v>917</v>
      </c>
      <c r="AM152" s="8" t="s">
        <v>918</v>
      </c>
      <c r="AN152" s="8" t="s">
        <v>919</v>
      </c>
      <c r="AO152" s="8" t="s">
        <v>920</v>
      </c>
      <c r="AP152" s="8" t="s">
        <v>921</v>
      </c>
      <c r="AQ152" s="8" t="s">
        <v>922</v>
      </c>
      <c r="AR152" s="8" t="s">
        <v>923</v>
      </c>
      <c r="AS152" s="8" t="s">
        <v>924</v>
      </c>
    </row>
    <row r="153" spans="35:46" ht="20.399999999999999" thickBot="1" x14ac:dyDescent="0.35">
      <c r="AI153" s="7" t="s">
        <v>322</v>
      </c>
      <c r="AJ153" s="8" t="s">
        <v>925</v>
      </c>
      <c r="AK153" s="8" t="s">
        <v>926</v>
      </c>
      <c r="AL153" s="8" t="s">
        <v>927</v>
      </c>
      <c r="AM153" s="8" t="s">
        <v>928</v>
      </c>
      <c r="AN153" s="8" t="s">
        <v>929</v>
      </c>
      <c r="AO153" s="8" t="s">
        <v>930</v>
      </c>
      <c r="AP153" s="8" t="s">
        <v>931</v>
      </c>
      <c r="AQ153" s="8" t="s">
        <v>932</v>
      </c>
      <c r="AR153" s="8" t="s">
        <v>933</v>
      </c>
      <c r="AS153" s="8" t="s">
        <v>934</v>
      </c>
    </row>
    <row r="154" spans="35:46" ht="20.399999999999999" thickBot="1" x14ac:dyDescent="0.35">
      <c r="AI154" s="7" t="s">
        <v>528</v>
      </c>
      <c r="AJ154" s="8" t="s">
        <v>935</v>
      </c>
      <c r="AK154" s="8" t="s">
        <v>936</v>
      </c>
      <c r="AL154" s="8" t="s">
        <v>937</v>
      </c>
      <c r="AM154" s="8" t="s">
        <v>938</v>
      </c>
      <c r="AN154" s="8" t="s">
        <v>939</v>
      </c>
      <c r="AO154" s="8" t="s">
        <v>940</v>
      </c>
      <c r="AP154" s="8" t="s">
        <v>941</v>
      </c>
      <c r="AQ154" s="8" t="s">
        <v>942</v>
      </c>
      <c r="AR154" s="8" t="s">
        <v>943</v>
      </c>
      <c r="AS154" s="8" t="s">
        <v>944</v>
      </c>
    </row>
    <row r="155" spans="35:46" ht="20.399999999999999" thickBot="1" x14ac:dyDescent="0.35">
      <c r="AI155" s="7" t="s">
        <v>529</v>
      </c>
      <c r="AJ155" s="8" t="s">
        <v>945</v>
      </c>
      <c r="AK155" s="8" t="s">
        <v>946</v>
      </c>
      <c r="AL155" s="8" t="s">
        <v>947</v>
      </c>
      <c r="AM155" s="8" t="s">
        <v>948</v>
      </c>
      <c r="AN155" s="8" t="s">
        <v>949</v>
      </c>
      <c r="AO155" s="8" t="s">
        <v>950</v>
      </c>
      <c r="AP155" s="8" t="s">
        <v>951</v>
      </c>
      <c r="AQ155" s="8" t="s">
        <v>952</v>
      </c>
      <c r="AR155" s="8" t="s">
        <v>953</v>
      </c>
      <c r="AS155" s="8" t="s">
        <v>954</v>
      </c>
    </row>
    <row r="156" spans="35:46" ht="20.399999999999999" thickBot="1" x14ac:dyDescent="0.35">
      <c r="AI156" s="7" t="s">
        <v>530</v>
      </c>
      <c r="AJ156" s="8" t="s">
        <v>955</v>
      </c>
      <c r="AK156" s="8" t="s">
        <v>956</v>
      </c>
      <c r="AL156" s="8" t="s">
        <v>957</v>
      </c>
      <c r="AM156" s="8" t="s">
        <v>958</v>
      </c>
      <c r="AN156" s="8" t="s">
        <v>959</v>
      </c>
      <c r="AO156" s="8" t="s">
        <v>960</v>
      </c>
      <c r="AP156" s="8" t="s">
        <v>961</v>
      </c>
      <c r="AQ156" s="8" t="s">
        <v>962</v>
      </c>
      <c r="AR156" s="8" t="s">
        <v>963</v>
      </c>
      <c r="AS156" s="8" t="s">
        <v>964</v>
      </c>
    </row>
    <row r="157" spans="35:46" ht="20.399999999999999" thickBot="1" x14ac:dyDescent="0.35">
      <c r="AI157" s="7" t="s">
        <v>531</v>
      </c>
      <c r="AJ157" s="8" t="s">
        <v>965</v>
      </c>
      <c r="AK157" s="8" t="s">
        <v>966</v>
      </c>
      <c r="AL157" s="8" t="s">
        <v>967</v>
      </c>
      <c r="AM157" s="8" t="s">
        <v>968</v>
      </c>
      <c r="AN157" s="8" t="s">
        <v>969</v>
      </c>
      <c r="AO157" s="8" t="s">
        <v>970</v>
      </c>
      <c r="AP157" s="8" t="s">
        <v>971</v>
      </c>
      <c r="AQ157" s="8" t="s">
        <v>972</v>
      </c>
      <c r="AR157" s="8" t="s">
        <v>973</v>
      </c>
      <c r="AS157" s="8" t="s">
        <v>974</v>
      </c>
    </row>
    <row r="158" spans="35:46" ht="20.399999999999999" thickBot="1" x14ac:dyDescent="0.35">
      <c r="AI158" s="7" t="s">
        <v>532</v>
      </c>
      <c r="AJ158" s="8" t="s">
        <v>975</v>
      </c>
      <c r="AK158" s="8" t="s">
        <v>976</v>
      </c>
      <c r="AL158" s="8" t="s">
        <v>977</v>
      </c>
      <c r="AM158" s="8" t="s">
        <v>978</v>
      </c>
      <c r="AN158" s="8" t="s">
        <v>979</v>
      </c>
      <c r="AO158" s="8" t="s">
        <v>980</v>
      </c>
      <c r="AP158" s="8" t="s">
        <v>981</v>
      </c>
      <c r="AQ158" s="8" t="s">
        <v>982</v>
      </c>
      <c r="AR158" s="8" t="s">
        <v>983</v>
      </c>
      <c r="AS158" s="8" t="s">
        <v>984</v>
      </c>
    </row>
    <row r="159" spans="35:46" ht="20.399999999999999" thickBot="1" x14ac:dyDescent="0.35">
      <c r="AI159" s="7" t="s">
        <v>533</v>
      </c>
      <c r="AJ159" s="8" t="s">
        <v>985</v>
      </c>
      <c r="AK159" s="8" t="s">
        <v>986</v>
      </c>
      <c r="AL159" s="8" t="s">
        <v>987</v>
      </c>
      <c r="AM159" s="8" t="s">
        <v>988</v>
      </c>
      <c r="AN159" s="8" t="s">
        <v>989</v>
      </c>
      <c r="AO159" s="8" t="s">
        <v>990</v>
      </c>
      <c r="AP159" s="8" t="s">
        <v>991</v>
      </c>
      <c r="AQ159" s="8" t="s">
        <v>992</v>
      </c>
      <c r="AR159" s="8" t="s">
        <v>993</v>
      </c>
      <c r="AS159" s="8" t="s">
        <v>994</v>
      </c>
    </row>
    <row r="160" spans="35:46" ht="20.399999999999999" thickBot="1" x14ac:dyDescent="0.35">
      <c r="AI160" s="7" t="s">
        <v>534</v>
      </c>
      <c r="AJ160" s="8" t="s">
        <v>995</v>
      </c>
      <c r="AK160" s="8" t="s">
        <v>996</v>
      </c>
      <c r="AL160" s="8" t="s">
        <v>997</v>
      </c>
      <c r="AM160" s="8" t="s">
        <v>998</v>
      </c>
      <c r="AN160" s="8" t="s">
        <v>999</v>
      </c>
      <c r="AO160" s="8" t="s">
        <v>1000</v>
      </c>
      <c r="AP160" s="8" t="s">
        <v>1001</v>
      </c>
      <c r="AQ160" s="8" t="s">
        <v>1002</v>
      </c>
      <c r="AR160" s="8" t="s">
        <v>1003</v>
      </c>
      <c r="AS160" s="8" t="s">
        <v>1004</v>
      </c>
    </row>
    <row r="161" spans="35:45" ht="20.399999999999999" thickBot="1" x14ac:dyDescent="0.35">
      <c r="AI161" s="7" t="s">
        <v>535</v>
      </c>
      <c r="AJ161" s="8" t="s">
        <v>1005</v>
      </c>
      <c r="AK161" s="8" t="s">
        <v>1006</v>
      </c>
      <c r="AL161" s="8" t="s">
        <v>1007</v>
      </c>
      <c r="AM161" s="8" t="s">
        <v>1008</v>
      </c>
      <c r="AN161" s="8" t="s">
        <v>1009</v>
      </c>
      <c r="AO161" s="8" t="s">
        <v>1010</v>
      </c>
      <c r="AP161" s="8" t="s">
        <v>1011</v>
      </c>
      <c r="AQ161" s="8" t="s">
        <v>1012</v>
      </c>
      <c r="AR161" s="8" t="s">
        <v>1013</v>
      </c>
      <c r="AS161" s="8" t="s">
        <v>1014</v>
      </c>
    </row>
    <row r="162" spans="35:45" ht="20.399999999999999" thickBot="1" x14ac:dyDescent="0.35">
      <c r="AI162" s="7" t="s">
        <v>1015</v>
      </c>
      <c r="AJ162" s="8" t="s">
        <v>1016</v>
      </c>
      <c r="AK162" s="8" t="s">
        <v>1017</v>
      </c>
      <c r="AL162" s="8" t="s">
        <v>1018</v>
      </c>
      <c r="AM162" s="8" t="s">
        <v>1019</v>
      </c>
      <c r="AN162" s="8" t="s">
        <v>1020</v>
      </c>
      <c r="AO162" s="8" t="s">
        <v>1021</v>
      </c>
      <c r="AP162" s="8" t="s">
        <v>1022</v>
      </c>
      <c r="AQ162" s="8" t="s">
        <v>1023</v>
      </c>
      <c r="AR162" s="8" t="s">
        <v>1024</v>
      </c>
      <c r="AS162" s="8" t="s">
        <v>1025</v>
      </c>
    </row>
    <row r="163" spans="35:45" ht="20.399999999999999" thickBot="1" x14ac:dyDescent="0.35">
      <c r="AI163" s="7" t="s">
        <v>1026</v>
      </c>
      <c r="AJ163" s="8" t="s">
        <v>1027</v>
      </c>
      <c r="AK163" s="8" t="s">
        <v>1028</v>
      </c>
      <c r="AL163" s="8" t="s">
        <v>1029</v>
      </c>
      <c r="AM163" s="8" t="s">
        <v>1030</v>
      </c>
      <c r="AN163" s="8" t="s">
        <v>1031</v>
      </c>
      <c r="AO163" s="8" t="s">
        <v>1032</v>
      </c>
      <c r="AP163" s="8" t="s">
        <v>1033</v>
      </c>
      <c r="AQ163" s="8" t="s">
        <v>1034</v>
      </c>
      <c r="AR163" s="8" t="s">
        <v>1035</v>
      </c>
      <c r="AS163" s="8" t="s">
        <v>1036</v>
      </c>
    </row>
    <row r="164" spans="35:45" ht="20.399999999999999" thickBot="1" x14ac:dyDescent="0.35">
      <c r="AI164" s="7" t="s">
        <v>1037</v>
      </c>
      <c r="AJ164" s="8" t="s">
        <v>1038</v>
      </c>
      <c r="AK164" s="8" t="s">
        <v>1039</v>
      </c>
      <c r="AL164" s="8" t="s">
        <v>1040</v>
      </c>
      <c r="AM164" s="8" t="s">
        <v>1041</v>
      </c>
      <c r="AN164" s="8" t="s">
        <v>1042</v>
      </c>
      <c r="AO164" s="8" t="s">
        <v>1043</v>
      </c>
      <c r="AP164" s="8" t="s">
        <v>1044</v>
      </c>
      <c r="AQ164" s="8" t="s">
        <v>1045</v>
      </c>
      <c r="AR164" s="8" t="s">
        <v>1046</v>
      </c>
      <c r="AS164" s="8" t="s">
        <v>1047</v>
      </c>
    </row>
    <row r="165" spans="35:45" ht="20.399999999999999" thickBot="1" x14ac:dyDescent="0.35">
      <c r="AI165" s="7" t="s">
        <v>1048</v>
      </c>
      <c r="AJ165" s="8" t="s">
        <v>1049</v>
      </c>
      <c r="AK165" s="8" t="s">
        <v>1050</v>
      </c>
      <c r="AL165" s="8" t="s">
        <v>1051</v>
      </c>
      <c r="AM165" s="8" t="s">
        <v>1052</v>
      </c>
      <c r="AN165" s="8" t="s">
        <v>1053</v>
      </c>
      <c r="AO165" s="8" t="s">
        <v>1054</v>
      </c>
      <c r="AP165" s="8" t="s">
        <v>1055</v>
      </c>
      <c r="AQ165" s="8" t="s">
        <v>1056</v>
      </c>
      <c r="AR165" s="8" t="s">
        <v>1057</v>
      </c>
      <c r="AS165" s="8" t="s">
        <v>1058</v>
      </c>
    </row>
    <row r="166" spans="35:45" ht="20.399999999999999" thickBot="1" x14ac:dyDescent="0.35">
      <c r="AI166" s="7" t="s">
        <v>1059</v>
      </c>
      <c r="AJ166" s="8" t="s">
        <v>1060</v>
      </c>
      <c r="AK166" s="8" t="s">
        <v>1061</v>
      </c>
      <c r="AL166" s="8" t="s">
        <v>1062</v>
      </c>
      <c r="AM166" s="8" t="s">
        <v>1063</v>
      </c>
      <c r="AN166" s="8" t="s">
        <v>1064</v>
      </c>
      <c r="AO166" s="8" t="s">
        <v>1065</v>
      </c>
      <c r="AP166" s="8" t="s">
        <v>1066</v>
      </c>
      <c r="AQ166" s="8" t="s">
        <v>1067</v>
      </c>
      <c r="AR166" s="8" t="s">
        <v>1068</v>
      </c>
      <c r="AS166" s="8" t="s">
        <v>1069</v>
      </c>
    </row>
    <row r="167" spans="35:45" ht="20.399999999999999" thickBot="1" x14ac:dyDescent="0.35">
      <c r="AI167" s="7" t="s">
        <v>1070</v>
      </c>
      <c r="AJ167" s="8" t="s">
        <v>1071</v>
      </c>
      <c r="AK167" s="8" t="s">
        <v>1072</v>
      </c>
      <c r="AL167" s="8" t="s">
        <v>1073</v>
      </c>
      <c r="AM167" s="8" t="s">
        <v>1074</v>
      </c>
      <c r="AN167" s="8" t="s">
        <v>1075</v>
      </c>
      <c r="AO167" s="8" t="s">
        <v>1076</v>
      </c>
      <c r="AP167" s="8" t="s">
        <v>1077</v>
      </c>
      <c r="AQ167" s="8" t="s">
        <v>1078</v>
      </c>
      <c r="AR167" s="8" t="s">
        <v>1079</v>
      </c>
      <c r="AS167" s="8" t="s">
        <v>1080</v>
      </c>
    </row>
    <row r="168" spans="35:45" ht="20.399999999999999" thickBot="1" x14ac:dyDescent="0.35">
      <c r="AI168" s="7" t="s">
        <v>1081</v>
      </c>
      <c r="AJ168" s="8" t="s">
        <v>1082</v>
      </c>
      <c r="AK168" s="8" t="s">
        <v>1083</v>
      </c>
      <c r="AL168" s="8" t="s">
        <v>1084</v>
      </c>
      <c r="AM168" s="8" t="s">
        <v>1085</v>
      </c>
      <c r="AN168" s="8" t="s">
        <v>1086</v>
      </c>
      <c r="AO168" s="8" t="s">
        <v>1087</v>
      </c>
      <c r="AP168" s="8" t="s">
        <v>1088</v>
      </c>
      <c r="AQ168" s="8" t="s">
        <v>1089</v>
      </c>
      <c r="AR168" s="8" t="s">
        <v>1090</v>
      </c>
      <c r="AS168" s="8" t="s">
        <v>1091</v>
      </c>
    </row>
    <row r="169" spans="35:45" ht="20.399999999999999" thickBot="1" x14ac:dyDescent="0.35">
      <c r="AI169" s="7" t="s">
        <v>1092</v>
      </c>
      <c r="AJ169" s="8" t="s">
        <v>1093</v>
      </c>
      <c r="AK169" s="8" t="s">
        <v>1094</v>
      </c>
      <c r="AL169" s="8" t="s">
        <v>1095</v>
      </c>
      <c r="AM169" s="8" t="s">
        <v>1096</v>
      </c>
      <c r="AN169" s="8" t="s">
        <v>1097</v>
      </c>
      <c r="AO169" s="8" t="s">
        <v>1098</v>
      </c>
      <c r="AP169" s="8" t="s">
        <v>1099</v>
      </c>
      <c r="AQ169" s="8" t="s">
        <v>1100</v>
      </c>
      <c r="AR169" s="8" t="s">
        <v>1101</v>
      </c>
      <c r="AS169" s="8" t="s">
        <v>1102</v>
      </c>
    </row>
    <row r="170" spans="35:45" ht="20.399999999999999" thickBot="1" x14ac:dyDescent="0.35">
      <c r="AI170" s="7" t="s">
        <v>1103</v>
      </c>
      <c r="AJ170" s="8" t="s">
        <v>1104</v>
      </c>
      <c r="AK170" s="8" t="s">
        <v>1105</v>
      </c>
      <c r="AL170" s="8" t="s">
        <v>1106</v>
      </c>
      <c r="AM170" s="8" t="s">
        <v>1107</v>
      </c>
      <c r="AN170" s="8" t="s">
        <v>1108</v>
      </c>
      <c r="AO170" s="8" t="s">
        <v>1109</v>
      </c>
      <c r="AP170" s="8" t="s">
        <v>1110</v>
      </c>
      <c r="AQ170" s="8" t="s">
        <v>1111</v>
      </c>
      <c r="AR170" s="8" t="s">
        <v>1112</v>
      </c>
      <c r="AS170" s="8" t="s">
        <v>1113</v>
      </c>
    </row>
    <row r="171" spans="35:45" ht="20.399999999999999" thickBot="1" x14ac:dyDescent="0.35">
      <c r="AI171" s="7" t="s">
        <v>1114</v>
      </c>
      <c r="AJ171" s="8" t="s">
        <v>1115</v>
      </c>
      <c r="AK171" s="8" t="s">
        <v>1116</v>
      </c>
      <c r="AL171" s="8" t="s">
        <v>1117</v>
      </c>
      <c r="AM171" s="8" t="s">
        <v>1118</v>
      </c>
      <c r="AN171" s="8" t="s">
        <v>1119</v>
      </c>
      <c r="AO171" s="8" t="s">
        <v>1120</v>
      </c>
      <c r="AP171" s="8" t="s">
        <v>1121</v>
      </c>
      <c r="AQ171" s="8" t="s">
        <v>1122</v>
      </c>
      <c r="AR171" s="8" t="s">
        <v>1123</v>
      </c>
      <c r="AS171" s="8" t="s">
        <v>1124</v>
      </c>
    </row>
    <row r="172" spans="35:45" ht="20.399999999999999" thickBot="1" x14ac:dyDescent="0.35">
      <c r="AI172" s="7" t="s">
        <v>1125</v>
      </c>
      <c r="AJ172" s="8" t="s">
        <v>1126</v>
      </c>
      <c r="AK172" s="8" t="s">
        <v>1127</v>
      </c>
      <c r="AL172" s="8" t="s">
        <v>1128</v>
      </c>
      <c r="AM172" s="8" t="s">
        <v>1129</v>
      </c>
      <c r="AN172" s="8" t="s">
        <v>1130</v>
      </c>
      <c r="AO172" s="8" t="s">
        <v>1131</v>
      </c>
      <c r="AP172" s="8" t="s">
        <v>1132</v>
      </c>
      <c r="AQ172" s="8" t="s">
        <v>1133</v>
      </c>
      <c r="AR172" s="8" t="s">
        <v>1134</v>
      </c>
      <c r="AS172" s="8" t="s">
        <v>1135</v>
      </c>
    </row>
    <row r="173" spans="35:45" ht="20.399999999999999" thickBot="1" x14ac:dyDescent="0.35">
      <c r="AI173" s="7" t="s">
        <v>1136</v>
      </c>
      <c r="AJ173" s="8" t="s">
        <v>1137</v>
      </c>
      <c r="AK173" s="8" t="s">
        <v>1138</v>
      </c>
      <c r="AL173" s="8" t="s">
        <v>1139</v>
      </c>
      <c r="AM173" s="8" t="s">
        <v>1140</v>
      </c>
      <c r="AN173" s="8" t="s">
        <v>1141</v>
      </c>
      <c r="AO173" s="8" t="s">
        <v>1142</v>
      </c>
      <c r="AP173" s="8" t="s">
        <v>1143</v>
      </c>
      <c r="AQ173" s="8" t="s">
        <v>1144</v>
      </c>
      <c r="AR173" s="8" t="s">
        <v>1145</v>
      </c>
      <c r="AS173" s="8" t="s">
        <v>1146</v>
      </c>
    </row>
    <row r="174" spans="35:45" ht="20.399999999999999" thickBot="1" x14ac:dyDescent="0.35">
      <c r="AI174" s="7" t="s">
        <v>1147</v>
      </c>
      <c r="AJ174" s="8" t="s">
        <v>1148</v>
      </c>
      <c r="AK174" s="8" t="s">
        <v>1149</v>
      </c>
      <c r="AL174" s="8" t="s">
        <v>1150</v>
      </c>
      <c r="AM174" s="8" t="s">
        <v>1151</v>
      </c>
      <c r="AN174" s="8" t="s">
        <v>1152</v>
      </c>
      <c r="AO174" s="8" t="s">
        <v>1153</v>
      </c>
      <c r="AP174" s="8" t="s">
        <v>1154</v>
      </c>
      <c r="AQ174" s="8" t="s">
        <v>1155</v>
      </c>
      <c r="AR174" s="8" t="s">
        <v>1156</v>
      </c>
      <c r="AS174" s="8" t="s">
        <v>1157</v>
      </c>
    </row>
    <row r="175" spans="35:45" ht="20.399999999999999" thickBot="1" x14ac:dyDescent="0.35">
      <c r="AI175" s="7" t="s">
        <v>1158</v>
      </c>
      <c r="AJ175" s="8" t="s">
        <v>1159</v>
      </c>
      <c r="AK175" s="8" t="s">
        <v>1160</v>
      </c>
      <c r="AL175" s="8" t="s">
        <v>1161</v>
      </c>
      <c r="AM175" s="8" t="s">
        <v>1162</v>
      </c>
      <c r="AN175" s="8" t="s">
        <v>1163</v>
      </c>
      <c r="AO175" s="8" t="s">
        <v>1164</v>
      </c>
      <c r="AP175" s="8" t="s">
        <v>1165</v>
      </c>
      <c r="AQ175" s="8" t="s">
        <v>1166</v>
      </c>
      <c r="AR175" s="8" t="s">
        <v>1167</v>
      </c>
      <c r="AS175" s="8" t="s">
        <v>1168</v>
      </c>
    </row>
    <row r="176" spans="35:45" ht="20.399999999999999" thickBot="1" x14ac:dyDescent="0.35">
      <c r="AI176" s="7" t="s">
        <v>1169</v>
      </c>
      <c r="AJ176" s="8" t="s">
        <v>1170</v>
      </c>
      <c r="AK176" s="8" t="s">
        <v>1171</v>
      </c>
      <c r="AL176" s="8" t="s">
        <v>1172</v>
      </c>
      <c r="AM176" s="8" t="s">
        <v>1173</v>
      </c>
      <c r="AN176" s="8" t="s">
        <v>1174</v>
      </c>
      <c r="AO176" s="8" t="s">
        <v>1175</v>
      </c>
      <c r="AP176" s="8" t="s">
        <v>1176</v>
      </c>
      <c r="AQ176" s="8" t="s">
        <v>1177</v>
      </c>
      <c r="AR176" s="8" t="s">
        <v>1178</v>
      </c>
      <c r="AS176" s="8" t="s">
        <v>1179</v>
      </c>
    </row>
    <row r="177" spans="35:45" ht="20.399999999999999" thickBot="1" x14ac:dyDescent="0.35">
      <c r="AI177" s="7" t="s">
        <v>1180</v>
      </c>
      <c r="AJ177" s="8" t="s">
        <v>1181</v>
      </c>
      <c r="AK177" s="8" t="s">
        <v>1182</v>
      </c>
      <c r="AL177" s="8" t="s">
        <v>1183</v>
      </c>
      <c r="AM177" s="8" t="s">
        <v>1184</v>
      </c>
      <c r="AN177" s="8" t="s">
        <v>1185</v>
      </c>
      <c r="AO177" s="8" t="s">
        <v>1186</v>
      </c>
      <c r="AP177" s="8" t="s">
        <v>1187</v>
      </c>
      <c r="AQ177" s="8" t="s">
        <v>1188</v>
      </c>
      <c r="AR177" s="8" t="s">
        <v>1189</v>
      </c>
      <c r="AS177" s="8" t="s">
        <v>1190</v>
      </c>
    </row>
    <row r="178" spans="35:45" ht="20.399999999999999" thickBot="1" x14ac:dyDescent="0.35">
      <c r="AI178" s="7" t="s">
        <v>1191</v>
      </c>
      <c r="AJ178" s="8" t="s">
        <v>1192</v>
      </c>
      <c r="AK178" s="8" t="s">
        <v>1193</v>
      </c>
      <c r="AL178" s="8" t="s">
        <v>1194</v>
      </c>
      <c r="AM178" s="8" t="s">
        <v>1195</v>
      </c>
      <c r="AN178" s="8" t="s">
        <v>1196</v>
      </c>
      <c r="AO178" s="8" t="s">
        <v>1197</v>
      </c>
      <c r="AP178" s="8" t="s">
        <v>1198</v>
      </c>
      <c r="AQ178" s="8" t="s">
        <v>1199</v>
      </c>
      <c r="AR178" s="8" t="s">
        <v>1200</v>
      </c>
      <c r="AS178" s="8" t="s">
        <v>1201</v>
      </c>
    </row>
    <row r="179" spans="35:45" ht="20.399999999999999" thickBot="1" x14ac:dyDescent="0.35">
      <c r="AI179" s="7" t="s">
        <v>1202</v>
      </c>
      <c r="AJ179" s="8" t="s">
        <v>1203</v>
      </c>
      <c r="AK179" s="8" t="s">
        <v>1204</v>
      </c>
      <c r="AL179" s="8" t="s">
        <v>1205</v>
      </c>
      <c r="AM179" s="8" t="s">
        <v>1206</v>
      </c>
      <c r="AN179" s="8" t="s">
        <v>1207</v>
      </c>
      <c r="AO179" s="8" t="s">
        <v>1208</v>
      </c>
      <c r="AP179" s="8" t="s">
        <v>1209</v>
      </c>
      <c r="AQ179" s="8" t="s">
        <v>1210</v>
      </c>
      <c r="AR179" s="8" t="s">
        <v>1211</v>
      </c>
      <c r="AS179" s="8" t="s">
        <v>1212</v>
      </c>
    </row>
    <row r="180" spans="35:45" ht="20.399999999999999" thickBot="1" x14ac:dyDescent="0.35">
      <c r="AI180" s="7" t="s">
        <v>1213</v>
      </c>
      <c r="AJ180" s="8" t="s">
        <v>1214</v>
      </c>
      <c r="AK180" s="8" t="s">
        <v>1215</v>
      </c>
      <c r="AL180" s="8" t="s">
        <v>1216</v>
      </c>
      <c r="AM180" s="8" t="s">
        <v>1217</v>
      </c>
      <c r="AN180" s="8" t="s">
        <v>1218</v>
      </c>
      <c r="AO180" s="8" t="s">
        <v>1219</v>
      </c>
      <c r="AP180" s="8" t="s">
        <v>1220</v>
      </c>
      <c r="AQ180" s="8" t="s">
        <v>1221</v>
      </c>
      <c r="AR180" s="8" t="s">
        <v>1222</v>
      </c>
      <c r="AS180" s="8" t="s">
        <v>1223</v>
      </c>
    </row>
    <row r="181" spans="35:45" ht="20.399999999999999" thickBot="1" x14ac:dyDescent="0.35">
      <c r="AI181" s="7" t="s">
        <v>1224</v>
      </c>
      <c r="AJ181" s="8" t="s">
        <v>1225</v>
      </c>
      <c r="AK181" s="8" t="s">
        <v>1226</v>
      </c>
      <c r="AL181" s="8" t="s">
        <v>1227</v>
      </c>
      <c r="AM181" s="8" t="s">
        <v>1228</v>
      </c>
      <c r="AN181" s="8" t="s">
        <v>1229</v>
      </c>
      <c r="AO181" s="8" t="s">
        <v>1230</v>
      </c>
      <c r="AP181" s="8" t="s">
        <v>1231</v>
      </c>
      <c r="AQ181" s="8" t="s">
        <v>1232</v>
      </c>
      <c r="AR181" s="8" t="s">
        <v>1233</v>
      </c>
      <c r="AS181" s="8" t="s">
        <v>1234</v>
      </c>
    </row>
    <row r="182" spans="35:45" ht="20.399999999999999" thickBot="1" x14ac:dyDescent="0.35">
      <c r="AI182" s="7" t="s">
        <v>1235</v>
      </c>
      <c r="AJ182" s="8" t="s">
        <v>1236</v>
      </c>
      <c r="AK182" s="8" t="s">
        <v>1237</v>
      </c>
      <c r="AL182" s="8" t="s">
        <v>1238</v>
      </c>
      <c r="AM182" s="8" t="s">
        <v>1239</v>
      </c>
      <c r="AN182" s="8" t="s">
        <v>1240</v>
      </c>
      <c r="AO182" s="8" t="s">
        <v>1241</v>
      </c>
      <c r="AP182" s="8" t="s">
        <v>1242</v>
      </c>
      <c r="AQ182" s="8" t="s">
        <v>1243</v>
      </c>
      <c r="AR182" s="8" t="s">
        <v>1244</v>
      </c>
      <c r="AS182" s="8" t="s">
        <v>1245</v>
      </c>
    </row>
    <row r="183" spans="35:45" ht="20.399999999999999" thickBot="1" x14ac:dyDescent="0.35">
      <c r="AI183" s="7" t="s">
        <v>1246</v>
      </c>
      <c r="AJ183" s="8" t="s">
        <v>1247</v>
      </c>
      <c r="AK183" s="8" t="s">
        <v>1248</v>
      </c>
      <c r="AL183" s="8" t="s">
        <v>1249</v>
      </c>
      <c r="AM183" s="8" t="s">
        <v>1250</v>
      </c>
      <c r="AN183" s="8" t="s">
        <v>1251</v>
      </c>
      <c r="AO183" s="8" t="s">
        <v>1252</v>
      </c>
      <c r="AP183" s="8" t="s">
        <v>1253</v>
      </c>
      <c r="AQ183" s="8" t="s">
        <v>1254</v>
      </c>
      <c r="AR183" s="8" t="s">
        <v>1255</v>
      </c>
      <c r="AS183" s="8" t="s">
        <v>1256</v>
      </c>
    </row>
    <row r="184" spans="35:45" ht="20.399999999999999" thickBot="1" x14ac:dyDescent="0.35">
      <c r="AI184" s="7" t="s">
        <v>1257</v>
      </c>
      <c r="AJ184" s="8" t="s">
        <v>1258</v>
      </c>
      <c r="AK184" s="8" t="s">
        <v>1259</v>
      </c>
      <c r="AL184" s="8" t="s">
        <v>1260</v>
      </c>
      <c r="AM184" s="8" t="s">
        <v>1261</v>
      </c>
      <c r="AN184" s="8" t="s">
        <v>1262</v>
      </c>
      <c r="AO184" s="8" t="s">
        <v>1263</v>
      </c>
      <c r="AP184" s="8" t="s">
        <v>1264</v>
      </c>
      <c r="AQ184" s="8" t="s">
        <v>1265</v>
      </c>
      <c r="AR184" s="8" t="s">
        <v>1266</v>
      </c>
      <c r="AS184" s="8" t="s">
        <v>1267</v>
      </c>
    </row>
    <row r="185" spans="35:45" ht="20.399999999999999" thickBot="1" x14ac:dyDescent="0.35">
      <c r="AI185" s="7" t="s">
        <v>1268</v>
      </c>
      <c r="AJ185" s="8" t="s">
        <v>1269</v>
      </c>
      <c r="AK185" s="8" t="s">
        <v>1270</v>
      </c>
      <c r="AL185" s="8" t="s">
        <v>1271</v>
      </c>
      <c r="AM185" s="8" t="s">
        <v>1272</v>
      </c>
      <c r="AN185" s="8" t="s">
        <v>1273</v>
      </c>
      <c r="AO185" s="8" t="s">
        <v>1274</v>
      </c>
      <c r="AP185" s="8" t="s">
        <v>1275</v>
      </c>
      <c r="AQ185" s="8" t="s">
        <v>1276</v>
      </c>
      <c r="AR185" s="8" t="s">
        <v>1277</v>
      </c>
      <c r="AS185" s="8" t="s">
        <v>1278</v>
      </c>
    </row>
    <row r="186" spans="35:45" ht="20.399999999999999" thickBot="1" x14ac:dyDescent="0.35">
      <c r="AI186" s="7" t="s">
        <v>1279</v>
      </c>
      <c r="AJ186" s="8" t="s">
        <v>1280</v>
      </c>
      <c r="AK186" s="8" t="s">
        <v>1281</v>
      </c>
      <c r="AL186" s="8" t="s">
        <v>1282</v>
      </c>
      <c r="AM186" s="8" t="s">
        <v>1283</v>
      </c>
      <c r="AN186" s="8" t="s">
        <v>1284</v>
      </c>
      <c r="AO186" s="8" t="s">
        <v>1285</v>
      </c>
      <c r="AP186" s="8" t="s">
        <v>1286</v>
      </c>
      <c r="AQ186" s="8" t="s">
        <v>1287</v>
      </c>
      <c r="AR186" s="8" t="s">
        <v>1288</v>
      </c>
      <c r="AS186" s="8" t="s">
        <v>1289</v>
      </c>
    </row>
    <row r="187" spans="35:45" ht="20.399999999999999" thickBot="1" x14ac:dyDescent="0.35">
      <c r="AI187" s="7" t="s">
        <v>1290</v>
      </c>
      <c r="AJ187" s="8" t="s">
        <v>1291</v>
      </c>
      <c r="AK187" s="8" t="s">
        <v>1292</v>
      </c>
      <c r="AL187" s="8" t="s">
        <v>1293</v>
      </c>
      <c r="AM187" s="8" t="s">
        <v>1294</v>
      </c>
      <c r="AN187" s="8" t="s">
        <v>1295</v>
      </c>
      <c r="AO187" s="8" t="s">
        <v>1296</v>
      </c>
      <c r="AP187" s="8" t="s">
        <v>1297</v>
      </c>
      <c r="AQ187" s="8" t="s">
        <v>1298</v>
      </c>
      <c r="AR187" s="8" t="s">
        <v>1299</v>
      </c>
      <c r="AS187" s="8" t="s">
        <v>1300</v>
      </c>
    </row>
    <row r="188" spans="35:45" ht="20.399999999999999" thickBot="1" x14ac:dyDescent="0.35">
      <c r="AI188" s="7" t="s">
        <v>1301</v>
      </c>
      <c r="AJ188" s="8" t="s">
        <v>1302</v>
      </c>
      <c r="AK188" s="8" t="s">
        <v>1303</v>
      </c>
      <c r="AL188" s="8" t="s">
        <v>1304</v>
      </c>
      <c r="AM188" s="8" t="s">
        <v>1305</v>
      </c>
      <c r="AN188" s="8" t="s">
        <v>1306</v>
      </c>
      <c r="AO188" s="8" t="s">
        <v>1307</v>
      </c>
      <c r="AP188" s="8" t="s">
        <v>1308</v>
      </c>
      <c r="AQ188" s="8" t="s">
        <v>1309</v>
      </c>
      <c r="AR188" s="8" t="s">
        <v>1310</v>
      </c>
      <c r="AS188" s="8" t="s">
        <v>1311</v>
      </c>
    </row>
    <row r="189" spans="35:45" ht="20.399999999999999" thickBot="1" x14ac:dyDescent="0.35">
      <c r="AI189" s="7" t="s">
        <v>1312</v>
      </c>
      <c r="AJ189" s="8" t="s">
        <v>1313</v>
      </c>
      <c r="AK189" s="8" t="s">
        <v>1314</v>
      </c>
      <c r="AL189" s="8" t="s">
        <v>1315</v>
      </c>
      <c r="AM189" s="8" t="s">
        <v>1316</v>
      </c>
      <c r="AN189" s="8" t="s">
        <v>1317</v>
      </c>
      <c r="AO189" s="8" t="s">
        <v>1318</v>
      </c>
      <c r="AP189" s="8" t="s">
        <v>1319</v>
      </c>
      <c r="AQ189" s="8" t="s">
        <v>1320</v>
      </c>
      <c r="AR189" s="8" t="s">
        <v>1321</v>
      </c>
      <c r="AS189" s="8" t="s">
        <v>1322</v>
      </c>
    </row>
    <row r="190" spans="35:45" ht="20.399999999999999" thickBot="1" x14ac:dyDescent="0.35">
      <c r="AI190" s="7" t="s">
        <v>1323</v>
      </c>
      <c r="AJ190" s="8" t="s">
        <v>1324</v>
      </c>
      <c r="AK190" s="8" t="s">
        <v>1325</v>
      </c>
      <c r="AL190" s="8" t="s">
        <v>1326</v>
      </c>
      <c r="AM190" s="8" t="s">
        <v>1327</v>
      </c>
      <c r="AN190" s="8" t="s">
        <v>1328</v>
      </c>
      <c r="AO190" s="8" t="s">
        <v>1329</v>
      </c>
      <c r="AP190" s="8" t="s">
        <v>1330</v>
      </c>
      <c r="AQ190" s="8" t="s">
        <v>1331</v>
      </c>
      <c r="AR190" s="8" t="s">
        <v>1332</v>
      </c>
      <c r="AS190" s="8" t="s">
        <v>1333</v>
      </c>
    </row>
    <row r="191" spans="35:45" ht="20.399999999999999" thickBot="1" x14ac:dyDescent="0.35">
      <c r="AI191" s="7" t="s">
        <v>1334</v>
      </c>
      <c r="AJ191" s="8" t="s">
        <v>1335</v>
      </c>
      <c r="AK191" s="8" t="s">
        <v>1336</v>
      </c>
      <c r="AL191" s="8" t="s">
        <v>1337</v>
      </c>
      <c r="AM191" s="8" t="s">
        <v>1338</v>
      </c>
      <c r="AN191" s="8" t="s">
        <v>1339</v>
      </c>
      <c r="AO191" s="8" t="s">
        <v>1340</v>
      </c>
      <c r="AP191" s="8" t="s">
        <v>1341</v>
      </c>
      <c r="AQ191" s="8" t="s">
        <v>1342</v>
      </c>
      <c r="AR191" s="8" t="s">
        <v>1343</v>
      </c>
      <c r="AS191" s="8" t="s">
        <v>1344</v>
      </c>
    </row>
    <row r="192" spans="35:45" ht="20.399999999999999" thickBot="1" x14ac:dyDescent="0.35">
      <c r="AI192" s="7" t="s">
        <v>1345</v>
      </c>
      <c r="AJ192" s="8" t="s">
        <v>1346</v>
      </c>
      <c r="AK192" s="8" t="s">
        <v>1347</v>
      </c>
      <c r="AL192" s="8" t="s">
        <v>1348</v>
      </c>
      <c r="AM192" s="8" t="s">
        <v>1349</v>
      </c>
      <c r="AN192" s="8" t="s">
        <v>1350</v>
      </c>
      <c r="AO192" s="8" t="s">
        <v>1351</v>
      </c>
      <c r="AP192" s="8" t="s">
        <v>1352</v>
      </c>
      <c r="AQ192" s="8" t="s">
        <v>1353</v>
      </c>
      <c r="AR192" s="8" t="s">
        <v>1354</v>
      </c>
      <c r="AS192" s="8" t="s">
        <v>1355</v>
      </c>
    </row>
    <row r="193" spans="35:45" ht="20.399999999999999" thickBot="1" x14ac:dyDescent="0.35">
      <c r="AI193" s="7" t="s">
        <v>1356</v>
      </c>
      <c r="AJ193" s="8" t="s">
        <v>1357</v>
      </c>
      <c r="AK193" s="8" t="s">
        <v>1358</v>
      </c>
      <c r="AL193" s="8" t="s">
        <v>1359</v>
      </c>
      <c r="AM193" s="8" t="s">
        <v>1360</v>
      </c>
      <c r="AN193" s="8" t="s">
        <v>1361</v>
      </c>
      <c r="AO193" s="8" t="s">
        <v>1362</v>
      </c>
      <c r="AP193" s="8" t="s">
        <v>1363</v>
      </c>
      <c r="AQ193" s="8" t="s">
        <v>1364</v>
      </c>
      <c r="AR193" s="8" t="s">
        <v>1365</v>
      </c>
      <c r="AS193" s="8" t="s">
        <v>1366</v>
      </c>
    </row>
    <row r="194" spans="35:45" ht="20.399999999999999" thickBot="1" x14ac:dyDescent="0.35">
      <c r="AI194" s="7" t="s">
        <v>1367</v>
      </c>
      <c r="AJ194" s="8" t="s">
        <v>1368</v>
      </c>
      <c r="AK194" s="8" t="s">
        <v>1369</v>
      </c>
      <c r="AL194" s="8" t="s">
        <v>1370</v>
      </c>
      <c r="AM194" s="8" t="s">
        <v>1371</v>
      </c>
      <c r="AN194" s="8" t="s">
        <v>1372</v>
      </c>
      <c r="AO194" s="8" t="s">
        <v>1373</v>
      </c>
      <c r="AP194" s="8" t="s">
        <v>1374</v>
      </c>
      <c r="AQ194" s="8" t="s">
        <v>1375</v>
      </c>
      <c r="AR194" s="8" t="s">
        <v>1376</v>
      </c>
      <c r="AS194" s="8" t="s">
        <v>1377</v>
      </c>
    </row>
    <row r="195" spans="35:45" ht="20.399999999999999" thickBot="1" x14ac:dyDescent="0.35">
      <c r="AI195" s="7" t="s">
        <v>1378</v>
      </c>
      <c r="AJ195" s="8" t="s">
        <v>1379</v>
      </c>
      <c r="AK195" s="8" t="s">
        <v>1380</v>
      </c>
      <c r="AL195" s="8" t="s">
        <v>1381</v>
      </c>
      <c r="AM195" s="8" t="s">
        <v>1382</v>
      </c>
      <c r="AN195" s="8" t="s">
        <v>1383</v>
      </c>
      <c r="AO195" s="8" t="s">
        <v>1384</v>
      </c>
      <c r="AP195" s="8" t="s">
        <v>1385</v>
      </c>
      <c r="AQ195" s="8" t="s">
        <v>1386</v>
      </c>
      <c r="AR195" s="8" t="s">
        <v>1387</v>
      </c>
      <c r="AS195" s="8" t="s">
        <v>1388</v>
      </c>
    </row>
    <row r="196" spans="35:45" ht="20.399999999999999" thickBot="1" x14ac:dyDescent="0.35">
      <c r="AI196" s="7" t="s">
        <v>1389</v>
      </c>
      <c r="AJ196" s="8" t="s">
        <v>1390</v>
      </c>
      <c r="AK196" s="8" t="s">
        <v>1391</v>
      </c>
      <c r="AL196" s="8" t="s">
        <v>1392</v>
      </c>
      <c r="AM196" s="8" t="s">
        <v>1393</v>
      </c>
      <c r="AN196" s="8" t="s">
        <v>1394</v>
      </c>
      <c r="AO196" s="8" t="s">
        <v>1395</v>
      </c>
      <c r="AP196" s="8" t="s">
        <v>1396</v>
      </c>
      <c r="AQ196" s="8" t="s">
        <v>1397</v>
      </c>
      <c r="AR196" s="8" t="s">
        <v>1398</v>
      </c>
      <c r="AS196" s="8" t="s">
        <v>1399</v>
      </c>
    </row>
    <row r="197" spans="35:45" ht="20.399999999999999" thickBot="1" x14ac:dyDescent="0.35">
      <c r="AI197" s="7" t="s">
        <v>1400</v>
      </c>
      <c r="AJ197" s="8" t="s">
        <v>1401</v>
      </c>
      <c r="AK197" s="8" t="s">
        <v>1402</v>
      </c>
      <c r="AL197" s="8" t="s">
        <v>1403</v>
      </c>
      <c r="AM197" s="8" t="s">
        <v>1404</v>
      </c>
      <c r="AN197" s="8" t="s">
        <v>1405</v>
      </c>
      <c r="AO197" s="8" t="s">
        <v>1406</v>
      </c>
      <c r="AP197" s="8" t="s">
        <v>1407</v>
      </c>
      <c r="AQ197" s="8" t="s">
        <v>1408</v>
      </c>
      <c r="AR197" s="8" t="s">
        <v>1409</v>
      </c>
      <c r="AS197" s="8" t="s">
        <v>1410</v>
      </c>
    </row>
    <row r="198" spans="35:45" ht="20.399999999999999" thickBot="1" x14ac:dyDescent="0.35">
      <c r="AI198" s="7" t="s">
        <v>1411</v>
      </c>
      <c r="AJ198" s="8" t="s">
        <v>1412</v>
      </c>
      <c r="AK198" s="8" t="s">
        <v>1413</v>
      </c>
      <c r="AL198" s="8" t="s">
        <v>1414</v>
      </c>
      <c r="AM198" s="8" t="s">
        <v>1415</v>
      </c>
      <c r="AN198" s="8" t="s">
        <v>1416</v>
      </c>
      <c r="AO198" s="8" t="s">
        <v>1417</v>
      </c>
      <c r="AP198" s="8" t="s">
        <v>1418</v>
      </c>
      <c r="AQ198" s="8" t="s">
        <v>1419</v>
      </c>
      <c r="AR198" s="8" t="s">
        <v>1420</v>
      </c>
      <c r="AS198" s="8" t="s">
        <v>1421</v>
      </c>
    </row>
    <row r="199" spans="35:45" ht="20.399999999999999" thickBot="1" x14ac:dyDescent="0.35">
      <c r="AI199" s="7" t="s">
        <v>1422</v>
      </c>
      <c r="AJ199" s="8" t="s">
        <v>1423</v>
      </c>
      <c r="AK199" s="8" t="s">
        <v>1424</v>
      </c>
      <c r="AL199" s="8" t="s">
        <v>1425</v>
      </c>
      <c r="AM199" s="8" t="s">
        <v>1426</v>
      </c>
      <c r="AN199" s="8" t="s">
        <v>1427</v>
      </c>
      <c r="AO199" s="8" t="s">
        <v>1428</v>
      </c>
      <c r="AP199" s="8" t="s">
        <v>1429</v>
      </c>
      <c r="AQ199" s="8" t="s">
        <v>1430</v>
      </c>
      <c r="AR199" s="8" t="s">
        <v>1431</v>
      </c>
      <c r="AS199" s="8" t="s">
        <v>1432</v>
      </c>
    </row>
    <row r="200" spans="35:45" ht="20.399999999999999" thickBot="1" x14ac:dyDescent="0.35">
      <c r="AI200" s="7" t="s">
        <v>1433</v>
      </c>
      <c r="AJ200" s="8" t="s">
        <v>1434</v>
      </c>
      <c r="AK200" s="8" t="s">
        <v>1435</v>
      </c>
      <c r="AL200" s="8" t="s">
        <v>1436</v>
      </c>
      <c r="AM200" s="8" t="s">
        <v>1437</v>
      </c>
      <c r="AN200" s="8" t="s">
        <v>1438</v>
      </c>
      <c r="AO200" s="8" t="s">
        <v>1439</v>
      </c>
      <c r="AP200" s="8" t="s">
        <v>1440</v>
      </c>
      <c r="AQ200" s="8" t="s">
        <v>1441</v>
      </c>
      <c r="AR200" s="8" t="s">
        <v>1442</v>
      </c>
      <c r="AS200" s="8" t="s">
        <v>1443</v>
      </c>
    </row>
    <row r="201" spans="35:45" ht="20.399999999999999" thickBot="1" x14ac:dyDescent="0.35">
      <c r="AI201" s="7" t="s">
        <v>1444</v>
      </c>
      <c r="AJ201" s="8" t="s">
        <v>1445</v>
      </c>
      <c r="AK201" s="8" t="s">
        <v>1446</v>
      </c>
      <c r="AL201" s="8" t="s">
        <v>1447</v>
      </c>
      <c r="AM201" s="8" t="s">
        <v>1448</v>
      </c>
      <c r="AN201" s="8" t="s">
        <v>1449</v>
      </c>
      <c r="AO201" s="8" t="s">
        <v>1450</v>
      </c>
      <c r="AP201" s="8" t="s">
        <v>1451</v>
      </c>
      <c r="AQ201" s="8" t="s">
        <v>1452</v>
      </c>
      <c r="AR201" s="8" t="s">
        <v>1453</v>
      </c>
      <c r="AS201" s="8" t="s">
        <v>1454</v>
      </c>
    </row>
    <row r="202" spans="35:45" ht="20.399999999999999" thickBot="1" x14ac:dyDescent="0.35">
      <c r="AI202" s="7" t="s">
        <v>1455</v>
      </c>
      <c r="AJ202" s="8" t="s">
        <v>1456</v>
      </c>
      <c r="AK202" s="8" t="s">
        <v>1457</v>
      </c>
      <c r="AL202" s="8" t="s">
        <v>1458</v>
      </c>
      <c r="AM202" s="8" t="s">
        <v>1459</v>
      </c>
      <c r="AN202" s="8" t="s">
        <v>1460</v>
      </c>
      <c r="AO202" s="8" t="s">
        <v>1461</v>
      </c>
      <c r="AP202" s="8" t="s">
        <v>1462</v>
      </c>
      <c r="AQ202" s="8" t="s">
        <v>1463</v>
      </c>
      <c r="AR202" s="8" t="s">
        <v>1464</v>
      </c>
      <c r="AS202" s="8" t="s">
        <v>1465</v>
      </c>
    </row>
    <row r="203" spans="35:45" ht="20.399999999999999" thickBot="1" x14ac:dyDescent="0.35">
      <c r="AI203" s="7" t="s">
        <v>1466</v>
      </c>
      <c r="AJ203" s="8" t="s">
        <v>1467</v>
      </c>
      <c r="AK203" s="8" t="s">
        <v>1468</v>
      </c>
      <c r="AL203" s="8" t="s">
        <v>1469</v>
      </c>
      <c r="AM203" s="8" t="s">
        <v>1470</v>
      </c>
      <c r="AN203" s="8" t="s">
        <v>1471</v>
      </c>
      <c r="AO203" s="8" t="s">
        <v>1472</v>
      </c>
      <c r="AP203" s="8" t="s">
        <v>1473</v>
      </c>
      <c r="AQ203" s="8" t="s">
        <v>1474</v>
      </c>
      <c r="AR203" s="8" t="s">
        <v>1475</v>
      </c>
      <c r="AS203" s="8" t="s">
        <v>1476</v>
      </c>
    </row>
    <row r="204" spans="35:45" ht="20.399999999999999" thickBot="1" x14ac:dyDescent="0.35">
      <c r="AI204" s="7" t="s">
        <v>1477</v>
      </c>
      <c r="AJ204" s="8" t="s">
        <v>1478</v>
      </c>
      <c r="AK204" s="8" t="s">
        <v>1479</v>
      </c>
      <c r="AL204" s="8" t="s">
        <v>1480</v>
      </c>
      <c r="AM204" s="8" t="s">
        <v>1481</v>
      </c>
      <c r="AN204" s="8" t="s">
        <v>1482</v>
      </c>
      <c r="AO204" s="8" t="s">
        <v>1483</v>
      </c>
      <c r="AP204" s="8" t="s">
        <v>1484</v>
      </c>
      <c r="AQ204" s="8" t="s">
        <v>1485</v>
      </c>
      <c r="AR204" s="8" t="s">
        <v>1486</v>
      </c>
      <c r="AS204" s="8" t="s">
        <v>1487</v>
      </c>
    </row>
    <row r="205" spans="35:45" ht="20.399999999999999" thickBot="1" x14ac:dyDescent="0.35">
      <c r="AI205" s="7" t="s">
        <v>1488</v>
      </c>
      <c r="AJ205" s="8" t="s">
        <v>1489</v>
      </c>
      <c r="AK205" s="8" t="s">
        <v>1490</v>
      </c>
      <c r="AL205" s="8" t="s">
        <v>1491</v>
      </c>
      <c r="AM205" s="8" t="s">
        <v>1492</v>
      </c>
      <c r="AN205" s="8" t="s">
        <v>1493</v>
      </c>
      <c r="AO205" s="8" t="s">
        <v>1494</v>
      </c>
      <c r="AP205" s="8" t="s">
        <v>1495</v>
      </c>
      <c r="AQ205" s="8" t="s">
        <v>1496</v>
      </c>
      <c r="AR205" s="8" t="s">
        <v>1497</v>
      </c>
      <c r="AS205" s="8" t="s">
        <v>1498</v>
      </c>
    </row>
    <row r="206" spans="35:45" ht="20.399999999999999" thickBot="1" x14ac:dyDescent="0.35">
      <c r="AI206" s="7" t="s">
        <v>1499</v>
      </c>
      <c r="AJ206" s="8" t="s">
        <v>1500</v>
      </c>
      <c r="AK206" s="8" t="s">
        <v>1501</v>
      </c>
      <c r="AL206" s="8" t="s">
        <v>1502</v>
      </c>
      <c r="AM206" s="8" t="s">
        <v>1503</v>
      </c>
      <c r="AN206" s="8" t="s">
        <v>1504</v>
      </c>
      <c r="AO206" s="8" t="s">
        <v>1505</v>
      </c>
      <c r="AP206" s="8" t="s">
        <v>1506</v>
      </c>
      <c r="AQ206" s="8" t="s">
        <v>1507</v>
      </c>
      <c r="AR206" s="8" t="s">
        <v>1508</v>
      </c>
      <c r="AS206" s="8" t="s">
        <v>1509</v>
      </c>
    </row>
    <row r="207" spans="35:45" ht="20.399999999999999" thickBot="1" x14ac:dyDescent="0.35">
      <c r="AI207" s="7" t="s">
        <v>1510</v>
      </c>
      <c r="AJ207" s="8" t="s">
        <v>1511</v>
      </c>
      <c r="AK207" s="8" t="s">
        <v>1512</v>
      </c>
      <c r="AL207" s="8" t="s">
        <v>1513</v>
      </c>
      <c r="AM207" s="8" t="s">
        <v>1514</v>
      </c>
      <c r="AN207" s="8" t="s">
        <v>1515</v>
      </c>
      <c r="AO207" s="8" t="s">
        <v>1516</v>
      </c>
      <c r="AP207" s="8" t="s">
        <v>1517</v>
      </c>
      <c r="AQ207" s="8" t="s">
        <v>1518</v>
      </c>
      <c r="AR207" s="8" t="s">
        <v>1519</v>
      </c>
      <c r="AS207" s="8" t="s">
        <v>1520</v>
      </c>
    </row>
    <row r="208" spans="35:45" ht="20.399999999999999" thickBot="1" x14ac:dyDescent="0.35">
      <c r="AI208" s="7" t="s">
        <v>1521</v>
      </c>
      <c r="AJ208" s="8" t="s">
        <v>1522</v>
      </c>
      <c r="AK208" s="8" t="s">
        <v>1523</v>
      </c>
      <c r="AL208" s="8" t="s">
        <v>1524</v>
      </c>
      <c r="AM208" s="8" t="s">
        <v>1525</v>
      </c>
      <c r="AN208" s="8" t="s">
        <v>1526</v>
      </c>
      <c r="AO208" s="8" t="s">
        <v>1527</v>
      </c>
      <c r="AP208" s="8" t="s">
        <v>1528</v>
      </c>
      <c r="AQ208" s="8" t="s">
        <v>1529</v>
      </c>
      <c r="AR208" s="8" t="s">
        <v>1530</v>
      </c>
      <c r="AS208" s="8" t="s">
        <v>1531</v>
      </c>
    </row>
    <row r="209" spans="35:45" ht="20.399999999999999" thickBot="1" x14ac:dyDescent="0.35">
      <c r="AI209" s="7" t="s">
        <v>1532</v>
      </c>
      <c r="AJ209" s="8" t="s">
        <v>1533</v>
      </c>
      <c r="AK209" s="8" t="s">
        <v>1534</v>
      </c>
      <c r="AL209" s="8" t="s">
        <v>1535</v>
      </c>
      <c r="AM209" s="8" t="s">
        <v>1536</v>
      </c>
      <c r="AN209" s="8" t="s">
        <v>1537</v>
      </c>
      <c r="AO209" s="8" t="s">
        <v>1538</v>
      </c>
      <c r="AP209" s="8" t="s">
        <v>1539</v>
      </c>
      <c r="AQ209" s="8" t="s">
        <v>1540</v>
      </c>
      <c r="AR209" s="8" t="s">
        <v>1541</v>
      </c>
      <c r="AS209" s="8" t="s">
        <v>1542</v>
      </c>
    </row>
    <row r="210" spans="35:45" ht="20.399999999999999" thickBot="1" x14ac:dyDescent="0.35">
      <c r="AI210" s="7" t="s">
        <v>1543</v>
      </c>
      <c r="AJ210" s="8" t="s">
        <v>1544</v>
      </c>
      <c r="AK210" s="8" t="s">
        <v>1545</v>
      </c>
      <c r="AL210" s="8" t="s">
        <v>1546</v>
      </c>
      <c r="AM210" s="8" t="s">
        <v>1547</v>
      </c>
      <c r="AN210" s="8" t="s">
        <v>1548</v>
      </c>
      <c r="AO210" s="8" t="s">
        <v>1549</v>
      </c>
      <c r="AP210" s="8" t="s">
        <v>1550</v>
      </c>
      <c r="AQ210" s="8" t="s">
        <v>1551</v>
      </c>
      <c r="AR210" s="8" t="s">
        <v>1552</v>
      </c>
      <c r="AS210" s="8" t="s">
        <v>1553</v>
      </c>
    </row>
    <row r="211" spans="35:45" ht="20.399999999999999" thickBot="1" x14ac:dyDescent="0.35">
      <c r="AI211" s="7" t="s">
        <v>1554</v>
      </c>
      <c r="AJ211" s="8" t="s">
        <v>1555</v>
      </c>
      <c r="AK211" s="8" t="s">
        <v>1556</v>
      </c>
      <c r="AL211" s="8" t="s">
        <v>1557</v>
      </c>
      <c r="AM211" s="8" t="s">
        <v>1558</v>
      </c>
      <c r="AN211" s="8" t="s">
        <v>1559</v>
      </c>
      <c r="AO211" s="8" t="s">
        <v>1560</v>
      </c>
      <c r="AP211" s="8" t="s">
        <v>1561</v>
      </c>
      <c r="AQ211" s="8" t="s">
        <v>1562</v>
      </c>
      <c r="AR211" s="8" t="s">
        <v>1563</v>
      </c>
      <c r="AS211" s="8" t="s">
        <v>1564</v>
      </c>
    </row>
    <row r="212" spans="35:45" ht="20.399999999999999" thickBot="1" x14ac:dyDescent="0.35">
      <c r="AI212" s="7" t="s">
        <v>1565</v>
      </c>
      <c r="AJ212" s="8" t="s">
        <v>1566</v>
      </c>
      <c r="AK212" s="8" t="s">
        <v>1567</v>
      </c>
      <c r="AL212" s="8" t="s">
        <v>1568</v>
      </c>
      <c r="AM212" s="8" t="s">
        <v>1569</v>
      </c>
      <c r="AN212" s="8" t="s">
        <v>1570</v>
      </c>
      <c r="AO212" s="8" t="s">
        <v>1571</v>
      </c>
      <c r="AP212" s="8" t="s">
        <v>1572</v>
      </c>
      <c r="AQ212" s="8" t="s">
        <v>1573</v>
      </c>
      <c r="AR212" s="8" t="s">
        <v>1574</v>
      </c>
      <c r="AS212" s="8" t="s">
        <v>1575</v>
      </c>
    </row>
    <row r="213" spans="35:45" ht="20.399999999999999" thickBot="1" x14ac:dyDescent="0.35">
      <c r="AI213" s="7" t="s">
        <v>1576</v>
      </c>
      <c r="AJ213" s="8" t="s">
        <v>1577</v>
      </c>
      <c r="AK213" s="8" t="s">
        <v>1578</v>
      </c>
      <c r="AL213" s="8" t="s">
        <v>1579</v>
      </c>
      <c r="AM213" s="8" t="s">
        <v>1580</v>
      </c>
      <c r="AN213" s="8" t="s">
        <v>1581</v>
      </c>
      <c r="AO213" s="8" t="s">
        <v>1582</v>
      </c>
      <c r="AP213" s="8" t="s">
        <v>1583</v>
      </c>
      <c r="AQ213" s="8" t="s">
        <v>1584</v>
      </c>
      <c r="AR213" s="8" t="s">
        <v>1585</v>
      </c>
      <c r="AS213" s="8" t="s">
        <v>1586</v>
      </c>
    </row>
    <row r="214" spans="35:45" ht="20.399999999999999" thickBot="1" x14ac:dyDescent="0.35">
      <c r="AI214" s="7" t="s">
        <v>1587</v>
      </c>
      <c r="AJ214" s="8" t="s">
        <v>1588</v>
      </c>
      <c r="AK214" s="8" t="s">
        <v>1589</v>
      </c>
      <c r="AL214" s="8" t="s">
        <v>1590</v>
      </c>
      <c r="AM214" s="8" t="s">
        <v>1591</v>
      </c>
      <c r="AN214" s="8" t="s">
        <v>1592</v>
      </c>
      <c r="AO214" s="8" t="s">
        <v>1593</v>
      </c>
      <c r="AP214" s="8" t="s">
        <v>1594</v>
      </c>
      <c r="AQ214" s="8" t="s">
        <v>1595</v>
      </c>
      <c r="AR214" s="8" t="s">
        <v>1596</v>
      </c>
      <c r="AS214" s="8" t="s">
        <v>1597</v>
      </c>
    </row>
    <row r="215" spans="35:45" ht="20.399999999999999" thickBot="1" x14ac:dyDescent="0.35">
      <c r="AI215" s="7" t="s">
        <v>1598</v>
      </c>
      <c r="AJ215" s="8" t="s">
        <v>1599</v>
      </c>
      <c r="AK215" s="8" t="s">
        <v>1600</v>
      </c>
      <c r="AL215" s="8" t="s">
        <v>1601</v>
      </c>
      <c r="AM215" s="8" t="s">
        <v>1602</v>
      </c>
      <c r="AN215" s="8" t="s">
        <v>1603</v>
      </c>
      <c r="AO215" s="8" t="s">
        <v>1604</v>
      </c>
      <c r="AP215" s="8" t="s">
        <v>1605</v>
      </c>
      <c r="AQ215" s="8" t="s">
        <v>1606</v>
      </c>
      <c r="AR215" s="8" t="s">
        <v>1607</v>
      </c>
      <c r="AS215" s="8" t="s">
        <v>1608</v>
      </c>
    </row>
    <row r="216" spans="35:45" ht="20.399999999999999" thickBot="1" x14ac:dyDescent="0.35">
      <c r="AI216" s="7" t="s">
        <v>1609</v>
      </c>
      <c r="AJ216" s="8" t="s">
        <v>1610</v>
      </c>
      <c r="AK216" s="8" t="s">
        <v>1611</v>
      </c>
      <c r="AL216" s="8" t="s">
        <v>1612</v>
      </c>
      <c r="AM216" s="8" t="s">
        <v>1613</v>
      </c>
      <c r="AN216" s="8" t="s">
        <v>1614</v>
      </c>
      <c r="AO216" s="8" t="s">
        <v>1615</v>
      </c>
      <c r="AP216" s="8" t="s">
        <v>1616</v>
      </c>
      <c r="AQ216" s="8" t="s">
        <v>1617</v>
      </c>
      <c r="AR216" s="8" t="s">
        <v>1618</v>
      </c>
      <c r="AS216" s="8" t="s">
        <v>1619</v>
      </c>
    </row>
    <row r="217" spans="35:45" ht="20.399999999999999" thickBot="1" x14ac:dyDescent="0.35">
      <c r="AI217" s="7" t="s">
        <v>1620</v>
      </c>
      <c r="AJ217" s="8" t="s">
        <v>1621</v>
      </c>
      <c r="AK217" s="8" t="s">
        <v>1622</v>
      </c>
      <c r="AL217" s="8" t="s">
        <v>1623</v>
      </c>
      <c r="AM217" s="8" t="s">
        <v>1624</v>
      </c>
      <c r="AN217" s="8" t="s">
        <v>1625</v>
      </c>
      <c r="AO217" s="8" t="s">
        <v>1626</v>
      </c>
      <c r="AP217" s="8" t="s">
        <v>1627</v>
      </c>
      <c r="AQ217" s="8" t="s">
        <v>1628</v>
      </c>
      <c r="AR217" s="8" t="s">
        <v>1629</v>
      </c>
      <c r="AS217" s="8" t="s">
        <v>1630</v>
      </c>
    </row>
    <row r="218" spans="35:45" ht="20.399999999999999" thickBot="1" x14ac:dyDescent="0.35">
      <c r="AI218" s="7" t="s">
        <v>1631</v>
      </c>
      <c r="AJ218" s="8" t="s">
        <v>1632</v>
      </c>
      <c r="AK218" s="8" t="s">
        <v>1633</v>
      </c>
      <c r="AL218" s="8" t="s">
        <v>1634</v>
      </c>
      <c r="AM218" s="8" t="s">
        <v>1635</v>
      </c>
      <c r="AN218" s="8" t="s">
        <v>1636</v>
      </c>
      <c r="AO218" s="8" t="s">
        <v>1637</v>
      </c>
      <c r="AP218" s="8" t="s">
        <v>1638</v>
      </c>
      <c r="AQ218" s="8" t="s">
        <v>1639</v>
      </c>
      <c r="AR218" s="8" t="s">
        <v>1640</v>
      </c>
      <c r="AS218" s="8" t="s">
        <v>1641</v>
      </c>
    </row>
    <row r="219" spans="35:45" ht="20.399999999999999" thickBot="1" x14ac:dyDescent="0.35">
      <c r="AI219" s="7" t="s">
        <v>1642</v>
      </c>
      <c r="AJ219" s="8" t="s">
        <v>1643</v>
      </c>
      <c r="AK219" s="8" t="s">
        <v>1644</v>
      </c>
      <c r="AL219" s="8" t="s">
        <v>1645</v>
      </c>
      <c r="AM219" s="8" t="s">
        <v>1646</v>
      </c>
      <c r="AN219" s="8" t="s">
        <v>1647</v>
      </c>
      <c r="AO219" s="8" t="s">
        <v>1648</v>
      </c>
      <c r="AP219" s="8" t="s">
        <v>1649</v>
      </c>
      <c r="AQ219" s="8" t="s">
        <v>1650</v>
      </c>
      <c r="AR219" s="8" t="s">
        <v>1651</v>
      </c>
      <c r="AS219" s="8" t="s">
        <v>1652</v>
      </c>
    </row>
    <row r="220" spans="35:45" ht="20.399999999999999" thickBot="1" x14ac:dyDescent="0.35">
      <c r="AI220" s="7" t="s">
        <v>1653</v>
      </c>
      <c r="AJ220" s="8" t="s">
        <v>1654</v>
      </c>
      <c r="AK220" s="8" t="s">
        <v>1655</v>
      </c>
      <c r="AL220" s="8" t="s">
        <v>1656</v>
      </c>
      <c r="AM220" s="8" t="s">
        <v>1657</v>
      </c>
      <c r="AN220" s="8" t="s">
        <v>1658</v>
      </c>
      <c r="AO220" s="8" t="s">
        <v>1659</v>
      </c>
      <c r="AP220" s="8" t="s">
        <v>1660</v>
      </c>
      <c r="AQ220" s="8" t="s">
        <v>1661</v>
      </c>
      <c r="AR220" s="8" t="s">
        <v>1662</v>
      </c>
      <c r="AS220" s="8" t="s">
        <v>1663</v>
      </c>
    </row>
    <row r="221" spans="35:45" ht="20.399999999999999" thickBot="1" x14ac:dyDescent="0.35">
      <c r="AI221" s="7" t="s">
        <v>1664</v>
      </c>
      <c r="AJ221" s="8" t="s">
        <v>1665</v>
      </c>
      <c r="AK221" s="8" t="s">
        <v>1666</v>
      </c>
      <c r="AL221" s="8" t="s">
        <v>1667</v>
      </c>
      <c r="AM221" s="8" t="s">
        <v>1668</v>
      </c>
      <c r="AN221" s="8" t="s">
        <v>1669</v>
      </c>
      <c r="AO221" s="8" t="s">
        <v>1670</v>
      </c>
      <c r="AP221" s="8" t="s">
        <v>1671</v>
      </c>
      <c r="AQ221" s="8" t="s">
        <v>1672</v>
      </c>
      <c r="AR221" s="8" t="s">
        <v>1673</v>
      </c>
      <c r="AS221" s="8" t="s">
        <v>1674</v>
      </c>
    </row>
    <row r="222" spans="35:45" ht="20.399999999999999" thickBot="1" x14ac:dyDescent="0.35">
      <c r="AI222" s="7" t="s">
        <v>1675</v>
      </c>
      <c r="AJ222" s="8" t="s">
        <v>1676</v>
      </c>
      <c r="AK222" s="8" t="s">
        <v>1677</v>
      </c>
      <c r="AL222" s="8" t="s">
        <v>1678</v>
      </c>
      <c r="AM222" s="8" t="s">
        <v>1679</v>
      </c>
      <c r="AN222" s="8" t="s">
        <v>1680</v>
      </c>
      <c r="AO222" s="8" t="s">
        <v>1681</v>
      </c>
      <c r="AP222" s="8" t="s">
        <v>1682</v>
      </c>
      <c r="AQ222" s="8" t="s">
        <v>1683</v>
      </c>
      <c r="AR222" s="8" t="s">
        <v>1684</v>
      </c>
      <c r="AS222" s="8" t="s">
        <v>1685</v>
      </c>
    </row>
    <row r="223" spans="35:45" ht="20.399999999999999" thickBot="1" x14ac:dyDescent="0.35">
      <c r="AI223" s="7" t="s">
        <v>1686</v>
      </c>
      <c r="AJ223" s="8" t="s">
        <v>1687</v>
      </c>
      <c r="AK223" s="8" t="s">
        <v>1688</v>
      </c>
      <c r="AL223" s="8" t="s">
        <v>1689</v>
      </c>
      <c r="AM223" s="8" t="s">
        <v>1690</v>
      </c>
      <c r="AN223" s="8" t="s">
        <v>1691</v>
      </c>
      <c r="AO223" s="8" t="s">
        <v>1692</v>
      </c>
      <c r="AP223" s="8" t="s">
        <v>1693</v>
      </c>
      <c r="AQ223" s="8" t="s">
        <v>1694</v>
      </c>
      <c r="AR223" s="8" t="s">
        <v>1695</v>
      </c>
      <c r="AS223" s="8" t="s">
        <v>1696</v>
      </c>
    </row>
    <row r="224" spans="35:45" ht="20.399999999999999" thickBot="1" x14ac:dyDescent="0.35">
      <c r="AI224" s="7" t="s">
        <v>1697</v>
      </c>
      <c r="AJ224" s="8" t="s">
        <v>1698</v>
      </c>
      <c r="AK224" s="8" t="s">
        <v>1699</v>
      </c>
      <c r="AL224" s="8" t="s">
        <v>1700</v>
      </c>
      <c r="AM224" s="8" t="s">
        <v>1701</v>
      </c>
      <c r="AN224" s="8" t="s">
        <v>1702</v>
      </c>
      <c r="AO224" s="8" t="s">
        <v>1703</v>
      </c>
      <c r="AP224" s="8" t="s">
        <v>1704</v>
      </c>
      <c r="AQ224" s="8" t="s">
        <v>1705</v>
      </c>
      <c r="AR224" s="8" t="s">
        <v>1706</v>
      </c>
      <c r="AS224" s="8" t="s">
        <v>1707</v>
      </c>
    </row>
    <row r="225" spans="35:45" ht="20.399999999999999" thickBot="1" x14ac:dyDescent="0.35">
      <c r="AI225" s="7" t="s">
        <v>1708</v>
      </c>
      <c r="AJ225" s="8" t="s">
        <v>1709</v>
      </c>
      <c r="AK225" s="8" t="s">
        <v>1710</v>
      </c>
      <c r="AL225" s="8" t="s">
        <v>1711</v>
      </c>
      <c r="AM225" s="8" t="s">
        <v>1712</v>
      </c>
      <c r="AN225" s="8" t="s">
        <v>1713</v>
      </c>
      <c r="AO225" s="8" t="s">
        <v>1714</v>
      </c>
      <c r="AP225" s="8" t="s">
        <v>1715</v>
      </c>
      <c r="AQ225" s="8" t="s">
        <v>1716</v>
      </c>
      <c r="AR225" s="8" t="s">
        <v>1717</v>
      </c>
      <c r="AS225" s="8" t="s">
        <v>1718</v>
      </c>
    </row>
    <row r="226" spans="35:45" ht="20.399999999999999" thickBot="1" x14ac:dyDescent="0.35">
      <c r="AI226" s="7" t="s">
        <v>1719</v>
      </c>
      <c r="AJ226" s="8" t="s">
        <v>1720</v>
      </c>
      <c r="AK226" s="8" t="s">
        <v>1721</v>
      </c>
      <c r="AL226" s="8" t="s">
        <v>1722</v>
      </c>
      <c r="AM226" s="8" t="s">
        <v>1723</v>
      </c>
      <c r="AN226" s="8" t="s">
        <v>1724</v>
      </c>
      <c r="AO226" s="8" t="s">
        <v>1725</v>
      </c>
      <c r="AP226" s="8" t="s">
        <v>1726</v>
      </c>
      <c r="AQ226" s="8" t="s">
        <v>1727</v>
      </c>
      <c r="AR226" s="8" t="s">
        <v>1728</v>
      </c>
      <c r="AS226" s="8" t="s">
        <v>1729</v>
      </c>
    </row>
    <row r="227" spans="35:45" ht="20.399999999999999" thickBot="1" x14ac:dyDescent="0.35">
      <c r="AI227" s="7" t="s">
        <v>1730</v>
      </c>
      <c r="AJ227" s="8" t="s">
        <v>1731</v>
      </c>
      <c r="AK227" s="8" t="s">
        <v>1732</v>
      </c>
      <c r="AL227" s="8" t="s">
        <v>1733</v>
      </c>
      <c r="AM227" s="8" t="s">
        <v>1734</v>
      </c>
      <c r="AN227" s="8" t="s">
        <v>1735</v>
      </c>
      <c r="AO227" s="8" t="s">
        <v>1736</v>
      </c>
      <c r="AP227" s="8" t="s">
        <v>1737</v>
      </c>
      <c r="AQ227" s="8" t="s">
        <v>1738</v>
      </c>
      <c r="AR227" s="8" t="s">
        <v>1739</v>
      </c>
      <c r="AS227" s="8" t="s">
        <v>1740</v>
      </c>
    </row>
    <row r="228" spans="35:45" ht="20.399999999999999" thickBot="1" x14ac:dyDescent="0.35">
      <c r="AI228" s="7" t="s">
        <v>1741</v>
      </c>
      <c r="AJ228" s="8" t="s">
        <v>1742</v>
      </c>
      <c r="AK228" s="8" t="s">
        <v>1743</v>
      </c>
      <c r="AL228" s="8" t="s">
        <v>1744</v>
      </c>
      <c r="AM228" s="8" t="s">
        <v>1745</v>
      </c>
      <c r="AN228" s="8" t="s">
        <v>1746</v>
      </c>
      <c r="AO228" s="8" t="s">
        <v>1747</v>
      </c>
      <c r="AP228" s="8" t="s">
        <v>1748</v>
      </c>
      <c r="AQ228" s="8" t="s">
        <v>1749</v>
      </c>
      <c r="AR228" s="8" t="s">
        <v>1750</v>
      </c>
      <c r="AS228" s="8" t="s">
        <v>1751</v>
      </c>
    </row>
    <row r="229" spans="35:45" ht="20.399999999999999" thickBot="1" x14ac:dyDescent="0.35">
      <c r="AI229" s="7" t="s">
        <v>1752</v>
      </c>
      <c r="AJ229" s="8" t="s">
        <v>1753</v>
      </c>
      <c r="AK229" s="8" t="s">
        <v>1754</v>
      </c>
      <c r="AL229" s="8" t="s">
        <v>1755</v>
      </c>
      <c r="AM229" s="8" t="s">
        <v>1756</v>
      </c>
      <c r="AN229" s="8" t="s">
        <v>1757</v>
      </c>
      <c r="AO229" s="8" t="s">
        <v>1758</v>
      </c>
      <c r="AP229" s="8" t="s">
        <v>1759</v>
      </c>
      <c r="AQ229" s="8" t="s">
        <v>1760</v>
      </c>
      <c r="AR229" s="8" t="s">
        <v>1761</v>
      </c>
      <c r="AS229" s="8" t="s">
        <v>1762</v>
      </c>
    </row>
    <row r="230" spans="35:45" ht="20.399999999999999" thickBot="1" x14ac:dyDescent="0.35">
      <c r="AI230" s="7" t="s">
        <v>1763</v>
      </c>
      <c r="AJ230" s="8" t="s">
        <v>1764</v>
      </c>
      <c r="AK230" s="8" t="s">
        <v>1765</v>
      </c>
      <c r="AL230" s="8" t="s">
        <v>1766</v>
      </c>
      <c r="AM230" s="8" t="s">
        <v>1767</v>
      </c>
      <c r="AN230" s="8" t="s">
        <v>1768</v>
      </c>
      <c r="AO230" s="8" t="s">
        <v>1769</v>
      </c>
      <c r="AP230" s="8" t="s">
        <v>1770</v>
      </c>
      <c r="AQ230" s="8" t="s">
        <v>1771</v>
      </c>
      <c r="AR230" s="8" t="s">
        <v>1772</v>
      </c>
      <c r="AS230" s="8" t="s">
        <v>1773</v>
      </c>
    </row>
    <row r="231" spans="35:45" ht="20.399999999999999" thickBot="1" x14ac:dyDescent="0.35">
      <c r="AI231" s="7" t="s">
        <v>1774</v>
      </c>
      <c r="AJ231" s="8" t="s">
        <v>1775</v>
      </c>
      <c r="AK231" s="8" t="s">
        <v>1776</v>
      </c>
      <c r="AL231" s="8" t="s">
        <v>1777</v>
      </c>
      <c r="AM231" s="8" t="s">
        <v>1778</v>
      </c>
      <c r="AN231" s="8" t="s">
        <v>1779</v>
      </c>
      <c r="AO231" s="8" t="s">
        <v>1780</v>
      </c>
      <c r="AP231" s="8" t="s">
        <v>1781</v>
      </c>
      <c r="AQ231" s="8" t="s">
        <v>1782</v>
      </c>
      <c r="AR231" s="8" t="s">
        <v>1783</v>
      </c>
      <c r="AS231" s="8" t="s">
        <v>1784</v>
      </c>
    </row>
    <row r="232" spans="35:45" ht="20.399999999999999" thickBot="1" x14ac:dyDescent="0.35">
      <c r="AI232" s="7" t="s">
        <v>1785</v>
      </c>
      <c r="AJ232" s="8" t="s">
        <v>1786</v>
      </c>
      <c r="AK232" s="8" t="s">
        <v>1787</v>
      </c>
      <c r="AL232" s="8" t="s">
        <v>1788</v>
      </c>
      <c r="AM232" s="8" t="s">
        <v>1789</v>
      </c>
      <c r="AN232" s="8" t="s">
        <v>1790</v>
      </c>
      <c r="AO232" s="8" t="s">
        <v>1791</v>
      </c>
      <c r="AP232" s="8" t="s">
        <v>1792</v>
      </c>
      <c r="AQ232" s="8" t="s">
        <v>1793</v>
      </c>
      <c r="AR232" s="8" t="s">
        <v>1794</v>
      </c>
      <c r="AS232" s="8" t="s">
        <v>1795</v>
      </c>
    </row>
    <row r="233" spans="35:45" ht="20.399999999999999" thickBot="1" x14ac:dyDescent="0.35">
      <c r="AI233" s="7" t="s">
        <v>1796</v>
      </c>
      <c r="AJ233" s="8" t="s">
        <v>1797</v>
      </c>
      <c r="AK233" s="8" t="s">
        <v>1798</v>
      </c>
      <c r="AL233" s="8" t="s">
        <v>1799</v>
      </c>
      <c r="AM233" s="8" t="s">
        <v>1800</v>
      </c>
      <c r="AN233" s="8" t="s">
        <v>1801</v>
      </c>
      <c r="AO233" s="8" t="s">
        <v>1802</v>
      </c>
      <c r="AP233" s="8" t="s">
        <v>1803</v>
      </c>
      <c r="AQ233" s="8" t="s">
        <v>1804</v>
      </c>
      <c r="AR233" s="8" t="s">
        <v>1805</v>
      </c>
      <c r="AS233" s="8" t="s">
        <v>1806</v>
      </c>
    </row>
    <row r="234" spans="35:45" ht="20.399999999999999" thickBot="1" x14ac:dyDescent="0.35">
      <c r="AI234" s="7" t="s">
        <v>1807</v>
      </c>
      <c r="AJ234" s="8" t="s">
        <v>1808</v>
      </c>
      <c r="AK234" s="8" t="s">
        <v>1809</v>
      </c>
      <c r="AL234" s="8" t="s">
        <v>1810</v>
      </c>
      <c r="AM234" s="8" t="s">
        <v>1811</v>
      </c>
      <c r="AN234" s="8" t="s">
        <v>1812</v>
      </c>
      <c r="AO234" s="8" t="s">
        <v>1813</v>
      </c>
      <c r="AP234" s="8" t="s">
        <v>1814</v>
      </c>
      <c r="AQ234" s="8" t="s">
        <v>1815</v>
      </c>
      <c r="AR234" s="8" t="s">
        <v>1816</v>
      </c>
      <c r="AS234" s="8" t="s">
        <v>1817</v>
      </c>
    </row>
    <row r="235" spans="35:45" ht="20.399999999999999" thickBot="1" x14ac:dyDescent="0.35">
      <c r="AI235" s="7" t="s">
        <v>1818</v>
      </c>
      <c r="AJ235" s="8" t="s">
        <v>1819</v>
      </c>
      <c r="AK235" s="8" t="s">
        <v>1820</v>
      </c>
      <c r="AL235" s="8" t="s">
        <v>1821</v>
      </c>
      <c r="AM235" s="8" t="s">
        <v>1822</v>
      </c>
      <c r="AN235" s="8" t="s">
        <v>1823</v>
      </c>
      <c r="AO235" s="8" t="s">
        <v>1824</v>
      </c>
      <c r="AP235" s="8" t="s">
        <v>1825</v>
      </c>
      <c r="AQ235" s="8" t="s">
        <v>1826</v>
      </c>
      <c r="AR235" s="8" t="s">
        <v>1827</v>
      </c>
      <c r="AS235" s="8" t="s">
        <v>1828</v>
      </c>
    </row>
    <row r="236" spans="35:45" ht="20.399999999999999" thickBot="1" x14ac:dyDescent="0.35">
      <c r="AI236" s="7" t="s">
        <v>1829</v>
      </c>
      <c r="AJ236" s="8" t="s">
        <v>1830</v>
      </c>
      <c r="AK236" s="8" t="s">
        <v>1831</v>
      </c>
      <c r="AL236" s="8" t="s">
        <v>1832</v>
      </c>
      <c r="AM236" s="8" t="s">
        <v>1833</v>
      </c>
      <c r="AN236" s="8" t="s">
        <v>1834</v>
      </c>
      <c r="AO236" s="8" t="s">
        <v>1835</v>
      </c>
      <c r="AP236" s="8" t="s">
        <v>1836</v>
      </c>
      <c r="AQ236" s="8" t="s">
        <v>1837</v>
      </c>
      <c r="AR236" s="8" t="s">
        <v>1838</v>
      </c>
      <c r="AS236" s="8" t="s">
        <v>1839</v>
      </c>
    </row>
    <row r="237" spans="35:45" ht="20.399999999999999" thickBot="1" x14ac:dyDescent="0.35">
      <c r="AI237" s="7" t="s">
        <v>1840</v>
      </c>
      <c r="AJ237" s="8" t="s">
        <v>1841</v>
      </c>
      <c r="AK237" s="8" t="s">
        <v>1842</v>
      </c>
      <c r="AL237" s="8" t="s">
        <v>1843</v>
      </c>
      <c r="AM237" s="8" t="s">
        <v>1844</v>
      </c>
      <c r="AN237" s="8" t="s">
        <v>1845</v>
      </c>
      <c r="AO237" s="8" t="s">
        <v>1846</v>
      </c>
      <c r="AP237" s="8" t="s">
        <v>1847</v>
      </c>
      <c r="AQ237" s="8" t="s">
        <v>1848</v>
      </c>
      <c r="AR237" s="8" t="s">
        <v>1849</v>
      </c>
      <c r="AS237" s="8" t="s">
        <v>1850</v>
      </c>
    </row>
    <row r="238" spans="35:45" ht="20.399999999999999" thickBot="1" x14ac:dyDescent="0.35">
      <c r="AI238" s="7" t="s">
        <v>1851</v>
      </c>
      <c r="AJ238" s="8" t="s">
        <v>1852</v>
      </c>
      <c r="AK238" s="8" t="s">
        <v>1853</v>
      </c>
      <c r="AL238" s="8" t="s">
        <v>1854</v>
      </c>
      <c r="AM238" s="8" t="s">
        <v>1855</v>
      </c>
      <c r="AN238" s="8" t="s">
        <v>1856</v>
      </c>
      <c r="AO238" s="8" t="s">
        <v>1857</v>
      </c>
      <c r="AP238" s="8" t="s">
        <v>1858</v>
      </c>
      <c r="AQ238" s="8" t="s">
        <v>1859</v>
      </c>
      <c r="AR238" s="8" t="s">
        <v>1860</v>
      </c>
      <c r="AS238" s="8" t="s">
        <v>1861</v>
      </c>
    </row>
    <row r="239" spans="35:45" ht="20.399999999999999" thickBot="1" x14ac:dyDescent="0.35">
      <c r="AI239" s="7" t="s">
        <v>1862</v>
      </c>
      <c r="AJ239" s="8" t="s">
        <v>1863</v>
      </c>
      <c r="AK239" s="8" t="s">
        <v>1864</v>
      </c>
      <c r="AL239" s="8" t="s">
        <v>1865</v>
      </c>
      <c r="AM239" s="8" t="s">
        <v>1866</v>
      </c>
      <c r="AN239" s="8" t="s">
        <v>1867</v>
      </c>
      <c r="AO239" s="8" t="s">
        <v>1868</v>
      </c>
      <c r="AP239" s="8" t="s">
        <v>1869</v>
      </c>
      <c r="AQ239" s="8" t="s">
        <v>1870</v>
      </c>
      <c r="AR239" s="8" t="s">
        <v>1871</v>
      </c>
      <c r="AS239" s="8" t="s">
        <v>1872</v>
      </c>
    </row>
    <row r="240" spans="35:45" ht="20.399999999999999" thickBot="1" x14ac:dyDescent="0.35">
      <c r="AI240" s="7" t="s">
        <v>1873</v>
      </c>
      <c r="AJ240" s="8" t="s">
        <v>1874</v>
      </c>
      <c r="AK240" s="8" t="s">
        <v>1875</v>
      </c>
      <c r="AL240" s="8" t="s">
        <v>1876</v>
      </c>
      <c r="AM240" s="8" t="s">
        <v>1877</v>
      </c>
      <c r="AN240" s="8" t="s">
        <v>1878</v>
      </c>
      <c r="AO240" s="8" t="s">
        <v>1879</v>
      </c>
      <c r="AP240" s="8" t="s">
        <v>1880</v>
      </c>
      <c r="AQ240" s="8" t="s">
        <v>1881</v>
      </c>
      <c r="AR240" s="8" t="s">
        <v>1882</v>
      </c>
      <c r="AS240" s="8" t="s">
        <v>1883</v>
      </c>
    </row>
    <row r="241" spans="35:45" ht="20.399999999999999" thickBot="1" x14ac:dyDescent="0.35">
      <c r="AI241" s="7" t="s">
        <v>1884</v>
      </c>
      <c r="AJ241" s="8" t="s">
        <v>1885</v>
      </c>
      <c r="AK241" s="8" t="s">
        <v>1886</v>
      </c>
      <c r="AL241" s="8" t="s">
        <v>1887</v>
      </c>
      <c r="AM241" s="8" t="s">
        <v>1888</v>
      </c>
      <c r="AN241" s="8" t="s">
        <v>1889</v>
      </c>
      <c r="AO241" s="8" t="s">
        <v>1890</v>
      </c>
      <c r="AP241" s="8" t="s">
        <v>1891</v>
      </c>
      <c r="AQ241" s="8" t="s">
        <v>1892</v>
      </c>
      <c r="AR241" s="8" t="s">
        <v>1893</v>
      </c>
      <c r="AS241" s="8" t="s">
        <v>1894</v>
      </c>
    </row>
    <row r="242" spans="35:45" ht="20.399999999999999" thickBot="1" x14ac:dyDescent="0.35">
      <c r="AI242" s="7" t="s">
        <v>1895</v>
      </c>
      <c r="AJ242" s="8" t="s">
        <v>1896</v>
      </c>
      <c r="AK242" s="8" t="s">
        <v>1897</v>
      </c>
      <c r="AL242" s="8" t="s">
        <v>1898</v>
      </c>
      <c r="AM242" s="8" t="s">
        <v>1899</v>
      </c>
      <c r="AN242" s="8" t="s">
        <v>1900</v>
      </c>
      <c r="AO242" s="8" t="s">
        <v>1901</v>
      </c>
      <c r="AP242" s="8" t="s">
        <v>1902</v>
      </c>
      <c r="AQ242" s="8" t="s">
        <v>1903</v>
      </c>
      <c r="AR242" s="8" t="s">
        <v>1904</v>
      </c>
      <c r="AS242" s="8" t="s">
        <v>1905</v>
      </c>
    </row>
    <row r="243" spans="35:45" ht="20.399999999999999" thickBot="1" x14ac:dyDescent="0.35">
      <c r="AI243" s="7" t="s">
        <v>1906</v>
      </c>
      <c r="AJ243" s="8" t="s">
        <v>1907</v>
      </c>
      <c r="AK243" s="8" t="s">
        <v>1908</v>
      </c>
      <c r="AL243" s="8" t="s">
        <v>1909</v>
      </c>
      <c r="AM243" s="8" t="s">
        <v>1910</v>
      </c>
      <c r="AN243" s="8" t="s">
        <v>1911</v>
      </c>
      <c r="AO243" s="8" t="s">
        <v>1912</v>
      </c>
      <c r="AP243" s="8" t="s">
        <v>1913</v>
      </c>
      <c r="AQ243" s="8" t="s">
        <v>1914</v>
      </c>
      <c r="AR243" s="8" t="s">
        <v>1915</v>
      </c>
      <c r="AS243" s="8" t="s">
        <v>1916</v>
      </c>
    </row>
    <row r="244" spans="35:45" ht="20.399999999999999" thickBot="1" x14ac:dyDescent="0.35">
      <c r="AI244" s="7" t="s">
        <v>1917</v>
      </c>
      <c r="AJ244" s="8" t="s">
        <v>1918</v>
      </c>
      <c r="AK244" s="8" t="s">
        <v>1919</v>
      </c>
      <c r="AL244" s="8" t="s">
        <v>1920</v>
      </c>
      <c r="AM244" s="8" t="s">
        <v>1921</v>
      </c>
      <c r="AN244" s="8" t="s">
        <v>1922</v>
      </c>
      <c r="AO244" s="8" t="s">
        <v>1923</v>
      </c>
      <c r="AP244" s="8" t="s">
        <v>1924</v>
      </c>
      <c r="AQ244" s="8" t="s">
        <v>1925</v>
      </c>
      <c r="AR244" s="8" t="s">
        <v>1926</v>
      </c>
      <c r="AS244" s="8" t="s">
        <v>1927</v>
      </c>
    </row>
    <row r="245" spans="35:45" ht="20.399999999999999" thickBot="1" x14ac:dyDescent="0.35">
      <c r="AI245" s="7" t="s">
        <v>1928</v>
      </c>
      <c r="AJ245" s="8" t="s">
        <v>1929</v>
      </c>
      <c r="AK245" s="8" t="s">
        <v>1930</v>
      </c>
      <c r="AL245" s="8" t="s">
        <v>1931</v>
      </c>
      <c r="AM245" s="8" t="s">
        <v>1932</v>
      </c>
      <c r="AN245" s="8" t="s">
        <v>1933</v>
      </c>
      <c r="AO245" s="8" t="s">
        <v>1934</v>
      </c>
      <c r="AP245" s="8" t="s">
        <v>1935</v>
      </c>
      <c r="AQ245" s="8" t="s">
        <v>1936</v>
      </c>
      <c r="AR245" s="8" t="s">
        <v>1937</v>
      </c>
      <c r="AS245" s="8" t="s">
        <v>1938</v>
      </c>
    </row>
    <row r="246" spans="35:45" ht="20.399999999999999" thickBot="1" x14ac:dyDescent="0.35">
      <c r="AI246" s="7" t="s">
        <v>1939</v>
      </c>
      <c r="AJ246" s="8" t="s">
        <v>1940</v>
      </c>
      <c r="AK246" s="8" t="s">
        <v>1941</v>
      </c>
      <c r="AL246" s="8" t="s">
        <v>1942</v>
      </c>
      <c r="AM246" s="8" t="s">
        <v>1943</v>
      </c>
      <c r="AN246" s="8" t="s">
        <v>1944</v>
      </c>
      <c r="AO246" s="8" t="s">
        <v>1945</v>
      </c>
      <c r="AP246" s="8" t="s">
        <v>1946</v>
      </c>
      <c r="AQ246" s="8" t="s">
        <v>1947</v>
      </c>
      <c r="AR246" s="8" t="s">
        <v>1948</v>
      </c>
      <c r="AS246" s="8" t="s">
        <v>1949</v>
      </c>
    </row>
    <row r="247" spans="35:45" ht="20.399999999999999" thickBot="1" x14ac:dyDescent="0.35">
      <c r="AI247" s="7" t="s">
        <v>1950</v>
      </c>
      <c r="AJ247" s="8" t="s">
        <v>1951</v>
      </c>
      <c r="AK247" s="8" t="s">
        <v>1952</v>
      </c>
      <c r="AL247" s="8" t="s">
        <v>1953</v>
      </c>
      <c r="AM247" s="8" t="s">
        <v>1954</v>
      </c>
      <c r="AN247" s="8" t="s">
        <v>1955</v>
      </c>
      <c r="AO247" s="8" t="s">
        <v>1956</v>
      </c>
      <c r="AP247" s="8" t="s">
        <v>1957</v>
      </c>
      <c r="AQ247" s="8" t="s">
        <v>1958</v>
      </c>
      <c r="AR247" s="8" t="s">
        <v>1959</v>
      </c>
      <c r="AS247" s="8" t="s">
        <v>1960</v>
      </c>
    </row>
    <row r="248" spans="35:45" ht="20.399999999999999" thickBot="1" x14ac:dyDescent="0.35">
      <c r="AI248" s="7" t="s">
        <v>1961</v>
      </c>
      <c r="AJ248" s="8" t="s">
        <v>1962</v>
      </c>
      <c r="AK248" s="8" t="s">
        <v>1963</v>
      </c>
      <c r="AL248" s="8" t="s">
        <v>1964</v>
      </c>
      <c r="AM248" s="8" t="s">
        <v>1965</v>
      </c>
      <c r="AN248" s="8" t="s">
        <v>1966</v>
      </c>
      <c r="AO248" s="8" t="s">
        <v>1967</v>
      </c>
      <c r="AP248" s="8" t="s">
        <v>1968</v>
      </c>
      <c r="AQ248" s="8" t="s">
        <v>1969</v>
      </c>
      <c r="AR248" s="8" t="s">
        <v>1970</v>
      </c>
      <c r="AS248" s="8" t="s">
        <v>1971</v>
      </c>
    </row>
    <row r="249" spans="35:45" ht="20.399999999999999" thickBot="1" x14ac:dyDescent="0.35">
      <c r="AI249" s="7" t="s">
        <v>1972</v>
      </c>
      <c r="AJ249" s="8" t="s">
        <v>1973</v>
      </c>
      <c r="AK249" s="8" t="s">
        <v>1974</v>
      </c>
      <c r="AL249" s="8" t="s">
        <v>1975</v>
      </c>
      <c r="AM249" s="8" t="s">
        <v>1976</v>
      </c>
      <c r="AN249" s="8" t="s">
        <v>1977</v>
      </c>
      <c r="AO249" s="8" t="s">
        <v>1978</v>
      </c>
      <c r="AP249" s="8" t="s">
        <v>1979</v>
      </c>
      <c r="AQ249" s="8" t="s">
        <v>1980</v>
      </c>
      <c r="AR249" s="8" t="s">
        <v>1981</v>
      </c>
      <c r="AS249" s="8" t="s">
        <v>1982</v>
      </c>
    </row>
    <row r="250" spans="35:45" ht="20.399999999999999" thickBot="1" x14ac:dyDescent="0.35">
      <c r="AI250" s="7" t="s">
        <v>1983</v>
      </c>
      <c r="AJ250" s="8" t="s">
        <v>1984</v>
      </c>
      <c r="AK250" s="8" t="s">
        <v>1985</v>
      </c>
      <c r="AL250" s="8" t="s">
        <v>1986</v>
      </c>
      <c r="AM250" s="8" t="s">
        <v>1987</v>
      </c>
      <c r="AN250" s="8" t="s">
        <v>1988</v>
      </c>
      <c r="AO250" s="8" t="s">
        <v>1989</v>
      </c>
      <c r="AP250" s="8" t="s">
        <v>1990</v>
      </c>
      <c r="AQ250" s="8" t="s">
        <v>1991</v>
      </c>
      <c r="AR250" s="8" t="s">
        <v>1992</v>
      </c>
      <c r="AS250" s="8" t="s">
        <v>1993</v>
      </c>
    </row>
    <row r="251" spans="35:45" ht="20.399999999999999" thickBot="1" x14ac:dyDescent="0.35">
      <c r="AI251" s="7" t="s">
        <v>1994</v>
      </c>
      <c r="AJ251" s="8" t="s">
        <v>1995</v>
      </c>
      <c r="AK251" s="8" t="s">
        <v>1996</v>
      </c>
      <c r="AL251" s="8" t="s">
        <v>1997</v>
      </c>
      <c r="AM251" s="8" t="s">
        <v>1998</v>
      </c>
      <c r="AN251" s="8" t="s">
        <v>1999</v>
      </c>
      <c r="AO251" s="8" t="s">
        <v>2000</v>
      </c>
      <c r="AP251" s="8" t="s">
        <v>2001</v>
      </c>
      <c r="AQ251" s="8" t="s">
        <v>2002</v>
      </c>
      <c r="AR251" s="8" t="s">
        <v>2003</v>
      </c>
      <c r="AS251" s="8" t="s">
        <v>2004</v>
      </c>
    </row>
    <row r="252" spans="35:45" ht="20.399999999999999" thickBot="1" x14ac:dyDescent="0.35">
      <c r="AI252" s="7" t="s">
        <v>2005</v>
      </c>
      <c r="AJ252" s="8" t="s">
        <v>2006</v>
      </c>
      <c r="AK252" s="8" t="s">
        <v>2007</v>
      </c>
      <c r="AL252" s="8" t="s">
        <v>2008</v>
      </c>
      <c r="AM252" s="8" t="s">
        <v>2009</v>
      </c>
      <c r="AN252" s="8" t="s">
        <v>2010</v>
      </c>
      <c r="AO252" s="8" t="s">
        <v>2011</v>
      </c>
      <c r="AP252" s="8" t="s">
        <v>2012</v>
      </c>
      <c r="AQ252" s="8" t="s">
        <v>2013</v>
      </c>
      <c r="AR252" s="8" t="s">
        <v>2014</v>
      </c>
      <c r="AS252" s="8" t="s">
        <v>2015</v>
      </c>
    </row>
    <row r="253" spans="35:45" ht="20.399999999999999" thickBot="1" x14ac:dyDescent="0.35">
      <c r="AI253" s="7" t="s">
        <v>2016</v>
      </c>
      <c r="AJ253" s="8" t="s">
        <v>2017</v>
      </c>
      <c r="AK253" s="8" t="s">
        <v>2018</v>
      </c>
      <c r="AL253" s="8" t="s">
        <v>2019</v>
      </c>
      <c r="AM253" s="8" t="s">
        <v>2020</v>
      </c>
      <c r="AN253" s="8" t="s">
        <v>2021</v>
      </c>
      <c r="AO253" s="8" t="s">
        <v>2022</v>
      </c>
      <c r="AP253" s="8" t="s">
        <v>2023</v>
      </c>
      <c r="AQ253" s="8" t="s">
        <v>2024</v>
      </c>
      <c r="AR253" s="8" t="s">
        <v>2025</v>
      </c>
      <c r="AS253" s="8" t="s">
        <v>2026</v>
      </c>
    </row>
    <row r="254" spans="35:45" ht="20.399999999999999" thickBot="1" x14ac:dyDescent="0.35">
      <c r="AI254" s="7" t="s">
        <v>2027</v>
      </c>
      <c r="AJ254" s="8" t="s">
        <v>2028</v>
      </c>
      <c r="AK254" s="8" t="s">
        <v>2029</v>
      </c>
      <c r="AL254" s="8" t="s">
        <v>2030</v>
      </c>
      <c r="AM254" s="8" t="s">
        <v>2031</v>
      </c>
      <c r="AN254" s="8" t="s">
        <v>2032</v>
      </c>
      <c r="AO254" s="8" t="s">
        <v>2033</v>
      </c>
      <c r="AP254" s="8" t="s">
        <v>2034</v>
      </c>
      <c r="AQ254" s="8" t="s">
        <v>2035</v>
      </c>
      <c r="AR254" s="8" t="s">
        <v>2036</v>
      </c>
      <c r="AS254" s="8" t="s">
        <v>2037</v>
      </c>
    </row>
    <row r="255" spans="35:45" ht="20.399999999999999" thickBot="1" x14ac:dyDescent="0.35">
      <c r="AI255" s="7" t="s">
        <v>2038</v>
      </c>
      <c r="AJ255" s="8" t="s">
        <v>2039</v>
      </c>
      <c r="AK255" s="8" t="s">
        <v>2040</v>
      </c>
      <c r="AL255" s="8" t="s">
        <v>2041</v>
      </c>
      <c r="AM255" s="8" t="s">
        <v>2042</v>
      </c>
      <c r="AN255" s="8" t="s">
        <v>2043</v>
      </c>
      <c r="AO255" s="8" t="s">
        <v>2044</v>
      </c>
      <c r="AP255" s="8" t="s">
        <v>2045</v>
      </c>
      <c r="AQ255" s="8" t="s">
        <v>2046</v>
      </c>
      <c r="AR255" s="8" t="s">
        <v>2047</v>
      </c>
      <c r="AS255" s="8" t="s">
        <v>2048</v>
      </c>
    </row>
    <row r="256" spans="35:45" ht="20.399999999999999" thickBot="1" x14ac:dyDescent="0.35">
      <c r="AI256" s="7" t="s">
        <v>2049</v>
      </c>
      <c r="AJ256" s="8" t="s">
        <v>2050</v>
      </c>
      <c r="AK256" s="8" t="s">
        <v>2051</v>
      </c>
      <c r="AL256" s="8" t="s">
        <v>2052</v>
      </c>
      <c r="AM256" s="8" t="s">
        <v>2053</v>
      </c>
      <c r="AN256" s="8" t="s">
        <v>2054</v>
      </c>
      <c r="AO256" s="8" t="s">
        <v>2055</v>
      </c>
      <c r="AP256" s="8" t="s">
        <v>2056</v>
      </c>
      <c r="AQ256" s="8" t="s">
        <v>2057</v>
      </c>
      <c r="AR256" s="8" t="s">
        <v>2058</v>
      </c>
      <c r="AS256" s="8" t="s">
        <v>2059</v>
      </c>
    </row>
    <row r="257" spans="35:45" ht="20.399999999999999" thickBot="1" x14ac:dyDescent="0.35">
      <c r="AI257" s="7" t="s">
        <v>2060</v>
      </c>
      <c r="AJ257" s="8" t="s">
        <v>2061</v>
      </c>
      <c r="AK257" s="8" t="s">
        <v>2062</v>
      </c>
      <c r="AL257" s="8" t="s">
        <v>2063</v>
      </c>
      <c r="AM257" s="8" t="s">
        <v>2064</v>
      </c>
      <c r="AN257" s="8" t="s">
        <v>2065</v>
      </c>
      <c r="AO257" s="8" t="s">
        <v>2066</v>
      </c>
      <c r="AP257" s="8" t="s">
        <v>2067</v>
      </c>
      <c r="AQ257" s="8" t="s">
        <v>2068</v>
      </c>
      <c r="AR257" s="8" t="s">
        <v>2069</v>
      </c>
      <c r="AS257" s="8" t="s">
        <v>2070</v>
      </c>
    </row>
    <row r="258" spans="35:45" ht="20.399999999999999" thickBot="1" x14ac:dyDescent="0.35">
      <c r="AI258" s="7" t="s">
        <v>2071</v>
      </c>
      <c r="AJ258" s="8" t="s">
        <v>2072</v>
      </c>
      <c r="AK258" s="8" t="s">
        <v>2073</v>
      </c>
      <c r="AL258" s="8" t="s">
        <v>2074</v>
      </c>
      <c r="AM258" s="8" t="s">
        <v>2075</v>
      </c>
      <c r="AN258" s="8" t="s">
        <v>2076</v>
      </c>
      <c r="AO258" s="8" t="s">
        <v>2077</v>
      </c>
      <c r="AP258" s="8" t="s">
        <v>2078</v>
      </c>
      <c r="AQ258" s="8" t="s">
        <v>2079</v>
      </c>
      <c r="AR258" s="8" t="s">
        <v>2080</v>
      </c>
      <c r="AS258" s="8" t="s">
        <v>2081</v>
      </c>
    </row>
    <row r="259" spans="35:45" ht="20.399999999999999" thickBot="1" x14ac:dyDescent="0.35">
      <c r="AI259" s="7" t="s">
        <v>2082</v>
      </c>
      <c r="AJ259" s="8" t="s">
        <v>2083</v>
      </c>
      <c r="AK259" s="8" t="s">
        <v>2084</v>
      </c>
      <c r="AL259" s="8" t="s">
        <v>2085</v>
      </c>
      <c r="AM259" s="8" t="s">
        <v>2086</v>
      </c>
      <c r="AN259" s="8" t="s">
        <v>2087</v>
      </c>
      <c r="AO259" s="8" t="s">
        <v>2088</v>
      </c>
      <c r="AP259" s="8" t="s">
        <v>2089</v>
      </c>
      <c r="AQ259" s="8" t="s">
        <v>2090</v>
      </c>
      <c r="AR259" s="8" t="s">
        <v>2091</v>
      </c>
      <c r="AS259" s="8" t="s">
        <v>2092</v>
      </c>
    </row>
    <row r="260" spans="35:45" ht="20.399999999999999" thickBot="1" x14ac:dyDescent="0.35">
      <c r="AI260" s="7" t="s">
        <v>2093</v>
      </c>
      <c r="AJ260" s="8" t="s">
        <v>2094</v>
      </c>
      <c r="AK260" s="8" t="s">
        <v>2095</v>
      </c>
      <c r="AL260" s="8" t="s">
        <v>2096</v>
      </c>
      <c r="AM260" s="8" t="s">
        <v>2097</v>
      </c>
      <c r="AN260" s="8" t="s">
        <v>2098</v>
      </c>
      <c r="AO260" s="8" t="s">
        <v>2099</v>
      </c>
      <c r="AP260" s="8" t="s">
        <v>2100</v>
      </c>
      <c r="AQ260" s="8" t="s">
        <v>2101</v>
      </c>
      <c r="AR260" s="8" t="s">
        <v>2102</v>
      </c>
      <c r="AS260" s="8" t="s">
        <v>2103</v>
      </c>
    </row>
    <row r="261" spans="35:45" ht="20.399999999999999" thickBot="1" x14ac:dyDescent="0.35">
      <c r="AI261" s="7" t="s">
        <v>2104</v>
      </c>
      <c r="AJ261" s="8" t="s">
        <v>2105</v>
      </c>
      <c r="AK261" s="8" t="s">
        <v>2106</v>
      </c>
      <c r="AL261" s="8" t="s">
        <v>2107</v>
      </c>
      <c r="AM261" s="8" t="s">
        <v>2108</v>
      </c>
      <c r="AN261" s="8" t="s">
        <v>2109</v>
      </c>
      <c r="AO261" s="8" t="s">
        <v>2110</v>
      </c>
      <c r="AP261" s="8" t="s">
        <v>2111</v>
      </c>
      <c r="AQ261" s="8" t="s">
        <v>2112</v>
      </c>
      <c r="AR261" s="8" t="s">
        <v>2113</v>
      </c>
      <c r="AS261" s="8" t="s">
        <v>2114</v>
      </c>
    </row>
    <row r="262" spans="35:45" ht="20.399999999999999" thickBot="1" x14ac:dyDescent="0.35">
      <c r="AI262" s="7" t="s">
        <v>2115</v>
      </c>
      <c r="AJ262" s="8" t="s">
        <v>2116</v>
      </c>
      <c r="AK262" s="8" t="s">
        <v>2117</v>
      </c>
      <c r="AL262" s="8" t="s">
        <v>2118</v>
      </c>
      <c r="AM262" s="8" t="s">
        <v>2119</v>
      </c>
      <c r="AN262" s="8" t="s">
        <v>2120</v>
      </c>
      <c r="AO262" s="8" t="s">
        <v>2121</v>
      </c>
      <c r="AP262" s="8" t="s">
        <v>2122</v>
      </c>
      <c r="AQ262" s="8" t="s">
        <v>2123</v>
      </c>
      <c r="AR262" s="8" t="s">
        <v>2124</v>
      </c>
      <c r="AS262" s="8" t="s">
        <v>2125</v>
      </c>
    </row>
    <row r="263" spans="35:45" ht="20.399999999999999" thickBot="1" x14ac:dyDescent="0.35">
      <c r="AI263" s="7" t="s">
        <v>2126</v>
      </c>
      <c r="AJ263" s="8" t="s">
        <v>2127</v>
      </c>
      <c r="AK263" s="8" t="s">
        <v>2128</v>
      </c>
      <c r="AL263" s="8" t="s">
        <v>2129</v>
      </c>
      <c r="AM263" s="8" t="s">
        <v>2130</v>
      </c>
      <c r="AN263" s="8" t="s">
        <v>2131</v>
      </c>
      <c r="AO263" s="8" t="s">
        <v>2132</v>
      </c>
      <c r="AP263" s="8" t="s">
        <v>2133</v>
      </c>
      <c r="AQ263" s="8" t="s">
        <v>2134</v>
      </c>
      <c r="AR263" s="8" t="s">
        <v>2135</v>
      </c>
      <c r="AS263" s="8" t="s">
        <v>2136</v>
      </c>
    </row>
    <row r="264" spans="35:45" ht="20.399999999999999" thickBot="1" x14ac:dyDescent="0.35">
      <c r="AI264" s="7" t="s">
        <v>2137</v>
      </c>
      <c r="AJ264" s="8" t="s">
        <v>2138</v>
      </c>
      <c r="AK264" s="8" t="s">
        <v>2139</v>
      </c>
      <c r="AL264" s="8" t="s">
        <v>2140</v>
      </c>
      <c r="AM264" s="8" t="s">
        <v>2141</v>
      </c>
      <c r="AN264" s="8" t="s">
        <v>2142</v>
      </c>
      <c r="AO264" s="8" t="s">
        <v>2143</v>
      </c>
      <c r="AP264" s="8" t="s">
        <v>2144</v>
      </c>
      <c r="AQ264" s="8" t="s">
        <v>2145</v>
      </c>
      <c r="AR264" s="8" t="s">
        <v>2146</v>
      </c>
      <c r="AS264" s="8" t="s">
        <v>2147</v>
      </c>
    </row>
    <row r="265" spans="35:45" ht="20.399999999999999" thickBot="1" x14ac:dyDescent="0.35">
      <c r="AI265" s="7" t="s">
        <v>2148</v>
      </c>
      <c r="AJ265" s="8" t="s">
        <v>2149</v>
      </c>
      <c r="AK265" s="8" t="s">
        <v>2150</v>
      </c>
      <c r="AL265" s="8" t="s">
        <v>2151</v>
      </c>
      <c r="AM265" s="8" t="s">
        <v>2152</v>
      </c>
      <c r="AN265" s="8" t="s">
        <v>2153</v>
      </c>
      <c r="AO265" s="8" t="s">
        <v>2154</v>
      </c>
      <c r="AP265" s="8" t="s">
        <v>2155</v>
      </c>
      <c r="AQ265" s="8" t="s">
        <v>2156</v>
      </c>
      <c r="AR265" s="8" t="s">
        <v>2157</v>
      </c>
      <c r="AS265" s="8" t="s">
        <v>2158</v>
      </c>
    </row>
    <row r="266" spans="35:45" ht="20.399999999999999" thickBot="1" x14ac:dyDescent="0.35">
      <c r="AI266" s="7" t="s">
        <v>2159</v>
      </c>
      <c r="AJ266" s="8" t="s">
        <v>2160</v>
      </c>
      <c r="AK266" s="8" t="s">
        <v>2161</v>
      </c>
      <c r="AL266" s="8" t="s">
        <v>2162</v>
      </c>
      <c r="AM266" s="8" t="s">
        <v>2163</v>
      </c>
      <c r="AN266" s="8" t="s">
        <v>2164</v>
      </c>
      <c r="AO266" s="8" t="s">
        <v>2165</v>
      </c>
      <c r="AP266" s="8" t="s">
        <v>2166</v>
      </c>
      <c r="AQ266" s="8" t="s">
        <v>2167</v>
      </c>
      <c r="AR266" s="8" t="s">
        <v>2168</v>
      </c>
      <c r="AS266" s="8" t="s">
        <v>2169</v>
      </c>
    </row>
    <row r="267" spans="35:45" ht="20.399999999999999" thickBot="1" x14ac:dyDescent="0.35">
      <c r="AI267" s="7" t="s">
        <v>2170</v>
      </c>
      <c r="AJ267" s="8" t="s">
        <v>2171</v>
      </c>
      <c r="AK267" s="8" t="s">
        <v>2172</v>
      </c>
      <c r="AL267" s="8" t="s">
        <v>2173</v>
      </c>
      <c r="AM267" s="8" t="s">
        <v>2174</v>
      </c>
      <c r="AN267" s="8" t="s">
        <v>2175</v>
      </c>
      <c r="AO267" s="8" t="s">
        <v>2176</v>
      </c>
      <c r="AP267" s="8" t="s">
        <v>2177</v>
      </c>
      <c r="AQ267" s="8" t="s">
        <v>2178</v>
      </c>
      <c r="AR267" s="8" t="s">
        <v>2179</v>
      </c>
      <c r="AS267" s="8" t="s">
        <v>2180</v>
      </c>
    </row>
    <row r="268" spans="35:45" ht="20.399999999999999" thickBot="1" x14ac:dyDescent="0.35">
      <c r="AI268" s="7" t="s">
        <v>2181</v>
      </c>
      <c r="AJ268" s="8" t="s">
        <v>2182</v>
      </c>
      <c r="AK268" s="8" t="s">
        <v>2183</v>
      </c>
      <c r="AL268" s="8" t="s">
        <v>2184</v>
      </c>
      <c r="AM268" s="8" t="s">
        <v>2185</v>
      </c>
      <c r="AN268" s="8" t="s">
        <v>2186</v>
      </c>
      <c r="AO268" s="8" t="s">
        <v>2187</v>
      </c>
      <c r="AP268" s="8" t="s">
        <v>2188</v>
      </c>
      <c r="AQ268" s="8" t="s">
        <v>2189</v>
      </c>
      <c r="AR268" s="8" t="s">
        <v>2190</v>
      </c>
      <c r="AS268" s="8" t="s">
        <v>2191</v>
      </c>
    </row>
    <row r="269" spans="35:45" ht="20.399999999999999" thickBot="1" x14ac:dyDescent="0.35">
      <c r="AI269" s="7" t="s">
        <v>2192</v>
      </c>
      <c r="AJ269" s="8" t="s">
        <v>2193</v>
      </c>
      <c r="AK269" s="8" t="s">
        <v>2194</v>
      </c>
      <c r="AL269" s="8" t="s">
        <v>2195</v>
      </c>
      <c r="AM269" s="8" t="s">
        <v>2196</v>
      </c>
      <c r="AN269" s="8" t="s">
        <v>2197</v>
      </c>
      <c r="AO269" s="8" t="s">
        <v>2198</v>
      </c>
      <c r="AP269" s="8" t="s">
        <v>2199</v>
      </c>
      <c r="AQ269" s="8" t="s">
        <v>2200</v>
      </c>
      <c r="AR269" s="8" t="s">
        <v>2201</v>
      </c>
      <c r="AS269" s="8" t="s">
        <v>2202</v>
      </c>
    </row>
    <row r="270" spans="35:45" ht="20.399999999999999" thickBot="1" x14ac:dyDescent="0.35">
      <c r="AI270" s="7" t="s">
        <v>2203</v>
      </c>
      <c r="AJ270" s="8" t="s">
        <v>2204</v>
      </c>
      <c r="AK270" s="8" t="s">
        <v>2205</v>
      </c>
      <c r="AL270" s="8" t="s">
        <v>2206</v>
      </c>
      <c r="AM270" s="8" t="s">
        <v>2207</v>
      </c>
      <c r="AN270" s="8" t="s">
        <v>2208</v>
      </c>
      <c r="AO270" s="8" t="s">
        <v>2209</v>
      </c>
      <c r="AP270" s="8" t="s">
        <v>2210</v>
      </c>
      <c r="AQ270" s="8" t="s">
        <v>2211</v>
      </c>
      <c r="AR270" s="8" t="s">
        <v>2212</v>
      </c>
      <c r="AS270" s="8" t="s">
        <v>2213</v>
      </c>
    </row>
    <row r="271" spans="35:45" ht="20.399999999999999" thickBot="1" x14ac:dyDescent="0.35">
      <c r="AI271" s="7" t="s">
        <v>2214</v>
      </c>
      <c r="AJ271" s="8" t="s">
        <v>2215</v>
      </c>
      <c r="AK271" s="8" t="s">
        <v>2216</v>
      </c>
      <c r="AL271" s="8" t="s">
        <v>2217</v>
      </c>
      <c r="AM271" s="8" t="s">
        <v>2218</v>
      </c>
      <c r="AN271" s="8" t="s">
        <v>2219</v>
      </c>
      <c r="AO271" s="8" t="s">
        <v>2220</v>
      </c>
      <c r="AP271" s="8" t="s">
        <v>2221</v>
      </c>
      <c r="AQ271" s="8" t="s">
        <v>2222</v>
      </c>
      <c r="AR271" s="8" t="s">
        <v>2223</v>
      </c>
      <c r="AS271" s="8" t="s">
        <v>2224</v>
      </c>
    </row>
    <row r="272" spans="35:45" ht="20.399999999999999" thickBot="1" x14ac:dyDescent="0.35">
      <c r="AI272" s="7" t="s">
        <v>2225</v>
      </c>
      <c r="AJ272" s="8" t="s">
        <v>2226</v>
      </c>
      <c r="AK272" s="8" t="s">
        <v>2227</v>
      </c>
      <c r="AL272" s="8" t="s">
        <v>2228</v>
      </c>
      <c r="AM272" s="8" t="s">
        <v>2229</v>
      </c>
      <c r="AN272" s="8" t="s">
        <v>2230</v>
      </c>
      <c r="AO272" s="8" t="s">
        <v>2231</v>
      </c>
      <c r="AP272" s="8" t="s">
        <v>2232</v>
      </c>
      <c r="AQ272" s="8" t="s">
        <v>2233</v>
      </c>
      <c r="AR272" s="8" t="s">
        <v>2234</v>
      </c>
      <c r="AS272" s="8" t="s">
        <v>2235</v>
      </c>
    </row>
    <row r="273" spans="35:45" ht="20.399999999999999" thickBot="1" x14ac:dyDescent="0.35">
      <c r="AI273" s="7" t="s">
        <v>2236</v>
      </c>
      <c r="AJ273" s="8" t="s">
        <v>2237</v>
      </c>
      <c r="AK273" s="8" t="s">
        <v>2238</v>
      </c>
      <c r="AL273" s="8" t="s">
        <v>2239</v>
      </c>
      <c r="AM273" s="8" t="s">
        <v>2240</v>
      </c>
      <c r="AN273" s="8" t="s">
        <v>2241</v>
      </c>
      <c r="AO273" s="8" t="s">
        <v>2242</v>
      </c>
      <c r="AP273" s="8" t="s">
        <v>2243</v>
      </c>
      <c r="AQ273" s="8" t="s">
        <v>2244</v>
      </c>
      <c r="AR273" s="8" t="s">
        <v>2245</v>
      </c>
      <c r="AS273" s="8" t="s">
        <v>2246</v>
      </c>
    </row>
    <row r="274" spans="35:45" ht="20.399999999999999" thickBot="1" x14ac:dyDescent="0.35">
      <c r="AI274" s="7" t="s">
        <v>2247</v>
      </c>
      <c r="AJ274" s="8" t="s">
        <v>2248</v>
      </c>
      <c r="AK274" s="8" t="s">
        <v>2249</v>
      </c>
      <c r="AL274" s="8" t="s">
        <v>2250</v>
      </c>
      <c r="AM274" s="8" t="s">
        <v>2251</v>
      </c>
      <c r="AN274" s="8" t="s">
        <v>2252</v>
      </c>
      <c r="AO274" s="8" t="s">
        <v>2253</v>
      </c>
      <c r="AP274" s="8" t="s">
        <v>2254</v>
      </c>
      <c r="AQ274" s="8" t="s">
        <v>2255</v>
      </c>
      <c r="AR274" s="8" t="s">
        <v>2256</v>
      </c>
      <c r="AS274" s="8" t="s">
        <v>2257</v>
      </c>
    </row>
    <row r="275" spans="35:45" ht="20.399999999999999" thickBot="1" x14ac:dyDescent="0.35">
      <c r="AI275" s="7" t="s">
        <v>2258</v>
      </c>
      <c r="AJ275" s="8" t="s">
        <v>2259</v>
      </c>
      <c r="AK275" s="8" t="s">
        <v>2260</v>
      </c>
      <c r="AL275" s="8" t="s">
        <v>2261</v>
      </c>
      <c r="AM275" s="8" t="s">
        <v>2262</v>
      </c>
      <c r="AN275" s="8" t="s">
        <v>2263</v>
      </c>
      <c r="AO275" s="8" t="s">
        <v>2264</v>
      </c>
      <c r="AP275" s="8" t="s">
        <v>2265</v>
      </c>
      <c r="AQ275" s="8" t="s">
        <v>2266</v>
      </c>
      <c r="AR275" s="8" t="s">
        <v>2262</v>
      </c>
      <c r="AS275" s="8" t="s">
        <v>2267</v>
      </c>
    </row>
    <row r="276" spans="35:45" ht="20.399999999999999" thickBot="1" x14ac:dyDescent="0.35">
      <c r="AI276" s="7" t="s">
        <v>2268</v>
      </c>
      <c r="AJ276" s="8" t="s">
        <v>2269</v>
      </c>
      <c r="AK276" s="8" t="s">
        <v>2270</v>
      </c>
      <c r="AL276" s="8" t="s">
        <v>2271</v>
      </c>
      <c r="AM276" s="8" t="s">
        <v>2272</v>
      </c>
      <c r="AN276" s="8" t="s">
        <v>2273</v>
      </c>
      <c r="AO276" s="8" t="s">
        <v>2274</v>
      </c>
      <c r="AP276" s="8" t="s">
        <v>2275</v>
      </c>
      <c r="AQ276" s="8" t="s">
        <v>2276</v>
      </c>
      <c r="AR276" s="8" t="s">
        <v>2272</v>
      </c>
      <c r="AS276" s="8" t="s">
        <v>2277</v>
      </c>
    </row>
    <row r="277" spans="35:45" ht="20.399999999999999" thickBot="1" x14ac:dyDescent="0.35">
      <c r="AI277" s="7" t="s">
        <v>2278</v>
      </c>
      <c r="AJ277" s="8" t="s">
        <v>2279</v>
      </c>
      <c r="AK277" s="8" t="s">
        <v>2280</v>
      </c>
      <c r="AL277" s="8" t="s">
        <v>2281</v>
      </c>
      <c r="AM277" s="8" t="s">
        <v>2282</v>
      </c>
      <c r="AN277" s="8" t="s">
        <v>2283</v>
      </c>
      <c r="AO277" s="8" t="s">
        <v>2284</v>
      </c>
      <c r="AP277" s="8" t="s">
        <v>2285</v>
      </c>
      <c r="AQ277" s="8" t="s">
        <v>2286</v>
      </c>
      <c r="AR277" s="8" t="s">
        <v>2282</v>
      </c>
      <c r="AS277" s="8" t="s">
        <v>2287</v>
      </c>
    </row>
    <row r="278" spans="35:45" ht="20.399999999999999" thickBot="1" x14ac:dyDescent="0.35">
      <c r="AI278" s="7" t="s">
        <v>2288</v>
      </c>
      <c r="AJ278" s="8" t="s">
        <v>2289</v>
      </c>
      <c r="AK278" s="8" t="s">
        <v>2290</v>
      </c>
      <c r="AL278" s="8" t="s">
        <v>2291</v>
      </c>
      <c r="AM278" s="8" t="s">
        <v>2292</v>
      </c>
      <c r="AN278" s="8" t="s">
        <v>2293</v>
      </c>
      <c r="AO278" s="8" t="s">
        <v>2294</v>
      </c>
      <c r="AP278" s="8" t="s">
        <v>2295</v>
      </c>
      <c r="AQ278" s="8" t="s">
        <v>2296</v>
      </c>
      <c r="AR278" s="8" t="s">
        <v>2292</v>
      </c>
      <c r="AS278" s="8" t="s">
        <v>2297</v>
      </c>
    </row>
    <row r="279" spans="35:45" ht="20.399999999999999" thickBot="1" x14ac:dyDescent="0.35">
      <c r="AI279" s="7" t="s">
        <v>2298</v>
      </c>
      <c r="AJ279" s="8" t="s">
        <v>2299</v>
      </c>
      <c r="AK279" s="8" t="s">
        <v>2300</v>
      </c>
      <c r="AL279" s="8" t="s">
        <v>2301</v>
      </c>
      <c r="AM279" s="8" t="s">
        <v>2302</v>
      </c>
      <c r="AN279" s="8" t="s">
        <v>2303</v>
      </c>
      <c r="AO279" s="8" t="s">
        <v>2304</v>
      </c>
      <c r="AP279" s="8" t="s">
        <v>2305</v>
      </c>
      <c r="AQ279" s="8" t="s">
        <v>2306</v>
      </c>
      <c r="AR279" s="8" t="s">
        <v>2302</v>
      </c>
      <c r="AS279" s="8" t="s">
        <v>2307</v>
      </c>
    </row>
    <row r="280" spans="35:45" ht="20.399999999999999" thickBot="1" x14ac:dyDescent="0.35">
      <c r="AI280" s="7" t="s">
        <v>2308</v>
      </c>
      <c r="AJ280" s="8" t="s">
        <v>2309</v>
      </c>
      <c r="AK280" s="8" t="s">
        <v>2310</v>
      </c>
      <c r="AL280" s="8" t="s">
        <v>2311</v>
      </c>
      <c r="AM280" s="8" t="s">
        <v>2312</v>
      </c>
      <c r="AN280" s="8" t="s">
        <v>2313</v>
      </c>
      <c r="AO280" s="8" t="s">
        <v>2314</v>
      </c>
      <c r="AP280" s="8" t="s">
        <v>2315</v>
      </c>
      <c r="AQ280" s="8" t="s">
        <v>2316</v>
      </c>
      <c r="AR280" s="8" t="s">
        <v>2312</v>
      </c>
      <c r="AS280" s="8" t="s">
        <v>2317</v>
      </c>
    </row>
    <row r="281" spans="35:45" ht="20.399999999999999" thickBot="1" x14ac:dyDescent="0.35">
      <c r="AI281" s="7" t="s">
        <v>2318</v>
      </c>
      <c r="AJ281" s="8" t="s">
        <v>2319</v>
      </c>
      <c r="AK281" s="8" t="s">
        <v>2320</v>
      </c>
      <c r="AL281" s="8" t="s">
        <v>2321</v>
      </c>
      <c r="AM281" s="8" t="s">
        <v>2322</v>
      </c>
      <c r="AN281" s="8" t="s">
        <v>2323</v>
      </c>
      <c r="AO281" s="8" t="s">
        <v>2324</v>
      </c>
      <c r="AP281" s="8" t="s">
        <v>2325</v>
      </c>
      <c r="AQ281" s="8" t="s">
        <v>2326</v>
      </c>
      <c r="AR281" s="8" t="s">
        <v>2322</v>
      </c>
      <c r="AS281" s="8" t="s">
        <v>2327</v>
      </c>
    </row>
    <row r="282" spans="35:45" ht="20.399999999999999" thickBot="1" x14ac:dyDescent="0.35">
      <c r="AI282" s="7" t="s">
        <v>2328</v>
      </c>
      <c r="AJ282" s="8" t="s">
        <v>2329</v>
      </c>
      <c r="AK282" s="8" t="s">
        <v>2330</v>
      </c>
      <c r="AL282" s="8" t="s">
        <v>2331</v>
      </c>
      <c r="AM282" s="8" t="s">
        <v>2332</v>
      </c>
      <c r="AN282" s="8" t="s">
        <v>2333</v>
      </c>
      <c r="AO282" s="8" t="s">
        <v>2334</v>
      </c>
      <c r="AP282" s="8" t="s">
        <v>2335</v>
      </c>
      <c r="AQ282" s="8" t="s">
        <v>2336</v>
      </c>
      <c r="AR282" s="8" t="s">
        <v>2332</v>
      </c>
      <c r="AS282" s="8" t="s">
        <v>2337</v>
      </c>
    </row>
    <row r="283" spans="35:45" ht="20.399999999999999" thickBot="1" x14ac:dyDescent="0.35">
      <c r="AI283" s="7" t="s">
        <v>2338</v>
      </c>
      <c r="AJ283" s="8" t="s">
        <v>2339</v>
      </c>
      <c r="AK283" s="8" t="s">
        <v>2340</v>
      </c>
      <c r="AL283" s="8" t="s">
        <v>2341</v>
      </c>
      <c r="AM283" s="8" t="s">
        <v>2342</v>
      </c>
      <c r="AN283" s="8" t="s">
        <v>2343</v>
      </c>
      <c r="AO283" s="8" t="s">
        <v>2344</v>
      </c>
      <c r="AP283" s="8" t="s">
        <v>2345</v>
      </c>
      <c r="AQ283" s="8" t="s">
        <v>2346</v>
      </c>
      <c r="AR283" s="8" t="s">
        <v>2342</v>
      </c>
      <c r="AS283" s="8" t="s">
        <v>2347</v>
      </c>
    </row>
    <row r="284" spans="35:45" ht="20.399999999999999" thickBot="1" x14ac:dyDescent="0.35">
      <c r="AI284" s="7" t="s">
        <v>2348</v>
      </c>
      <c r="AJ284" s="8" t="s">
        <v>2349</v>
      </c>
      <c r="AK284" s="8" t="s">
        <v>2350</v>
      </c>
      <c r="AL284" s="8" t="s">
        <v>2351</v>
      </c>
      <c r="AM284" s="8" t="s">
        <v>2352</v>
      </c>
      <c r="AN284" s="8" t="s">
        <v>2353</v>
      </c>
      <c r="AO284" s="8" t="s">
        <v>2354</v>
      </c>
      <c r="AP284" s="8" t="s">
        <v>2355</v>
      </c>
      <c r="AQ284" s="8" t="s">
        <v>2356</v>
      </c>
      <c r="AR284" s="8" t="s">
        <v>2352</v>
      </c>
      <c r="AS284" s="8" t="s">
        <v>2357</v>
      </c>
    </row>
    <row r="285" spans="35:45" ht="20.399999999999999" thickBot="1" x14ac:dyDescent="0.35">
      <c r="AI285" s="7" t="s">
        <v>2358</v>
      </c>
      <c r="AJ285" s="8" t="s">
        <v>317</v>
      </c>
      <c r="AK285" s="8" t="s">
        <v>317</v>
      </c>
      <c r="AL285" s="8" t="s">
        <v>317</v>
      </c>
      <c r="AM285" s="8" t="s">
        <v>317</v>
      </c>
      <c r="AN285" s="8" t="s">
        <v>317</v>
      </c>
      <c r="AO285" s="8" t="s">
        <v>317</v>
      </c>
      <c r="AP285" s="8" t="s">
        <v>317</v>
      </c>
      <c r="AQ285" s="8" t="s">
        <v>2359</v>
      </c>
      <c r="AR285" s="8" t="s">
        <v>317</v>
      </c>
      <c r="AS285" s="8" t="s">
        <v>317</v>
      </c>
    </row>
    <row r="286" spans="35:45" ht="18.600000000000001" thickBot="1" x14ac:dyDescent="0.35">
      <c r="AI286" s="3"/>
    </row>
    <row r="287" spans="35:45" ht="15" thickBot="1" x14ac:dyDescent="0.35">
      <c r="AI287" s="7" t="s">
        <v>323</v>
      </c>
      <c r="AJ287" s="7" t="s">
        <v>167</v>
      </c>
      <c r="AK287" s="7" t="s">
        <v>168</v>
      </c>
      <c r="AL287" s="7" t="s">
        <v>169</v>
      </c>
      <c r="AM287" s="7" t="s">
        <v>170</v>
      </c>
      <c r="AN287" s="7" t="s">
        <v>171</v>
      </c>
      <c r="AO287" s="7" t="s">
        <v>172</v>
      </c>
      <c r="AP287" s="7" t="s">
        <v>173</v>
      </c>
      <c r="AQ287" s="7" t="s">
        <v>174</v>
      </c>
      <c r="AR287" s="7" t="s">
        <v>175</v>
      </c>
      <c r="AS287" s="7" t="s">
        <v>873</v>
      </c>
    </row>
    <row r="288" spans="35:45" ht="15" thickBot="1" x14ac:dyDescent="0.35">
      <c r="AI288" s="7" t="s">
        <v>316</v>
      </c>
      <c r="AJ288" s="8">
        <v>452</v>
      </c>
      <c r="AK288" s="8">
        <v>358</v>
      </c>
      <c r="AL288" s="8">
        <v>312.5</v>
      </c>
      <c r="AM288" s="8">
        <v>137</v>
      </c>
      <c r="AN288" s="8">
        <v>225.5</v>
      </c>
      <c r="AO288" s="8">
        <v>257.5</v>
      </c>
      <c r="AP288" s="8">
        <v>180.5</v>
      </c>
      <c r="AQ288" s="8">
        <v>998580.6</v>
      </c>
      <c r="AR288" s="8">
        <v>155</v>
      </c>
      <c r="AS288" s="8">
        <v>355.5</v>
      </c>
    </row>
    <row r="289" spans="35:45" ht="15" thickBot="1" x14ac:dyDescent="0.35">
      <c r="AI289" s="7" t="s">
        <v>318</v>
      </c>
      <c r="AJ289" s="8">
        <v>277.5</v>
      </c>
      <c r="AK289" s="8">
        <v>357</v>
      </c>
      <c r="AL289" s="8">
        <v>311.5</v>
      </c>
      <c r="AM289" s="8">
        <v>136</v>
      </c>
      <c r="AN289" s="8">
        <v>224.5</v>
      </c>
      <c r="AO289" s="8">
        <v>256.5</v>
      </c>
      <c r="AP289" s="8">
        <v>164</v>
      </c>
      <c r="AQ289" s="8">
        <v>998572.6</v>
      </c>
      <c r="AR289" s="8">
        <v>154</v>
      </c>
      <c r="AS289" s="8">
        <v>354.5</v>
      </c>
    </row>
    <row r="290" spans="35:45" ht="15" thickBot="1" x14ac:dyDescent="0.35">
      <c r="AI290" s="7" t="s">
        <v>319</v>
      </c>
      <c r="AJ290" s="8">
        <v>276.5</v>
      </c>
      <c r="AK290" s="8">
        <v>356</v>
      </c>
      <c r="AL290" s="8">
        <v>310.5</v>
      </c>
      <c r="AM290" s="8">
        <v>135</v>
      </c>
      <c r="AN290" s="8">
        <v>223.5</v>
      </c>
      <c r="AO290" s="8">
        <v>255.5</v>
      </c>
      <c r="AP290" s="8">
        <v>163</v>
      </c>
      <c r="AQ290" s="8">
        <v>998554.1</v>
      </c>
      <c r="AR290" s="8">
        <v>153</v>
      </c>
      <c r="AS290" s="8">
        <v>353.5</v>
      </c>
    </row>
    <row r="291" spans="35:45" ht="15" thickBot="1" x14ac:dyDescent="0.35">
      <c r="AI291" s="7" t="s">
        <v>320</v>
      </c>
      <c r="AJ291" s="8">
        <v>275.5</v>
      </c>
      <c r="AK291" s="8">
        <v>355</v>
      </c>
      <c r="AL291" s="8">
        <v>309.5</v>
      </c>
      <c r="AM291" s="8">
        <v>134</v>
      </c>
      <c r="AN291" s="8">
        <v>222.5</v>
      </c>
      <c r="AO291" s="8">
        <v>254.5</v>
      </c>
      <c r="AP291" s="8">
        <v>162</v>
      </c>
      <c r="AQ291" s="8">
        <v>998553.1</v>
      </c>
      <c r="AR291" s="8">
        <v>152</v>
      </c>
      <c r="AS291" s="8">
        <v>352.5</v>
      </c>
    </row>
    <row r="292" spans="35:45" ht="15" thickBot="1" x14ac:dyDescent="0.35">
      <c r="AI292" s="7" t="s">
        <v>321</v>
      </c>
      <c r="AJ292" s="8">
        <v>274.5</v>
      </c>
      <c r="AK292" s="8">
        <v>354</v>
      </c>
      <c r="AL292" s="8">
        <v>308.5</v>
      </c>
      <c r="AM292" s="8">
        <v>133</v>
      </c>
      <c r="AN292" s="8">
        <v>221.5</v>
      </c>
      <c r="AO292" s="8">
        <v>253.5</v>
      </c>
      <c r="AP292" s="8">
        <v>161</v>
      </c>
      <c r="AQ292" s="8">
        <v>998552.1</v>
      </c>
      <c r="AR292" s="8">
        <v>151</v>
      </c>
      <c r="AS292" s="8">
        <v>351.5</v>
      </c>
    </row>
    <row r="293" spans="35:45" ht="15" thickBot="1" x14ac:dyDescent="0.35">
      <c r="AI293" s="7" t="s">
        <v>322</v>
      </c>
      <c r="AJ293" s="8">
        <v>273.5</v>
      </c>
      <c r="AK293" s="8">
        <v>353</v>
      </c>
      <c r="AL293" s="8">
        <v>307.5</v>
      </c>
      <c r="AM293" s="8">
        <v>132</v>
      </c>
      <c r="AN293" s="8">
        <v>220.5</v>
      </c>
      <c r="AO293" s="8">
        <v>252.5</v>
      </c>
      <c r="AP293" s="8">
        <v>160</v>
      </c>
      <c r="AQ293" s="8">
        <v>998551.1</v>
      </c>
      <c r="AR293" s="8">
        <v>150</v>
      </c>
      <c r="AS293" s="8">
        <v>350.5</v>
      </c>
    </row>
    <row r="294" spans="35:45" ht="15" thickBot="1" x14ac:dyDescent="0.35">
      <c r="AI294" s="7" t="s">
        <v>528</v>
      </c>
      <c r="AJ294" s="8">
        <v>272.5</v>
      </c>
      <c r="AK294" s="8">
        <v>352</v>
      </c>
      <c r="AL294" s="8">
        <v>306.5</v>
      </c>
      <c r="AM294" s="8">
        <v>131</v>
      </c>
      <c r="AN294" s="8">
        <v>219.5</v>
      </c>
      <c r="AO294" s="8">
        <v>251.5</v>
      </c>
      <c r="AP294" s="8">
        <v>159</v>
      </c>
      <c r="AQ294" s="8">
        <v>998550.1</v>
      </c>
      <c r="AR294" s="8">
        <v>149</v>
      </c>
      <c r="AS294" s="8">
        <v>349.5</v>
      </c>
    </row>
    <row r="295" spans="35:45" ht="15" thickBot="1" x14ac:dyDescent="0.35">
      <c r="AI295" s="7" t="s">
        <v>529</v>
      </c>
      <c r="AJ295" s="8">
        <v>271.5</v>
      </c>
      <c r="AK295" s="8">
        <v>351</v>
      </c>
      <c r="AL295" s="8">
        <v>305.5</v>
      </c>
      <c r="AM295" s="8">
        <v>130</v>
      </c>
      <c r="AN295" s="8">
        <v>218.5</v>
      </c>
      <c r="AO295" s="8">
        <v>250.5</v>
      </c>
      <c r="AP295" s="8">
        <v>158</v>
      </c>
      <c r="AQ295" s="8">
        <v>998549.1</v>
      </c>
      <c r="AR295" s="8">
        <v>148</v>
      </c>
      <c r="AS295" s="8">
        <v>348.5</v>
      </c>
    </row>
    <row r="296" spans="35:45" ht="15" thickBot="1" x14ac:dyDescent="0.35">
      <c r="AI296" s="7" t="s">
        <v>530</v>
      </c>
      <c r="AJ296" s="8">
        <v>270.5</v>
      </c>
      <c r="AK296" s="8">
        <v>350</v>
      </c>
      <c r="AL296" s="8">
        <v>304.5</v>
      </c>
      <c r="AM296" s="8">
        <v>129</v>
      </c>
      <c r="AN296" s="8">
        <v>217.5</v>
      </c>
      <c r="AO296" s="8">
        <v>249.5</v>
      </c>
      <c r="AP296" s="8">
        <v>157</v>
      </c>
      <c r="AQ296" s="8">
        <v>998548.1</v>
      </c>
      <c r="AR296" s="8">
        <v>147</v>
      </c>
      <c r="AS296" s="8">
        <v>347.5</v>
      </c>
    </row>
    <row r="297" spans="35:45" ht="15" thickBot="1" x14ac:dyDescent="0.35">
      <c r="AI297" s="7" t="s">
        <v>531</v>
      </c>
      <c r="AJ297" s="8">
        <v>269.5</v>
      </c>
      <c r="AK297" s="8">
        <v>349</v>
      </c>
      <c r="AL297" s="8">
        <v>303.5</v>
      </c>
      <c r="AM297" s="8">
        <v>128</v>
      </c>
      <c r="AN297" s="8">
        <v>216.5</v>
      </c>
      <c r="AO297" s="8">
        <v>248.5</v>
      </c>
      <c r="AP297" s="8">
        <v>156</v>
      </c>
      <c r="AQ297" s="8">
        <v>998547.1</v>
      </c>
      <c r="AR297" s="8">
        <v>146</v>
      </c>
      <c r="AS297" s="8">
        <v>346.5</v>
      </c>
    </row>
    <row r="298" spans="35:45" ht="15" thickBot="1" x14ac:dyDescent="0.35">
      <c r="AI298" s="7" t="s">
        <v>532</v>
      </c>
      <c r="AJ298" s="8">
        <v>255</v>
      </c>
      <c r="AK298" s="8">
        <v>348</v>
      </c>
      <c r="AL298" s="8">
        <v>302.5</v>
      </c>
      <c r="AM298" s="8">
        <v>127</v>
      </c>
      <c r="AN298" s="8">
        <v>215.5</v>
      </c>
      <c r="AO298" s="8">
        <v>247.5</v>
      </c>
      <c r="AP298" s="8">
        <v>155</v>
      </c>
      <c r="AQ298" s="8">
        <v>998546.1</v>
      </c>
      <c r="AR298" s="8">
        <v>145</v>
      </c>
      <c r="AS298" s="8">
        <v>284</v>
      </c>
    </row>
    <row r="299" spans="35:45" ht="15" thickBot="1" x14ac:dyDescent="0.35">
      <c r="AI299" s="7" t="s">
        <v>533</v>
      </c>
      <c r="AJ299" s="8">
        <v>254</v>
      </c>
      <c r="AK299" s="8">
        <v>347</v>
      </c>
      <c r="AL299" s="8">
        <v>301.5</v>
      </c>
      <c r="AM299" s="8">
        <v>126</v>
      </c>
      <c r="AN299" s="8">
        <v>214.5</v>
      </c>
      <c r="AO299" s="8">
        <v>246.5</v>
      </c>
      <c r="AP299" s="8">
        <v>154</v>
      </c>
      <c r="AQ299" s="8">
        <v>998545.1</v>
      </c>
      <c r="AR299" s="8">
        <v>144</v>
      </c>
      <c r="AS299" s="8">
        <v>283</v>
      </c>
    </row>
    <row r="300" spans="35:45" ht="15" thickBot="1" x14ac:dyDescent="0.35">
      <c r="AI300" s="7" t="s">
        <v>534</v>
      </c>
      <c r="AJ300" s="8">
        <v>253</v>
      </c>
      <c r="AK300" s="8">
        <v>346</v>
      </c>
      <c r="AL300" s="8">
        <v>300.5</v>
      </c>
      <c r="AM300" s="8">
        <v>125</v>
      </c>
      <c r="AN300" s="8">
        <v>213.5</v>
      </c>
      <c r="AO300" s="8">
        <v>245.5</v>
      </c>
      <c r="AP300" s="8">
        <v>153</v>
      </c>
      <c r="AQ300" s="8">
        <v>998544.1</v>
      </c>
      <c r="AR300" s="8">
        <v>143</v>
      </c>
      <c r="AS300" s="8">
        <v>282</v>
      </c>
    </row>
    <row r="301" spans="35:45" ht="15" thickBot="1" x14ac:dyDescent="0.35">
      <c r="AI301" s="7" t="s">
        <v>535</v>
      </c>
      <c r="AJ301" s="8">
        <v>252</v>
      </c>
      <c r="AK301" s="8">
        <v>345</v>
      </c>
      <c r="AL301" s="8">
        <v>299.5</v>
      </c>
      <c r="AM301" s="8">
        <v>124</v>
      </c>
      <c r="AN301" s="8">
        <v>212.5</v>
      </c>
      <c r="AO301" s="8">
        <v>244.5</v>
      </c>
      <c r="AP301" s="8">
        <v>152</v>
      </c>
      <c r="AQ301" s="8">
        <v>998543.1</v>
      </c>
      <c r="AR301" s="8">
        <v>142</v>
      </c>
      <c r="AS301" s="8">
        <v>281</v>
      </c>
    </row>
    <row r="302" spans="35:45" ht="15" thickBot="1" x14ac:dyDescent="0.35">
      <c r="AI302" s="7" t="s">
        <v>1015</v>
      </c>
      <c r="AJ302" s="8">
        <v>251</v>
      </c>
      <c r="AK302" s="8">
        <v>344</v>
      </c>
      <c r="AL302" s="8">
        <v>298.5</v>
      </c>
      <c r="AM302" s="8">
        <v>123</v>
      </c>
      <c r="AN302" s="8">
        <v>211.5</v>
      </c>
      <c r="AO302" s="8">
        <v>243.5</v>
      </c>
      <c r="AP302" s="8">
        <v>151</v>
      </c>
      <c r="AQ302" s="8">
        <v>998542.1</v>
      </c>
      <c r="AR302" s="8">
        <v>141</v>
      </c>
      <c r="AS302" s="8">
        <v>280</v>
      </c>
    </row>
    <row r="303" spans="35:45" ht="15" thickBot="1" x14ac:dyDescent="0.35">
      <c r="AI303" s="7" t="s">
        <v>1026</v>
      </c>
      <c r="AJ303" s="8">
        <v>250</v>
      </c>
      <c r="AK303" s="8">
        <v>343</v>
      </c>
      <c r="AL303" s="8">
        <v>297.5</v>
      </c>
      <c r="AM303" s="8">
        <v>122</v>
      </c>
      <c r="AN303" s="8">
        <v>210.5</v>
      </c>
      <c r="AO303" s="8">
        <v>242.5</v>
      </c>
      <c r="AP303" s="8">
        <v>150</v>
      </c>
      <c r="AQ303" s="8">
        <v>998541.1</v>
      </c>
      <c r="AR303" s="8">
        <v>140</v>
      </c>
      <c r="AS303" s="8">
        <v>279</v>
      </c>
    </row>
    <row r="304" spans="35:45" ht="15" thickBot="1" x14ac:dyDescent="0.35">
      <c r="AI304" s="7" t="s">
        <v>1037</v>
      </c>
      <c r="AJ304" s="8">
        <v>249</v>
      </c>
      <c r="AK304" s="8">
        <v>342</v>
      </c>
      <c r="AL304" s="8">
        <v>296.5</v>
      </c>
      <c r="AM304" s="8">
        <v>121</v>
      </c>
      <c r="AN304" s="8">
        <v>209.5</v>
      </c>
      <c r="AO304" s="8">
        <v>241.5</v>
      </c>
      <c r="AP304" s="8">
        <v>149</v>
      </c>
      <c r="AQ304" s="8">
        <v>998540.1</v>
      </c>
      <c r="AR304" s="8">
        <v>139</v>
      </c>
      <c r="AS304" s="8">
        <v>278</v>
      </c>
    </row>
    <row r="305" spans="35:45" ht="15" thickBot="1" x14ac:dyDescent="0.35">
      <c r="AI305" s="7" t="s">
        <v>1048</v>
      </c>
      <c r="AJ305" s="8">
        <v>248</v>
      </c>
      <c r="AK305" s="8">
        <v>341</v>
      </c>
      <c r="AL305" s="8">
        <v>295.5</v>
      </c>
      <c r="AM305" s="8">
        <v>120</v>
      </c>
      <c r="AN305" s="8">
        <v>208.5</v>
      </c>
      <c r="AO305" s="8">
        <v>240.5</v>
      </c>
      <c r="AP305" s="8">
        <v>148</v>
      </c>
      <c r="AQ305" s="8">
        <v>998539.1</v>
      </c>
      <c r="AR305" s="8">
        <v>138</v>
      </c>
      <c r="AS305" s="8">
        <v>277</v>
      </c>
    </row>
    <row r="306" spans="35:45" ht="15" thickBot="1" x14ac:dyDescent="0.35">
      <c r="AI306" s="7" t="s">
        <v>1059</v>
      </c>
      <c r="AJ306" s="8">
        <v>247</v>
      </c>
      <c r="AK306" s="8">
        <v>340</v>
      </c>
      <c r="AL306" s="8">
        <v>294.5</v>
      </c>
      <c r="AM306" s="8">
        <v>119</v>
      </c>
      <c r="AN306" s="8">
        <v>207.5</v>
      </c>
      <c r="AO306" s="8">
        <v>239.5</v>
      </c>
      <c r="AP306" s="8">
        <v>147</v>
      </c>
      <c r="AQ306" s="8">
        <v>998538.1</v>
      </c>
      <c r="AR306" s="8">
        <v>137</v>
      </c>
      <c r="AS306" s="8">
        <v>276</v>
      </c>
    </row>
    <row r="307" spans="35:45" ht="15" thickBot="1" x14ac:dyDescent="0.35">
      <c r="AI307" s="7" t="s">
        <v>1070</v>
      </c>
      <c r="AJ307" s="8">
        <v>246</v>
      </c>
      <c r="AK307" s="8">
        <v>339</v>
      </c>
      <c r="AL307" s="8">
        <v>293.5</v>
      </c>
      <c r="AM307" s="8">
        <v>118</v>
      </c>
      <c r="AN307" s="8">
        <v>206.5</v>
      </c>
      <c r="AO307" s="8">
        <v>238.5</v>
      </c>
      <c r="AP307" s="8">
        <v>146</v>
      </c>
      <c r="AQ307" s="8">
        <v>998537.1</v>
      </c>
      <c r="AR307" s="8">
        <v>136</v>
      </c>
      <c r="AS307" s="8">
        <v>275</v>
      </c>
    </row>
    <row r="308" spans="35:45" ht="15" thickBot="1" x14ac:dyDescent="0.35">
      <c r="AI308" s="7" t="s">
        <v>1081</v>
      </c>
      <c r="AJ308" s="8">
        <v>245</v>
      </c>
      <c r="AK308" s="8">
        <v>338</v>
      </c>
      <c r="AL308" s="8">
        <v>292.5</v>
      </c>
      <c r="AM308" s="8">
        <v>117</v>
      </c>
      <c r="AN308" s="8">
        <v>205.5</v>
      </c>
      <c r="AO308" s="8">
        <v>237.5</v>
      </c>
      <c r="AP308" s="8">
        <v>145</v>
      </c>
      <c r="AQ308" s="8">
        <v>998536.1</v>
      </c>
      <c r="AR308" s="8">
        <v>135</v>
      </c>
      <c r="AS308" s="8">
        <v>274</v>
      </c>
    </row>
    <row r="309" spans="35:45" ht="15" thickBot="1" x14ac:dyDescent="0.35">
      <c r="AI309" s="7" t="s">
        <v>1092</v>
      </c>
      <c r="AJ309" s="8">
        <v>244</v>
      </c>
      <c r="AK309" s="8">
        <v>337</v>
      </c>
      <c r="AL309" s="8">
        <v>291.5</v>
      </c>
      <c r="AM309" s="8">
        <v>116</v>
      </c>
      <c r="AN309" s="8">
        <v>204.5</v>
      </c>
      <c r="AO309" s="8">
        <v>236.5</v>
      </c>
      <c r="AP309" s="8">
        <v>144</v>
      </c>
      <c r="AQ309" s="8">
        <v>998535.1</v>
      </c>
      <c r="AR309" s="8">
        <v>134</v>
      </c>
      <c r="AS309" s="8">
        <v>273</v>
      </c>
    </row>
    <row r="310" spans="35:45" ht="15" thickBot="1" x14ac:dyDescent="0.35">
      <c r="AI310" s="7" t="s">
        <v>1103</v>
      </c>
      <c r="AJ310" s="8">
        <v>243</v>
      </c>
      <c r="AK310" s="8">
        <v>336</v>
      </c>
      <c r="AL310" s="8">
        <v>290.5</v>
      </c>
      <c r="AM310" s="8">
        <v>115</v>
      </c>
      <c r="AN310" s="8">
        <v>203.5</v>
      </c>
      <c r="AO310" s="8">
        <v>235.5</v>
      </c>
      <c r="AP310" s="8">
        <v>143</v>
      </c>
      <c r="AQ310" s="8">
        <v>998534.1</v>
      </c>
      <c r="AR310" s="8">
        <v>133</v>
      </c>
      <c r="AS310" s="8">
        <v>272</v>
      </c>
    </row>
    <row r="311" spans="35:45" ht="15" thickBot="1" x14ac:dyDescent="0.35">
      <c r="AI311" s="7" t="s">
        <v>1114</v>
      </c>
      <c r="AJ311" s="8">
        <v>242</v>
      </c>
      <c r="AK311" s="8">
        <v>335</v>
      </c>
      <c r="AL311" s="8">
        <v>289.5</v>
      </c>
      <c r="AM311" s="8">
        <v>114</v>
      </c>
      <c r="AN311" s="8">
        <v>202.5</v>
      </c>
      <c r="AO311" s="8">
        <v>234.5</v>
      </c>
      <c r="AP311" s="8">
        <v>142</v>
      </c>
      <c r="AQ311" s="8">
        <v>998533.1</v>
      </c>
      <c r="AR311" s="8">
        <v>132</v>
      </c>
      <c r="AS311" s="8">
        <v>271</v>
      </c>
    </row>
    <row r="312" spans="35:45" ht="15" thickBot="1" x14ac:dyDescent="0.35">
      <c r="AI312" s="7" t="s">
        <v>1125</v>
      </c>
      <c r="AJ312" s="8">
        <v>241</v>
      </c>
      <c r="AK312" s="8">
        <v>334</v>
      </c>
      <c r="AL312" s="8">
        <v>288.5</v>
      </c>
      <c r="AM312" s="8">
        <v>113</v>
      </c>
      <c r="AN312" s="8">
        <v>201.5</v>
      </c>
      <c r="AO312" s="8">
        <v>233.5</v>
      </c>
      <c r="AP312" s="8">
        <v>141</v>
      </c>
      <c r="AQ312" s="8">
        <v>998532.1</v>
      </c>
      <c r="AR312" s="8">
        <v>131</v>
      </c>
      <c r="AS312" s="8">
        <v>270</v>
      </c>
    </row>
    <row r="313" spans="35:45" ht="15" thickBot="1" x14ac:dyDescent="0.35">
      <c r="AI313" s="7" t="s">
        <v>1136</v>
      </c>
      <c r="AJ313" s="8">
        <v>240</v>
      </c>
      <c r="AK313" s="8">
        <v>333</v>
      </c>
      <c r="AL313" s="8">
        <v>287.5</v>
      </c>
      <c r="AM313" s="8">
        <v>112</v>
      </c>
      <c r="AN313" s="8">
        <v>200.5</v>
      </c>
      <c r="AO313" s="8">
        <v>232.5</v>
      </c>
      <c r="AP313" s="8">
        <v>140</v>
      </c>
      <c r="AQ313" s="8">
        <v>998531.1</v>
      </c>
      <c r="AR313" s="8">
        <v>130</v>
      </c>
      <c r="AS313" s="8">
        <v>269</v>
      </c>
    </row>
    <row r="314" spans="35:45" ht="15" thickBot="1" x14ac:dyDescent="0.35">
      <c r="AI314" s="7" t="s">
        <v>1147</v>
      </c>
      <c r="AJ314" s="8">
        <v>239</v>
      </c>
      <c r="AK314" s="8">
        <v>332</v>
      </c>
      <c r="AL314" s="8">
        <v>286.5</v>
      </c>
      <c r="AM314" s="8">
        <v>111</v>
      </c>
      <c r="AN314" s="8">
        <v>199.5</v>
      </c>
      <c r="AO314" s="8">
        <v>231.5</v>
      </c>
      <c r="AP314" s="8">
        <v>139</v>
      </c>
      <c r="AQ314" s="8">
        <v>998530.1</v>
      </c>
      <c r="AR314" s="8">
        <v>129</v>
      </c>
      <c r="AS314" s="8">
        <v>268</v>
      </c>
    </row>
    <row r="315" spans="35:45" ht="15" thickBot="1" x14ac:dyDescent="0.35">
      <c r="AI315" s="7" t="s">
        <v>1158</v>
      </c>
      <c r="AJ315" s="8">
        <v>238</v>
      </c>
      <c r="AK315" s="8">
        <v>331</v>
      </c>
      <c r="AL315" s="8">
        <v>285.5</v>
      </c>
      <c r="AM315" s="8">
        <v>110</v>
      </c>
      <c r="AN315" s="8">
        <v>198.5</v>
      </c>
      <c r="AO315" s="8">
        <v>230.5</v>
      </c>
      <c r="AP315" s="8">
        <v>138</v>
      </c>
      <c r="AQ315" s="8">
        <v>998529.1</v>
      </c>
      <c r="AR315" s="8">
        <v>128</v>
      </c>
      <c r="AS315" s="8">
        <v>267</v>
      </c>
    </row>
    <row r="316" spans="35:45" ht="15" thickBot="1" x14ac:dyDescent="0.35">
      <c r="AI316" s="7" t="s">
        <v>1169</v>
      </c>
      <c r="AJ316" s="8">
        <v>237</v>
      </c>
      <c r="AK316" s="8">
        <v>330</v>
      </c>
      <c r="AL316" s="8">
        <v>284.5</v>
      </c>
      <c r="AM316" s="8">
        <v>109</v>
      </c>
      <c r="AN316" s="8">
        <v>197.5</v>
      </c>
      <c r="AO316" s="8">
        <v>229.5</v>
      </c>
      <c r="AP316" s="8">
        <v>137</v>
      </c>
      <c r="AQ316" s="8">
        <v>998528.1</v>
      </c>
      <c r="AR316" s="8">
        <v>127</v>
      </c>
      <c r="AS316" s="8">
        <v>266</v>
      </c>
    </row>
    <row r="317" spans="35:45" ht="15" thickBot="1" x14ac:dyDescent="0.35">
      <c r="AI317" s="7" t="s">
        <v>1180</v>
      </c>
      <c r="AJ317" s="8">
        <v>214</v>
      </c>
      <c r="AK317" s="8">
        <v>329</v>
      </c>
      <c r="AL317" s="8">
        <v>283.5</v>
      </c>
      <c r="AM317" s="8">
        <v>108</v>
      </c>
      <c r="AN317" s="8">
        <v>196.5</v>
      </c>
      <c r="AO317" s="8">
        <v>228.5</v>
      </c>
      <c r="AP317" s="8">
        <v>136</v>
      </c>
      <c r="AQ317" s="8">
        <v>998527.1</v>
      </c>
      <c r="AR317" s="8">
        <v>126</v>
      </c>
      <c r="AS317" s="8">
        <v>265</v>
      </c>
    </row>
    <row r="318" spans="35:45" ht="15" thickBot="1" x14ac:dyDescent="0.35">
      <c r="AI318" s="7" t="s">
        <v>1191</v>
      </c>
      <c r="AJ318" s="8">
        <v>213</v>
      </c>
      <c r="AK318" s="8">
        <v>328</v>
      </c>
      <c r="AL318" s="8">
        <v>282.5</v>
      </c>
      <c r="AM318" s="8">
        <v>107</v>
      </c>
      <c r="AN318" s="8">
        <v>195.5</v>
      </c>
      <c r="AO318" s="8">
        <v>227.5</v>
      </c>
      <c r="AP318" s="8">
        <v>135</v>
      </c>
      <c r="AQ318" s="8">
        <v>998526.1</v>
      </c>
      <c r="AR318" s="8">
        <v>125</v>
      </c>
      <c r="AS318" s="8">
        <v>264</v>
      </c>
    </row>
    <row r="319" spans="35:45" ht="15" thickBot="1" x14ac:dyDescent="0.35">
      <c r="AI319" s="7" t="s">
        <v>1202</v>
      </c>
      <c r="AJ319" s="8">
        <v>212</v>
      </c>
      <c r="AK319" s="8">
        <v>327</v>
      </c>
      <c r="AL319" s="8">
        <v>281.5</v>
      </c>
      <c r="AM319" s="8">
        <v>106</v>
      </c>
      <c r="AN319" s="8">
        <v>194.5</v>
      </c>
      <c r="AO319" s="8">
        <v>226.5</v>
      </c>
      <c r="AP319" s="8">
        <v>134</v>
      </c>
      <c r="AQ319" s="8">
        <v>998525.1</v>
      </c>
      <c r="AR319" s="8">
        <v>124</v>
      </c>
      <c r="AS319" s="8">
        <v>263</v>
      </c>
    </row>
    <row r="320" spans="35:45" ht="15" thickBot="1" x14ac:dyDescent="0.35">
      <c r="AI320" s="7" t="s">
        <v>1213</v>
      </c>
      <c r="AJ320" s="8">
        <v>211</v>
      </c>
      <c r="AK320" s="8">
        <v>326</v>
      </c>
      <c r="AL320" s="8">
        <v>280.5</v>
      </c>
      <c r="AM320" s="8">
        <v>105</v>
      </c>
      <c r="AN320" s="8">
        <v>193.5</v>
      </c>
      <c r="AO320" s="8">
        <v>225.5</v>
      </c>
      <c r="AP320" s="8">
        <v>133</v>
      </c>
      <c r="AQ320" s="8">
        <v>998524.1</v>
      </c>
      <c r="AR320" s="8">
        <v>123</v>
      </c>
      <c r="AS320" s="8">
        <v>262</v>
      </c>
    </row>
    <row r="321" spans="35:45" ht="15" thickBot="1" x14ac:dyDescent="0.35">
      <c r="AI321" s="7" t="s">
        <v>1224</v>
      </c>
      <c r="AJ321" s="8">
        <v>210</v>
      </c>
      <c r="AK321" s="8">
        <v>325</v>
      </c>
      <c r="AL321" s="8">
        <v>279.5</v>
      </c>
      <c r="AM321" s="8">
        <v>104</v>
      </c>
      <c r="AN321" s="8">
        <v>192.5</v>
      </c>
      <c r="AO321" s="8">
        <v>224.5</v>
      </c>
      <c r="AP321" s="8">
        <v>132</v>
      </c>
      <c r="AQ321" s="8">
        <v>998523.1</v>
      </c>
      <c r="AR321" s="8">
        <v>122</v>
      </c>
      <c r="AS321" s="8">
        <v>261</v>
      </c>
    </row>
    <row r="322" spans="35:45" ht="15" thickBot="1" x14ac:dyDescent="0.35">
      <c r="AI322" s="7" t="s">
        <v>1235</v>
      </c>
      <c r="AJ322" s="8">
        <v>209</v>
      </c>
      <c r="AK322" s="8">
        <v>324</v>
      </c>
      <c r="AL322" s="8">
        <v>278.5</v>
      </c>
      <c r="AM322" s="8">
        <v>103</v>
      </c>
      <c r="AN322" s="8">
        <v>191.5</v>
      </c>
      <c r="AO322" s="8">
        <v>223.5</v>
      </c>
      <c r="AP322" s="8">
        <v>131</v>
      </c>
      <c r="AQ322" s="8">
        <v>998522.1</v>
      </c>
      <c r="AR322" s="8">
        <v>121</v>
      </c>
      <c r="AS322" s="8">
        <v>260</v>
      </c>
    </row>
    <row r="323" spans="35:45" ht="15" thickBot="1" x14ac:dyDescent="0.35">
      <c r="AI323" s="7" t="s">
        <v>1246</v>
      </c>
      <c r="AJ323" s="8">
        <v>208</v>
      </c>
      <c r="AK323" s="8">
        <v>323</v>
      </c>
      <c r="AL323" s="8">
        <v>277.5</v>
      </c>
      <c r="AM323" s="8">
        <v>102</v>
      </c>
      <c r="AN323" s="8">
        <v>190.5</v>
      </c>
      <c r="AO323" s="8">
        <v>222.5</v>
      </c>
      <c r="AP323" s="8">
        <v>130</v>
      </c>
      <c r="AQ323" s="8">
        <v>998521.1</v>
      </c>
      <c r="AR323" s="8">
        <v>120</v>
      </c>
      <c r="AS323" s="8">
        <v>259</v>
      </c>
    </row>
    <row r="324" spans="35:45" ht="15" thickBot="1" x14ac:dyDescent="0.35">
      <c r="AI324" s="7" t="s">
        <v>1257</v>
      </c>
      <c r="AJ324" s="8">
        <v>207</v>
      </c>
      <c r="AK324" s="8">
        <v>322</v>
      </c>
      <c r="AL324" s="8">
        <v>276.5</v>
      </c>
      <c r="AM324" s="8">
        <v>101</v>
      </c>
      <c r="AN324" s="8">
        <v>189.5</v>
      </c>
      <c r="AO324" s="8">
        <v>221.5</v>
      </c>
      <c r="AP324" s="8">
        <v>129</v>
      </c>
      <c r="AQ324" s="8">
        <v>998520.1</v>
      </c>
      <c r="AR324" s="8">
        <v>119</v>
      </c>
      <c r="AS324" s="8">
        <v>258</v>
      </c>
    </row>
    <row r="325" spans="35:45" ht="15" thickBot="1" x14ac:dyDescent="0.35">
      <c r="AI325" s="7" t="s">
        <v>1268</v>
      </c>
      <c r="AJ325" s="8">
        <v>206</v>
      </c>
      <c r="AK325" s="8">
        <v>321</v>
      </c>
      <c r="AL325" s="8">
        <v>275.5</v>
      </c>
      <c r="AM325" s="8">
        <v>100</v>
      </c>
      <c r="AN325" s="8">
        <v>188.5</v>
      </c>
      <c r="AO325" s="8">
        <v>220.5</v>
      </c>
      <c r="AP325" s="8">
        <v>128</v>
      </c>
      <c r="AQ325" s="8">
        <v>998519.1</v>
      </c>
      <c r="AR325" s="8">
        <v>118</v>
      </c>
      <c r="AS325" s="8">
        <v>257</v>
      </c>
    </row>
    <row r="326" spans="35:45" ht="15" thickBot="1" x14ac:dyDescent="0.35">
      <c r="AI326" s="7" t="s">
        <v>1279</v>
      </c>
      <c r="AJ326" s="8">
        <v>205</v>
      </c>
      <c r="AK326" s="8">
        <v>320</v>
      </c>
      <c r="AL326" s="8">
        <v>274.5</v>
      </c>
      <c r="AM326" s="8">
        <v>99</v>
      </c>
      <c r="AN326" s="8">
        <v>187.5</v>
      </c>
      <c r="AO326" s="8">
        <v>219.5</v>
      </c>
      <c r="AP326" s="8">
        <v>127</v>
      </c>
      <c r="AQ326" s="8">
        <v>998518.1</v>
      </c>
      <c r="AR326" s="8">
        <v>117</v>
      </c>
      <c r="AS326" s="8">
        <v>256</v>
      </c>
    </row>
    <row r="327" spans="35:45" ht="15" thickBot="1" x14ac:dyDescent="0.35">
      <c r="AI327" s="7" t="s">
        <v>1290</v>
      </c>
      <c r="AJ327" s="8">
        <v>204</v>
      </c>
      <c r="AK327" s="8">
        <v>319</v>
      </c>
      <c r="AL327" s="8">
        <v>273.5</v>
      </c>
      <c r="AM327" s="8">
        <v>98</v>
      </c>
      <c r="AN327" s="8">
        <v>186.5</v>
      </c>
      <c r="AO327" s="8">
        <v>218.5</v>
      </c>
      <c r="AP327" s="8">
        <v>126</v>
      </c>
      <c r="AQ327" s="8">
        <v>998517.1</v>
      </c>
      <c r="AR327" s="8">
        <v>116</v>
      </c>
      <c r="AS327" s="8">
        <v>255</v>
      </c>
    </row>
    <row r="328" spans="35:45" ht="15" thickBot="1" x14ac:dyDescent="0.35">
      <c r="AI328" s="7" t="s">
        <v>1301</v>
      </c>
      <c r="AJ328" s="8">
        <v>203</v>
      </c>
      <c r="AK328" s="8">
        <v>318</v>
      </c>
      <c r="AL328" s="8">
        <v>272.5</v>
      </c>
      <c r="AM328" s="8">
        <v>97</v>
      </c>
      <c r="AN328" s="8">
        <v>185.5</v>
      </c>
      <c r="AO328" s="8">
        <v>217.5</v>
      </c>
      <c r="AP328" s="8">
        <v>125</v>
      </c>
      <c r="AQ328" s="8">
        <v>998516.1</v>
      </c>
      <c r="AR328" s="8">
        <v>115</v>
      </c>
      <c r="AS328" s="8">
        <v>254</v>
      </c>
    </row>
    <row r="329" spans="35:45" ht="15" thickBot="1" x14ac:dyDescent="0.35">
      <c r="AI329" s="7" t="s">
        <v>1312</v>
      </c>
      <c r="AJ329" s="8">
        <v>202</v>
      </c>
      <c r="AK329" s="8">
        <v>317</v>
      </c>
      <c r="AL329" s="8">
        <v>271.5</v>
      </c>
      <c r="AM329" s="8">
        <v>96</v>
      </c>
      <c r="AN329" s="8">
        <v>184.5</v>
      </c>
      <c r="AO329" s="8">
        <v>216.5</v>
      </c>
      <c r="AP329" s="8">
        <v>124</v>
      </c>
      <c r="AQ329" s="8">
        <v>998515.1</v>
      </c>
      <c r="AR329" s="8">
        <v>114</v>
      </c>
      <c r="AS329" s="8">
        <v>253</v>
      </c>
    </row>
    <row r="330" spans="35:45" ht="15" thickBot="1" x14ac:dyDescent="0.35">
      <c r="AI330" s="7" t="s">
        <v>1323</v>
      </c>
      <c r="AJ330" s="8">
        <v>201</v>
      </c>
      <c r="AK330" s="8">
        <v>316</v>
      </c>
      <c r="AL330" s="8">
        <v>270.5</v>
      </c>
      <c r="AM330" s="8">
        <v>95</v>
      </c>
      <c r="AN330" s="8">
        <v>183.5</v>
      </c>
      <c r="AO330" s="8">
        <v>215.5</v>
      </c>
      <c r="AP330" s="8">
        <v>123</v>
      </c>
      <c r="AQ330" s="8">
        <v>998514.1</v>
      </c>
      <c r="AR330" s="8">
        <v>113</v>
      </c>
      <c r="AS330" s="8">
        <v>252</v>
      </c>
    </row>
    <row r="331" spans="35:45" ht="15" thickBot="1" x14ac:dyDescent="0.35">
      <c r="AI331" s="7" t="s">
        <v>1334</v>
      </c>
      <c r="AJ331" s="8">
        <v>200</v>
      </c>
      <c r="AK331" s="8">
        <v>315</v>
      </c>
      <c r="AL331" s="8">
        <v>269.5</v>
      </c>
      <c r="AM331" s="8">
        <v>94</v>
      </c>
      <c r="AN331" s="8">
        <v>182.5</v>
      </c>
      <c r="AO331" s="8">
        <v>214.5</v>
      </c>
      <c r="AP331" s="8">
        <v>122</v>
      </c>
      <c r="AQ331" s="8">
        <v>998513.1</v>
      </c>
      <c r="AR331" s="8">
        <v>112</v>
      </c>
      <c r="AS331" s="8">
        <v>251</v>
      </c>
    </row>
    <row r="332" spans="35:45" ht="15" thickBot="1" x14ac:dyDescent="0.35">
      <c r="AI332" s="7" t="s">
        <v>1345</v>
      </c>
      <c r="AJ332" s="8">
        <v>199</v>
      </c>
      <c r="AK332" s="8">
        <v>314</v>
      </c>
      <c r="AL332" s="8">
        <v>268.5</v>
      </c>
      <c r="AM332" s="8">
        <v>93</v>
      </c>
      <c r="AN332" s="8">
        <v>181.5</v>
      </c>
      <c r="AO332" s="8">
        <v>213.5</v>
      </c>
      <c r="AP332" s="8">
        <v>121</v>
      </c>
      <c r="AQ332" s="8">
        <v>998512.1</v>
      </c>
      <c r="AR332" s="8">
        <v>111</v>
      </c>
      <c r="AS332" s="8">
        <v>250</v>
      </c>
    </row>
    <row r="333" spans="35:45" ht="15" thickBot="1" x14ac:dyDescent="0.35">
      <c r="AI333" s="7" t="s">
        <v>1356</v>
      </c>
      <c r="AJ333" s="8">
        <v>198</v>
      </c>
      <c r="AK333" s="8">
        <v>313</v>
      </c>
      <c r="AL333" s="8">
        <v>267.5</v>
      </c>
      <c r="AM333" s="8">
        <v>92</v>
      </c>
      <c r="AN333" s="8">
        <v>180.5</v>
      </c>
      <c r="AO333" s="8">
        <v>212.5</v>
      </c>
      <c r="AP333" s="8">
        <v>120</v>
      </c>
      <c r="AQ333" s="8">
        <v>998511.1</v>
      </c>
      <c r="AR333" s="8">
        <v>110</v>
      </c>
      <c r="AS333" s="8">
        <v>249</v>
      </c>
    </row>
    <row r="334" spans="35:45" ht="15" thickBot="1" x14ac:dyDescent="0.35">
      <c r="AI334" s="7" t="s">
        <v>1367</v>
      </c>
      <c r="AJ334" s="8">
        <v>197</v>
      </c>
      <c r="AK334" s="8">
        <v>312</v>
      </c>
      <c r="AL334" s="8">
        <v>266.5</v>
      </c>
      <c r="AM334" s="8">
        <v>91</v>
      </c>
      <c r="AN334" s="8">
        <v>179.5</v>
      </c>
      <c r="AO334" s="8">
        <v>211.5</v>
      </c>
      <c r="AP334" s="8">
        <v>119</v>
      </c>
      <c r="AQ334" s="8">
        <v>998510.1</v>
      </c>
      <c r="AR334" s="8">
        <v>109</v>
      </c>
      <c r="AS334" s="8">
        <v>248</v>
      </c>
    </row>
    <row r="335" spans="35:45" ht="15" thickBot="1" x14ac:dyDescent="0.35">
      <c r="AI335" s="7" t="s">
        <v>1378</v>
      </c>
      <c r="AJ335" s="8">
        <v>196</v>
      </c>
      <c r="AK335" s="8">
        <v>311</v>
      </c>
      <c r="AL335" s="8">
        <v>265.5</v>
      </c>
      <c r="AM335" s="8">
        <v>90</v>
      </c>
      <c r="AN335" s="8">
        <v>178.5</v>
      </c>
      <c r="AO335" s="8">
        <v>210.5</v>
      </c>
      <c r="AP335" s="8">
        <v>118</v>
      </c>
      <c r="AQ335" s="8">
        <v>998509.1</v>
      </c>
      <c r="AR335" s="8">
        <v>108</v>
      </c>
      <c r="AS335" s="8">
        <v>247</v>
      </c>
    </row>
    <row r="336" spans="35:45" ht="15" thickBot="1" x14ac:dyDescent="0.35">
      <c r="AI336" s="7" t="s">
        <v>1389</v>
      </c>
      <c r="AJ336" s="8">
        <v>195</v>
      </c>
      <c r="AK336" s="8">
        <v>310</v>
      </c>
      <c r="AL336" s="8">
        <v>264.5</v>
      </c>
      <c r="AM336" s="8">
        <v>89</v>
      </c>
      <c r="AN336" s="8">
        <v>177.5</v>
      </c>
      <c r="AO336" s="8">
        <v>209.5</v>
      </c>
      <c r="AP336" s="8">
        <v>117</v>
      </c>
      <c r="AQ336" s="8">
        <v>998508.1</v>
      </c>
      <c r="AR336" s="8">
        <v>107</v>
      </c>
      <c r="AS336" s="8">
        <v>246</v>
      </c>
    </row>
    <row r="337" spans="35:45" ht="15" thickBot="1" x14ac:dyDescent="0.35">
      <c r="AI337" s="7" t="s">
        <v>1400</v>
      </c>
      <c r="AJ337" s="8">
        <v>194</v>
      </c>
      <c r="AK337" s="8">
        <v>309</v>
      </c>
      <c r="AL337" s="8">
        <v>263.5</v>
      </c>
      <c r="AM337" s="8">
        <v>88</v>
      </c>
      <c r="AN337" s="8">
        <v>176.5</v>
      </c>
      <c r="AO337" s="8">
        <v>208.5</v>
      </c>
      <c r="AP337" s="8">
        <v>116</v>
      </c>
      <c r="AQ337" s="8">
        <v>998507.1</v>
      </c>
      <c r="AR337" s="8">
        <v>106</v>
      </c>
      <c r="AS337" s="8">
        <v>245</v>
      </c>
    </row>
    <row r="338" spans="35:45" ht="15" thickBot="1" x14ac:dyDescent="0.35">
      <c r="AI338" s="7" t="s">
        <v>1411</v>
      </c>
      <c r="AJ338" s="8">
        <v>193</v>
      </c>
      <c r="AK338" s="8">
        <v>308</v>
      </c>
      <c r="AL338" s="8">
        <v>262.5</v>
      </c>
      <c r="AM338" s="8">
        <v>87</v>
      </c>
      <c r="AN338" s="8">
        <v>175.5</v>
      </c>
      <c r="AO338" s="8">
        <v>207.5</v>
      </c>
      <c r="AP338" s="8">
        <v>115</v>
      </c>
      <c r="AQ338" s="8">
        <v>998506.1</v>
      </c>
      <c r="AR338" s="8">
        <v>105</v>
      </c>
      <c r="AS338" s="8">
        <v>244</v>
      </c>
    </row>
    <row r="339" spans="35:45" ht="15" thickBot="1" x14ac:dyDescent="0.35">
      <c r="AI339" s="7" t="s">
        <v>1422</v>
      </c>
      <c r="AJ339" s="8">
        <v>192</v>
      </c>
      <c r="AK339" s="8">
        <v>307</v>
      </c>
      <c r="AL339" s="8">
        <v>261.5</v>
      </c>
      <c r="AM339" s="8">
        <v>86</v>
      </c>
      <c r="AN339" s="8">
        <v>174.5</v>
      </c>
      <c r="AO339" s="8">
        <v>206.5</v>
      </c>
      <c r="AP339" s="8">
        <v>114</v>
      </c>
      <c r="AQ339" s="8">
        <v>998505.1</v>
      </c>
      <c r="AR339" s="8">
        <v>104</v>
      </c>
      <c r="AS339" s="8">
        <v>243</v>
      </c>
    </row>
    <row r="340" spans="35:45" ht="15" thickBot="1" x14ac:dyDescent="0.35">
      <c r="AI340" s="7" t="s">
        <v>1433</v>
      </c>
      <c r="AJ340" s="8">
        <v>191</v>
      </c>
      <c r="AK340" s="8">
        <v>306</v>
      </c>
      <c r="AL340" s="8">
        <v>260.5</v>
      </c>
      <c r="AM340" s="8">
        <v>85</v>
      </c>
      <c r="AN340" s="8">
        <v>173.5</v>
      </c>
      <c r="AO340" s="8">
        <v>205.5</v>
      </c>
      <c r="AP340" s="8">
        <v>113</v>
      </c>
      <c r="AQ340" s="8">
        <v>998504.1</v>
      </c>
      <c r="AR340" s="8">
        <v>103</v>
      </c>
      <c r="AS340" s="8">
        <v>242</v>
      </c>
    </row>
    <row r="341" spans="35:45" ht="15" thickBot="1" x14ac:dyDescent="0.35">
      <c r="AI341" s="7" t="s">
        <v>1444</v>
      </c>
      <c r="AJ341" s="8">
        <v>190</v>
      </c>
      <c r="AK341" s="8">
        <v>305</v>
      </c>
      <c r="AL341" s="8">
        <v>259.5</v>
      </c>
      <c r="AM341" s="8">
        <v>84</v>
      </c>
      <c r="AN341" s="8">
        <v>172.5</v>
      </c>
      <c r="AO341" s="8">
        <v>204.5</v>
      </c>
      <c r="AP341" s="8">
        <v>112</v>
      </c>
      <c r="AQ341" s="8">
        <v>998503.1</v>
      </c>
      <c r="AR341" s="8">
        <v>102</v>
      </c>
      <c r="AS341" s="8">
        <v>241</v>
      </c>
    </row>
    <row r="342" spans="35:45" ht="15" thickBot="1" x14ac:dyDescent="0.35">
      <c r="AI342" s="7" t="s">
        <v>1455</v>
      </c>
      <c r="AJ342" s="8">
        <v>189</v>
      </c>
      <c r="AK342" s="8">
        <v>304</v>
      </c>
      <c r="AL342" s="8">
        <v>258.5</v>
      </c>
      <c r="AM342" s="8">
        <v>83</v>
      </c>
      <c r="AN342" s="8">
        <v>171.5</v>
      </c>
      <c r="AO342" s="8">
        <v>203.5</v>
      </c>
      <c r="AP342" s="8">
        <v>111</v>
      </c>
      <c r="AQ342" s="8">
        <v>998502.1</v>
      </c>
      <c r="AR342" s="8">
        <v>101</v>
      </c>
      <c r="AS342" s="8">
        <v>240</v>
      </c>
    </row>
    <row r="343" spans="35:45" ht="15" thickBot="1" x14ac:dyDescent="0.35">
      <c r="AI343" s="7" t="s">
        <v>1466</v>
      </c>
      <c r="AJ343" s="8">
        <v>188</v>
      </c>
      <c r="AK343" s="8">
        <v>303</v>
      </c>
      <c r="AL343" s="8">
        <v>257.5</v>
      </c>
      <c r="AM343" s="8">
        <v>82</v>
      </c>
      <c r="AN343" s="8">
        <v>170.5</v>
      </c>
      <c r="AO343" s="8">
        <v>202.5</v>
      </c>
      <c r="AP343" s="8">
        <v>110</v>
      </c>
      <c r="AQ343" s="8">
        <v>998501.1</v>
      </c>
      <c r="AR343" s="8">
        <v>100</v>
      </c>
      <c r="AS343" s="8">
        <v>239</v>
      </c>
    </row>
    <row r="344" spans="35:45" ht="15" thickBot="1" x14ac:dyDescent="0.35">
      <c r="AI344" s="7" t="s">
        <v>1477</v>
      </c>
      <c r="AJ344" s="8">
        <v>187</v>
      </c>
      <c r="AK344" s="8">
        <v>302</v>
      </c>
      <c r="AL344" s="8">
        <v>256.5</v>
      </c>
      <c r="AM344" s="8">
        <v>81</v>
      </c>
      <c r="AN344" s="8">
        <v>169.5</v>
      </c>
      <c r="AO344" s="8">
        <v>201.5</v>
      </c>
      <c r="AP344" s="8">
        <v>109</v>
      </c>
      <c r="AQ344" s="8">
        <v>998500.1</v>
      </c>
      <c r="AR344" s="8">
        <v>99</v>
      </c>
      <c r="AS344" s="8">
        <v>238</v>
      </c>
    </row>
    <row r="345" spans="35:45" ht="15" thickBot="1" x14ac:dyDescent="0.35">
      <c r="AI345" s="7" t="s">
        <v>1488</v>
      </c>
      <c r="AJ345" s="8">
        <v>186</v>
      </c>
      <c r="AK345" s="8">
        <v>301</v>
      </c>
      <c r="AL345" s="8">
        <v>255.5</v>
      </c>
      <c r="AM345" s="8">
        <v>80</v>
      </c>
      <c r="AN345" s="8">
        <v>168.5</v>
      </c>
      <c r="AO345" s="8">
        <v>200.5</v>
      </c>
      <c r="AP345" s="8">
        <v>108</v>
      </c>
      <c r="AQ345" s="8">
        <v>998499.1</v>
      </c>
      <c r="AR345" s="8">
        <v>98</v>
      </c>
      <c r="AS345" s="8">
        <v>237</v>
      </c>
    </row>
    <row r="346" spans="35:45" ht="15" thickBot="1" x14ac:dyDescent="0.35">
      <c r="AI346" s="7" t="s">
        <v>1499</v>
      </c>
      <c r="AJ346" s="8">
        <v>185</v>
      </c>
      <c r="AK346" s="8">
        <v>300</v>
      </c>
      <c r="AL346" s="8">
        <v>254.5</v>
      </c>
      <c r="AM346" s="8">
        <v>79</v>
      </c>
      <c r="AN346" s="8">
        <v>167.5</v>
      </c>
      <c r="AO346" s="8">
        <v>199.5</v>
      </c>
      <c r="AP346" s="8">
        <v>107</v>
      </c>
      <c r="AQ346" s="8">
        <v>998498.1</v>
      </c>
      <c r="AR346" s="8">
        <v>97</v>
      </c>
      <c r="AS346" s="8">
        <v>236</v>
      </c>
    </row>
    <row r="347" spans="35:45" ht="15" thickBot="1" x14ac:dyDescent="0.35">
      <c r="AI347" s="7" t="s">
        <v>1510</v>
      </c>
      <c r="AJ347" s="8">
        <v>184</v>
      </c>
      <c r="AK347" s="8">
        <v>299</v>
      </c>
      <c r="AL347" s="8">
        <v>253.5</v>
      </c>
      <c r="AM347" s="8">
        <v>78</v>
      </c>
      <c r="AN347" s="8">
        <v>166.5</v>
      </c>
      <c r="AO347" s="8">
        <v>198.5</v>
      </c>
      <c r="AP347" s="8">
        <v>106</v>
      </c>
      <c r="AQ347" s="8">
        <v>998497.1</v>
      </c>
      <c r="AR347" s="8">
        <v>96</v>
      </c>
      <c r="AS347" s="8">
        <v>235</v>
      </c>
    </row>
    <row r="348" spans="35:45" ht="15" thickBot="1" x14ac:dyDescent="0.35">
      <c r="AI348" s="7" t="s">
        <v>1521</v>
      </c>
      <c r="AJ348" s="8">
        <v>183</v>
      </c>
      <c r="AK348" s="8">
        <v>298</v>
      </c>
      <c r="AL348" s="8">
        <v>252.5</v>
      </c>
      <c r="AM348" s="8">
        <v>77</v>
      </c>
      <c r="AN348" s="8">
        <v>165.5</v>
      </c>
      <c r="AO348" s="8">
        <v>197.5</v>
      </c>
      <c r="AP348" s="8">
        <v>105</v>
      </c>
      <c r="AQ348" s="8">
        <v>998496.1</v>
      </c>
      <c r="AR348" s="8">
        <v>95</v>
      </c>
      <c r="AS348" s="8">
        <v>230.5</v>
      </c>
    </row>
    <row r="349" spans="35:45" ht="15" thickBot="1" x14ac:dyDescent="0.35">
      <c r="AI349" s="7" t="s">
        <v>1532</v>
      </c>
      <c r="AJ349" s="8">
        <v>182</v>
      </c>
      <c r="AK349" s="8">
        <v>297</v>
      </c>
      <c r="AL349" s="8">
        <v>251.5</v>
      </c>
      <c r="AM349" s="8">
        <v>76</v>
      </c>
      <c r="AN349" s="8">
        <v>164.5</v>
      </c>
      <c r="AO349" s="8">
        <v>196.5</v>
      </c>
      <c r="AP349" s="8">
        <v>104</v>
      </c>
      <c r="AQ349" s="8">
        <v>998495.1</v>
      </c>
      <c r="AR349" s="8">
        <v>94</v>
      </c>
      <c r="AS349" s="8">
        <v>229.5</v>
      </c>
    </row>
    <row r="350" spans="35:45" ht="15" thickBot="1" x14ac:dyDescent="0.35">
      <c r="AI350" s="7" t="s">
        <v>1543</v>
      </c>
      <c r="AJ350" s="8">
        <v>181</v>
      </c>
      <c r="AK350" s="8">
        <v>296</v>
      </c>
      <c r="AL350" s="8">
        <v>250.5</v>
      </c>
      <c r="AM350" s="8">
        <v>75</v>
      </c>
      <c r="AN350" s="8">
        <v>163.5</v>
      </c>
      <c r="AO350" s="8">
        <v>195.5</v>
      </c>
      <c r="AP350" s="8">
        <v>103</v>
      </c>
      <c r="AQ350" s="8">
        <v>998494.1</v>
      </c>
      <c r="AR350" s="8">
        <v>93</v>
      </c>
      <c r="AS350" s="8">
        <v>228.5</v>
      </c>
    </row>
    <row r="351" spans="35:45" ht="15" thickBot="1" x14ac:dyDescent="0.35">
      <c r="AI351" s="7" t="s">
        <v>1554</v>
      </c>
      <c r="AJ351" s="8">
        <v>180</v>
      </c>
      <c r="AK351" s="8">
        <v>295</v>
      </c>
      <c r="AL351" s="8">
        <v>249.5</v>
      </c>
      <c r="AM351" s="8">
        <v>74</v>
      </c>
      <c r="AN351" s="8">
        <v>162.5</v>
      </c>
      <c r="AO351" s="8">
        <v>194.5</v>
      </c>
      <c r="AP351" s="8">
        <v>102</v>
      </c>
      <c r="AQ351" s="8">
        <v>998493.1</v>
      </c>
      <c r="AR351" s="8">
        <v>92</v>
      </c>
      <c r="AS351" s="8">
        <v>227.5</v>
      </c>
    </row>
    <row r="352" spans="35:45" ht="15" thickBot="1" x14ac:dyDescent="0.35">
      <c r="AI352" s="7" t="s">
        <v>1565</v>
      </c>
      <c r="AJ352" s="8">
        <v>179</v>
      </c>
      <c r="AK352" s="8">
        <v>294</v>
      </c>
      <c r="AL352" s="8">
        <v>248.5</v>
      </c>
      <c r="AM352" s="8">
        <v>73</v>
      </c>
      <c r="AN352" s="8">
        <v>161.5</v>
      </c>
      <c r="AO352" s="8">
        <v>193.5</v>
      </c>
      <c r="AP352" s="8">
        <v>101</v>
      </c>
      <c r="AQ352" s="8">
        <v>998492.1</v>
      </c>
      <c r="AR352" s="8">
        <v>91</v>
      </c>
      <c r="AS352" s="8">
        <v>226.5</v>
      </c>
    </row>
    <row r="353" spans="35:45" ht="15" thickBot="1" x14ac:dyDescent="0.35">
      <c r="AI353" s="7" t="s">
        <v>1576</v>
      </c>
      <c r="AJ353" s="8">
        <v>178</v>
      </c>
      <c r="AK353" s="8">
        <v>293</v>
      </c>
      <c r="AL353" s="8">
        <v>247.5</v>
      </c>
      <c r="AM353" s="8">
        <v>72</v>
      </c>
      <c r="AN353" s="8">
        <v>160.5</v>
      </c>
      <c r="AO353" s="8">
        <v>192.5</v>
      </c>
      <c r="AP353" s="8">
        <v>100</v>
      </c>
      <c r="AQ353" s="8">
        <v>998491.1</v>
      </c>
      <c r="AR353" s="8">
        <v>90</v>
      </c>
      <c r="AS353" s="8">
        <v>225.5</v>
      </c>
    </row>
    <row r="354" spans="35:45" ht="15" thickBot="1" x14ac:dyDescent="0.35">
      <c r="AI354" s="7" t="s">
        <v>1587</v>
      </c>
      <c r="AJ354" s="8">
        <v>177</v>
      </c>
      <c r="AK354" s="8">
        <v>292</v>
      </c>
      <c r="AL354" s="8">
        <v>246.5</v>
      </c>
      <c r="AM354" s="8">
        <v>71</v>
      </c>
      <c r="AN354" s="8">
        <v>159.5</v>
      </c>
      <c r="AO354" s="8">
        <v>191.5</v>
      </c>
      <c r="AP354" s="8">
        <v>99</v>
      </c>
      <c r="AQ354" s="8">
        <v>998490.1</v>
      </c>
      <c r="AR354" s="8">
        <v>89</v>
      </c>
      <c r="AS354" s="8">
        <v>224.5</v>
      </c>
    </row>
    <row r="355" spans="35:45" ht="15" thickBot="1" x14ac:dyDescent="0.35">
      <c r="AI355" s="7" t="s">
        <v>1598</v>
      </c>
      <c r="AJ355" s="8">
        <v>176</v>
      </c>
      <c r="AK355" s="8">
        <v>291</v>
      </c>
      <c r="AL355" s="8">
        <v>245.5</v>
      </c>
      <c r="AM355" s="8">
        <v>70</v>
      </c>
      <c r="AN355" s="8">
        <v>158.5</v>
      </c>
      <c r="AO355" s="8">
        <v>190.5</v>
      </c>
      <c r="AP355" s="8">
        <v>98</v>
      </c>
      <c r="AQ355" s="8">
        <v>998489.1</v>
      </c>
      <c r="AR355" s="8">
        <v>88</v>
      </c>
      <c r="AS355" s="8">
        <v>223.5</v>
      </c>
    </row>
    <row r="356" spans="35:45" ht="15" thickBot="1" x14ac:dyDescent="0.35">
      <c r="AI356" s="7" t="s">
        <v>1609</v>
      </c>
      <c r="AJ356" s="8">
        <v>175</v>
      </c>
      <c r="AK356" s="8">
        <v>290</v>
      </c>
      <c r="AL356" s="8">
        <v>244.5</v>
      </c>
      <c r="AM356" s="8">
        <v>69</v>
      </c>
      <c r="AN356" s="8">
        <v>157.5</v>
      </c>
      <c r="AO356" s="8">
        <v>189.5</v>
      </c>
      <c r="AP356" s="8">
        <v>97</v>
      </c>
      <c r="AQ356" s="8">
        <v>998488.1</v>
      </c>
      <c r="AR356" s="8">
        <v>87</v>
      </c>
      <c r="AS356" s="8">
        <v>222.5</v>
      </c>
    </row>
    <row r="357" spans="35:45" ht="15" thickBot="1" x14ac:dyDescent="0.35">
      <c r="AI357" s="7" t="s">
        <v>1620</v>
      </c>
      <c r="AJ357" s="8">
        <v>174</v>
      </c>
      <c r="AK357" s="8">
        <v>289</v>
      </c>
      <c r="AL357" s="8">
        <v>243.5</v>
      </c>
      <c r="AM357" s="8">
        <v>68</v>
      </c>
      <c r="AN357" s="8">
        <v>156.5</v>
      </c>
      <c r="AO357" s="8">
        <v>188.5</v>
      </c>
      <c r="AP357" s="8">
        <v>96</v>
      </c>
      <c r="AQ357" s="8">
        <v>998487.1</v>
      </c>
      <c r="AR357" s="8">
        <v>86</v>
      </c>
      <c r="AS357" s="8">
        <v>221.5</v>
      </c>
    </row>
    <row r="358" spans="35:45" ht="15" thickBot="1" x14ac:dyDescent="0.35">
      <c r="AI358" s="7" t="s">
        <v>1631</v>
      </c>
      <c r="AJ358" s="8">
        <v>173</v>
      </c>
      <c r="AK358" s="8">
        <v>288</v>
      </c>
      <c r="AL358" s="8">
        <v>242.5</v>
      </c>
      <c r="AM358" s="8">
        <v>67</v>
      </c>
      <c r="AN358" s="8">
        <v>155.5</v>
      </c>
      <c r="AO358" s="8">
        <v>187.5</v>
      </c>
      <c r="AP358" s="8">
        <v>95</v>
      </c>
      <c r="AQ358" s="8">
        <v>998486.1</v>
      </c>
      <c r="AR358" s="8">
        <v>85</v>
      </c>
      <c r="AS358" s="8">
        <v>220.5</v>
      </c>
    </row>
    <row r="359" spans="35:45" ht="15" thickBot="1" x14ac:dyDescent="0.35">
      <c r="AI359" s="7" t="s">
        <v>1642</v>
      </c>
      <c r="AJ359" s="8">
        <v>172</v>
      </c>
      <c r="AK359" s="8">
        <v>287</v>
      </c>
      <c r="AL359" s="8">
        <v>241.5</v>
      </c>
      <c r="AM359" s="8">
        <v>66</v>
      </c>
      <c r="AN359" s="8">
        <v>154.5</v>
      </c>
      <c r="AO359" s="8">
        <v>186.5</v>
      </c>
      <c r="AP359" s="8">
        <v>94</v>
      </c>
      <c r="AQ359" s="8">
        <v>998485.1</v>
      </c>
      <c r="AR359" s="8">
        <v>84</v>
      </c>
      <c r="AS359" s="8">
        <v>219.5</v>
      </c>
    </row>
    <row r="360" spans="35:45" ht="15" thickBot="1" x14ac:dyDescent="0.35">
      <c r="AI360" s="7" t="s">
        <v>1653</v>
      </c>
      <c r="AJ360" s="8">
        <v>171</v>
      </c>
      <c r="AK360" s="8">
        <v>286</v>
      </c>
      <c r="AL360" s="8">
        <v>240.5</v>
      </c>
      <c r="AM360" s="8">
        <v>65</v>
      </c>
      <c r="AN360" s="8">
        <v>153.5</v>
      </c>
      <c r="AO360" s="8">
        <v>185.5</v>
      </c>
      <c r="AP360" s="8">
        <v>93</v>
      </c>
      <c r="AQ360" s="8">
        <v>998484.1</v>
      </c>
      <c r="AR360" s="8">
        <v>83</v>
      </c>
      <c r="AS360" s="8">
        <v>218.5</v>
      </c>
    </row>
    <row r="361" spans="35:45" ht="15" thickBot="1" x14ac:dyDescent="0.35">
      <c r="AI361" s="7" t="s">
        <v>1664</v>
      </c>
      <c r="AJ361" s="8">
        <v>170</v>
      </c>
      <c r="AK361" s="8">
        <v>285</v>
      </c>
      <c r="AL361" s="8">
        <v>239.5</v>
      </c>
      <c r="AM361" s="8">
        <v>64</v>
      </c>
      <c r="AN361" s="8">
        <v>152.5</v>
      </c>
      <c r="AO361" s="8">
        <v>184.5</v>
      </c>
      <c r="AP361" s="8">
        <v>92</v>
      </c>
      <c r="AQ361" s="8">
        <v>998483.1</v>
      </c>
      <c r="AR361" s="8">
        <v>82</v>
      </c>
      <c r="AS361" s="8">
        <v>217.5</v>
      </c>
    </row>
    <row r="362" spans="35:45" ht="15" thickBot="1" x14ac:dyDescent="0.35">
      <c r="AI362" s="7" t="s">
        <v>1675</v>
      </c>
      <c r="AJ362" s="8">
        <v>169</v>
      </c>
      <c r="AK362" s="8">
        <v>284</v>
      </c>
      <c r="AL362" s="8">
        <v>238.5</v>
      </c>
      <c r="AM362" s="8">
        <v>63</v>
      </c>
      <c r="AN362" s="8">
        <v>151.5</v>
      </c>
      <c r="AO362" s="8">
        <v>183.5</v>
      </c>
      <c r="AP362" s="8">
        <v>91</v>
      </c>
      <c r="AQ362" s="8">
        <v>998482.1</v>
      </c>
      <c r="AR362" s="8">
        <v>81</v>
      </c>
      <c r="AS362" s="8">
        <v>216.5</v>
      </c>
    </row>
    <row r="363" spans="35:45" ht="15" thickBot="1" x14ac:dyDescent="0.35">
      <c r="AI363" s="7" t="s">
        <v>1686</v>
      </c>
      <c r="AJ363" s="8">
        <v>168</v>
      </c>
      <c r="AK363" s="8">
        <v>283</v>
      </c>
      <c r="AL363" s="8">
        <v>237.5</v>
      </c>
      <c r="AM363" s="8">
        <v>62</v>
      </c>
      <c r="AN363" s="8">
        <v>150.5</v>
      </c>
      <c r="AO363" s="8">
        <v>182.5</v>
      </c>
      <c r="AP363" s="8">
        <v>90</v>
      </c>
      <c r="AQ363" s="8">
        <v>998481.1</v>
      </c>
      <c r="AR363" s="8">
        <v>80</v>
      </c>
      <c r="AS363" s="8">
        <v>215.5</v>
      </c>
    </row>
    <row r="364" spans="35:45" ht="15" thickBot="1" x14ac:dyDescent="0.35">
      <c r="AI364" s="7" t="s">
        <v>1697</v>
      </c>
      <c r="AJ364" s="8">
        <v>167</v>
      </c>
      <c r="AK364" s="8">
        <v>282</v>
      </c>
      <c r="AL364" s="8">
        <v>236.5</v>
      </c>
      <c r="AM364" s="8">
        <v>61</v>
      </c>
      <c r="AN364" s="8">
        <v>149.5</v>
      </c>
      <c r="AO364" s="8">
        <v>181.5</v>
      </c>
      <c r="AP364" s="8">
        <v>89</v>
      </c>
      <c r="AQ364" s="8">
        <v>998480.1</v>
      </c>
      <c r="AR364" s="8">
        <v>79</v>
      </c>
      <c r="AS364" s="8">
        <v>214.5</v>
      </c>
    </row>
    <row r="365" spans="35:45" ht="15" thickBot="1" x14ac:dyDescent="0.35">
      <c r="AI365" s="7" t="s">
        <v>1708</v>
      </c>
      <c r="AJ365" s="8">
        <v>166</v>
      </c>
      <c r="AK365" s="8">
        <v>281</v>
      </c>
      <c r="AL365" s="8">
        <v>235.5</v>
      </c>
      <c r="AM365" s="8">
        <v>60</v>
      </c>
      <c r="AN365" s="8">
        <v>148.5</v>
      </c>
      <c r="AO365" s="8">
        <v>180.5</v>
      </c>
      <c r="AP365" s="8">
        <v>88</v>
      </c>
      <c r="AQ365" s="8">
        <v>998479.1</v>
      </c>
      <c r="AR365" s="8">
        <v>78</v>
      </c>
      <c r="AS365" s="8">
        <v>213.5</v>
      </c>
    </row>
    <row r="366" spans="35:45" ht="15" thickBot="1" x14ac:dyDescent="0.35">
      <c r="AI366" s="7" t="s">
        <v>1719</v>
      </c>
      <c r="AJ366" s="8">
        <v>165</v>
      </c>
      <c r="AK366" s="8">
        <v>280</v>
      </c>
      <c r="AL366" s="8">
        <v>234.5</v>
      </c>
      <c r="AM366" s="8">
        <v>59</v>
      </c>
      <c r="AN366" s="8">
        <v>147.5</v>
      </c>
      <c r="AO366" s="8">
        <v>179.5</v>
      </c>
      <c r="AP366" s="8">
        <v>87</v>
      </c>
      <c r="AQ366" s="8">
        <v>998478.1</v>
      </c>
      <c r="AR366" s="8">
        <v>77</v>
      </c>
      <c r="AS366" s="8">
        <v>212.5</v>
      </c>
    </row>
    <row r="367" spans="35:45" ht="15" thickBot="1" x14ac:dyDescent="0.35">
      <c r="AI367" s="7" t="s">
        <v>1730</v>
      </c>
      <c r="AJ367" s="8">
        <v>164</v>
      </c>
      <c r="AK367" s="8">
        <v>279</v>
      </c>
      <c r="AL367" s="8">
        <v>233.5</v>
      </c>
      <c r="AM367" s="8">
        <v>58</v>
      </c>
      <c r="AN367" s="8">
        <v>146.5</v>
      </c>
      <c r="AO367" s="8">
        <v>178.5</v>
      </c>
      <c r="AP367" s="8">
        <v>86</v>
      </c>
      <c r="AQ367" s="8">
        <v>998477.1</v>
      </c>
      <c r="AR367" s="8">
        <v>76</v>
      </c>
      <c r="AS367" s="8">
        <v>211.5</v>
      </c>
    </row>
    <row r="368" spans="35:45" ht="15" thickBot="1" x14ac:dyDescent="0.35">
      <c r="AI368" s="7" t="s">
        <v>1741</v>
      </c>
      <c r="AJ368" s="8">
        <v>163</v>
      </c>
      <c r="AK368" s="8">
        <v>278</v>
      </c>
      <c r="AL368" s="8">
        <v>232.5</v>
      </c>
      <c r="AM368" s="8">
        <v>57</v>
      </c>
      <c r="AN368" s="8">
        <v>145.5</v>
      </c>
      <c r="AO368" s="8">
        <v>177.5</v>
      </c>
      <c r="AP368" s="8">
        <v>85</v>
      </c>
      <c r="AQ368" s="8">
        <v>998476.1</v>
      </c>
      <c r="AR368" s="8">
        <v>75</v>
      </c>
      <c r="AS368" s="8">
        <v>210.5</v>
      </c>
    </row>
    <row r="369" spans="35:45" ht="15" thickBot="1" x14ac:dyDescent="0.35">
      <c r="AI369" s="7" t="s">
        <v>1752</v>
      </c>
      <c r="AJ369" s="8">
        <v>162</v>
      </c>
      <c r="AK369" s="8">
        <v>277</v>
      </c>
      <c r="AL369" s="8">
        <v>231.5</v>
      </c>
      <c r="AM369" s="8">
        <v>56</v>
      </c>
      <c r="AN369" s="8">
        <v>144.5</v>
      </c>
      <c r="AO369" s="8">
        <v>176.5</v>
      </c>
      <c r="AP369" s="8">
        <v>84</v>
      </c>
      <c r="AQ369" s="8">
        <v>998475.1</v>
      </c>
      <c r="AR369" s="8">
        <v>74</v>
      </c>
      <c r="AS369" s="8">
        <v>209.5</v>
      </c>
    </row>
    <row r="370" spans="35:45" ht="15" thickBot="1" x14ac:dyDescent="0.35">
      <c r="AI370" s="7" t="s">
        <v>1763</v>
      </c>
      <c r="AJ370" s="8">
        <v>161</v>
      </c>
      <c r="AK370" s="8">
        <v>276</v>
      </c>
      <c r="AL370" s="8">
        <v>230.5</v>
      </c>
      <c r="AM370" s="8">
        <v>55</v>
      </c>
      <c r="AN370" s="8">
        <v>143.5</v>
      </c>
      <c r="AO370" s="8">
        <v>175.5</v>
      </c>
      <c r="AP370" s="8">
        <v>83</v>
      </c>
      <c r="AQ370" s="8">
        <v>998474.1</v>
      </c>
      <c r="AR370" s="8">
        <v>73</v>
      </c>
      <c r="AS370" s="8">
        <v>208.5</v>
      </c>
    </row>
    <row r="371" spans="35:45" ht="15" thickBot="1" x14ac:dyDescent="0.35">
      <c r="AI371" s="7" t="s">
        <v>1774</v>
      </c>
      <c r="AJ371" s="8">
        <v>160</v>
      </c>
      <c r="AK371" s="8">
        <v>275</v>
      </c>
      <c r="AL371" s="8">
        <v>229.5</v>
      </c>
      <c r="AM371" s="8">
        <v>54</v>
      </c>
      <c r="AN371" s="8">
        <v>142.5</v>
      </c>
      <c r="AO371" s="8">
        <v>174.5</v>
      </c>
      <c r="AP371" s="8">
        <v>82</v>
      </c>
      <c r="AQ371" s="8">
        <v>998473.1</v>
      </c>
      <c r="AR371" s="8">
        <v>72</v>
      </c>
      <c r="AS371" s="8">
        <v>207.5</v>
      </c>
    </row>
    <row r="372" spans="35:45" ht="15" thickBot="1" x14ac:dyDescent="0.35">
      <c r="AI372" s="7" t="s">
        <v>1785</v>
      </c>
      <c r="AJ372" s="8">
        <v>159</v>
      </c>
      <c r="AK372" s="8">
        <v>274</v>
      </c>
      <c r="AL372" s="8">
        <v>228.5</v>
      </c>
      <c r="AM372" s="8">
        <v>53</v>
      </c>
      <c r="AN372" s="8">
        <v>141.5</v>
      </c>
      <c r="AO372" s="8">
        <v>173.5</v>
      </c>
      <c r="AP372" s="8">
        <v>81</v>
      </c>
      <c r="AQ372" s="8">
        <v>998472.1</v>
      </c>
      <c r="AR372" s="8">
        <v>71</v>
      </c>
      <c r="AS372" s="8">
        <v>206.5</v>
      </c>
    </row>
    <row r="373" spans="35:45" ht="15" thickBot="1" x14ac:dyDescent="0.35">
      <c r="AI373" s="7" t="s">
        <v>1796</v>
      </c>
      <c r="AJ373" s="8">
        <v>158</v>
      </c>
      <c r="AK373" s="8">
        <v>273</v>
      </c>
      <c r="AL373" s="8">
        <v>227.5</v>
      </c>
      <c r="AM373" s="8">
        <v>52</v>
      </c>
      <c r="AN373" s="8">
        <v>140.5</v>
      </c>
      <c r="AO373" s="8">
        <v>172.5</v>
      </c>
      <c r="AP373" s="8">
        <v>80</v>
      </c>
      <c r="AQ373" s="8">
        <v>998471.1</v>
      </c>
      <c r="AR373" s="8">
        <v>70</v>
      </c>
      <c r="AS373" s="8">
        <v>205.5</v>
      </c>
    </row>
    <row r="374" spans="35:45" ht="15" thickBot="1" x14ac:dyDescent="0.35">
      <c r="AI374" s="7" t="s">
        <v>1807</v>
      </c>
      <c r="AJ374" s="8">
        <v>157</v>
      </c>
      <c r="AK374" s="8">
        <v>272</v>
      </c>
      <c r="AL374" s="8">
        <v>226.5</v>
      </c>
      <c r="AM374" s="8">
        <v>51</v>
      </c>
      <c r="AN374" s="8">
        <v>139.5</v>
      </c>
      <c r="AO374" s="8">
        <v>171.5</v>
      </c>
      <c r="AP374" s="8">
        <v>79</v>
      </c>
      <c r="AQ374" s="8">
        <v>998470.1</v>
      </c>
      <c r="AR374" s="8">
        <v>69</v>
      </c>
      <c r="AS374" s="8">
        <v>204.5</v>
      </c>
    </row>
    <row r="375" spans="35:45" ht="15" thickBot="1" x14ac:dyDescent="0.35">
      <c r="AI375" s="7" t="s">
        <v>1818</v>
      </c>
      <c r="AJ375" s="8">
        <v>156</v>
      </c>
      <c r="AK375" s="8">
        <v>271</v>
      </c>
      <c r="AL375" s="8">
        <v>225.5</v>
      </c>
      <c r="AM375" s="8">
        <v>50</v>
      </c>
      <c r="AN375" s="8">
        <v>138.5</v>
      </c>
      <c r="AO375" s="8">
        <v>170.5</v>
      </c>
      <c r="AP375" s="8">
        <v>78</v>
      </c>
      <c r="AQ375" s="8">
        <v>998469.1</v>
      </c>
      <c r="AR375" s="8">
        <v>68</v>
      </c>
      <c r="AS375" s="8">
        <v>203.5</v>
      </c>
    </row>
    <row r="376" spans="35:45" ht="15" thickBot="1" x14ac:dyDescent="0.35">
      <c r="AI376" s="7" t="s">
        <v>1829</v>
      </c>
      <c r="AJ376" s="8">
        <v>155</v>
      </c>
      <c r="AK376" s="8">
        <v>270</v>
      </c>
      <c r="AL376" s="8">
        <v>224.5</v>
      </c>
      <c r="AM376" s="8">
        <v>49</v>
      </c>
      <c r="AN376" s="8">
        <v>137.5</v>
      </c>
      <c r="AO376" s="8">
        <v>169.5</v>
      </c>
      <c r="AP376" s="8">
        <v>77</v>
      </c>
      <c r="AQ376" s="8">
        <v>998468.1</v>
      </c>
      <c r="AR376" s="8">
        <v>67</v>
      </c>
      <c r="AS376" s="8">
        <v>202.5</v>
      </c>
    </row>
    <row r="377" spans="35:45" ht="15" thickBot="1" x14ac:dyDescent="0.35">
      <c r="AI377" s="7" t="s">
        <v>1840</v>
      </c>
      <c r="AJ377" s="8">
        <v>154</v>
      </c>
      <c r="AK377" s="8">
        <v>269</v>
      </c>
      <c r="AL377" s="8">
        <v>223.5</v>
      </c>
      <c r="AM377" s="8">
        <v>48</v>
      </c>
      <c r="AN377" s="8">
        <v>136.5</v>
      </c>
      <c r="AO377" s="8">
        <v>168.5</v>
      </c>
      <c r="AP377" s="8">
        <v>76</v>
      </c>
      <c r="AQ377" s="8">
        <v>998467.1</v>
      </c>
      <c r="AR377" s="8">
        <v>66</v>
      </c>
      <c r="AS377" s="8">
        <v>201.5</v>
      </c>
    </row>
    <row r="378" spans="35:45" ht="15" thickBot="1" x14ac:dyDescent="0.35">
      <c r="AI378" s="7" t="s">
        <v>1851</v>
      </c>
      <c r="AJ378" s="8">
        <v>153</v>
      </c>
      <c r="AK378" s="8">
        <v>268</v>
      </c>
      <c r="AL378" s="8">
        <v>222.5</v>
      </c>
      <c r="AM378" s="8">
        <v>47</v>
      </c>
      <c r="AN378" s="8">
        <v>135.5</v>
      </c>
      <c r="AO378" s="8">
        <v>167.5</v>
      </c>
      <c r="AP378" s="8">
        <v>75</v>
      </c>
      <c r="AQ378" s="8">
        <v>998466.1</v>
      </c>
      <c r="AR378" s="8">
        <v>65</v>
      </c>
      <c r="AS378" s="8">
        <v>200.5</v>
      </c>
    </row>
    <row r="379" spans="35:45" ht="15" thickBot="1" x14ac:dyDescent="0.35">
      <c r="AI379" s="7" t="s">
        <v>1862</v>
      </c>
      <c r="AJ379" s="8">
        <v>152</v>
      </c>
      <c r="AK379" s="8">
        <v>267</v>
      </c>
      <c r="AL379" s="8">
        <v>221.5</v>
      </c>
      <c r="AM379" s="8">
        <v>46</v>
      </c>
      <c r="AN379" s="8">
        <v>134.5</v>
      </c>
      <c r="AO379" s="8">
        <v>166.5</v>
      </c>
      <c r="AP379" s="8">
        <v>74</v>
      </c>
      <c r="AQ379" s="8">
        <v>998465.1</v>
      </c>
      <c r="AR379" s="8">
        <v>64</v>
      </c>
      <c r="AS379" s="8">
        <v>199.5</v>
      </c>
    </row>
    <row r="380" spans="35:45" ht="15" thickBot="1" x14ac:dyDescent="0.35">
      <c r="AI380" s="7" t="s">
        <v>1873</v>
      </c>
      <c r="AJ380" s="8">
        <v>151</v>
      </c>
      <c r="AK380" s="8">
        <v>266</v>
      </c>
      <c r="AL380" s="8">
        <v>220.5</v>
      </c>
      <c r="AM380" s="8">
        <v>45</v>
      </c>
      <c r="AN380" s="8">
        <v>133.5</v>
      </c>
      <c r="AO380" s="8">
        <v>165.5</v>
      </c>
      <c r="AP380" s="8">
        <v>73</v>
      </c>
      <c r="AQ380" s="8">
        <v>998464.1</v>
      </c>
      <c r="AR380" s="8">
        <v>63</v>
      </c>
      <c r="AS380" s="8">
        <v>198.5</v>
      </c>
    </row>
    <row r="381" spans="35:45" ht="15" thickBot="1" x14ac:dyDescent="0.35">
      <c r="AI381" s="7" t="s">
        <v>1884</v>
      </c>
      <c r="AJ381" s="8">
        <v>150</v>
      </c>
      <c r="AK381" s="8">
        <v>265</v>
      </c>
      <c r="AL381" s="8">
        <v>219.5</v>
      </c>
      <c r="AM381" s="8">
        <v>44</v>
      </c>
      <c r="AN381" s="8">
        <v>132.5</v>
      </c>
      <c r="AO381" s="8">
        <v>164.5</v>
      </c>
      <c r="AP381" s="8">
        <v>72</v>
      </c>
      <c r="AQ381" s="8">
        <v>998463.1</v>
      </c>
      <c r="AR381" s="8">
        <v>62</v>
      </c>
      <c r="AS381" s="8">
        <v>197.5</v>
      </c>
    </row>
    <row r="382" spans="35:45" ht="15" thickBot="1" x14ac:dyDescent="0.35">
      <c r="AI382" s="7" t="s">
        <v>1895</v>
      </c>
      <c r="AJ382" s="8">
        <v>149</v>
      </c>
      <c r="AK382" s="8">
        <v>264</v>
      </c>
      <c r="AL382" s="8">
        <v>218.5</v>
      </c>
      <c r="AM382" s="8">
        <v>43</v>
      </c>
      <c r="AN382" s="8">
        <v>131.5</v>
      </c>
      <c r="AO382" s="8">
        <v>163.5</v>
      </c>
      <c r="AP382" s="8">
        <v>71</v>
      </c>
      <c r="AQ382" s="8">
        <v>998462.1</v>
      </c>
      <c r="AR382" s="8">
        <v>61</v>
      </c>
      <c r="AS382" s="8">
        <v>196.5</v>
      </c>
    </row>
    <row r="383" spans="35:45" ht="15" thickBot="1" x14ac:dyDescent="0.35">
      <c r="AI383" s="7" t="s">
        <v>1906</v>
      </c>
      <c r="AJ383" s="8">
        <v>148</v>
      </c>
      <c r="AK383" s="8">
        <v>263</v>
      </c>
      <c r="AL383" s="8">
        <v>217.5</v>
      </c>
      <c r="AM383" s="8">
        <v>42</v>
      </c>
      <c r="AN383" s="8">
        <v>130.5</v>
      </c>
      <c r="AO383" s="8">
        <v>162.5</v>
      </c>
      <c r="AP383" s="8">
        <v>70</v>
      </c>
      <c r="AQ383" s="8">
        <v>998461.1</v>
      </c>
      <c r="AR383" s="8">
        <v>60</v>
      </c>
      <c r="AS383" s="8">
        <v>195.5</v>
      </c>
    </row>
    <row r="384" spans="35:45" ht="15" thickBot="1" x14ac:dyDescent="0.35">
      <c r="AI384" s="7" t="s">
        <v>1917</v>
      </c>
      <c r="AJ384" s="8">
        <v>147</v>
      </c>
      <c r="AK384" s="8">
        <v>262</v>
      </c>
      <c r="AL384" s="8">
        <v>216.5</v>
      </c>
      <c r="AM384" s="8">
        <v>41</v>
      </c>
      <c r="AN384" s="8">
        <v>129.5</v>
      </c>
      <c r="AO384" s="8">
        <v>161.5</v>
      </c>
      <c r="AP384" s="8">
        <v>69</v>
      </c>
      <c r="AQ384" s="8">
        <v>998460.1</v>
      </c>
      <c r="AR384" s="8">
        <v>59</v>
      </c>
      <c r="AS384" s="8">
        <v>194.5</v>
      </c>
    </row>
    <row r="385" spans="35:45" ht="15" thickBot="1" x14ac:dyDescent="0.35">
      <c r="AI385" s="7" t="s">
        <v>1928</v>
      </c>
      <c r="AJ385" s="8">
        <v>146</v>
      </c>
      <c r="AK385" s="8">
        <v>261</v>
      </c>
      <c r="AL385" s="8">
        <v>215.5</v>
      </c>
      <c r="AM385" s="8">
        <v>40</v>
      </c>
      <c r="AN385" s="8">
        <v>128.5</v>
      </c>
      <c r="AO385" s="8">
        <v>160.5</v>
      </c>
      <c r="AP385" s="8">
        <v>68</v>
      </c>
      <c r="AQ385" s="8">
        <v>998459.1</v>
      </c>
      <c r="AR385" s="8">
        <v>58</v>
      </c>
      <c r="AS385" s="8">
        <v>193.5</v>
      </c>
    </row>
    <row r="386" spans="35:45" ht="15" thickBot="1" x14ac:dyDescent="0.35">
      <c r="AI386" s="7" t="s">
        <v>1939</v>
      </c>
      <c r="AJ386" s="8">
        <v>145</v>
      </c>
      <c r="AK386" s="8">
        <v>260</v>
      </c>
      <c r="AL386" s="8">
        <v>214.5</v>
      </c>
      <c r="AM386" s="8">
        <v>39</v>
      </c>
      <c r="AN386" s="8">
        <v>127.5</v>
      </c>
      <c r="AO386" s="8">
        <v>159.5</v>
      </c>
      <c r="AP386" s="8">
        <v>67</v>
      </c>
      <c r="AQ386" s="8">
        <v>998458.1</v>
      </c>
      <c r="AR386" s="8">
        <v>57</v>
      </c>
      <c r="AS386" s="8">
        <v>192.5</v>
      </c>
    </row>
    <row r="387" spans="35:45" ht="15" thickBot="1" x14ac:dyDescent="0.35">
      <c r="AI387" s="7" t="s">
        <v>1950</v>
      </c>
      <c r="AJ387" s="8">
        <v>144</v>
      </c>
      <c r="AK387" s="8">
        <v>259</v>
      </c>
      <c r="AL387" s="8">
        <v>213.5</v>
      </c>
      <c r="AM387" s="8">
        <v>38</v>
      </c>
      <c r="AN387" s="8">
        <v>126.5</v>
      </c>
      <c r="AO387" s="8">
        <v>158.5</v>
      </c>
      <c r="AP387" s="8">
        <v>66</v>
      </c>
      <c r="AQ387" s="8">
        <v>998457.1</v>
      </c>
      <c r="AR387" s="8">
        <v>56</v>
      </c>
      <c r="AS387" s="8">
        <v>191.5</v>
      </c>
    </row>
    <row r="388" spans="35:45" ht="15" thickBot="1" x14ac:dyDescent="0.35">
      <c r="AI388" s="7" t="s">
        <v>1961</v>
      </c>
      <c r="AJ388" s="8">
        <v>143</v>
      </c>
      <c r="AK388" s="8">
        <v>258</v>
      </c>
      <c r="AL388" s="8">
        <v>212.5</v>
      </c>
      <c r="AM388" s="8">
        <v>37</v>
      </c>
      <c r="AN388" s="8">
        <v>125.5</v>
      </c>
      <c r="AO388" s="8">
        <v>157.5</v>
      </c>
      <c r="AP388" s="8">
        <v>65</v>
      </c>
      <c r="AQ388" s="8">
        <v>998456.1</v>
      </c>
      <c r="AR388" s="8">
        <v>49</v>
      </c>
      <c r="AS388" s="8">
        <v>190.5</v>
      </c>
    </row>
    <row r="389" spans="35:45" ht="15" thickBot="1" x14ac:dyDescent="0.35">
      <c r="AI389" s="7" t="s">
        <v>1972</v>
      </c>
      <c r="AJ389" s="8">
        <v>142</v>
      </c>
      <c r="AK389" s="8">
        <v>257</v>
      </c>
      <c r="AL389" s="8">
        <v>211.5</v>
      </c>
      <c r="AM389" s="8">
        <v>36</v>
      </c>
      <c r="AN389" s="8">
        <v>124.5</v>
      </c>
      <c r="AO389" s="8">
        <v>156.5</v>
      </c>
      <c r="AP389" s="8">
        <v>64</v>
      </c>
      <c r="AQ389" s="8">
        <v>998455.1</v>
      </c>
      <c r="AR389" s="8">
        <v>48</v>
      </c>
      <c r="AS389" s="8">
        <v>189.5</v>
      </c>
    </row>
    <row r="390" spans="35:45" ht="15" thickBot="1" x14ac:dyDescent="0.35">
      <c r="AI390" s="7" t="s">
        <v>1983</v>
      </c>
      <c r="AJ390" s="8">
        <v>141</v>
      </c>
      <c r="AK390" s="8">
        <v>256</v>
      </c>
      <c r="AL390" s="8">
        <v>210.5</v>
      </c>
      <c r="AM390" s="8">
        <v>35</v>
      </c>
      <c r="AN390" s="8">
        <v>123.5</v>
      </c>
      <c r="AO390" s="8">
        <v>155.5</v>
      </c>
      <c r="AP390" s="8">
        <v>63</v>
      </c>
      <c r="AQ390" s="8">
        <v>998454.1</v>
      </c>
      <c r="AR390" s="8">
        <v>47</v>
      </c>
      <c r="AS390" s="8">
        <v>188.5</v>
      </c>
    </row>
    <row r="391" spans="35:45" ht="15" thickBot="1" x14ac:dyDescent="0.35">
      <c r="AI391" s="7" t="s">
        <v>1994</v>
      </c>
      <c r="AJ391" s="8">
        <v>140</v>
      </c>
      <c r="AK391" s="8">
        <v>255</v>
      </c>
      <c r="AL391" s="8">
        <v>209.5</v>
      </c>
      <c r="AM391" s="8">
        <v>34</v>
      </c>
      <c r="AN391" s="8">
        <v>122.5</v>
      </c>
      <c r="AO391" s="8">
        <v>154.5</v>
      </c>
      <c r="AP391" s="8">
        <v>62</v>
      </c>
      <c r="AQ391" s="8">
        <v>998453.1</v>
      </c>
      <c r="AR391" s="8">
        <v>46</v>
      </c>
      <c r="AS391" s="8">
        <v>187.5</v>
      </c>
    </row>
    <row r="392" spans="35:45" ht="15" thickBot="1" x14ac:dyDescent="0.35">
      <c r="AI392" s="7" t="s">
        <v>2005</v>
      </c>
      <c r="AJ392" s="8">
        <v>139</v>
      </c>
      <c r="AK392" s="8">
        <v>254</v>
      </c>
      <c r="AL392" s="8">
        <v>208.5</v>
      </c>
      <c r="AM392" s="8">
        <v>33</v>
      </c>
      <c r="AN392" s="8">
        <v>121.5</v>
      </c>
      <c r="AO392" s="8">
        <v>153.5</v>
      </c>
      <c r="AP392" s="8">
        <v>61</v>
      </c>
      <c r="AQ392" s="8">
        <v>998452.1</v>
      </c>
      <c r="AR392" s="8">
        <v>45</v>
      </c>
      <c r="AS392" s="8">
        <v>186.5</v>
      </c>
    </row>
    <row r="393" spans="35:45" ht="15" thickBot="1" x14ac:dyDescent="0.35">
      <c r="AI393" s="7" t="s">
        <v>2016</v>
      </c>
      <c r="AJ393" s="8">
        <v>138</v>
      </c>
      <c r="AK393" s="8">
        <v>253</v>
      </c>
      <c r="AL393" s="8">
        <v>207.5</v>
      </c>
      <c r="AM393" s="8">
        <v>32</v>
      </c>
      <c r="AN393" s="8">
        <v>120.5</v>
      </c>
      <c r="AO393" s="8">
        <v>152.5</v>
      </c>
      <c r="AP393" s="8">
        <v>60</v>
      </c>
      <c r="AQ393" s="8">
        <v>998451.1</v>
      </c>
      <c r="AR393" s="8">
        <v>44</v>
      </c>
      <c r="AS393" s="8">
        <v>149</v>
      </c>
    </row>
    <row r="394" spans="35:45" ht="15" thickBot="1" x14ac:dyDescent="0.35">
      <c r="AI394" s="7" t="s">
        <v>2027</v>
      </c>
      <c r="AJ394" s="8">
        <v>137</v>
      </c>
      <c r="AK394" s="8">
        <v>252</v>
      </c>
      <c r="AL394" s="8">
        <v>206.5</v>
      </c>
      <c r="AM394" s="8">
        <v>31</v>
      </c>
      <c r="AN394" s="8">
        <v>119.5</v>
      </c>
      <c r="AO394" s="8">
        <v>151.5</v>
      </c>
      <c r="AP394" s="8">
        <v>59</v>
      </c>
      <c r="AQ394" s="8">
        <v>998450.1</v>
      </c>
      <c r="AR394" s="8">
        <v>43</v>
      </c>
      <c r="AS394" s="8">
        <v>148</v>
      </c>
    </row>
    <row r="395" spans="35:45" ht="15" thickBot="1" x14ac:dyDescent="0.35">
      <c r="AI395" s="7" t="s">
        <v>2038</v>
      </c>
      <c r="AJ395" s="8">
        <v>136</v>
      </c>
      <c r="AK395" s="8">
        <v>251</v>
      </c>
      <c r="AL395" s="8">
        <v>205.5</v>
      </c>
      <c r="AM395" s="8">
        <v>30</v>
      </c>
      <c r="AN395" s="8">
        <v>118.5</v>
      </c>
      <c r="AO395" s="8">
        <v>150.5</v>
      </c>
      <c r="AP395" s="8">
        <v>58</v>
      </c>
      <c r="AQ395" s="8">
        <v>998449.1</v>
      </c>
      <c r="AR395" s="8">
        <v>42</v>
      </c>
      <c r="AS395" s="8">
        <v>147</v>
      </c>
    </row>
    <row r="396" spans="35:45" ht="15" thickBot="1" x14ac:dyDescent="0.35">
      <c r="AI396" s="7" t="s">
        <v>2049</v>
      </c>
      <c r="AJ396" s="8">
        <v>135</v>
      </c>
      <c r="AK396" s="8">
        <v>250</v>
      </c>
      <c r="AL396" s="8">
        <v>204.5</v>
      </c>
      <c r="AM396" s="8">
        <v>29</v>
      </c>
      <c r="AN396" s="8">
        <v>117.5</v>
      </c>
      <c r="AO396" s="8">
        <v>149.5</v>
      </c>
      <c r="AP396" s="8">
        <v>57</v>
      </c>
      <c r="AQ396" s="8">
        <v>998448.1</v>
      </c>
      <c r="AR396" s="8">
        <v>41</v>
      </c>
      <c r="AS396" s="8">
        <v>146</v>
      </c>
    </row>
    <row r="397" spans="35:45" ht="15" thickBot="1" x14ac:dyDescent="0.35">
      <c r="AI397" s="7" t="s">
        <v>2060</v>
      </c>
      <c r="AJ397" s="8">
        <v>134</v>
      </c>
      <c r="AK397" s="8">
        <v>249</v>
      </c>
      <c r="AL397" s="8">
        <v>203.5</v>
      </c>
      <c r="AM397" s="8">
        <v>28</v>
      </c>
      <c r="AN397" s="8">
        <v>116.5</v>
      </c>
      <c r="AO397" s="8">
        <v>148.5</v>
      </c>
      <c r="AP397" s="8">
        <v>56</v>
      </c>
      <c r="AQ397" s="8">
        <v>998447.1</v>
      </c>
      <c r="AR397" s="8">
        <v>40</v>
      </c>
      <c r="AS397" s="8">
        <v>145</v>
      </c>
    </row>
    <row r="398" spans="35:45" ht="15" thickBot="1" x14ac:dyDescent="0.35">
      <c r="AI398" s="7" t="s">
        <v>2071</v>
      </c>
      <c r="AJ398" s="8">
        <v>133</v>
      </c>
      <c r="AK398" s="8">
        <v>248</v>
      </c>
      <c r="AL398" s="8">
        <v>202.5</v>
      </c>
      <c r="AM398" s="8">
        <v>27</v>
      </c>
      <c r="AN398" s="8">
        <v>115.5</v>
      </c>
      <c r="AO398" s="8">
        <v>147.5</v>
      </c>
      <c r="AP398" s="8">
        <v>55</v>
      </c>
      <c r="AQ398" s="8">
        <v>998446.1</v>
      </c>
      <c r="AR398" s="8">
        <v>39</v>
      </c>
      <c r="AS398" s="8">
        <v>144</v>
      </c>
    </row>
    <row r="399" spans="35:45" ht="15" thickBot="1" x14ac:dyDescent="0.35">
      <c r="AI399" s="7" t="s">
        <v>2082</v>
      </c>
      <c r="AJ399" s="8">
        <v>132</v>
      </c>
      <c r="AK399" s="8">
        <v>247</v>
      </c>
      <c r="AL399" s="8">
        <v>201.5</v>
      </c>
      <c r="AM399" s="8">
        <v>26</v>
      </c>
      <c r="AN399" s="8">
        <v>114.5</v>
      </c>
      <c r="AO399" s="8">
        <v>146.5</v>
      </c>
      <c r="AP399" s="8">
        <v>54</v>
      </c>
      <c r="AQ399" s="8">
        <v>998445.1</v>
      </c>
      <c r="AR399" s="8">
        <v>38</v>
      </c>
      <c r="AS399" s="8">
        <v>143</v>
      </c>
    </row>
    <row r="400" spans="35:45" ht="15" thickBot="1" x14ac:dyDescent="0.35">
      <c r="AI400" s="7" t="s">
        <v>2093</v>
      </c>
      <c r="AJ400" s="8">
        <v>131</v>
      </c>
      <c r="AK400" s="8">
        <v>246</v>
      </c>
      <c r="AL400" s="8">
        <v>200.5</v>
      </c>
      <c r="AM400" s="8">
        <v>25</v>
      </c>
      <c r="AN400" s="8">
        <v>113.5</v>
      </c>
      <c r="AO400" s="8">
        <v>145.5</v>
      </c>
      <c r="AP400" s="8">
        <v>53</v>
      </c>
      <c r="AQ400" s="8">
        <v>998444.1</v>
      </c>
      <c r="AR400" s="8">
        <v>37</v>
      </c>
      <c r="AS400" s="8">
        <v>142</v>
      </c>
    </row>
    <row r="401" spans="35:45" ht="15" thickBot="1" x14ac:dyDescent="0.35">
      <c r="AI401" s="7" t="s">
        <v>2104</v>
      </c>
      <c r="AJ401" s="8">
        <v>130</v>
      </c>
      <c r="AK401" s="8">
        <v>245</v>
      </c>
      <c r="AL401" s="8">
        <v>199.5</v>
      </c>
      <c r="AM401" s="8">
        <v>24</v>
      </c>
      <c r="AN401" s="8">
        <v>112.5</v>
      </c>
      <c r="AO401" s="8">
        <v>144.5</v>
      </c>
      <c r="AP401" s="8">
        <v>52</v>
      </c>
      <c r="AQ401" s="8">
        <v>998443.1</v>
      </c>
      <c r="AR401" s="8">
        <v>36</v>
      </c>
      <c r="AS401" s="8">
        <v>141</v>
      </c>
    </row>
    <row r="402" spans="35:45" ht="15" thickBot="1" x14ac:dyDescent="0.35">
      <c r="AI402" s="7" t="s">
        <v>2115</v>
      </c>
      <c r="AJ402" s="8">
        <v>129</v>
      </c>
      <c r="AK402" s="8">
        <v>244</v>
      </c>
      <c r="AL402" s="8">
        <v>198.5</v>
      </c>
      <c r="AM402" s="8">
        <v>23</v>
      </c>
      <c r="AN402" s="8">
        <v>111.5</v>
      </c>
      <c r="AO402" s="8">
        <v>143.5</v>
      </c>
      <c r="AP402" s="8">
        <v>51</v>
      </c>
      <c r="AQ402" s="8">
        <v>998442.1</v>
      </c>
      <c r="AR402" s="8">
        <v>35</v>
      </c>
      <c r="AS402" s="8">
        <v>140</v>
      </c>
    </row>
    <row r="403" spans="35:45" ht="15" thickBot="1" x14ac:dyDescent="0.35">
      <c r="AI403" s="7" t="s">
        <v>2126</v>
      </c>
      <c r="AJ403" s="8">
        <v>128</v>
      </c>
      <c r="AK403" s="8">
        <v>243</v>
      </c>
      <c r="AL403" s="8">
        <v>197.5</v>
      </c>
      <c r="AM403" s="8">
        <v>22</v>
      </c>
      <c r="AN403" s="8">
        <v>110.5</v>
      </c>
      <c r="AO403" s="8">
        <v>142.5</v>
      </c>
      <c r="AP403" s="8">
        <v>50</v>
      </c>
      <c r="AQ403" s="8">
        <v>998441.1</v>
      </c>
      <c r="AR403" s="8">
        <v>34</v>
      </c>
      <c r="AS403" s="8">
        <v>139</v>
      </c>
    </row>
    <row r="404" spans="35:45" ht="15" thickBot="1" x14ac:dyDescent="0.35">
      <c r="AI404" s="7" t="s">
        <v>2137</v>
      </c>
      <c r="AJ404" s="8">
        <v>127</v>
      </c>
      <c r="AK404" s="8">
        <v>242</v>
      </c>
      <c r="AL404" s="8">
        <v>196.5</v>
      </c>
      <c r="AM404" s="8">
        <v>21</v>
      </c>
      <c r="AN404" s="8">
        <v>109.5</v>
      </c>
      <c r="AO404" s="8">
        <v>141.5</v>
      </c>
      <c r="AP404" s="8">
        <v>49</v>
      </c>
      <c r="AQ404" s="8">
        <v>998440.1</v>
      </c>
      <c r="AR404" s="8">
        <v>33</v>
      </c>
      <c r="AS404" s="8">
        <v>124</v>
      </c>
    </row>
    <row r="405" spans="35:45" ht="15" thickBot="1" x14ac:dyDescent="0.35">
      <c r="AI405" s="7" t="s">
        <v>2148</v>
      </c>
      <c r="AJ405" s="8">
        <v>126</v>
      </c>
      <c r="AK405" s="8">
        <v>241</v>
      </c>
      <c r="AL405" s="8">
        <v>195.5</v>
      </c>
      <c r="AM405" s="8">
        <v>20</v>
      </c>
      <c r="AN405" s="8">
        <v>108.5</v>
      </c>
      <c r="AO405" s="8">
        <v>140.5</v>
      </c>
      <c r="AP405" s="8">
        <v>48</v>
      </c>
      <c r="AQ405" s="8">
        <v>998439.1</v>
      </c>
      <c r="AR405" s="8">
        <v>32</v>
      </c>
      <c r="AS405" s="8">
        <v>123</v>
      </c>
    </row>
    <row r="406" spans="35:45" ht="15" thickBot="1" x14ac:dyDescent="0.35">
      <c r="AI406" s="7" t="s">
        <v>2159</v>
      </c>
      <c r="AJ406" s="8">
        <v>125</v>
      </c>
      <c r="AK406" s="8">
        <v>240</v>
      </c>
      <c r="AL406" s="8">
        <v>194.5</v>
      </c>
      <c r="AM406" s="8">
        <v>19</v>
      </c>
      <c r="AN406" s="8">
        <v>107.5</v>
      </c>
      <c r="AO406" s="8">
        <v>139.5</v>
      </c>
      <c r="AP406" s="8">
        <v>47</v>
      </c>
      <c r="AQ406" s="8">
        <v>998438.1</v>
      </c>
      <c r="AR406" s="8">
        <v>31</v>
      </c>
      <c r="AS406" s="8">
        <v>122</v>
      </c>
    </row>
    <row r="407" spans="35:45" ht="15" thickBot="1" x14ac:dyDescent="0.35">
      <c r="AI407" s="7" t="s">
        <v>2170</v>
      </c>
      <c r="AJ407" s="8">
        <v>124</v>
      </c>
      <c r="AK407" s="8">
        <v>239</v>
      </c>
      <c r="AL407" s="8">
        <v>193.5</v>
      </c>
      <c r="AM407" s="8">
        <v>18</v>
      </c>
      <c r="AN407" s="8">
        <v>106.5</v>
      </c>
      <c r="AO407" s="8">
        <v>138.5</v>
      </c>
      <c r="AP407" s="8">
        <v>46</v>
      </c>
      <c r="AQ407" s="8">
        <v>998437.1</v>
      </c>
      <c r="AR407" s="8">
        <v>30</v>
      </c>
      <c r="AS407" s="8">
        <v>121</v>
      </c>
    </row>
    <row r="408" spans="35:45" ht="15" thickBot="1" x14ac:dyDescent="0.35">
      <c r="AI408" s="7" t="s">
        <v>2181</v>
      </c>
      <c r="AJ408" s="8">
        <v>123</v>
      </c>
      <c r="AK408" s="8">
        <v>238</v>
      </c>
      <c r="AL408" s="8">
        <v>192.5</v>
      </c>
      <c r="AM408" s="8">
        <v>17</v>
      </c>
      <c r="AN408" s="8">
        <v>105.5</v>
      </c>
      <c r="AO408" s="8">
        <v>137.5</v>
      </c>
      <c r="AP408" s="8">
        <v>45</v>
      </c>
      <c r="AQ408" s="8">
        <v>998436.1</v>
      </c>
      <c r="AR408" s="8">
        <v>29</v>
      </c>
      <c r="AS408" s="8">
        <v>120</v>
      </c>
    </row>
    <row r="409" spans="35:45" ht="15" thickBot="1" x14ac:dyDescent="0.35">
      <c r="AI409" s="7" t="s">
        <v>2192</v>
      </c>
      <c r="AJ409" s="8">
        <v>122</v>
      </c>
      <c r="AK409" s="8">
        <v>237</v>
      </c>
      <c r="AL409" s="8">
        <v>191.5</v>
      </c>
      <c r="AM409" s="8">
        <v>16</v>
      </c>
      <c r="AN409" s="8">
        <v>104.5</v>
      </c>
      <c r="AO409" s="8">
        <v>136.5</v>
      </c>
      <c r="AP409" s="8">
        <v>44</v>
      </c>
      <c r="AQ409" s="8">
        <v>998435.1</v>
      </c>
      <c r="AR409" s="8">
        <v>28</v>
      </c>
      <c r="AS409" s="8">
        <v>119</v>
      </c>
    </row>
    <row r="410" spans="35:45" ht="15" thickBot="1" x14ac:dyDescent="0.35">
      <c r="AI410" s="7" t="s">
        <v>2203</v>
      </c>
      <c r="AJ410" s="8">
        <v>121</v>
      </c>
      <c r="AK410" s="8">
        <v>236</v>
      </c>
      <c r="AL410" s="8">
        <v>190.5</v>
      </c>
      <c r="AM410" s="8">
        <v>15</v>
      </c>
      <c r="AN410" s="8">
        <v>103.5</v>
      </c>
      <c r="AO410" s="8">
        <v>135.5</v>
      </c>
      <c r="AP410" s="8">
        <v>43</v>
      </c>
      <c r="AQ410" s="8">
        <v>998434.1</v>
      </c>
      <c r="AR410" s="8">
        <v>27</v>
      </c>
      <c r="AS410" s="8">
        <v>118</v>
      </c>
    </row>
    <row r="411" spans="35:45" ht="15" thickBot="1" x14ac:dyDescent="0.35">
      <c r="AI411" s="7" t="s">
        <v>2214</v>
      </c>
      <c r="AJ411" s="8">
        <v>120</v>
      </c>
      <c r="AK411" s="8">
        <v>235</v>
      </c>
      <c r="AL411" s="8">
        <v>189.5</v>
      </c>
      <c r="AM411" s="8">
        <v>14</v>
      </c>
      <c r="AN411" s="8">
        <v>102.5</v>
      </c>
      <c r="AO411" s="8">
        <v>134.5</v>
      </c>
      <c r="AP411" s="8">
        <v>42</v>
      </c>
      <c r="AQ411" s="8">
        <v>998433.1</v>
      </c>
      <c r="AR411" s="8">
        <v>26</v>
      </c>
      <c r="AS411" s="8">
        <v>117</v>
      </c>
    </row>
    <row r="412" spans="35:45" ht="15" thickBot="1" x14ac:dyDescent="0.35">
      <c r="AI412" s="7" t="s">
        <v>2225</v>
      </c>
      <c r="AJ412" s="8">
        <v>119</v>
      </c>
      <c r="AK412" s="8">
        <v>234</v>
      </c>
      <c r="AL412" s="8">
        <v>188.5</v>
      </c>
      <c r="AM412" s="8">
        <v>13</v>
      </c>
      <c r="AN412" s="8">
        <v>101.5</v>
      </c>
      <c r="AO412" s="8">
        <v>133.5</v>
      </c>
      <c r="AP412" s="8">
        <v>41</v>
      </c>
      <c r="AQ412" s="8">
        <v>998432.1</v>
      </c>
      <c r="AR412" s="8">
        <v>25</v>
      </c>
      <c r="AS412" s="8">
        <v>116</v>
      </c>
    </row>
    <row r="413" spans="35:45" ht="15" thickBot="1" x14ac:dyDescent="0.35">
      <c r="AI413" s="7" t="s">
        <v>2236</v>
      </c>
      <c r="AJ413" s="8">
        <v>118</v>
      </c>
      <c r="AK413" s="8">
        <v>233</v>
      </c>
      <c r="AL413" s="8">
        <v>187.5</v>
      </c>
      <c r="AM413" s="8">
        <v>12</v>
      </c>
      <c r="AN413" s="8">
        <v>100.5</v>
      </c>
      <c r="AO413" s="8">
        <v>132.5</v>
      </c>
      <c r="AP413" s="8">
        <v>40</v>
      </c>
      <c r="AQ413" s="8">
        <v>998431.1</v>
      </c>
      <c r="AR413" s="8">
        <v>24</v>
      </c>
      <c r="AS413" s="8">
        <v>115</v>
      </c>
    </row>
    <row r="414" spans="35:45" ht="15" thickBot="1" x14ac:dyDescent="0.35">
      <c r="AI414" s="7" t="s">
        <v>2247</v>
      </c>
      <c r="AJ414" s="8">
        <v>117</v>
      </c>
      <c r="AK414" s="8">
        <v>232</v>
      </c>
      <c r="AL414" s="8">
        <v>186.5</v>
      </c>
      <c r="AM414" s="8">
        <v>11</v>
      </c>
      <c r="AN414" s="8">
        <v>99.5</v>
      </c>
      <c r="AO414" s="8">
        <v>131.5</v>
      </c>
      <c r="AP414" s="8">
        <v>39</v>
      </c>
      <c r="AQ414" s="8">
        <v>998430.1</v>
      </c>
      <c r="AR414" s="8">
        <v>23</v>
      </c>
      <c r="AS414" s="8">
        <v>114</v>
      </c>
    </row>
    <row r="415" spans="35:45" ht="15" thickBot="1" x14ac:dyDescent="0.35">
      <c r="AI415" s="7" t="s">
        <v>2258</v>
      </c>
      <c r="AJ415" s="8">
        <v>116</v>
      </c>
      <c r="AK415" s="8">
        <v>231</v>
      </c>
      <c r="AL415" s="8">
        <v>185.5</v>
      </c>
      <c r="AM415" s="8">
        <v>10</v>
      </c>
      <c r="AN415" s="8">
        <v>98.5</v>
      </c>
      <c r="AO415" s="8">
        <v>130.5</v>
      </c>
      <c r="AP415" s="8">
        <v>38</v>
      </c>
      <c r="AQ415" s="8">
        <v>998429.1</v>
      </c>
      <c r="AR415" s="8">
        <v>10</v>
      </c>
      <c r="AS415" s="8">
        <v>113</v>
      </c>
    </row>
    <row r="416" spans="35:45" ht="15" thickBot="1" x14ac:dyDescent="0.35">
      <c r="AI416" s="7" t="s">
        <v>2268</v>
      </c>
      <c r="AJ416" s="8">
        <v>115</v>
      </c>
      <c r="AK416" s="8">
        <v>230</v>
      </c>
      <c r="AL416" s="8">
        <v>184.5</v>
      </c>
      <c r="AM416" s="8">
        <v>9</v>
      </c>
      <c r="AN416" s="8">
        <v>97.5</v>
      </c>
      <c r="AO416" s="8">
        <v>129.5</v>
      </c>
      <c r="AP416" s="8">
        <v>37</v>
      </c>
      <c r="AQ416" s="8">
        <v>998428.1</v>
      </c>
      <c r="AR416" s="8">
        <v>9</v>
      </c>
      <c r="AS416" s="8">
        <v>112</v>
      </c>
    </row>
    <row r="417" spans="35:49" ht="15" thickBot="1" x14ac:dyDescent="0.35">
      <c r="AI417" s="7" t="s">
        <v>2278</v>
      </c>
      <c r="AJ417" s="8">
        <v>114</v>
      </c>
      <c r="AK417" s="8">
        <v>229</v>
      </c>
      <c r="AL417" s="8">
        <v>183.5</v>
      </c>
      <c r="AM417" s="8">
        <v>8</v>
      </c>
      <c r="AN417" s="8">
        <v>96.5</v>
      </c>
      <c r="AO417" s="8">
        <v>128.5</v>
      </c>
      <c r="AP417" s="8">
        <v>36</v>
      </c>
      <c r="AQ417" s="8">
        <v>998427.1</v>
      </c>
      <c r="AR417" s="8">
        <v>8</v>
      </c>
      <c r="AS417" s="8">
        <v>111</v>
      </c>
    </row>
    <row r="418" spans="35:49" ht="15" thickBot="1" x14ac:dyDescent="0.35">
      <c r="AI418" s="7" t="s">
        <v>2288</v>
      </c>
      <c r="AJ418" s="8">
        <v>113</v>
      </c>
      <c r="AK418" s="8">
        <v>228</v>
      </c>
      <c r="AL418" s="8">
        <v>148</v>
      </c>
      <c r="AM418" s="8">
        <v>7</v>
      </c>
      <c r="AN418" s="8">
        <v>95.5</v>
      </c>
      <c r="AO418" s="8">
        <v>127.5</v>
      </c>
      <c r="AP418" s="8">
        <v>35</v>
      </c>
      <c r="AQ418" s="8">
        <v>998426.1</v>
      </c>
      <c r="AR418" s="8">
        <v>7</v>
      </c>
      <c r="AS418" s="8">
        <v>110</v>
      </c>
    </row>
    <row r="419" spans="35:49" ht="15" thickBot="1" x14ac:dyDescent="0.35">
      <c r="AI419" s="7" t="s">
        <v>2298</v>
      </c>
      <c r="AJ419" s="8">
        <v>104.5</v>
      </c>
      <c r="AK419" s="8">
        <v>227</v>
      </c>
      <c r="AL419" s="8">
        <v>147</v>
      </c>
      <c r="AM419" s="8">
        <v>6</v>
      </c>
      <c r="AN419" s="8">
        <v>94.5</v>
      </c>
      <c r="AO419" s="8">
        <v>126.5</v>
      </c>
      <c r="AP419" s="8">
        <v>34</v>
      </c>
      <c r="AQ419" s="8">
        <v>998425.1</v>
      </c>
      <c r="AR419" s="8">
        <v>6</v>
      </c>
      <c r="AS419" s="8">
        <v>109</v>
      </c>
    </row>
    <row r="420" spans="35:49" ht="15" thickBot="1" x14ac:dyDescent="0.35">
      <c r="AI420" s="7" t="s">
        <v>2308</v>
      </c>
      <c r="AJ420" s="8">
        <v>103.5</v>
      </c>
      <c r="AK420" s="8">
        <v>226</v>
      </c>
      <c r="AL420" s="8">
        <v>124.5</v>
      </c>
      <c r="AM420" s="8">
        <v>5</v>
      </c>
      <c r="AN420" s="8">
        <v>93.5</v>
      </c>
      <c r="AO420" s="8">
        <v>125.5</v>
      </c>
      <c r="AP420" s="8">
        <v>33</v>
      </c>
      <c r="AQ420" s="8">
        <v>998424.1</v>
      </c>
      <c r="AR420" s="8">
        <v>5</v>
      </c>
      <c r="AS420" s="8">
        <v>108</v>
      </c>
    </row>
    <row r="421" spans="35:49" ht="15" thickBot="1" x14ac:dyDescent="0.35">
      <c r="AI421" s="7" t="s">
        <v>2318</v>
      </c>
      <c r="AJ421" s="8">
        <v>102.5</v>
      </c>
      <c r="AK421" s="8">
        <v>225</v>
      </c>
      <c r="AL421" s="8">
        <v>123.5</v>
      </c>
      <c r="AM421" s="8">
        <v>4</v>
      </c>
      <c r="AN421" s="8">
        <v>92.5</v>
      </c>
      <c r="AO421" s="8">
        <v>124.5</v>
      </c>
      <c r="AP421" s="8">
        <v>32</v>
      </c>
      <c r="AQ421" s="8">
        <v>998423.1</v>
      </c>
      <c r="AR421" s="8">
        <v>4</v>
      </c>
      <c r="AS421" s="8">
        <v>107</v>
      </c>
    </row>
    <row r="422" spans="35:49" ht="15" thickBot="1" x14ac:dyDescent="0.35">
      <c r="AI422" s="7" t="s">
        <v>2328</v>
      </c>
      <c r="AJ422" s="8">
        <v>101.5</v>
      </c>
      <c r="AK422" s="8">
        <v>224</v>
      </c>
      <c r="AL422" s="8">
        <v>122.5</v>
      </c>
      <c r="AM422" s="8">
        <v>3</v>
      </c>
      <c r="AN422" s="8">
        <v>91.5</v>
      </c>
      <c r="AO422" s="8">
        <v>123.5</v>
      </c>
      <c r="AP422" s="8">
        <v>31</v>
      </c>
      <c r="AQ422" s="8">
        <v>998422.1</v>
      </c>
      <c r="AR422" s="8">
        <v>3</v>
      </c>
      <c r="AS422" s="8">
        <v>106</v>
      </c>
    </row>
    <row r="423" spans="35:49" ht="15" thickBot="1" x14ac:dyDescent="0.35">
      <c r="AI423" s="7" t="s">
        <v>2338</v>
      </c>
      <c r="AJ423" s="8">
        <v>100.5</v>
      </c>
      <c r="AK423" s="8">
        <v>155.5</v>
      </c>
      <c r="AL423" s="8">
        <v>121.5</v>
      </c>
      <c r="AM423" s="8">
        <v>2</v>
      </c>
      <c r="AN423" s="8">
        <v>90.5</v>
      </c>
      <c r="AO423" s="8">
        <v>122.5</v>
      </c>
      <c r="AP423" s="8">
        <v>30</v>
      </c>
      <c r="AQ423" s="8">
        <v>998421.1</v>
      </c>
      <c r="AR423" s="8">
        <v>2</v>
      </c>
      <c r="AS423" s="8">
        <v>53</v>
      </c>
    </row>
    <row r="424" spans="35:49" ht="15" thickBot="1" x14ac:dyDescent="0.35">
      <c r="AI424" s="7" t="s">
        <v>2348</v>
      </c>
      <c r="AJ424" s="8">
        <v>99.5</v>
      </c>
      <c r="AK424" s="8">
        <v>154.5</v>
      </c>
      <c r="AL424" s="8">
        <v>120.5</v>
      </c>
      <c r="AM424" s="8">
        <v>1</v>
      </c>
      <c r="AN424" s="8">
        <v>89.5</v>
      </c>
      <c r="AO424" s="8">
        <v>121.5</v>
      </c>
      <c r="AP424" s="8">
        <v>29</v>
      </c>
      <c r="AQ424" s="8">
        <v>998130.1</v>
      </c>
      <c r="AR424" s="8">
        <v>1</v>
      </c>
      <c r="AS424" s="8">
        <v>52</v>
      </c>
    </row>
    <row r="425" spans="35:49" ht="15" thickBot="1" x14ac:dyDescent="0.35">
      <c r="AI425" s="7" t="s">
        <v>2358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998078.6</v>
      </c>
      <c r="AR425" s="8">
        <v>0</v>
      </c>
      <c r="AS425" s="8">
        <v>0</v>
      </c>
    </row>
    <row r="426" spans="35:49" ht="18.600000000000001" thickBot="1" x14ac:dyDescent="0.35">
      <c r="AI426" s="3"/>
    </row>
    <row r="427" spans="35:49" ht="15" thickBot="1" x14ac:dyDescent="0.35">
      <c r="AI427" s="7" t="s">
        <v>2360</v>
      </c>
      <c r="AJ427" s="7" t="s">
        <v>167</v>
      </c>
      <c r="AK427" s="7" t="s">
        <v>168</v>
      </c>
      <c r="AL427" s="7" t="s">
        <v>169</v>
      </c>
      <c r="AM427" s="7" t="s">
        <v>170</v>
      </c>
      <c r="AN427" s="7" t="s">
        <v>171</v>
      </c>
      <c r="AO427" s="7" t="s">
        <v>172</v>
      </c>
      <c r="AP427" s="7" t="s">
        <v>173</v>
      </c>
      <c r="AQ427" s="7" t="s">
        <v>174</v>
      </c>
      <c r="AR427" s="7" t="s">
        <v>175</v>
      </c>
      <c r="AS427" s="7" t="s">
        <v>873</v>
      </c>
      <c r="AT427" s="7" t="s">
        <v>325</v>
      </c>
      <c r="AU427" s="7" t="s">
        <v>326</v>
      </c>
      <c r="AV427" s="7" t="s">
        <v>327</v>
      </c>
      <c r="AW427" s="7" t="s">
        <v>328</v>
      </c>
    </row>
    <row r="428" spans="35:49" ht="15" thickBot="1" x14ac:dyDescent="0.35">
      <c r="AI428" s="7" t="s">
        <v>177</v>
      </c>
      <c r="AJ428" s="8">
        <v>127</v>
      </c>
      <c r="AK428" s="8">
        <v>280</v>
      </c>
      <c r="AL428" s="8">
        <v>270.5</v>
      </c>
      <c r="AM428" s="8">
        <v>39</v>
      </c>
      <c r="AN428" s="8">
        <v>95.5</v>
      </c>
      <c r="AO428" s="8">
        <v>163.5</v>
      </c>
      <c r="AP428" s="8">
        <v>60</v>
      </c>
      <c r="AQ428" s="8">
        <v>998514.1</v>
      </c>
      <c r="AR428" s="8">
        <v>96</v>
      </c>
      <c r="AS428" s="8">
        <v>263</v>
      </c>
      <c r="AT428" s="8">
        <v>999908.7</v>
      </c>
      <c r="AU428" s="8">
        <v>1000000</v>
      </c>
      <c r="AV428" s="8">
        <v>91.3</v>
      </c>
      <c r="AW428" s="8">
        <v>0.01</v>
      </c>
    </row>
    <row r="429" spans="35:49" ht="15" thickBot="1" x14ac:dyDescent="0.35">
      <c r="AI429" s="7" t="s">
        <v>178</v>
      </c>
      <c r="AJ429" s="8">
        <v>116</v>
      </c>
      <c r="AK429" s="8">
        <v>276</v>
      </c>
      <c r="AL429" s="8">
        <v>253.5</v>
      </c>
      <c r="AM429" s="8">
        <v>30</v>
      </c>
      <c r="AN429" s="8">
        <v>102.5</v>
      </c>
      <c r="AO429" s="8">
        <v>186.5</v>
      </c>
      <c r="AP429" s="8">
        <v>68</v>
      </c>
      <c r="AQ429" s="8">
        <v>998491.1</v>
      </c>
      <c r="AR429" s="8">
        <v>31</v>
      </c>
      <c r="AS429" s="8">
        <v>194.5</v>
      </c>
      <c r="AT429" s="8">
        <v>999749.2</v>
      </c>
      <c r="AU429" s="8">
        <v>1000000</v>
      </c>
      <c r="AV429" s="8">
        <v>250.8</v>
      </c>
      <c r="AW429" s="8">
        <v>0.03</v>
      </c>
    </row>
    <row r="430" spans="35:49" ht="15" thickBot="1" x14ac:dyDescent="0.35">
      <c r="AI430" s="7" t="s">
        <v>179</v>
      </c>
      <c r="AJ430" s="8">
        <v>177</v>
      </c>
      <c r="AK430" s="8">
        <v>353</v>
      </c>
      <c r="AL430" s="8">
        <v>302.5</v>
      </c>
      <c r="AM430" s="8">
        <v>127</v>
      </c>
      <c r="AN430" s="8">
        <v>103.5</v>
      </c>
      <c r="AO430" s="8">
        <v>246.5</v>
      </c>
      <c r="AP430" s="8">
        <v>156</v>
      </c>
      <c r="AQ430" s="8">
        <v>998572.6</v>
      </c>
      <c r="AR430" s="8">
        <v>151</v>
      </c>
      <c r="AS430" s="8">
        <v>355.5</v>
      </c>
      <c r="AT430" s="8">
        <v>1000544.8</v>
      </c>
      <c r="AU430" s="8">
        <v>1000000</v>
      </c>
      <c r="AV430" s="8">
        <v>-544.79999999999995</v>
      </c>
      <c r="AW430" s="8">
        <v>-0.05</v>
      </c>
    </row>
    <row r="431" spans="35:49" ht="15" thickBot="1" x14ac:dyDescent="0.35">
      <c r="AI431" s="7" t="s">
        <v>180</v>
      </c>
      <c r="AJ431" s="8">
        <v>241</v>
      </c>
      <c r="AK431" s="8">
        <v>317</v>
      </c>
      <c r="AL431" s="8">
        <v>273.5</v>
      </c>
      <c r="AM431" s="8">
        <v>92</v>
      </c>
      <c r="AN431" s="8">
        <v>194.5</v>
      </c>
      <c r="AO431" s="8">
        <v>196.5</v>
      </c>
      <c r="AP431" s="8">
        <v>127</v>
      </c>
      <c r="AQ431" s="8">
        <v>998494.1</v>
      </c>
      <c r="AR431" s="8">
        <v>116</v>
      </c>
      <c r="AS431" s="8">
        <v>145</v>
      </c>
      <c r="AT431" s="8">
        <v>1000196.8</v>
      </c>
      <c r="AU431" s="8">
        <v>1000000</v>
      </c>
      <c r="AV431" s="8">
        <v>-196.8</v>
      </c>
      <c r="AW431" s="8">
        <v>-0.02</v>
      </c>
    </row>
    <row r="432" spans="35:49" ht="15" thickBot="1" x14ac:dyDescent="0.35">
      <c r="AI432" s="7" t="s">
        <v>181</v>
      </c>
      <c r="AJ432" s="8">
        <v>274.5</v>
      </c>
      <c r="AK432" s="8">
        <v>321</v>
      </c>
      <c r="AL432" s="8">
        <v>296.5</v>
      </c>
      <c r="AM432" s="8">
        <v>100</v>
      </c>
      <c r="AN432" s="8">
        <v>202.5</v>
      </c>
      <c r="AO432" s="8">
        <v>203.5</v>
      </c>
      <c r="AP432" s="8">
        <v>140</v>
      </c>
      <c r="AQ432" s="8">
        <v>998487.1</v>
      </c>
      <c r="AR432" s="8">
        <v>137</v>
      </c>
      <c r="AS432" s="8">
        <v>53</v>
      </c>
      <c r="AT432" s="8">
        <v>1000215.3</v>
      </c>
      <c r="AU432" s="8">
        <v>1000000</v>
      </c>
      <c r="AV432" s="8">
        <v>-215.3</v>
      </c>
      <c r="AW432" s="8">
        <v>-0.02</v>
      </c>
    </row>
    <row r="433" spans="35:49" ht="15" thickBot="1" x14ac:dyDescent="0.35">
      <c r="AI433" s="7" t="s">
        <v>182</v>
      </c>
      <c r="AJ433" s="8">
        <v>142</v>
      </c>
      <c r="AK433" s="8">
        <v>284</v>
      </c>
      <c r="AL433" s="8">
        <v>218.5</v>
      </c>
      <c r="AM433" s="8">
        <v>43</v>
      </c>
      <c r="AN433" s="8">
        <v>114.5</v>
      </c>
      <c r="AO433" s="8">
        <v>140.5</v>
      </c>
      <c r="AP433" s="8">
        <v>36</v>
      </c>
      <c r="AQ433" s="8">
        <v>998466.1</v>
      </c>
      <c r="AR433" s="8">
        <v>113</v>
      </c>
      <c r="AS433" s="8">
        <v>227.5</v>
      </c>
      <c r="AT433" s="8">
        <v>999785.2</v>
      </c>
      <c r="AU433" s="8">
        <v>1000000</v>
      </c>
      <c r="AV433" s="8">
        <v>214.8</v>
      </c>
      <c r="AW433" s="8">
        <v>0.02</v>
      </c>
    </row>
    <row r="434" spans="35:49" ht="15" thickBot="1" x14ac:dyDescent="0.35">
      <c r="AI434" s="7" t="s">
        <v>183</v>
      </c>
      <c r="AJ434" s="8">
        <v>113</v>
      </c>
      <c r="AK434" s="8">
        <v>247</v>
      </c>
      <c r="AL434" s="8">
        <v>223.5</v>
      </c>
      <c r="AM434" s="8">
        <v>0</v>
      </c>
      <c r="AN434" s="8">
        <v>92.5</v>
      </c>
      <c r="AO434" s="8">
        <v>134.5</v>
      </c>
      <c r="AP434" s="8">
        <v>33</v>
      </c>
      <c r="AQ434" s="8">
        <v>998464.1</v>
      </c>
      <c r="AR434" s="8">
        <v>64</v>
      </c>
      <c r="AS434" s="8">
        <v>196.5</v>
      </c>
      <c r="AT434" s="8">
        <v>999568.2</v>
      </c>
      <c r="AU434" s="8">
        <v>1000000</v>
      </c>
      <c r="AV434" s="8">
        <v>431.8</v>
      </c>
      <c r="AW434" s="8">
        <v>0.04</v>
      </c>
    </row>
    <row r="435" spans="35:49" ht="15" thickBot="1" x14ac:dyDescent="0.35">
      <c r="AI435" s="7" t="s">
        <v>184</v>
      </c>
      <c r="AJ435" s="8">
        <v>244</v>
      </c>
      <c r="AK435" s="8">
        <v>330</v>
      </c>
      <c r="AL435" s="8">
        <v>252.5</v>
      </c>
      <c r="AM435" s="8">
        <v>88</v>
      </c>
      <c r="AN435" s="8">
        <v>193.5</v>
      </c>
      <c r="AO435" s="8">
        <v>224.5</v>
      </c>
      <c r="AP435" s="8">
        <v>135</v>
      </c>
      <c r="AQ435" s="8">
        <v>998426.1</v>
      </c>
      <c r="AR435" s="8">
        <v>44</v>
      </c>
      <c r="AS435" s="8">
        <v>225.5</v>
      </c>
      <c r="AT435" s="8">
        <v>1000163.3</v>
      </c>
      <c r="AU435" s="8">
        <v>1000000</v>
      </c>
      <c r="AV435" s="8">
        <v>-163.30000000000001</v>
      </c>
      <c r="AW435" s="8">
        <v>-0.02</v>
      </c>
    </row>
    <row r="436" spans="35:49" ht="15" thickBot="1" x14ac:dyDescent="0.35">
      <c r="AI436" s="7" t="s">
        <v>185</v>
      </c>
      <c r="AJ436" s="8">
        <v>250</v>
      </c>
      <c r="AK436" s="8">
        <v>338</v>
      </c>
      <c r="AL436" s="8">
        <v>289.5</v>
      </c>
      <c r="AM436" s="8">
        <v>111</v>
      </c>
      <c r="AN436" s="8">
        <v>174.5</v>
      </c>
      <c r="AO436" s="8">
        <v>237.5</v>
      </c>
      <c r="AP436" s="8">
        <v>146</v>
      </c>
      <c r="AQ436" s="8">
        <v>998433.1</v>
      </c>
      <c r="AR436" s="8">
        <v>105</v>
      </c>
      <c r="AS436" s="8">
        <v>264</v>
      </c>
      <c r="AT436" s="8">
        <v>1000348.8</v>
      </c>
      <c r="AU436" s="8">
        <v>1000000</v>
      </c>
      <c r="AV436" s="8">
        <v>-348.8</v>
      </c>
      <c r="AW436" s="8">
        <v>-0.03</v>
      </c>
    </row>
    <row r="437" spans="35:49" ht="15" thickBot="1" x14ac:dyDescent="0.35">
      <c r="AI437" s="7" t="s">
        <v>186</v>
      </c>
      <c r="AJ437" s="8">
        <v>255</v>
      </c>
      <c r="AK437" s="8">
        <v>355</v>
      </c>
      <c r="AL437" s="8">
        <v>307.5</v>
      </c>
      <c r="AM437" s="8">
        <v>137</v>
      </c>
      <c r="AN437" s="8">
        <v>224.5</v>
      </c>
      <c r="AO437" s="8">
        <v>257.5</v>
      </c>
      <c r="AP437" s="8">
        <v>163</v>
      </c>
      <c r="AQ437" s="8">
        <v>998501.1</v>
      </c>
      <c r="AR437" s="8">
        <v>149</v>
      </c>
      <c r="AS437" s="8">
        <v>252</v>
      </c>
      <c r="AT437" s="8">
        <v>1000601.8</v>
      </c>
      <c r="AU437" s="8">
        <v>1000000</v>
      </c>
      <c r="AV437" s="8">
        <v>-601.79999999999995</v>
      </c>
      <c r="AW437" s="8">
        <v>-0.06</v>
      </c>
    </row>
    <row r="438" spans="35:49" ht="15" thickBot="1" x14ac:dyDescent="0.35">
      <c r="AI438" s="7" t="s">
        <v>187</v>
      </c>
      <c r="AJ438" s="8">
        <v>162</v>
      </c>
      <c r="AK438" s="8">
        <v>285</v>
      </c>
      <c r="AL438" s="8">
        <v>147</v>
      </c>
      <c r="AM438" s="8">
        <v>25</v>
      </c>
      <c r="AN438" s="8">
        <v>146.5</v>
      </c>
      <c r="AO438" s="8">
        <v>130.5</v>
      </c>
      <c r="AP438" s="8">
        <v>58</v>
      </c>
      <c r="AQ438" s="8">
        <v>998431.1</v>
      </c>
      <c r="AR438" s="8">
        <v>23</v>
      </c>
      <c r="AS438" s="8">
        <v>200.5</v>
      </c>
      <c r="AT438" s="8">
        <v>999608.7</v>
      </c>
      <c r="AU438" s="8">
        <v>1000000</v>
      </c>
      <c r="AV438" s="8">
        <v>391.3</v>
      </c>
      <c r="AW438" s="8">
        <v>0.04</v>
      </c>
    </row>
    <row r="439" spans="35:49" ht="15" thickBot="1" x14ac:dyDescent="0.35">
      <c r="AI439" s="7" t="s">
        <v>188</v>
      </c>
      <c r="AJ439" s="8">
        <v>125</v>
      </c>
      <c r="AK439" s="8">
        <v>255</v>
      </c>
      <c r="AL439" s="8">
        <v>199.5</v>
      </c>
      <c r="AM439" s="8">
        <v>13</v>
      </c>
      <c r="AN439" s="8">
        <v>107.5</v>
      </c>
      <c r="AO439" s="8">
        <v>142.5</v>
      </c>
      <c r="AP439" s="8">
        <v>29</v>
      </c>
      <c r="AQ439" s="8">
        <v>998486.1</v>
      </c>
      <c r="AR439" s="8">
        <v>30</v>
      </c>
      <c r="AS439" s="8">
        <v>186.5</v>
      </c>
      <c r="AT439" s="8">
        <v>999574.2</v>
      </c>
      <c r="AU439" s="8">
        <v>1000000</v>
      </c>
      <c r="AV439" s="8">
        <v>425.8</v>
      </c>
      <c r="AW439" s="8">
        <v>0.04</v>
      </c>
    </row>
    <row r="440" spans="35:49" ht="15" thickBot="1" x14ac:dyDescent="0.35">
      <c r="AI440" s="7" t="s">
        <v>189</v>
      </c>
      <c r="AJ440" s="8">
        <v>136</v>
      </c>
      <c r="AK440" s="8">
        <v>273</v>
      </c>
      <c r="AL440" s="8">
        <v>208.5</v>
      </c>
      <c r="AM440" s="8">
        <v>22</v>
      </c>
      <c r="AN440" s="8">
        <v>131.5</v>
      </c>
      <c r="AO440" s="8">
        <v>141.5</v>
      </c>
      <c r="AP440" s="8">
        <v>30</v>
      </c>
      <c r="AQ440" s="8">
        <v>998450.1</v>
      </c>
      <c r="AR440" s="8">
        <v>76</v>
      </c>
      <c r="AS440" s="8">
        <v>213.5</v>
      </c>
      <c r="AT440" s="8">
        <v>999682.2</v>
      </c>
      <c r="AU440" s="8">
        <v>1000000</v>
      </c>
      <c r="AV440" s="8">
        <v>317.8</v>
      </c>
      <c r="AW440" s="8">
        <v>0.03</v>
      </c>
    </row>
    <row r="441" spans="35:49" ht="15" thickBot="1" x14ac:dyDescent="0.35">
      <c r="AI441" s="7" t="s">
        <v>190</v>
      </c>
      <c r="AJ441" s="8">
        <v>154</v>
      </c>
      <c r="AK441" s="8">
        <v>272</v>
      </c>
      <c r="AL441" s="8">
        <v>215.5</v>
      </c>
      <c r="AM441" s="8">
        <v>10</v>
      </c>
      <c r="AN441" s="8">
        <v>109.5</v>
      </c>
      <c r="AO441" s="8">
        <v>153.5</v>
      </c>
      <c r="AP441" s="8">
        <v>44</v>
      </c>
      <c r="AQ441" s="8">
        <v>998448.1</v>
      </c>
      <c r="AR441" s="8">
        <v>99</v>
      </c>
      <c r="AS441" s="8">
        <v>258</v>
      </c>
      <c r="AT441" s="8">
        <v>999763.7</v>
      </c>
      <c r="AU441" s="8">
        <v>1000000</v>
      </c>
      <c r="AV441" s="8">
        <v>236.3</v>
      </c>
      <c r="AW441" s="8">
        <v>0.02</v>
      </c>
    </row>
    <row r="442" spans="35:49" ht="15" thickBot="1" x14ac:dyDescent="0.35">
      <c r="AI442" s="7" t="s">
        <v>191</v>
      </c>
      <c r="AJ442" s="8">
        <v>159</v>
      </c>
      <c r="AK442" s="8">
        <v>242</v>
      </c>
      <c r="AL442" s="8">
        <v>281.5</v>
      </c>
      <c r="AM442" s="8">
        <v>101</v>
      </c>
      <c r="AN442" s="8">
        <v>184.5</v>
      </c>
      <c r="AO442" s="8">
        <v>131.5</v>
      </c>
      <c r="AP442" s="8">
        <v>88</v>
      </c>
      <c r="AQ442" s="8">
        <v>998533.1</v>
      </c>
      <c r="AR442" s="8">
        <v>135</v>
      </c>
      <c r="AS442" s="8">
        <v>347.5</v>
      </c>
      <c r="AT442" s="8">
        <v>1000203.3</v>
      </c>
      <c r="AU442" s="8">
        <v>1000000</v>
      </c>
      <c r="AV442" s="8">
        <v>-203.3</v>
      </c>
      <c r="AW442" s="8">
        <v>-0.02</v>
      </c>
    </row>
    <row r="443" spans="35:49" ht="15" thickBot="1" x14ac:dyDescent="0.35">
      <c r="AI443" s="7" t="s">
        <v>192</v>
      </c>
      <c r="AJ443" s="8">
        <v>163</v>
      </c>
      <c r="AK443" s="8">
        <v>250</v>
      </c>
      <c r="AL443" s="8">
        <v>210.5</v>
      </c>
      <c r="AM443" s="8">
        <v>19</v>
      </c>
      <c r="AN443" s="8">
        <v>91.5</v>
      </c>
      <c r="AO443" s="8">
        <v>168.5</v>
      </c>
      <c r="AP443" s="8">
        <v>39</v>
      </c>
      <c r="AQ443" s="8">
        <v>998448.1</v>
      </c>
      <c r="AR443" s="8">
        <v>72</v>
      </c>
      <c r="AS443" s="8">
        <v>230.5</v>
      </c>
      <c r="AT443" s="8">
        <v>999692.2</v>
      </c>
      <c r="AU443" s="8">
        <v>1000000</v>
      </c>
      <c r="AV443" s="8">
        <v>307.8</v>
      </c>
      <c r="AW443" s="8">
        <v>0.03</v>
      </c>
    </row>
    <row r="444" spans="35:49" ht="15" thickBot="1" x14ac:dyDescent="0.35">
      <c r="AI444" s="7" t="s">
        <v>193</v>
      </c>
      <c r="AJ444" s="8">
        <v>174</v>
      </c>
      <c r="AK444" s="8">
        <v>287</v>
      </c>
      <c r="AL444" s="8">
        <v>186.5</v>
      </c>
      <c r="AM444" s="8">
        <v>46</v>
      </c>
      <c r="AN444" s="8">
        <v>188.5</v>
      </c>
      <c r="AO444" s="8">
        <v>193.5</v>
      </c>
      <c r="AP444" s="8">
        <v>87</v>
      </c>
      <c r="AQ444" s="8">
        <v>998461.1</v>
      </c>
      <c r="AR444" s="8">
        <v>32</v>
      </c>
      <c r="AS444" s="8">
        <v>220.5</v>
      </c>
      <c r="AT444" s="8">
        <v>999876.2</v>
      </c>
      <c r="AU444" s="8">
        <v>1000000</v>
      </c>
      <c r="AV444" s="8">
        <v>123.8</v>
      </c>
      <c r="AW444" s="8">
        <v>0.01</v>
      </c>
    </row>
    <row r="445" spans="35:49" ht="15" thickBot="1" x14ac:dyDescent="0.35">
      <c r="AI445" s="7" t="s">
        <v>194</v>
      </c>
      <c r="AJ445" s="8">
        <v>210</v>
      </c>
      <c r="AK445" s="8">
        <v>227</v>
      </c>
      <c r="AL445" s="8">
        <v>276.5</v>
      </c>
      <c r="AM445" s="8">
        <v>58</v>
      </c>
      <c r="AN445" s="8">
        <v>152.5</v>
      </c>
      <c r="AO445" s="8">
        <v>129.5</v>
      </c>
      <c r="AP445" s="8">
        <v>80</v>
      </c>
      <c r="AQ445" s="8">
        <v>998544.1</v>
      </c>
      <c r="AR445" s="8">
        <v>111</v>
      </c>
      <c r="AS445" s="8">
        <v>243</v>
      </c>
      <c r="AT445" s="8">
        <v>1000031.7</v>
      </c>
      <c r="AU445" s="8">
        <v>1000000</v>
      </c>
      <c r="AV445" s="8">
        <v>-31.7</v>
      </c>
      <c r="AW445" s="8">
        <v>0</v>
      </c>
    </row>
    <row r="446" spans="35:49" ht="15" thickBot="1" x14ac:dyDescent="0.35">
      <c r="AI446" s="7" t="s">
        <v>195</v>
      </c>
      <c r="AJ446" s="8">
        <v>206</v>
      </c>
      <c r="AK446" s="8">
        <v>307</v>
      </c>
      <c r="AL446" s="8">
        <v>194.5</v>
      </c>
      <c r="AM446" s="8">
        <v>66</v>
      </c>
      <c r="AN446" s="8">
        <v>206.5</v>
      </c>
      <c r="AO446" s="8">
        <v>223.5</v>
      </c>
      <c r="AP446" s="8">
        <v>117</v>
      </c>
      <c r="AQ446" s="8">
        <v>998500.1</v>
      </c>
      <c r="AR446" s="8">
        <v>75</v>
      </c>
      <c r="AS446" s="8">
        <v>237</v>
      </c>
      <c r="AT446" s="8">
        <v>1000132.7</v>
      </c>
      <c r="AU446" s="8">
        <v>1000000</v>
      </c>
      <c r="AV446" s="8">
        <v>-132.69999999999999</v>
      </c>
      <c r="AW446" s="8">
        <v>-0.01</v>
      </c>
    </row>
    <row r="447" spans="35:49" ht="15" thickBot="1" x14ac:dyDescent="0.35">
      <c r="AI447" s="7" t="s">
        <v>196</v>
      </c>
      <c r="AJ447" s="8">
        <v>133</v>
      </c>
      <c r="AK447" s="8">
        <v>348</v>
      </c>
      <c r="AL447" s="8">
        <v>306.5</v>
      </c>
      <c r="AM447" s="8">
        <v>131</v>
      </c>
      <c r="AN447" s="8">
        <v>220.5</v>
      </c>
      <c r="AO447" s="8">
        <v>253.5</v>
      </c>
      <c r="AP447" s="8">
        <v>157</v>
      </c>
      <c r="AQ447" s="8">
        <v>998507.1</v>
      </c>
      <c r="AR447" s="8">
        <v>152</v>
      </c>
      <c r="AS447" s="8">
        <v>353.5</v>
      </c>
      <c r="AT447" s="8">
        <v>1000562.3</v>
      </c>
      <c r="AU447" s="8">
        <v>1000000</v>
      </c>
      <c r="AV447" s="8">
        <v>-562.29999999999995</v>
      </c>
      <c r="AW447" s="8">
        <v>-0.06</v>
      </c>
    </row>
    <row r="448" spans="35:49" ht="15" thickBot="1" x14ac:dyDescent="0.35">
      <c r="AI448" s="7" t="s">
        <v>197</v>
      </c>
      <c r="AJ448" s="8">
        <v>211</v>
      </c>
      <c r="AK448" s="8">
        <v>310</v>
      </c>
      <c r="AL448" s="8">
        <v>198.5</v>
      </c>
      <c r="AM448" s="8">
        <v>2</v>
      </c>
      <c r="AN448" s="8">
        <v>167.5</v>
      </c>
      <c r="AO448" s="8">
        <v>171.5</v>
      </c>
      <c r="AP448" s="8">
        <v>69</v>
      </c>
      <c r="AQ448" s="8">
        <v>998482.1</v>
      </c>
      <c r="AR448" s="8">
        <v>90</v>
      </c>
      <c r="AS448" s="8">
        <v>244</v>
      </c>
      <c r="AT448" s="8">
        <v>999945.7</v>
      </c>
      <c r="AU448" s="8">
        <v>1000000</v>
      </c>
      <c r="AV448" s="8">
        <v>54.3</v>
      </c>
      <c r="AW448" s="8">
        <v>0.01</v>
      </c>
    </row>
    <row r="449" spans="35:49" ht="15" thickBot="1" x14ac:dyDescent="0.35">
      <c r="AI449" s="7" t="s">
        <v>198</v>
      </c>
      <c r="AJ449" s="8">
        <v>203</v>
      </c>
      <c r="AK449" s="8">
        <v>304</v>
      </c>
      <c r="AL449" s="8">
        <v>258.5</v>
      </c>
      <c r="AM449" s="8">
        <v>65</v>
      </c>
      <c r="AN449" s="8">
        <v>181.5</v>
      </c>
      <c r="AO449" s="8">
        <v>235.5</v>
      </c>
      <c r="AP449" s="8">
        <v>124</v>
      </c>
      <c r="AQ449" s="8">
        <v>998434.1</v>
      </c>
      <c r="AR449" s="8">
        <v>83</v>
      </c>
      <c r="AS449" s="8">
        <v>118</v>
      </c>
      <c r="AT449" s="8">
        <v>1000006.7</v>
      </c>
      <c r="AU449" s="8">
        <v>1000000</v>
      </c>
      <c r="AV449" s="8">
        <v>-6.7</v>
      </c>
      <c r="AW449" s="8">
        <v>0</v>
      </c>
    </row>
    <row r="450" spans="35:49" ht="15" thickBot="1" x14ac:dyDescent="0.35">
      <c r="AI450" s="7" t="s">
        <v>199</v>
      </c>
      <c r="AJ450" s="8">
        <v>204</v>
      </c>
      <c r="AK450" s="8">
        <v>0</v>
      </c>
      <c r="AL450" s="8">
        <v>240.5</v>
      </c>
      <c r="AM450" s="8">
        <v>61</v>
      </c>
      <c r="AN450" s="8">
        <v>134.5</v>
      </c>
      <c r="AO450" s="8">
        <v>127.5</v>
      </c>
      <c r="AP450" s="8">
        <v>77</v>
      </c>
      <c r="AQ450" s="8">
        <v>998550.1</v>
      </c>
      <c r="AR450" s="8">
        <v>115</v>
      </c>
      <c r="AS450" s="8">
        <v>276</v>
      </c>
      <c r="AT450" s="8">
        <v>999785.7</v>
      </c>
      <c r="AU450" s="8">
        <v>1000000</v>
      </c>
      <c r="AV450" s="8">
        <v>214.3</v>
      </c>
      <c r="AW450" s="8">
        <v>0.02</v>
      </c>
    </row>
    <row r="451" spans="35:49" ht="15" thickBot="1" x14ac:dyDescent="0.35">
      <c r="AI451" s="7" t="s">
        <v>200</v>
      </c>
      <c r="AJ451" s="8">
        <v>193</v>
      </c>
      <c r="AK451" s="8">
        <v>258</v>
      </c>
      <c r="AL451" s="8">
        <v>188.5</v>
      </c>
      <c r="AM451" s="8">
        <v>84</v>
      </c>
      <c r="AN451" s="8">
        <v>180.5</v>
      </c>
      <c r="AO451" s="8">
        <v>123.5</v>
      </c>
      <c r="AP451" s="8">
        <v>52</v>
      </c>
      <c r="AQ451" s="8">
        <v>998542.1</v>
      </c>
      <c r="AR451" s="8">
        <v>124</v>
      </c>
      <c r="AS451" s="8">
        <v>272</v>
      </c>
      <c r="AT451" s="8">
        <v>1000017.7</v>
      </c>
      <c r="AU451" s="8">
        <v>1000000</v>
      </c>
      <c r="AV451" s="8">
        <v>-17.7</v>
      </c>
      <c r="AW451" s="8">
        <v>0</v>
      </c>
    </row>
    <row r="452" spans="35:49" ht="15" thickBot="1" x14ac:dyDescent="0.35">
      <c r="AI452" s="7" t="s">
        <v>201</v>
      </c>
      <c r="AJ452" s="8">
        <v>117</v>
      </c>
      <c r="AK452" s="8">
        <v>303</v>
      </c>
      <c r="AL452" s="8">
        <v>262.5</v>
      </c>
      <c r="AM452" s="8">
        <v>82</v>
      </c>
      <c r="AN452" s="8">
        <v>117.5</v>
      </c>
      <c r="AO452" s="8">
        <v>174.5</v>
      </c>
      <c r="AP452" s="8">
        <v>89</v>
      </c>
      <c r="AQ452" s="8">
        <v>998427.1</v>
      </c>
      <c r="AR452" s="8">
        <v>35</v>
      </c>
      <c r="AS452" s="8">
        <v>120</v>
      </c>
      <c r="AT452" s="8">
        <v>999727.7</v>
      </c>
      <c r="AU452" s="8">
        <v>1000000</v>
      </c>
      <c r="AV452" s="8">
        <v>272.3</v>
      </c>
      <c r="AW452" s="8">
        <v>0.03</v>
      </c>
    </row>
    <row r="453" spans="35:49" ht="15" thickBot="1" x14ac:dyDescent="0.35">
      <c r="AI453" s="7" t="s">
        <v>202</v>
      </c>
      <c r="AJ453" s="8">
        <v>139</v>
      </c>
      <c r="AK453" s="8">
        <v>229</v>
      </c>
      <c r="AL453" s="8">
        <v>230.5</v>
      </c>
      <c r="AM453" s="8">
        <v>35</v>
      </c>
      <c r="AN453" s="8">
        <v>120.5</v>
      </c>
      <c r="AO453" s="8">
        <v>122.5</v>
      </c>
      <c r="AP453" s="8">
        <v>50</v>
      </c>
      <c r="AQ453" s="8">
        <v>998520.1</v>
      </c>
      <c r="AR453" s="8">
        <v>25</v>
      </c>
      <c r="AS453" s="8">
        <v>139</v>
      </c>
      <c r="AT453" s="8">
        <v>999610.7</v>
      </c>
      <c r="AU453" s="8">
        <v>1000000</v>
      </c>
      <c r="AV453" s="8">
        <v>389.3</v>
      </c>
      <c r="AW453" s="8">
        <v>0.04</v>
      </c>
    </row>
    <row r="454" spans="35:49" ht="15" thickBot="1" x14ac:dyDescent="0.35">
      <c r="AI454" s="7" t="s">
        <v>203</v>
      </c>
      <c r="AJ454" s="8">
        <v>181</v>
      </c>
      <c r="AK454" s="8">
        <v>248</v>
      </c>
      <c r="AL454" s="8">
        <v>148</v>
      </c>
      <c r="AM454" s="8">
        <v>59</v>
      </c>
      <c r="AN454" s="8">
        <v>160.5</v>
      </c>
      <c r="AO454" s="8">
        <v>165.5</v>
      </c>
      <c r="AP454" s="8">
        <v>67</v>
      </c>
      <c r="AQ454" s="8">
        <v>998442.1</v>
      </c>
      <c r="AR454" s="8">
        <v>70</v>
      </c>
      <c r="AS454" s="8">
        <v>223.5</v>
      </c>
      <c r="AT454" s="8">
        <v>999764.7</v>
      </c>
      <c r="AU454" s="8">
        <v>1000000</v>
      </c>
      <c r="AV454" s="8">
        <v>235.3</v>
      </c>
      <c r="AW454" s="8">
        <v>0.02</v>
      </c>
    </row>
    <row r="455" spans="35:49" ht="15" thickBot="1" x14ac:dyDescent="0.35">
      <c r="AI455" s="7" t="s">
        <v>204</v>
      </c>
      <c r="AJ455" s="8">
        <v>157</v>
      </c>
      <c r="AK455" s="8">
        <v>290</v>
      </c>
      <c r="AL455" s="8">
        <v>219.5</v>
      </c>
      <c r="AM455" s="8">
        <v>42</v>
      </c>
      <c r="AN455" s="8">
        <v>136.5</v>
      </c>
      <c r="AO455" s="8">
        <v>159.5</v>
      </c>
      <c r="AP455" s="8">
        <v>83</v>
      </c>
      <c r="AQ455" s="8">
        <v>998451.1</v>
      </c>
      <c r="AR455" s="8">
        <v>27</v>
      </c>
      <c r="AS455" s="8">
        <v>111</v>
      </c>
      <c r="AT455" s="8">
        <v>999676.7</v>
      </c>
      <c r="AU455" s="8">
        <v>1000000</v>
      </c>
      <c r="AV455" s="8">
        <v>323.3</v>
      </c>
      <c r="AW455" s="8">
        <v>0.03</v>
      </c>
    </row>
    <row r="456" spans="35:49" ht="15" thickBot="1" x14ac:dyDescent="0.35">
      <c r="AI456" s="7" t="s">
        <v>205</v>
      </c>
      <c r="AJ456" s="8">
        <v>186</v>
      </c>
      <c r="AK456" s="8">
        <v>298</v>
      </c>
      <c r="AL456" s="8">
        <v>224.5</v>
      </c>
      <c r="AM456" s="8">
        <v>53</v>
      </c>
      <c r="AN456" s="8">
        <v>199.5</v>
      </c>
      <c r="AO456" s="8">
        <v>187.5</v>
      </c>
      <c r="AP456" s="8">
        <v>90</v>
      </c>
      <c r="AQ456" s="8">
        <v>998524.1</v>
      </c>
      <c r="AR456" s="8">
        <v>110</v>
      </c>
      <c r="AS456" s="8">
        <v>273</v>
      </c>
      <c r="AT456" s="8">
        <v>1000145.7</v>
      </c>
      <c r="AU456" s="8">
        <v>1000000</v>
      </c>
      <c r="AV456" s="8">
        <v>-145.69999999999999</v>
      </c>
      <c r="AW456" s="8">
        <v>-0.01</v>
      </c>
    </row>
    <row r="457" spans="35:49" ht="15" thickBot="1" x14ac:dyDescent="0.35">
      <c r="AI457" s="7" t="s">
        <v>206</v>
      </c>
      <c r="AJ457" s="8">
        <v>195</v>
      </c>
      <c r="AK457" s="8">
        <v>297</v>
      </c>
      <c r="AL457" s="8">
        <v>268.5</v>
      </c>
      <c r="AM457" s="8">
        <v>70</v>
      </c>
      <c r="AN457" s="8">
        <v>183.5</v>
      </c>
      <c r="AO457" s="8">
        <v>217.5</v>
      </c>
      <c r="AP457" s="8">
        <v>120</v>
      </c>
      <c r="AQ457" s="8">
        <v>998452.1</v>
      </c>
      <c r="AR457" s="8">
        <v>6</v>
      </c>
      <c r="AS457" s="8">
        <v>113</v>
      </c>
      <c r="AT457" s="8">
        <v>999922.7</v>
      </c>
      <c r="AU457" s="8">
        <v>1000000</v>
      </c>
      <c r="AV457" s="8">
        <v>77.3</v>
      </c>
      <c r="AW457" s="8">
        <v>0.01</v>
      </c>
    </row>
    <row r="458" spans="35:49" ht="15" thickBot="1" x14ac:dyDescent="0.35">
      <c r="AI458" s="7" t="s">
        <v>207</v>
      </c>
      <c r="AJ458" s="8">
        <v>158</v>
      </c>
      <c r="AK458" s="8">
        <v>236</v>
      </c>
      <c r="AL458" s="8">
        <v>249.5</v>
      </c>
      <c r="AM458" s="8">
        <v>50</v>
      </c>
      <c r="AN458" s="8">
        <v>135.5</v>
      </c>
      <c r="AO458" s="8">
        <v>137.5</v>
      </c>
      <c r="AP458" s="8">
        <v>125</v>
      </c>
      <c r="AQ458" s="8">
        <v>998549.1</v>
      </c>
      <c r="AR458" s="8">
        <v>97</v>
      </c>
      <c r="AS458" s="8">
        <v>346.5</v>
      </c>
      <c r="AT458" s="8">
        <v>1000084.2</v>
      </c>
      <c r="AU458" s="8">
        <v>1000000</v>
      </c>
      <c r="AV458" s="8">
        <v>-84.2</v>
      </c>
      <c r="AW458" s="8">
        <v>-0.01</v>
      </c>
    </row>
    <row r="459" spans="35:49" ht="15" thickBot="1" x14ac:dyDescent="0.35">
      <c r="AI459" s="7" t="s">
        <v>208</v>
      </c>
      <c r="AJ459" s="8">
        <v>187</v>
      </c>
      <c r="AK459" s="8">
        <v>300</v>
      </c>
      <c r="AL459" s="8">
        <v>250.5</v>
      </c>
      <c r="AM459" s="8">
        <v>41</v>
      </c>
      <c r="AN459" s="8">
        <v>157.5</v>
      </c>
      <c r="AO459" s="8">
        <v>166.5</v>
      </c>
      <c r="AP459" s="8">
        <v>91</v>
      </c>
      <c r="AQ459" s="8">
        <v>998446.1</v>
      </c>
      <c r="AR459" s="8">
        <v>28</v>
      </c>
      <c r="AS459" s="8">
        <v>146</v>
      </c>
      <c r="AT459" s="8">
        <v>999813.7</v>
      </c>
      <c r="AU459" s="8">
        <v>1000000</v>
      </c>
      <c r="AV459" s="8">
        <v>186.3</v>
      </c>
      <c r="AW459" s="8">
        <v>0.02</v>
      </c>
    </row>
    <row r="460" spans="35:49" ht="15" thickBot="1" x14ac:dyDescent="0.35">
      <c r="AI460" s="7" t="s">
        <v>209</v>
      </c>
      <c r="AJ460" s="8">
        <v>201</v>
      </c>
      <c r="AK460" s="8">
        <v>294</v>
      </c>
      <c r="AL460" s="8">
        <v>277.5</v>
      </c>
      <c r="AM460" s="8">
        <v>103</v>
      </c>
      <c r="AN460" s="8">
        <v>185.5</v>
      </c>
      <c r="AO460" s="8">
        <v>230.5</v>
      </c>
      <c r="AP460" s="8">
        <v>126</v>
      </c>
      <c r="AQ460" s="8">
        <v>998455.1</v>
      </c>
      <c r="AR460" s="8">
        <v>48</v>
      </c>
      <c r="AS460" s="8">
        <v>224.5</v>
      </c>
      <c r="AT460" s="8">
        <v>1000145.2</v>
      </c>
      <c r="AU460" s="8">
        <v>1000000</v>
      </c>
      <c r="AV460" s="8">
        <v>-145.19999999999999</v>
      </c>
      <c r="AW460" s="8">
        <v>-0.01</v>
      </c>
    </row>
    <row r="461" spans="35:49" ht="15" thickBot="1" x14ac:dyDescent="0.35">
      <c r="AI461" s="7" t="s">
        <v>210</v>
      </c>
      <c r="AJ461" s="8">
        <v>238</v>
      </c>
      <c r="AK461" s="8">
        <v>324</v>
      </c>
      <c r="AL461" s="8">
        <v>284.5</v>
      </c>
      <c r="AM461" s="8">
        <v>108</v>
      </c>
      <c r="AN461" s="8">
        <v>191.5</v>
      </c>
      <c r="AO461" s="8">
        <v>222.5</v>
      </c>
      <c r="AP461" s="8">
        <v>129</v>
      </c>
      <c r="AQ461" s="8">
        <v>998467.1</v>
      </c>
      <c r="AR461" s="8">
        <v>77</v>
      </c>
      <c r="AS461" s="8">
        <v>214.5</v>
      </c>
      <c r="AT461" s="8">
        <v>1000256.3</v>
      </c>
      <c r="AU461" s="8">
        <v>1000000</v>
      </c>
      <c r="AV461" s="8">
        <v>-256.3</v>
      </c>
      <c r="AW461" s="8">
        <v>-0.03</v>
      </c>
    </row>
    <row r="462" spans="35:49" ht="15" thickBot="1" x14ac:dyDescent="0.35">
      <c r="AI462" s="7" t="s">
        <v>211</v>
      </c>
      <c r="AJ462" s="8">
        <v>205</v>
      </c>
      <c r="AK462" s="8">
        <v>266</v>
      </c>
      <c r="AL462" s="8">
        <v>193.5</v>
      </c>
      <c r="AM462" s="8">
        <v>23</v>
      </c>
      <c r="AN462" s="8">
        <v>121.5</v>
      </c>
      <c r="AO462" s="8">
        <v>220.5</v>
      </c>
      <c r="AP462" s="8">
        <v>98</v>
      </c>
      <c r="AQ462" s="8">
        <v>998540.1</v>
      </c>
      <c r="AR462" s="8">
        <v>125</v>
      </c>
      <c r="AS462" s="8">
        <v>278</v>
      </c>
      <c r="AT462" s="8">
        <v>1000070.7</v>
      </c>
      <c r="AU462" s="8">
        <v>1000000</v>
      </c>
      <c r="AV462" s="8">
        <v>-70.7</v>
      </c>
      <c r="AW462" s="8">
        <v>-0.01</v>
      </c>
    </row>
    <row r="463" spans="35:49" ht="15" thickBot="1" x14ac:dyDescent="0.35">
      <c r="AI463" s="7" t="s">
        <v>212</v>
      </c>
      <c r="AJ463" s="8">
        <v>196</v>
      </c>
      <c r="AK463" s="8">
        <v>316</v>
      </c>
      <c r="AL463" s="8">
        <v>255.5</v>
      </c>
      <c r="AM463" s="8">
        <v>93</v>
      </c>
      <c r="AN463" s="8">
        <v>197.5</v>
      </c>
      <c r="AO463" s="8">
        <v>211.5</v>
      </c>
      <c r="AP463" s="8">
        <v>124</v>
      </c>
      <c r="AQ463" s="8">
        <v>998463.1</v>
      </c>
      <c r="AR463" s="8">
        <v>82</v>
      </c>
      <c r="AS463" s="8">
        <v>112</v>
      </c>
      <c r="AT463" s="8">
        <v>1000050.7</v>
      </c>
      <c r="AU463" s="8">
        <v>1000000</v>
      </c>
      <c r="AV463" s="8">
        <v>-50.7</v>
      </c>
      <c r="AW463" s="8">
        <v>-0.01</v>
      </c>
    </row>
    <row r="464" spans="35:49" ht="15" thickBot="1" x14ac:dyDescent="0.35">
      <c r="AI464" s="7" t="s">
        <v>213</v>
      </c>
      <c r="AJ464" s="8">
        <v>243</v>
      </c>
      <c r="AK464" s="8">
        <v>267</v>
      </c>
      <c r="AL464" s="8">
        <v>123.5</v>
      </c>
      <c r="AM464" s="8">
        <v>32</v>
      </c>
      <c r="AN464" s="8">
        <v>189.5</v>
      </c>
      <c r="AO464" s="8">
        <v>176.5</v>
      </c>
      <c r="AP464" s="8">
        <v>115</v>
      </c>
      <c r="AQ464" s="8">
        <v>998547.1</v>
      </c>
      <c r="AR464" s="8">
        <v>39</v>
      </c>
      <c r="AS464" s="8">
        <v>352.5</v>
      </c>
      <c r="AT464" s="8">
        <v>1000085.2</v>
      </c>
      <c r="AU464" s="8">
        <v>1000000</v>
      </c>
      <c r="AV464" s="8">
        <v>-85.2</v>
      </c>
      <c r="AW464" s="8">
        <v>-0.01</v>
      </c>
    </row>
    <row r="465" spans="35:49" ht="15" thickBot="1" x14ac:dyDescent="0.35">
      <c r="AI465" s="7" t="s">
        <v>214</v>
      </c>
      <c r="AJ465" s="8">
        <v>213</v>
      </c>
      <c r="AK465" s="8">
        <v>326</v>
      </c>
      <c r="AL465" s="8">
        <v>299.5</v>
      </c>
      <c r="AM465" s="8">
        <v>114</v>
      </c>
      <c r="AN465" s="8">
        <v>176.5</v>
      </c>
      <c r="AO465" s="8">
        <v>225.5</v>
      </c>
      <c r="AP465" s="8">
        <v>134</v>
      </c>
      <c r="AQ465" s="8">
        <v>998078.6</v>
      </c>
      <c r="AR465" s="8">
        <v>100</v>
      </c>
      <c r="AS465" s="8">
        <v>238</v>
      </c>
      <c r="AT465" s="8">
        <v>999905.2</v>
      </c>
      <c r="AU465" s="8">
        <v>1000000</v>
      </c>
      <c r="AV465" s="8">
        <v>94.8</v>
      </c>
      <c r="AW465" s="8">
        <v>0.01</v>
      </c>
    </row>
    <row r="466" spans="35:49" ht="15" thickBot="1" x14ac:dyDescent="0.35">
      <c r="AI466" s="7" t="s">
        <v>215</v>
      </c>
      <c r="AJ466" s="8">
        <v>148</v>
      </c>
      <c r="AK466" s="8">
        <v>350</v>
      </c>
      <c r="AL466" s="8">
        <v>303.5</v>
      </c>
      <c r="AM466" s="8">
        <v>128</v>
      </c>
      <c r="AN466" s="8">
        <v>116.5</v>
      </c>
      <c r="AO466" s="8">
        <v>248.5</v>
      </c>
      <c r="AP466" s="8">
        <v>154</v>
      </c>
      <c r="AQ466" s="8">
        <v>998580.6</v>
      </c>
      <c r="AR466" s="8">
        <v>154</v>
      </c>
      <c r="AS466" s="8">
        <v>354.5</v>
      </c>
      <c r="AT466" s="8">
        <v>1000537.8</v>
      </c>
      <c r="AU466" s="8">
        <v>1000000</v>
      </c>
      <c r="AV466" s="8">
        <v>-537.79999999999995</v>
      </c>
      <c r="AW466" s="8">
        <v>-0.05</v>
      </c>
    </row>
    <row r="467" spans="35:49" ht="15" thickBot="1" x14ac:dyDescent="0.35">
      <c r="AI467" s="7" t="s">
        <v>216</v>
      </c>
      <c r="AJ467" s="8">
        <v>143</v>
      </c>
      <c r="AK467" s="8">
        <v>311</v>
      </c>
      <c r="AL467" s="8">
        <v>271.5</v>
      </c>
      <c r="AM467" s="8">
        <v>99</v>
      </c>
      <c r="AN467" s="8">
        <v>182.5</v>
      </c>
      <c r="AO467" s="8">
        <v>199.5</v>
      </c>
      <c r="AP467" s="8">
        <v>121</v>
      </c>
      <c r="AQ467" s="8">
        <v>998425.1</v>
      </c>
      <c r="AR467" s="8">
        <v>3</v>
      </c>
      <c r="AS467" s="8">
        <v>140</v>
      </c>
      <c r="AT467" s="8">
        <v>999895.7</v>
      </c>
      <c r="AU467" s="8">
        <v>1000000</v>
      </c>
      <c r="AV467" s="8">
        <v>104.3</v>
      </c>
      <c r="AW467" s="8">
        <v>0.01</v>
      </c>
    </row>
    <row r="468" spans="35:49" ht="15" thickBot="1" x14ac:dyDescent="0.35">
      <c r="AI468" s="7" t="s">
        <v>217</v>
      </c>
      <c r="AJ468" s="8">
        <v>452</v>
      </c>
      <c r="AK468" s="8">
        <v>155.5</v>
      </c>
      <c r="AL468" s="8">
        <v>121.5</v>
      </c>
      <c r="AM468" s="8">
        <v>110</v>
      </c>
      <c r="AN468" s="8">
        <v>178.5</v>
      </c>
      <c r="AO468" s="8">
        <v>247.5</v>
      </c>
      <c r="AP468" s="8">
        <v>155</v>
      </c>
      <c r="AQ468" s="8">
        <v>998552.1</v>
      </c>
      <c r="AR468" s="8">
        <v>148</v>
      </c>
      <c r="AS468" s="8">
        <v>117</v>
      </c>
      <c r="AT468" s="8">
        <v>1000237.3</v>
      </c>
      <c r="AU468" s="8">
        <v>1000000</v>
      </c>
      <c r="AV468" s="8">
        <v>-237.3</v>
      </c>
      <c r="AW468" s="8">
        <v>-0.02</v>
      </c>
    </row>
    <row r="469" spans="35:49" ht="15" thickBot="1" x14ac:dyDescent="0.35">
      <c r="AI469" s="7" t="s">
        <v>218</v>
      </c>
      <c r="AJ469" s="8">
        <v>185</v>
      </c>
      <c r="AK469" s="8">
        <v>323</v>
      </c>
      <c r="AL469" s="8">
        <v>269.5</v>
      </c>
      <c r="AM469" s="8">
        <v>97</v>
      </c>
      <c r="AN469" s="8">
        <v>207.5</v>
      </c>
      <c r="AO469" s="8">
        <v>202.5</v>
      </c>
      <c r="AP469" s="8">
        <v>128</v>
      </c>
      <c r="AQ469" s="8">
        <v>998465.1</v>
      </c>
      <c r="AR469" s="8">
        <v>29</v>
      </c>
      <c r="AS469" s="8">
        <v>242</v>
      </c>
      <c r="AT469" s="8">
        <v>1000148.7</v>
      </c>
      <c r="AU469" s="8">
        <v>1000000</v>
      </c>
      <c r="AV469" s="8">
        <v>-148.69999999999999</v>
      </c>
      <c r="AW469" s="8">
        <v>-0.01</v>
      </c>
    </row>
    <row r="470" spans="35:49" ht="15" thickBot="1" x14ac:dyDescent="0.35">
      <c r="AI470" s="7" t="s">
        <v>219</v>
      </c>
      <c r="AJ470" s="8">
        <v>164</v>
      </c>
      <c r="AK470" s="8">
        <v>325</v>
      </c>
      <c r="AL470" s="8">
        <v>239.5</v>
      </c>
      <c r="AM470" s="8">
        <v>74</v>
      </c>
      <c r="AN470" s="8">
        <v>205.5</v>
      </c>
      <c r="AO470" s="8">
        <v>156.5</v>
      </c>
      <c r="AP470" s="8">
        <v>97</v>
      </c>
      <c r="AQ470" s="8">
        <v>998485.1</v>
      </c>
      <c r="AR470" s="8">
        <v>93</v>
      </c>
      <c r="AS470" s="8">
        <v>348.5</v>
      </c>
      <c r="AT470" s="8">
        <v>1000188.3</v>
      </c>
      <c r="AU470" s="8">
        <v>1000000</v>
      </c>
      <c r="AV470" s="8">
        <v>-188.3</v>
      </c>
      <c r="AW470" s="8">
        <v>-0.02</v>
      </c>
    </row>
    <row r="471" spans="35:49" ht="15" thickBot="1" x14ac:dyDescent="0.35">
      <c r="AI471" s="7" t="s">
        <v>220</v>
      </c>
      <c r="AJ471" s="8">
        <v>198</v>
      </c>
      <c r="AK471" s="8">
        <v>309</v>
      </c>
      <c r="AL471" s="8">
        <v>229.5</v>
      </c>
      <c r="AM471" s="8">
        <v>40</v>
      </c>
      <c r="AN471" s="8">
        <v>94.5</v>
      </c>
      <c r="AO471" s="8">
        <v>197.5</v>
      </c>
      <c r="AP471" s="8">
        <v>105</v>
      </c>
      <c r="AQ471" s="8">
        <v>998517.1</v>
      </c>
      <c r="AR471" s="8">
        <v>46</v>
      </c>
      <c r="AS471" s="8">
        <v>201.5</v>
      </c>
      <c r="AT471" s="8">
        <v>999938.2</v>
      </c>
      <c r="AU471" s="8">
        <v>1000000</v>
      </c>
      <c r="AV471" s="8">
        <v>61.8</v>
      </c>
      <c r="AW471" s="8">
        <v>0.01</v>
      </c>
    </row>
    <row r="472" spans="35:49" ht="15" thickBot="1" x14ac:dyDescent="0.35">
      <c r="AI472" s="7" t="s">
        <v>221</v>
      </c>
      <c r="AJ472" s="8">
        <v>200</v>
      </c>
      <c r="AK472" s="8">
        <v>354</v>
      </c>
      <c r="AL472" s="8">
        <v>310.5</v>
      </c>
      <c r="AM472" s="8">
        <v>134</v>
      </c>
      <c r="AN472" s="8">
        <v>223.5</v>
      </c>
      <c r="AO472" s="8">
        <v>255.5</v>
      </c>
      <c r="AP472" s="8">
        <v>162</v>
      </c>
      <c r="AQ472" s="8">
        <v>998519.1</v>
      </c>
      <c r="AR472" s="8">
        <v>153</v>
      </c>
      <c r="AS472" s="8">
        <v>266</v>
      </c>
      <c r="AT472" s="8">
        <v>1000577.8</v>
      </c>
      <c r="AU472" s="8">
        <v>1000000</v>
      </c>
      <c r="AV472" s="8">
        <v>-577.79999999999995</v>
      </c>
      <c r="AW472" s="8">
        <v>-0.06</v>
      </c>
    </row>
    <row r="473" spans="35:49" ht="15" thickBot="1" x14ac:dyDescent="0.35">
      <c r="AI473" s="7" t="s">
        <v>222</v>
      </c>
      <c r="AJ473" s="8">
        <v>190</v>
      </c>
      <c r="AK473" s="8">
        <v>289</v>
      </c>
      <c r="AL473" s="8">
        <v>285.5</v>
      </c>
      <c r="AM473" s="8">
        <v>85</v>
      </c>
      <c r="AN473" s="8">
        <v>140.5</v>
      </c>
      <c r="AO473" s="8">
        <v>209.5</v>
      </c>
      <c r="AP473" s="8">
        <v>113</v>
      </c>
      <c r="AQ473" s="8">
        <v>998435.1</v>
      </c>
      <c r="AR473" s="8">
        <v>38</v>
      </c>
      <c r="AS473" s="8">
        <v>212.5</v>
      </c>
      <c r="AT473" s="8">
        <v>999998.2</v>
      </c>
      <c r="AU473" s="8">
        <v>1000000</v>
      </c>
      <c r="AV473" s="8">
        <v>1.8</v>
      </c>
      <c r="AW473" s="8">
        <v>0</v>
      </c>
    </row>
    <row r="474" spans="35:49" ht="15" thickBot="1" x14ac:dyDescent="0.35">
      <c r="AI474" s="7" t="s">
        <v>223</v>
      </c>
      <c r="AJ474" s="8">
        <v>155</v>
      </c>
      <c r="AK474" s="8">
        <v>238</v>
      </c>
      <c r="AL474" s="8">
        <v>263.5</v>
      </c>
      <c r="AM474" s="8">
        <v>4</v>
      </c>
      <c r="AN474" s="8">
        <v>105.5</v>
      </c>
      <c r="AO474" s="8">
        <v>145.5</v>
      </c>
      <c r="AP474" s="8">
        <v>0</v>
      </c>
      <c r="AQ474" s="8">
        <v>998521.1</v>
      </c>
      <c r="AR474" s="8">
        <v>103</v>
      </c>
      <c r="AS474" s="8">
        <v>111</v>
      </c>
      <c r="AT474" s="8">
        <v>999646.7</v>
      </c>
      <c r="AU474" s="8">
        <v>1000000</v>
      </c>
      <c r="AV474" s="8">
        <v>353.3</v>
      </c>
      <c r="AW474" s="8">
        <v>0.04</v>
      </c>
    </row>
    <row r="475" spans="35:49" ht="15" thickBot="1" x14ac:dyDescent="0.35">
      <c r="AI475" s="7" t="s">
        <v>224</v>
      </c>
      <c r="AJ475" s="8">
        <v>202</v>
      </c>
      <c r="AK475" s="8">
        <v>320</v>
      </c>
      <c r="AL475" s="8">
        <v>264.5</v>
      </c>
      <c r="AM475" s="8">
        <v>106</v>
      </c>
      <c r="AN475" s="8">
        <v>168.5</v>
      </c>
      <c r="AO475" s="8">
        <v>228.5</v>
      </c>
      <c r="AP475" s="8">
        <v>152</v>
      </c>
      <c r="AQ475" s="8">
        <v>998130.1</v>
      </c>
      <c r="AR475" s="8">
        <v>41</v>
      </c>
      <c r="AS475" s="8">
        <v>248</v>
      </c>
      <c r="AT475" s="8">
        <v>999860.7</v>
      </c>
      <c r="AU475" s="8">
        <v>1000000</v>
      </c>
      <c r="AV475" s="8">
        <v>139.30000000000001</v>
      </c>
      <c r="AW475" s="8">
        <v>0.01</v>
      </c>
    </row>
    <row r="476" spans="35:49" ht="15" thickBot="1" x14ac:dyDescent="0.35">
      <c r="AI476" s="7" t="s">
        <v>225</v>
      </c>
      <c r="AJ476" s="8">
        <v>275.5</v>
      </c>
      <c r="AK476" s="8">
        <v>340</v>
      </c>
      <c r="AL476" s="8">
        <v>286.5</v>
      </c>
      <c r="AM476" s="8">
        <v>116</v>
      </c>
      <c r="AN476" s="8">
        <v>187.5</v>
      </c>
      <c r="AO476" s="8">
        <v>243.5</v>
      </c>
      <c r="AP476" s="8">
        <v>149</v>
      </c>
      <c r="AQ476" s="8">
        <v>998458.1</v>
      </c>
      <c r="AR476" s="8">
        <v>127</v>
      </c>
      <c r="AS476" s="8">
        <v>255</v>
      </c>
      <c r="AT476" s="8">
        <v>1000438.3</v>
      </c>
      <c r="AU476" s="8">
        <v>1000000</v>
      </c>
      <c r="AV476" s="8">
        <v>-438.3</v>
      </c>
      <c r="AW476" s="8">
        <v>-0.04</v>
      </c>
    </row>
    <row r="477" spans="35:49" ht="15" thickBot="1" x14ac:dyDescent="0.35">
      <c r="AI477" s="7" t="s">
        <v>226</v>
      </c>
      <c r="AJ477" s="8">
        <v>132</v>
      </c>
      <c r="AK477" s="8">
        <v>241</v>
      </c>
      <c r="AL477" s="8">
        <v>187.5</v>
      </c>
      <c r="AM477" s="8">
        <v>8</v>
      </c>
      <c r="AN477" s="8">
        <v>99.5</v>
      </c>
      <c r="AO477" s="8">
        <v>146.5</v>
      </c>
      <c r="AP477" s="8">
        <v>38</v>
      </c>
      <c r="AQ477" s="8">
        <v>998421.1</v>
      </c>
      <c r="AR477" s="8">
        <v>56</v>
      </c>
      <c r="AS477" s="8">
        <v>235</v>
      </c>
      <c r="AT477" s="8">
        <v>999564.7</v>
      </c>
      <c r="AU477" s="8">
        <v>1000000</v>
      </c>
      <c r="AV477" s="8">
        <v>435.3</v>
      </c>
      <c r="AW477" s="8">
        <v>0.04</v>
      </c>
    </row>
    <row r="478" spans="35:49" ht="15" thickBot="1" x14ac:dyDescent="0.35">
      <c r="AI478" s="7" t="s">
        <v>227</v>
      </c>
      <c r="AJ478" s="8">
        <v>151</v>
      </c>
      <c r="AK478" s="8">
        <v>257</v>
      </c>
      <c r="AL478" s="8">
        <v>212.5</v>
      </c>
      <c r="AM478" s="8">
        <v>56</v>
      </c>
      <c r="AN478" s="8">
        <v>142.5</v>
      </c>
      <c r="AO478" s="8">
        <v>190.5</v>
      </c>
      <c r="AP478" s="8">
        <v>81</v>
      </c>
      <c r="AQ478" s="8">
        <v>998510.1</v>
      </c>
      <c r="AR478" s="8">
        <v>67</v>
      </c>
      <c r="AS478" s="8">
        <v>226.5</v>
      </c>
      <c r="AT478" s="8">
        <v>999894.2</v>
      </c>
      <c r="AU478" s="8">
        <v>1000000</v>
      </c>
      <c r="AV478" s="8">
        <v>105.8</v>
      </c>
      <c r="AW478" s="8">
        <v>0.01</v>
      </c>
    </row>
    <row r="479" spans="35:49" ht="15" thickBot="1" x14ac:dyDescent="0.35">
      <c r="AI479" s="7" t="s">
        <v>228</v>
      </c>
      <c r="AJ479" s="8">
        <v>137</v>
      </c>
      <c r="AK479" s="8">
        <v>263</v>
      </c>
      <c r="AL479" s="8">
        <v>220.5</v>
      </c>
      <c r="AM479" s="8">
        <v>21</v>
      </c>
      <c r="AN479" s="8">
        <v>171.5</v>
      </c>
      <c r="AO479" s="8">
        <v>126.5</v>
      </c>
      <c r="AP479" s="8">
        <v>55</v>
      </c>
      <c r="AQ479" s="8">
        <v>998534.1</v>
      </c>
      <c r="AR479" s="8">
        <v>123</v>
      </c>
      <c r="AS479" s="8">
        <v>349.5</v>
      </c>
      <c r="AT479" s="8">
        <v>1000001.2</v>
      </c>
      <c r="AU479" s="8">
        <v>1000000</v>
      </c>
      <c r="AV479" s="8">
        <v>-1.2</v>
      </c>
      <c r="AW479" s="8">
        <v>0</v>
      </c>
    </row>
    <row r="480" spans="35:49" ht="15" thickBot="1" x14ac:dyDescent="0.35">
      <c r="AI480" s="7" t="s">
        <v>229</v>
      </c>
      <c r="AJ480" s="8">
        <v>253</v>
      </c>
      <c r="AK480" s="8">
        <v>340</v>
      </c>
      <c r="AL480" s="8">
        <v>282.5</v>
      </c>
      <c r="AM480" s="8">
        <v>124</v>
      </c>
      <c r="AN480" s="8">
        <v>200.5</v>
      </c>
      <c r="AO480" s="8">
        <v>239.5</v>
      </c>
      <c r="AP480" s="8">
        <v>153</v>
      </c>
      <c r="AQ480" s="8">
        <v>998475.1</v>
      </c>
      <c r="AR480" s="8">
        <v>109</v>
      </c>
      <c r="AS480" s="8">
        <v>247</v>
      </c>
      <c r="AT480" s="8">
        <v>1000423.8</v>
      </c>
      <c r="AU480" s="8">
        <v>1000000</v>
      </c>
      <c r="AV480" s="8">
        <v>-423.8</v>
      </c>
      <c r="AW480" s="8">
        <v>-0.04</v>
      </c>
    </row>
    <row r="481" spans="35:49" ht="15" thickBot="1" x14ac:dyDescent="0.35">
      <c r="AI481" s="7" t="s">
        <v>230</v>
      </c>
      <c r="AJ481" s="8">
        <v>245</v>
      </c>
      <c r="AK481" s="8">
        <v>342</v>
      </c>
      <c r="AL481" s="8">
        <v>274.5</v>
      </c>
      <c r="AM481" s="8">
        <v>105</v>
      </c>
      <c r="AN481" s="8">
        <v>179.5</v>
      </c>
      <c r="AO481" s="8">
        <v>240.5</v>
      </c>
      <c r="AP481" s="8">
        <v>144</v>
      </c>
      <c r="AQ481" s="8">
        <v>998492.1</v>
      </c>
      <c r="AR481" s="8">
        <v>86</v>
      </c>
      <c r="AS481" s="8">
        <v>265</v>
      </c>
      <c r="AT481" s="8">
        <v>1000373.8</v>
      </c>
      <c r="AU481" s="8">
        <v>1000000</v>
      </c>
      <c r="AV481" s="8">
        <v>-373.8</v>
      </c>
      <c r="AW481" s="8">
        <v>-0.04</v>
      </c>
    </row>
    <row r="482" spans="35:49" ht="15" thickBot="1" x14ac:dyDescent="0.35">
      <c r="AI482" s="7" t="s">
        <v>231</v>
      </c>
      <c r="AJ482" s="8">
        <v>192</v>
      </c>
      <c r="AK482" s="8">
        <v>274</v>
      </c>
      <c r="AL482" s="8">
        <v>207.5</v>
      </c>
      <c r="AM482" s="8">
        <v>45</v>
      </c>
      <c r="AN482" s="8">
        <v>156.5</v>
      </c>
      <c r="AO482" s="8">
        <v>195.5</v>
      </c>
      <c r="AP482" s="8">
        <v>96</v>
      </c>
      <c r="AQ482" s="8">
        <v>998516.1</v>
      </c>
      <c r="AR482" s="8">
        <v>80</v>
      </c>
      <c r="AS482" s="8">
        <v>251</v>
      </c>
      <c r="AT482" s="8">
        <v>1000013.7</v>
      </c>
      <c r="AU482" s="8">
        <v>1000000</v>
      </c>
      <c r="AV482" s="8">
        <v>-13.7</v>
      </c>
      <c r="AW482" s="8">
        <v>0</v>
      </c>
    </row>
    <row r="483" spans="35:49" ht="15" thickBot="1" x14ac:dyDescent="0.35">
      <c r="AI483" s="7" t="s">
        <v>232</v>
      </c>
      <c r="AJ483" s="8">
        <v>191</v>
      </c>
      <c r="AK483" s="8">
        <v>269</v>
      </c>
      <c r="AL483" s="8">
        <v>260.5</v>
      </c>
      <c r="AM483" s="8">
        <v>54</v>
      </c>
      <c r="AN483" s="8">
        <v>138.5</v>
      </c>
      <c r="AO483" s="8">
        <v>218.5</v>
      </c>
      <c r="AP483" s="8">
        <v>82</v>
      </c>
      <c r="AQ483" s="8">
        <v>998484.1</v>
      </c>
      <c r="AR483" s="8">
        <v>47</v>
      </c>
      <c r="AS483" s="8">
        <v>208.5</v>
      </c>
      <c r="AT483" s="8">
        <v>999953.2</v>
      </c>
      <c r="AU483" s="8">
        <v>1000000</v>
      </c>
      <c r="AV483" s="8">
        <v>46.8</v>
      </c>
      <c r="AW483" s="8">
        <v>0</v>
      </c>
    </row>
    <row r="484" spans="35:49" ht="15" thickBot="1" x14ac:dyDescent="0.35">
      <c r="AI484" s="7" t="s">
        <v>233</v>
      </c>
      <c r="AJ484" s="8">
        <v>101.5</v>
      </c>
      <c r="AK484" s="8">
        <v>235</v>
      </c>
      <c r="AL484" s="8">
        <v>197.5</v>
      </c>
      <c r="AM484" s="8">
        <v>11</v>
      </c>
      <c r="AN484" s="8">
        <v>161.5</v>
      </c>
      <c r="AO484" s="8">
        <v>0</v>
      </c>
      <c r="AP484" s="8">
        <v>47</v>
      </c>
      <c r="AQ484" s="8">
        <v>998530.1</v>
      </c>
      <c r="AR484" s="8">
        <v>139</v>
      </c>
      <c r="AS484" s="8">
        <v>270</v>
      </c>
      <c r="AT484" s="8">
        <v>999692.7</v>
      </c>
      <c r="AU484" s="8">
        <v>1000000</v>
      </c>
      <c r="AV484" s="8">
        <v>307.3</v>
      </c>
      <c r="AW484" s="8">
        <v>0.03</v>
      </c>
    </row>
    <row r="485" spans="35:49" ht="15" thickBot="1" x14ac:dyDescent="0.35">
      <c r="AI485" s="7" t="s">
        <v>234</v>
      </c>
      <c r="AJ485" s="8">
        <v>252</v>
      </c>
      <c r="AK485" s="8">
        <v>329</v>
      </c>
      <c r="AL485" s="8">
        <v>293.5</v>
      </c>
      <c r="AM485" s="8">
        <v>98</v>
      </c>
      <c r="AN485" s="8">
        <v>192.5</v>
      </c>
      <c r="AO485" s="8">
        <v>241.5</v>
      </c>
      <c r="AP485" s="8">
        <v>151</v>
      </c>
      <c r="AQ485" s="8">
        <v>998468.1</v>
      </c>
      <c r="AR485" s="8">
        <v>98</v>
      </c>
      <c r="AS485" s="8">
        <v>108</v>
      </c>
      <c r="AT485" s="8">
        <v>1000231.8</v>
      </c>
      <c r="AU485" s="8">
        <v>1000000</v>
      </c>
      <c r="AV485" s="8">
        <v>-231.8</v>
      </c>
      <c r="AW485" s="8">
        <v>-0.02</v>
      </c>
    </row>
    <row r="486" spans="35:49" ht="15" thickBot="1" x14ac:dyDescent="0.35">
      <c r="AI486" s="7" t="s">
        <v>235</v>
      </c>
      <c r="AJ486" s="8">
        <v>254</v>
      </c>
      <c r="AK486" s="8">
        <v>331</v>
      </c>
      <c r="AL486" s="8">
        <v>290.5</v>
      </c>
      <c r="AM486" s="8">
        <v>78</v>
      </c>
      <c r="AN486" s="8">
        <v>175.5</v>
      </c>
      <c r="AO486" s="8">
        <v>215.5</v>
      </c>
      <c r="AP486" s="8">
        <v>137</v>
      </c>
      <c r="AQ486" s="8">
        <v>998536.1</v>
      </c>
      <c r="AR486" s="8">
        <v>5</v>
      </c>
      <c r="AS486" s="8">
        <v>268</v>
      </c>
      <c r="AT486" s="8">
        <v>1000290.8</v>
      </c>
      <c r="AU486" s="8">
        <v>1000000</v>
      </c>
      <c r="AV486" s="8">
        <v>-290.8</v>
      </c>
      <c r="AW486" s="8">
        <v>-0.03</v>
      </c>
    </row>
    <row r="487" spans="35:49" ht="15" thickBot="1" x14ac:dyDescent="0.35">
      <c r="AI487" s="7" t="s">
        <v>236</v>
      </c>
      <c r="AJ487" s="8">
        <v>114</v>
      </c>
      <c r="AK487" s="8">
        <v>293</v>
      </c>
      <c r="AL487" s="8">
        <v>256.5</v>
      </c>
      <c r="AM487" s="8">
        <v>49</v>
      </c>
      <c r="AN487" s="8">
        <v>98.5</v>
      </c>
      <c r="AO487" s="8">
        <v>143.5</v>
      </c>
      <c r="AP487" s="8">
        <v>46</v>
      </c>
      <c r="AQ487" s="8">
        <v>998525.1</v>
      </c>
      <c r="AR487" s="8">
        <v>104</v>
      </c>
      <c r="AS487" s="8">
        <v>261</v>
      </c>
      <c r="AT487" s="8">
        <v>999890.7</v>
      </c>
      <c r="AU487" s="8">
        <v>1000000</v>
      </c>
      <c r="AV487" s="8">
        <v>109.3</v>
      </c>
      <c r="AW487" s="8">
        <v>0.01</v>
      </c>
    </row>
    <row r="488" spans="35:49" ht="15" thickBot="1" x14ac:dyDescent="0.35">
      <c r="AI488" s="7" t="s">
        <v>237</v>
      </c>
      <c r="AJ488" s="8">
        <v>126</v>
      </c>
      <c r="AK488" s="8">
        <v>332</v>
      </c>
      <c r="AL488" s="8">
        <v>209.5</v>
      </c>
      <c r="AM488" s="8">
        <v>95</v>
      </c>
      <c r="AN488" s="8">
        <v>159.5</v>
      </c>
      <c r="AO488" s="8">
        <v>180.5</v>
      </c>
      <c r="AP488" s="8">
        <v>112</v>
      </c>
      <c r="AQ488" s="8">
        <v>998511.1</v>
      </c>
      <c r="AR488" s="8">
        <v>89</v>
      </c>
      <c r="AS488" s="8">
        <v>187.5</v>
      </c>
      <c r="AT488" s="8">
        <v>1000002.2</v>
      </c>
      <c r="AU488" s="8">
        <v>1000000</v>
      </c>
      <c r="AV488" s="8">
        <v>-2.2000000000000002</v>
      </c>
      <c r="AW488" s="8">
        <v>0</v>
      </c>
    </row>
    <row r="489" spans="35:49" ht="15" thickBot="1" x14ac:dyDescent="0.35">
      <c r="AI489" s="7" t="s">
        <v>238</v>
      </c>
      <c r="AJ489" s="8">
        <v>134</v>
      </c>
      <c r="AK489" s="8">
        <v>303</v>
      </c>
      <c r="AL489" s="8">
        <v>275.5</v>
      </c>
      <c r="AM489" s="8">
        <v>91</v>
      </c>
      <c r="AN489" s="8">
        <v>139.5</v>
      </c>
      <c r="AO489" s="8">
        <v>182.5</v>
      </c>
      <c r="AP489" s="8">
        <v>92</v>
      </c>
      <c r="AQ489" s="8">
        <v>998422.1</v>
      </c>
      <c r="AR489" s="8">
        <v>10</v>
      </c>
      <c r="AS489" s="8">
        <v>123</v>
      </c>
      <c r="AT489" s="8">
        <v>999772.7</v>
      </c>
      <c r="AU489" s="8">
        <v>1000000</v>
      </c>
      <c r="AV489" s="8">
        <v>227.3</v>
      </c>
      <c r="AW489" s="8">
        <v>0.02</v>
      </c>
    </row>
    <row r="490" spans="35:49" ht="15" thickBot="1" x14ac:dyDescent="0.35">
      <c r="AI490" s="7" t="s">
        <v>239</v>
      </c>
      <c r="AJ490" s="8">
        <v>269.5</v>
      </c>
      <c r="AK490" s="8">
        <v>347</v>
      </c>
      <c r="AL490" s="8">
        <v>295.5</v>
      </c>
      <c r="AM490" s="8">
        <v>113</v>
      </c>
      <c r="AN490" s="8">
        <v>201.5</v>
      </c>
      <c r="AO490" s="8">
        <v>232.5</v>
      </c>
      <c r="AP490" s="8">
        <v>141</v>
      </c>
      <c r="AQ490" s="8">
        <v>998444.1</v>
      </c>
      <c r="AR490" s="8">
        <v>133</v>
      </c>
      <c r="AS490" s="8">
        <v>188.5</v>
      </c>
      <c r="AT490" s="8">
        <v>1000365.8</v>
      </c>
      <c r="AU490" s="8">
        <v>1000000</v>
      </c>
      <c r="AV490" s="8">
        <v>-365.8</v>
      </c>
      <c r="AW490" s="8">
        <v>-0.04</v>
      </c>
    </row>
    <row r="491" spans="35:49" ht="15" thickBot="1" x14ac:dyDescent="0.35">
      <c r="AI491" s="7" t="s">
        <v>240</v>
      </c>
      <c r="AJ491" s="8">
        <v>184</v>
      </c>
      <c r="AK491" s="8">
        <v>356</v>
      </c>
      <c r="AL491" s="8">
        <v>304.5</v>
      </c>
      <c r="AM491" s="8">
        <v>129</v>
      </c>
      <c r="AN491" s="8">
        <v>218.5</v>
      </c>
      <c r="AO491" s="8">
        <v>250.5</v>
      </c>
      <c r="AP491" s="8">
        <v>159</v>
      </c>
      <c r="AQ491" s="8">
        <v>998522.1</v>
      </c>
      <c r="AR491" s="8">
        <v>146</v>
      </c>
      <c r="AS491" s="8">
        <v>281</v>
      </c>
      <c r="AT491" s="8">
        <v>1000550.8</v>
      </c>
      <c r="AU491" s="8">
        <v>1000000</v>
      </c>
      <c r="AV491" s="8">
        <v>-550.79999999999995</v>
      </c>
      <c r="AW491" s="8">
        <v>-0.06</v>
      </c>
    </row>
    <row r="492" spans="35:49" ht="15" thickBot="1" x14ac:dyDescent="0.35">
      <c r="AI492" s="7" t="s">
        <v>241</v>
      </c>
      <c r="AJ492" s="8">
        <v>251</v>
      </c>
      <c r="AK492" s="8">
        <v>327</v>
      </c>
      <c r="AL492" s="8">
        <v>298.5</v>
      </c>
      <c r="AM492" s="8">
        <v>117</v>
      </c>
      <c r="AN492" s="8">
        <v>213.5</v>
      </c>
      <c r="AO492" s="8">
        <v>216.5</v>
      </c>
      <c r="AP492" s="8">
        <v>139</v>
      </c>
      <c r="AQ492" s="8">
        <v>998503.1</v>
      </c>
      <c r="AR492" s="8">
        <v>95</v>
      </c>
      <c r="AS492" s="8">
        <v>210.5</v>
      </c>
      <c r="AT492" s="8">
        <v>1000371.3</v>
      </c>
      <c r="AU492" s="8">
        <v>1000000</v>
      </c>
      <c r="AV492" s="8">
        <v>-371.3</v>
      </c>
      <c r="AW492" s="8">
        <v>-0.04</v>
      </c>
    </row>
    <row r="493" spans="35:49" ht="15" thickBot="1" x14ac:dyDescent="0.35">
      <c r="AI493" s="7" t="s">
        <v>242</v>
      </c>
      <c r="AJ493" s="8">
        <v>276.5</v>
      </c>
      <c r="AK493" s="8">
        <v>344</v>
      </c>
      <c r="AL493" s="8">
        <v>301.5</v>
      </c>
      <c r="AM493" s="8">
        <v>125</v>
      </c>
      <c r="AN493" s="8">
        <v>211.5</v>
      </c>
      <c r="AO493" s="8">
        <v>226.5</v>
      </c>
      <c r="AP493" s="8">
        <v>147</v>
      </c>
      <c r="AQ493" s="8">
        <v>998515.1</v>
      </c>
      <c r="AR493" s="8">
        <v>121</v>
      </c>
      <c r="AS493" s="8">
        <v>209.5</v>
      </c>
      <c r="AT493" s="8">
        <v>1000477.8</v>
      </c>
      <c r="AU493" s="8">
        <v>1000000</v>
      </c>
      <c r="AV493" s="8">
        <v>-477.8</v>
      </c>
      <c r="AW493" s="8">
        <v>-0.05</v>
      </c>
    </row>
    <row r="494" spans="35:49" ht="15" thickBot="1" x14ac:dyDescent="0.35">
      <c r="AI494" s="7" t="s">
        <v>243</v>
      </c>
      <c r="AJ494" s="8">
        <v>130</v>
      </c>
      <c r="AK494" s="8">
        <v>224</v>
      </c>
      <c r="AL494" s="8">
        <v>183.5</v>
      </c>
      <c r="AM494" s="8">
        <v>26</v>
      </c>
      <c r="AN494" s="8">
        <v>113.5</v>
      </c>
      <c r="AO494" s="8">
        <v>128.5</v>
      </c>
      <c r="AP494" s="8">
        <v>41</v>
      </c>
      <c r="AQ494" s="8">
        <v>998528.1</v>
      </c>
      <c r="AR494" s="8">
        <v>138</v>
      </c>
      <c r="AS494" s="8">
        <v>106</v>
      </c>
      <c r="AT494" s="8">
        <v>999618.7</v>
      </c>
      <c r="AU494" s="8">
        <v>1000000</v>
      </c>
      <c r="AV494" s="8">
        <v>381.3</v>
      </c>
      <c r="AW494" s="8">
        <v>0.04</v>
      </c>
    </row>
    <row r="495" spans="35:49" ht="15" thickBot="1" x14ac:dyDescent="0.35">
      <c r="AI495" s="7" t="s">
        <v>244</v>
      </c>
      <c r="AJ495" s="8">
        <v>200</v>
      </c>
      <c r="AK495" s="8">
        <v>357</v>
      </c>
      <c r="AL495" s="8">
        <v>309.5</v>
      </c>
      <c r="AM495" s="8">
        <v>136</v>
      </c>
      <c r="AN495" s="8">
        <v>222.5</v>
      </c>
      <c r="AO495" s="8">
        <v>254.5</v>
      </c>
      <c r="AP495" s="8">
        <v>180.5</v>
      </c>
      <c r="AQ495" s="8">
        <v>998531.1</v>
      </c>
      <c r="AR495" s="8">
        <v>150</v>
      </c>
      <c r="AS495" s="8">
        <v>267</v>
      </c>
      <c r="AT495" s="8">
        <v>1000608.3</v>
      </c>
      <c r="AU495" s="8">
        <v>1000000</v>
      </c>
      <c r="AV495" s="8">
        <v>-608.29999999999995</v>
      </c>
      <c r="AW495" s="8">
        <v>-0.06</v>
      </c>
    </row>
    <row r="496" spans="35:49" ht="15" thickBot="1" x14ac:dyDescent="0.35">
      <c r="AI496" s="7" t="s">
        <v>245</v>
      </c>
      <c r="AJ496" s="8">
        <v>122</v>
      </c>
      <c r="AK496" s="8">
        <v>232</v>
      </c>
      <c r="AL496" s="8">
        <v>190.5</v>
      </c>
      <c r="AM496" s="8">
        <v>83</v>
      </c>
      <c r="AN496" s="8">
        <v>118.5</v>
      </c>
      <c r="AO496" s="8">
        <v>150.5</v>
      </c>
      <c r="AP496" s="8">
        <v>57</v>
      </c>
      <c r="AQ496" s="8">
        <v>998509.1</v>
      </c>
      <c r="AR496" s="8">
        <v>122</v>
      </c>
      <c r="AS496" s="8">
        <v>195.5</v>
      </c>
      <c r="AT496" s="8">
        <v>999780.2</v>
      </c>
      <c r="AU496" s="8">
        <v>1000000</v>
      </c>
      <c r="AV496" s="8">
        <v>219.8</v>
      </c>
      <c r="AW496" s="8">
        <v>0.02</v>
      </c>
    </row>
    <row r="497" spans="35:49" ht="15" thickBot="1" x14ac:dyDescent="0.35">
      <c r="AI497" s="7" t="s">
        <v>246</v>
      </c>
      <c r="AJ497" s="8">
        <v>175</v>
      </c>
      <c r="AK497" s="8">
        <v>230</v>
      </c>
      <c r="AL497" s="8">
        <v>120.5</v>
      </c>
      <c r="AM497" s="8">
        <v>90</v>
      </c>
      <c r="AN497" s="8">
        <v>144.5</v>
      </c>
      <c r="AO497" s="8">
        <v>121.5</v>
      </c>
      <c r="AP497" s="8">
        <v>48</v>
      </c>
      <c r="AQ497" s="8">
        <v>998518.1</v>
      </c>
      <c r="AR497" s="8">
        <v>1</v>
      </c>
      <c r="AS497" s="8">
        <v>193.5</v>
      </c>
      <c r="AT497" s="8">
        <v>999642.2</v>
      </c>
      <c r="AU497" s="8">
        <v>1000000</v>
      </c>
      <c r="AV497" s="8">
        <v>357.8</v>
      </c>
      <c r="AW497" s="8">
        <v>0.04</v>
      </c>
    </row>
    <row r="498" spans="35:49" ht="15" thickBot="1" x14ac:dyDescent="0.35">
      <c r="AI498" s="7" t="s">
        <v>247</v>
      </c>
      <c r="AJ498" s="8">
        <v>135</v>
      </c>
      <c r="AK498" s="8">
        <v>254</v>
      </c>
      <c r="AL498" s="8">
        <v>122.5</v>
      </c>
      <c r="AM498" s="8">
        <v>76</v>
      </c>
      <c r="AN498" s="8">
        <v>215.5</v>
      </c>
      <c r="AO498" s="8">
        <v>151.5</v>
      </c>
      <c r="AP498" s="8">
        <v>32</v>
      </c>
      <c r="AQ498" s="8">
        <v>998538.1</v>
      </c>
      <c r="AR498" s="8">
        <v>2</v>
      </c>
      <c r="AS498" s="8">
        <v>254</v>
      </c>
      <c r="AT498" s="8">
        <v>999780.7</v>
      </c>
      <c r="AU498" s="8">
        <v>1000000</v>
      </c>
      <c r="AV498" s="8">
        <v>219.3</v>
      </c>
      <c r="AW498" s="8">
        <v>0.02</v>
      </c>
    </row>
    <row r="499" spans="35:49" ht="15" thickBot="1" x14ac:dyDescent="0.35">
      <c r="AI499" s="7" t="s">
        <v>248</v>
      </c>
      <c r="AJ499" s="8">
        <v>100.5</v>
      </c>
      <c r="AK499" s="8">
        <v>154.5</v>
      </c>
      <c r="AL499" s="8">
        <v>228.5</v>
      </c>
      <c r="AM499" s="8">
        <v>28</v>
      </c>
      <c r="AN499" s="8">
        <v>101.5</v>
      </c>
      <c r="AO499" s="8">
        <v>183.5</v>
      </c>
      <c r="AP499" s="8">
        <v>84</v>
      </c>
      <c r="AQ499" s="8">
        <v>998457.1</v>
      </c>
      <c r="AR499" s="8">
        <v>57</v>
      </c>
      <c r="AS499" s="8">
        <v>245</v>
      </c>
      <c r="AT499" s="8">
        <v>999639.7</v>
      </c>
      <c r="AU499" s="8">
        <v>1000000</v>
      </c>
      <c r="AV499" s="8">
        <v>360.3</v>
      </c>
      <c r="AW499" s="8">
        <v>0.04</v>
      </c>
    </row>
    <row r="500" spans="35:49" ht="15" thickBot="1" x14ac:dyDescent="0.35">
      <c r="AI500" s="7" t="s">
        <v>249</v>
      </c>
      <c r="AJ500" s="8">
        <v>0</v>
      </c>
      <c r="AK500" s="8">
        <v>225</v>
      </c>
      <c r="AL500" s="8">
        <v>233.5</v>
      </c>
      <c r="AM500" s="8">
        <v>24</v>
      </c>
      <c r="AN500" s="8">
        <v>141.5</v>
      </c>
      <c r="AO500" s="8">
        <v>177.5</v>
      </c>
      <c r="AP500" s="8">
        <v>79</v>
      </c>
      <c r="AQ500" s="8">
        <v>998457.1</v>
      </c>
      <c r="AR500" s="8">
        <v>94</v>
      </c>
      <c r="AS500" s="8">
        <v>239</v>
      </c>
      <c r="AT500" s="8">
        <v>999670.7</v>
      </c>
      <c r="AU500" s="8">
        <v>1000000</v>
      </c>
      <c r="AV500" s="8">
        <v>329.3</v>
      </c>
      <c r="AW500" s="8">
        <v>0.03</v>
      </c>
    </row>
    <row r="501" spans="35:49" ht="15" thickBot="1" x14ac:dyDescent="0.35">
      <c r="AI501" s="7" t="s">
        <v>250</v>
      </c>
      <c r="AJ501" s="8">
        <v>144</v>
      </c>
      <c r="AK501" s="8">
        <v>328</v>
      </c>
      <c r="AL501" s="8">
        <v>196.5</v>
      </c>
      <c r="AM501" s="8">
        <v>112</v>
      </c>
      <c r="AN501" s="8">
        <v>137.5</v>
      </c>
      <c r="AO501" s="8">
        <v>179.5</v>
      </c>
      <c r="AP501" s="8">
        <v>40</v>
      </c>
      <c r="AQ501" s="8">
        <v>998527.1</v>
      </c>
      <c r="AR501" s="8">
        <v>9</v>
      </c>
      <c r="AS501" s="8">
        <v>250</v>
      </c>
      <c r="AT501" s="8">
        <v>999923.7</v>
      </c>
      <c r="AU501" s="8">
        <v>1000000</v>
      </c>
      <c r="AV501" s="8">
        <v>76.3</v>
      </c>
      <c r="AW501" s="8">
        <v>0.01</v>
      </c>
    </row>
    <row r="502" spans="35:49" ht="15" thickBot="1" x14ac:dyDescent="0.35">
      <c r="AI502" s="7" t="s">
        <v>251</v>
      </c>
      <c r="AJ502" s="8">
        <v>209</v>
      </c>
      <c r="AK502" s="8">
        <v>265</v>
      </c>
      <c r="AL502" s="8">
        <v>279.5</v>
      </c>
      <c r="AM502" s="8">
        <v>69</v>
      </c>
      <c r="AN502" s="8">
        <v>123.5</v>
      </c>
      <c r="AO502" s="8">
        <v>189.5</v>
      </c>
      <c r="AP502" s="8">
        <v>104</v>
      </c>
      <c r="AQ502" s="8">
        <v>998498.1</v>
      </c>
      <c r="AR502" s="8">
        <v>88</v>
      </c>
      <c r="AS502" s="8">
        <v>143</v>
      </c>
      <c r="AT502" s="8">
        <v>999968.7</v>
      </c>
      <c r="AU502" s="8">
        <v>1000000</v>
      </c>
      <c r="AV502" s="8">
        <v>31.3</v>
      </c>
      <c r="AW502" s="8">
        <v>0</v>
      </c>
    </row>
    <row r="503" spans="35:49" ht="15" thickBot="1" x14ac:dyDescent="0.35">
      <c r="AI503" s="7" t="s">
        <v>252</v>
      </c>
      <c r="AJ503" s="8">
        <v>209</v>
      </c>
      <c r="AK503" s="8">
        <v>265</v>
      </c>
      <c r="AL503" s="8">
        <v>279.5</v>
      </c>
      <c r="AM503" s="8">
        <v>69</v>
      </c>
      <c r="AN503" s="8">
        <v>123.5</v>
      </c>
      <c r="AO503" s="8">
        <v>189.5</v>
      </c>
      <c r="AP503" s="8">
        <v>104</v>
      </c>
      <c r="AQ503" s="8">
        <v>998498.1</v>
      </c>
      <c r="AR503" s="8">
        <v>88</v>
      </c>
      <c r="AS503" s="8">
        <v>143</v>
      </c>
      <c r="AT503" s="8">
        <v>999968.7</v>
      </c>
      <c r="AU503" s="8">
        <v>1000000</v>
      </c>
      <c r="AV503" s="8">
        <v>31.3</v>
      </c>
      <c r="AW503" s="8">
        <v>0</v>
      </c>
    </row>
    <row r="504" spans="35:49" ht="15" thickBot="1" x14ac:dyDescent="0.35">
      <c r="AI504" s="7" t="s">
        <v>253</v>
      </c>
      <c r="AJ504" s="8">
        <v>214</v>
      </c>
      <c r="AK504" s="8">
        <v>349</v>
      </c>
      <c r="AL504" s="8">
        <v>305.5</v>
      </c>
      <c r="AM504" s="8">
        <v>133</v>
      </c>
      <c r="AN504" s="8">
        <v>221.5</v>
      </c>
      <c r="AO504" s="8">
        <v>249.5</v>
      </c>
      <c r="AP504" s="8">
        <v>158</v>
      </c>
      <c r="AQ504" s="8">
        <v>998554.1</v>
      </c>
      <c r="AR504" s="8">
        <v>155</v>
      </c>
      <c r="AS504" s="8">
        <v>284</v>
      </c>
      <c r="AT504" s="8">
        <v>1000623.8</v>
      </c>
      <c r="AU504" s="8">
        <v>1000000</v>
      </c>
      <c r="AV504" s="8">
        <v>-623.79999999999995</v>
      </c>
      <c r="AW504" s="8">
        <v>-0.06</v>
      </c>
    </row>
    <row r="505" spans="35:49" ht="15" thickBot="1" x14ac:dyDescent="0.35">
      <c r="AI505" s="7" t="s">
        <v>254</v>
      </c>
      <c r="AJ505" s="8">
        <v>138</v>
      </c>
      <c r="AK505" s="8">
        <v>260</v>
      </c>
      <c r="AL505" s="8">
        <v>203.5</v>
      </c>
      <c r="AM505" s="8">
        <v>72</v>
      </c>
      <c r="AN505" s="8">
        <v>104.5</v>
      </c>
      <c r="AO505" s="8">
        <v>178.5</v>
      </c>
      <c r="AP505" s="8">
        <v>100</v>
      </c>
      <c r="AQ505" s="8">
        <v>998429.1</v>
      </c>
      <c r="AR505" s="8">
        <v>40</v>
      </c>
      <c r="AS505" s="8">
        <v>108</v>
      </c>
      <c r="AT505" s="8">
        <v>999633.7</v>
      </c>
      <c r="AU505" s="8">
        <v>1000000</v>
      </c>
      <c r="AV505" s="8">
        <v>366.3</v>
      </c>
      <c r="AW505" s="8">
        <v>0.04</v>
      </c>
    </row>
    <row r="506" spans="35:49" ht="15" thickBot="1" x14ac:dyDescent="0.35">
      <c r="AI506" s="7" t="s">
        <v>255</v>
      </c>
      <c r="AJ506" s="8">
        <v>150</v>
      </c>
      <c r="AK506" s="8">
        <v>270</v>
      </c>
      <c r="AL506" s="8">
        <v>201.5</v>
      </c>
      <c r="AM506" s="8">
        <v>38</v>
      </c>
      <c r="AN506" s="8">
        <v>129.5</v>
      </c>
      <c r="AO506" s="8">
        <v>155.5</v>
      </c>
      <c r="AP506" s="8">
        <v>99</v>
      </c>
      <c r="AQ506" s="8">
        <v>998526.1</v>
      </c>
      <c r="AR506" s="8">
        <v>114</v>
      </c>
      <c r="AS506" s="8">
        <v>211.5</v>
      </c>
      <c r="AT506" s="8">
        <v>999895.2</v>
      </c>
      <c r="AU506" s="8">
        <v>1000000</v>
      </c>
      <c r="AV506" s="8">
        <v>104.8</v>
      </c>
      <c r="AW506" s="8">
        <v>0.01</v>
      </c>
    </row>
    <row r="507" spans="35:49" ht="15" thickBot="1" x14ac:dyDescent="0.35">
      <c r="AI507" s="7" t="s">
        <v>256</v>
      </c>
      <c r="AJ507" s="8">
        <v>131</v>
      </c>
      <c r="AK507" s="8">
        <v>243</v>
      </c>
      <c r="AL507" s="8">
        <v>231.5</v>
      </c>
      <c r="AM507" s="8">
        <v>63</v>
      </c>
      <c r="AN507" s="8">
        <v>0</v>
      </c>
      <c r="AO507" s="8">
        <v>200.5</v>
      </c>
      <c r="AP507" s="8">
        <v>95</v>
      </c>
      <c r="AQ507" s="8">
        <v>998445.1</v>
      </c>
      <c r="AR507" s="8">
        <v>24</v>
      </c>
      <c r="AS507" s="8">
        <v>229.5</v>
      </c>
      <c r="AT507" s="8">
        <v>999662.7</v>
      </c>
      <c r="AU507" s="8">
        <v>1000000</v>
      </c>
      <c r="AV507" s="8">
        <v>337.3</v>
      </c>
      <c r="AW507" s="8">
        <v>0.03</v>
      </c>
    </row>
    <row r="508" spans="35:49" ht="15" thickBot="1" x14ac:dyDescent="0.35">
      <c r="AI508" s="7" t="s">
        <v>257</v>
      </c>
      <c r="AJ508" s="8">
        <v>272.5</v>
      </c>
      <c r="AK508" s="8">
        <v>341</v>
      </c>
      <c r="AL508" s="8">
        <v>292.5</v>
      </c>
      <c r="AM508" s="8">
        <v>115</v>
      </c>
      <c r="AN508" s="8">
        <v>166.5</v>
      </c>
      <c r="AO508" s="8">
        <v>238.5</v>
      </c>
      <c r="AP508" s="8">
        <v>145</v>
      </c>
      <c r="AQ508" s="8">
        <v>998440.1</v>
      </c>
      <c r="AR508" s="8">
        <v>119</v>
      </c>
      <c r="AS508" s="8">
        <v>249</v>
      </c>
      <c r="AT508" s="8">
        <v>1000379.3</v>
      </c>
      <c r="AU508" s="8">
        <v>1000000</v>
      </c>
      <c r="AV508" s="8">
        <v>-379.3</v>
      </c>
      <c r="AW508" s="8">
        <v>-0.04</v>
      </c>
    </row>
    <row r="509" spans="35:49" ht="15" thickBot="1" x14ac:dyDescent="0.35">
      <c r="AI509" s="7" t="s">
        <v>258</v>
      </c>
      <c r="AJ509" s="8">
        <v>249</v>
      </c>
      <c r="AK509" s="8">
        <v>346</v>
      </c>
      <c r="AL509" s="8">
        <v>291.5</v>
      </c>
      <c r="AM509" s="8">
        <v>123</v>
      </c>
      <c r="AN509" s="8">
        <v>195.5</v>
      </c>
      <c r="AO509" s="8">
        <v>231.5</v>
      </c>
      <c r="AP509" s="8">
        <v>148</v>
      </c>
      <c r="AQ509" s="8">
        <v>998462.1</v>
      </c>
      <c r="AR509" s="8">
        <v>107</v>
      </c>
      <c r="AS509" s="8">
        <v>141</v>
      </c>
      <c r="AT509" s="8">
        <v>1000294.8</v>
      </c>
      <c r="AU509" s="8">
        <v>1000000</v>
      </c>
      <c r="AV509" s="8">
        <v>-294.8</v>
      </c>
      <c r="AW509" s="8">
        <v>-0.03</v>
      </c>
    </row>
    <row r="510" spans="35:49" ht="15" thickBot="1" x14ac:dyDescent="0.35">
      <c r="AI510" s="7" t="s">
        <v>259</v>
      </c>
      <c r="AJ510" s="8">
        <v>166</v>
      </c>
      <c r="AK510" s="8">
        <v>262</v>
      </c>
      <c r="AL510" s="8">
        <v>184.5</v>
      </c>
      <c r="AM510" s="8">
        <v>67</v>
      </c>
      <c r="AN510" s="8">
        <v>149.5</v>
      </c>
      <c r="AO510" s="8">
        <v>135.5</v>
      </c>
      <c r="AP510" s="8">
        <v>73</v>
      </c>
      <c r="AQ510" s="8">
        <v>998442.1</v>
      </c>
      <c r="AR510" s="8">
        <v>26</v>
      </c>
      <c r="AS510" s="8">
        <v>122</v>
      </c>
      <c r="AT510" s="8">
        <v>999627.7</v>
      </c>
      <c r="AU510" s="8">
        <v>1000000</v>
      </c>
      <c r="AV510" s="8">
        <v>372.3</v>
      </c>
      <c r="AW510" s="8">
        <v>0.04</v>
      </c>
    </row>
    <row r="511" spans="35:49" ht="15" thickBot="1" x14ac:dyDescent="0.35">
      <c r="AI511" s="7" t="s">
        <v>260</v>
      </c>
      <c r="AJ511" s="8">
        <v>194</v>
      </c>
      <c r="AK511" s="8">
        <v>281</v>
      </c>
      <c r="AL511" s="8">
        <v>0</v>
      </c>
      <c r="AM511" s="8">
        <v>96</v>
      </c>
      <c r="AN511" s="8">
        <v>169.5</v>
      </c>
      <c r="AO511" s="8">
        <v>147.5</v>
      </c>
      <c r="AP511" s="8">
        <v>132</v>
      </c>
      <c r="AQ511" s="8">
        <v>998529.1</v>
      </c>
      <c r="AR511" s="8">
        <v>130</v>
      </c>
      <c r="AS511" s="8">
        <v>115</v>
      </c>
      <c r="AT511" s="8">
        <v>999794.2</v>
      </c>
      <c r="AU511" s="8">
        <v>1000000</v>
      </c>
      <c r="AV511" s="8">
        <v>205.8</v>
      </c>
      <c r="AW511" s="8">
        <v>0.02</v>
      </c>
    </row>
    <row r="512" spans="35:49" ht="15" thickBot="1" x14ac:dyDescent="0.35">
      <c r="AI512" s="7" t="s">
        <v>261</v>
      </c>
      <c r="AJ512" s="8">
        <v>141</v>
      </c>
      <c r="AK512" s="8">
        <v>226</v>
      </c>
      <c r="AL512" s="8">
        <v>261.5</v>
      </c>
      <c r="AM512" s="8">
        <v>33</v>
      </c>
      <c r="AN512" s="8">
        <v>115.5</v>
      </c>
      <c r="AO512" s="8">
        <v>144.5</v>
      </c>
      <c r="AP512" s="8">
        <v>66</v>
      </c>
      <c r="AQ512" s="8">
        <v>998438.1</v>
      </c>
      <c r="AR512" s="8">
        <v>85</v>
      </c>
      <c r="AS512" s="8">
        <v>116</v>
      </c>
      <c r="AT512" s="8">
        <v>999626.7</v>
      </c>
      <c r="AU512" s="8">
        <v>1000000</v>
      </c>
      <c r="AV512" s="8">
        <v>373.3</v>
      </c>
      <c r="AW512" s="8">
        <v>0.04</v>
      </c>
    </row>
    <row r="513" spans="35:49" ht="15" thickBot="1" x14ac:dyDescent="0.35">
      <c r="AI513" s="7" t="s">
        <v>262</v>
      </c>
      <c r="AJ513" s="8">
        <v>277.5</v>
      </c>
      <c r="AK513" s="8">
        <v>358</v>
      </c>
      <c r="AL513" s="8">
        <v>312.5</v>
      </c>
      <c r="AM513" s="8">
        <v>135</v>
      </c>
      <c r="AN513" s="8">
        <v>225.5</v>
      </c>
      <c r="AO513" s="8">
        <v>256.5</v>
      </c>
      <c r="AP513" s="8">
        <v>164</v>
      </c>
      <c r="AQ513" s="8">
        <v>998513.1</v>
      </c>
      <c r="AR513" s="8">
        <v>144</v>
      </c>
      <c r="AS513" s="8">
        <v>198.5</v>
      </c>
      <c r="AT513" s="8">
        <v>1000584.8</v>
      </c>
      <c r="AU513" s="8">
        <v>1000000</v>
      </c>
      <c r="AV513" s="8">
        <v>-584.79999999999995</v>
      </c>
      <c r="AW513" s="8">
        <v>-0.06</v>
      </c>
    </row>
    <row r="514" spans="35:49" ht="15" thickBot="1" x14ac:dyDescent="0.35">
      <c r="AI514" s="7" t="s">
        <v>263</v>
      </c>
      <c r="AJ514" s="8">
        <v>121</v>
      </c>
      <c r="AK514" s="8">
        <v>305</v>
      </c>
      <c r="AL514" s="8">
        <v>272.5</v>
      </c>
      <c r="AM514" s="8">
        <v>94</v>
      </c>
      <c r="AN514" s="8">
        <v>108.5</v>
      </c>
      <c r="AO514" s="8">
        <v>184.5</v>
      </c>
      <c r="AP514" s="8">
        <v>76</v>
      </c>
      <c r="AQ514" s="8">
        <v>998439.1</v>
      </c>
      <c r="AR514" s="8">
        <v>7</v>
      </c>
      <c r="AS514" s="8">
        <v>199.5</v>
      </c>
      <c r="AT514" s="8">
        <v>999807.2</v>
      </c>
      <c r="AU514" s="8">
        <v>1000000</v>
      </c>
      <c r="AV514" s="8">
        <v>192.8</v>
      </c>
      <c r="AW514" s="8">
        <v>0.02</v>
      </c>
    </row>
    <row r="515" spans="35:49" ht="15" thickBot="1" x14ac:dyDescent="0.35">
      <c r="AI515" s="7" t="s">
        <v>264</v>
      </c>
      <c r="AJ515" s="8">
        <v>182</v>
      </c>
      <c r="AK515" s="8">
        <v>336</v>
      </c>
      <c r="AL515" s="8">
        <v>283.5</v>
      </c>
      <c r="AM515" s="8">
        <v>104</v>
      </c>
      <c r="AN515" s="8">
        <v>128.5</v>
      </c>
      <c r="AO515" s="8">
        <v>206.5</v>
      </c>
      <c r="AP515" s="8">
        <v>118</v>
      </c>
      <c r="AQ515" s="8">
        <v>998449.1</v>
      </c>
      <c r="AR515" s="8">
        <v>49</v>
      </c>
      <c r="AS515" s="8">
        <v>219.5</v>
      </c>
      <c r="AT515" s="8">
        <v>1000076.2</v>
      </c>
      <c r="AU515" s="8">
        <v>1000000</v>
      </c>
      <c r="AV515" s="8">
        <v>-76.2</v>
      </c>
      <c r="AW515" s="8">
        <v>-0.01</v>
      </c>
    </row>
    <row r="516" spans="35:49" ht="15" thickBot="1" x14ac:dyDescent="0.35">
      <c r="AI516" s="7" t="s">
        <v>265</v>
      </c>
      <c r="AJ516" s="8">
        <v>180</v>
      </c>
      <c r="AK516" s="8">
        <v>268</v>
      </c>
      <c r="AL516" s="8">
        <v>236.5</v>
      </c>
      <c r="AM516" s="8">
        <v>31</v>
      </c>
      <c r="AN516" s="8">
        <v>133.5</v>
      </c>
      <c r="AO516" s="8">
        <v>138.5</v>
      </c>
      <c r="AP516" s="8">
        <v>49</v>
      </c>
      <c r="AQ516" s="8">
        <v>998541.1</v>
      </c>
      <c r="AR516" s="8">
        <v>126</v>
      </c>
      <c r="AS516" s="8">
        <v>271</v>
      </c>
      <c r="AT516" s="8">
        <v>999974.7</v>
      </c>
      <c r="AU516" s="8">
        <v>1000000</v>
      </c>
      <c r="AV516" s="8">
        <v>25.3</v>
      </c>
      <c r="AW516" s="8">
        <v>0</v>
      </c>
    </row>
    <row r="517" spans="35:49" ht="15" thickBot="1" x14ac:dyDescent="0.35">
      <c r="AI517" s="7" t="s">
        <v>266</v>
      </c>
      <c r="AJ517" s="8">
        <v>165</v>
      </c>
      <c r="AK517" s="8">
        <v>301</v>
      </c>
      <c r="AL517" s="8">
        <v>245.5</v>
      </c>
      <c r="AM517" s="8">
        <v>80</v>
      </c>
      <c r="AN517" s="8">
        <v>186.5</v>
      </c>
      <c r="AO517" s="8">
        <v>162.5</v>
      </c>
      <c r="AP517" s="8">
        <v>71</v>
      </c>
      <c r="AQ517" s="8">
        <v>998479.1</v>
      </c>
      <c r="AR517" s="8">
        <v>37</v>
      </c>
      <c r="AS517" s="8">
        <v>0</v>
      </c>
      <c r="AT517" s="8">
        <v>999727.7</v>
      </c>
      <c r="AU517" s="8">
        <v>1000000</v>
      </c>
      <c r="AV517" s="8">
        <v>272.3</v>
      </c>
      <c r="AW517" s="8">
        <v>0.03</v>
      </c>
    </row>
    <row r="518" spans="35:49" ht="15" thickBot="1" x14ac:dyDescent="0.35">
      <c r="AI518" s="7" t="s">
        <v>267</v>
      </c>
      <c r="AJ518" s="8">
        <v>188</v>
      </c>
      <c r="AK518" s="8">
        <v>319</v>
      </c>
      <c r="AL518" s="8">
        <v>204.5</v>
      </c>
      <c r="AM518" s="8">
        <v>36</v>
      </c>
      <c r="AN518" s="8">
        <v>106.5</v>
      </c>
      <c r="AO518" s="8">
        <v>133.5</v>
      </c>
      <c r="AP518" s="8">
        <v>86</v>
      </c>
      <c r="AQ518" s="8">
        <v>998476.1</v>
      </c>
      <c r="AR518" s="8">
        <v>69</v>
      </c>
      <c r="AS518" s="8">
        <v>52</v>
      </c>
      <c r="AT518" s="8">
        <v>999670.7</v>
      </c>
      <c r="AU518" s="8">
        <v>1000000</v>
      </c>
      <c r="AV518" s="8">
        <v>329.3</v>
      </c>
      <c r="AW518" s="8">
        <v>0.03</v>
      </c>
    </row>
    <row r="519" spans="35:49" ht="15" thickBot="1" x14ac:dyDescent="0.35">
      <c r="AI519" s="7" t="s">
        <v>268</v>
      </c>
      <c r="AJ519" s="8">
        <v>168</v>
      </c>
      <c r="AK519" s="8">
        <v>283</v>
      </c>
      <c r="AL519" s="8">
        <v>245.5</v>
      </c>
      <c r="AM519" s="8">
        <v>77</v>
      </c>
      <c r="AN519" s="8">
        <v>170.5</v>
      </c>
      <c r="AO519" s="8">
        <v>167.5</v>
      </c>
      <c r="AP519" s="8">
        <v>71</v>
      </c>
      <c r="AQ519" s="8">
        <v>998477.1</v>
      </c>
      <c r="AR519" s="8">
        <v>33</v>
      </c>
      <c r="AS519" s="8">
        <v>236</v>
      </c>
      <c r="AT519" s="8">
        <v>999928.7</v>
      </c>
      <c r="AU519" s="8">
        <v>1000000</v>
      </c>
      <c r="AV519" s="8">
        <v>71.3</v>
      </c>
      <c r="AW519" s="8">
        <v>0.01</v>
      </c>
    </row>
    <row r="520" spans="35:49" ht="15" thickBot="1" x14ac:dyDescent="0.35">
      <c r="AI520" s="7" t="s">
        <v>269</v>
      </c>
      <c r="AJ520" s="8">
        <v>119</v>
      </c>
      <c r="AK520" s="8">
        <v>249</v>
      </c>
      <c r="AL520" s="8">
        <v>217.5</v>
      </c>
      <c r="AM520" s="8">
        <v>3</v>
      </c>
      <c r="AN520" s="8">
        <v>89.5</v>
      </c>
      <c r="AO520" s="8">
        <v>149.5</v>
      </c>
      <c r="AP520" s="8">
        <v>62</v>
      </c>
      <c r="AQ520" s="8">
        <v>998493.1</v>
      </c>
      <c r="AR520" s="8">
        <v>0</v>
      </c>
      <c r="AS520" s="8">
        <v>203.5</v>
      </c>
      <c r="AT520" s="8">
        <v>999586.2</v>
      </c>
      <c r="AU520" s="8">
        <v>1000000</v>
      </c>
      <c r="AV520" s="8">
        <v>413.8</v>
      </c>
      <c r="AW520" s="8">
        <v>0.04</v>
      </c>
    </row>
    <row r="521" spans="35:49" ht="15" thickBot="1" x14ac:dyDescent="0.35">
      <c r="AI521" s="7" t="s">
        <v>270</v>
      </c>
      <c r="AJ521" s="8">
        <v>129</v>
      </c>
      <c r="AK521" s="8">
        <v>322</v>
      </c>
      <c r="AL521" s="8">
        <v>242.5</v>
      </c>
      <c r="AM521" s="8">
        <v>126</v>
      </c>
      <c r="AN521" s="8">
        <v>216.5</v>
      </c>
      <c r="AO521" s="8">
        <v>227.5</v>
      </c>
      <c r="AP521" s="8">
        <v>111</v>
      </c>
      <c r="AQ521" s="8">
        <v>998545.1</v>
      </c>
      <c r="AR521" s="8">
        <v>140</v>
      </c>
      <c r="AS521" s="8">
        <v>274</v>
      </c>
      <c r="AT521" s="8">
        <v>1000333.8</v>
      </c>
      <c r="AU521" s="8">
        <v>1000000</v>
      </c>
      <c r="AV521" s="8">
        <v>-333.8</v>
      </c>
      <c r="AW521" s="8">
        <v>-0.03</v>
      </c>
    </row>
    <row r="522" spans="35:49" ht="15" thickBot="1" x14ac:dyDescent="0.35">
      <c r="AI522" s="7" t="s">
        <v>271</v>
      </c>
      <c r="AJ522" s="8">
        <v>99.5</v>
      </c>
      <c r="AK522" s="8">
        <v>252</v>
      </c>
      <c r="AL522" s="8">
        <v>217.5</v>
      </c>
      <c r="AM522" s="8">
        <v>16</v>
      </c>
      <c r="AN522" s="8">
        <v>112.5</v>
      </c>
      <c r="AO522" s="8">
        <v>158.5</v>
      </c>
      <c r="AP522" s="8">
        <v>59</v>
      </c>
      <c r="AQ522" s="8">
        <v>998483.1</v>
      </c>
      <c r="AR522" s="8">
        <v>4</v>
      </c>
      <c r="AS522" s="8">
        <v>191.5</v>
      </c>
      <c r="AT522" s="8">
        <v>999593.7</v>
      </c>
      <c r="AU522" s="8">
        <v>1000000</v>
      </c>
      <c r="AV522" s="8">
        <v>406.3</v>
      </c>
      <c r="AW522" s="8">
        <v>0.04</v>
      </c>
    </row>
    <row r="523" spans="35:49" ht="15" thickBot="1" x14ac:dyDescent="0.35">
      <c r="AI523" s="7" t="s">
        <v>272</v>
      </c>
      <c r="AJ523" s="8">
        <v>115</v>
      </c>
      <c r="AK523" s="8">
        <v>231</v>
      </c>
      <c r="AL523" s="8">
        <v>226.5</v>
      </c>
      <c r="AM523" s="8">
        <v>29</v>
      </c>
      <c r="AN523" s="8">
        <v>101.5</v>
      </c>
      <c r="AO523" s="8">
        <v>172.5</v>
      </c>
      <c r="AP523" s="8">
        <v>75</v>
      </c>
      <c r="AQ523" s="8">
        <v>998460.1</v>
      </c>
      <c r="AR523" s="8">
        <v>59</v>
      </c>
      <c r="AS523" s="8">
        <v>221.5</v>
      </c>
      <c r="AT523" s="8">
        <v>999691.2</v>
      </c>
      <c r="AU523" s="8">
        <v>1000000</v>
      </c>
      <c r="AV523" s="8">
        <v>308.8</v>
      </c>
      <c r="AW523" s="8">
        <v>0.03</v>
      </c>
    </row>
    <row r="524" spans="35:49" ht="15" thickBot="1" x14ac:dyDescent="0.35">
      <c r="AI524" s="7" t="s">
        <v>273</v>
      </c>
      <c r="AJ524" s="8">
        <v>103.5</v>
      </c>
      <c r="AK524" s="8">
        <v>233</v>
      </c>
      <c r="AL524" s="8">
        <v>226.5</v>
      </c>
      <c r="AM524" s="8">
        <v>7</v>
      </c>
      <c r="AN524" s="8">
        <v>90.5</v>
      </c>
      <c r="AO524" s="8">
        <v>181.5</v>
      </c>
      <c r="AP524" s="8">
        <v>74</v>
      </c>
      <c r="AQ524" s="8">
        <v>998478.1</v>
      </c>
      <c r="AR524" s="8">
        <v>62</v>
      </c>
      <c r="AS524" s="8">
        <v>228.5</v>
      </c>
      <c r="AT524" s="8">
        <v>999684.7</v>
      </c>
      <c r="AU524" s="8">
        <v>1000000</v>
      </c>
      <c r="AV524" s="8">
        <v>315.3</v>
      </c>
      <c r="AW524" s="8">
        <v>0.03</v>
      </c>
    </row>
    <row r="525" spans="35:49" ht="15" thickBot="1" x14ac:dyDescent="0.35">
      <c r="AI525" s="7" t="s">
        <v>274</v>
      </c>
      <c r="AJ525" s="8">
        <v>118</v>
      </c>
      <c r="AK525" s="8">
        <v>292</v>
      </c>
      <c r="AL525" s="8">
        <v>221.5</v>
      </c>
      <c r="AM525" s="8">
        <v>81</v>
      </c>
      <c r="AN525" s="8">
        <v>163.5</v>
      </c>
      <c r="AO525" s="8">
        <v>229.5</v>
      </c>
      <c r="AP525" s="8">
        <v>45</v>
      </c>
      <c r="AQ525" s="8">
        <v>998496.1</v>
      </c>
      <c r="AR525" s="8">
        <v>128</v>
      </c>
      <c r="AS525" s="8">
        <v>280</v>
      </c>
      <c r="AT525" s="8">
        <v>1000054.7</v>
      </c>
      <c r="AU525" s="8">
        <v>1000000</v>
      </c>
      <c r="AV525" s="8">
        <v>-54.7</v>
      </c>
      <c r="AW525" s="8">
        <v>-0.01</v>
      </c>
    </row>
    <row r="526" spans="35:49" ht="15" thickBot="1" x14ac:dyDescent="0.35">
      <c r="AI526" s="7" t="s">
        <v>275</v>
      </c>
      <c r="AJ526" s="8">
        <v>246</v>
      </c>
      <c r="AK526" s="8">
        <v>315</v>
      </c>
      <c r="AL526" s="8">
        <v>124.5</v>
      </c>
      <c r="AM526" s="8">
        <v>102</v>
      </c>
      <c r="AN526" s="8">
        <v>203.5</v>
      </c>
      <c r="AO526" s="8">
        <v>221.5</v>
      </c>
      <c r="AP526" s="8">
        <v>138</v>
      </c>
      <c r="AQ526" s="8">
        <v>998537.1</v>
      </c>
      <c r="AR526" s="8">
        <v>60</v>
      </c>
      <c r="AS526" s="8">
        <v>218.5</v>
      </c>
      <c r="AT526" s="8">
        <v>1000166.3</v>
      </c>
      <c r="AU526" s="8">
        <v>1000000</v>
      </c>
      <c r="AV526" s="8">
        <v>-166.3</v>
      </c>
      <c r="AW526" s="8">
        <v>-0.02</v>
      </c>
    </row>
    <row r="527" spans="35:49" ht="15" thickBot="1" x14ac:dyDescent="0.35">
      <c r="AI527" s="7" t="s">
        <v>276</v>
      </c>
      <c r="AJ527" s="8">
        <v>152</v>
      </c>
      <c r="AK527" s="8">
        <v>282</v>
      </c>
      <c r="AL527" s="8">
        <v>202.5</v>
      </c>
      <c r="AM527" s="8">
        <v>55</v>
      </c>
      <c r="AN527" s="8">
        <v>132.5</v>
      </c>
      <c r="AO527" s="8">
        <v>154.5</v>
      </c>
      <c r="AP527" s="8">
        <v>63</v>
      </c>
      <c r="AQ527" s="8">
        <v>998535.1</v>
      </c>
      <c r="AR527" s="8">
        <v>134</v>
      </c>
      <c r="AS527" s="8">
        <v>204.5</v>
      </c>
      <c r="AT527" s="8">
        <v>999915.2</v>
      </c>
      <c r="AU527" s="8">
        <v>1000000</v>
      </c>
      <c r="AV527" s="8">
        <v>84.8</v>
      </c>
      <c r="AW527" s="8">
        <v>0.01</v>
      </c>
    </row>
    <row r="528" spans="35:49" ht="15" thickBot="1" x14ac:dyDescent="0.35">
      <c r="AI528" s="7" t="s">
        <v>277</v>
      </c>
      <c r="AJ528" s="8">
        <v>183</v>
      </c>
      <c r="AK528" s="8">
        <v>239</v>
      </c>
      <c r="AL528" s="8">
        <v>265.5</v>
      </c>
      <c r="AM528" s="8">
        <v>5</v>
      </c>
      <c r="AN528" s="8">
        <v>127.5</v>
      </c>
      <c r="AO528" s="8">
        <v>192.5</v>
      </c>
      <c r="AP528" s="8">
        <v>56</v>
      </c>
      <c r="AQ528" s="8">
        <v>998472.1</v>
      </c>
      <c r="AR528" s="8">
        <v>129</v>
      </c>
      <c r="AS528" s="8">
        <v>115</v>
      </c>
      <c r="AT528" s="8">
        <v>999784.7</v>
      </c>
      <c r="AU528" s="8">
        <v>1000000</v>
      </c>
      <c r="AV528" s="8">
        <v>215.3</v>
      </c>
      <c r="AW528" s="8">
        <v>0.02</v>
      </c>
    </row>
    <row r="529" spans="35:49" ht="15" thickBot="1" x14ac:dyDescent="0.35">
      <c r="AI529" s="7" t="s">
        <v>278</v>
      </c>
      <c r="AJ529" s="8">
        <v>120</v>
      </c>
      <c r="AK529" s="8">
        <v>244</v>
      </c>
      <c r="AL529" s="8">
        <v>205.5</v>
      </c>
      <c r="AM529" s="8">
        <v>1</v>
      </c>
      <c r="AN529" s="8">
        <v>126.5</v>
      </c>
      <c r="AO529" s="8">
        <v>148.5</v>
      </c>
      <c r="AP529" s="8">
        <v>51</v>
      </c>
      <c r="AQ529" s="8">
        <v>998495.1</v>
      </c>
      <c r="AR529" s="8">
        <v>118</v>
      </c>
      <c r="AS529" s="8">
        <v>189.5</v>
      </c>
      <c r="AT529" s="8">
        <v>999699.2</v>
      </c>
      <c r="AU529" s="8">
        <v>1000000</v>
      </c>
      <c r="AV529" s="8">
        <v>300.8</v>
      </c>
      <c r="AW529" s="8">
        <v>0.03</v>
      </c>
    </row>
    <row r="530" spans="35:49" ht="15" thickBot="1" x14ac:dyDescent="0.35">
      <c r="AI530" s="7" t="s">
        <v>279</v>
      </c>
      <c r="AJ530" s="8">
        <v>161</v>
      </c>
      <c r="AK530" s="8">
        <v>234</v>
      </c>
      <c r="AL530" s="8">
        <v>189.5</v>
      </c>
      <c r="AM530" s="8">
        <v>37</v>
      </c>
      <c r="AN530" s="8">
        <v>110.5</v>
      </c>
      <c r="AO530" s="8">
        <v>125.5</v>
      </c>
      <c r="AP530" s="8">
        <v>64</v>
      </c>
      <c r="AQ530" s="8">
        <v>998532.1</v>
      </c>
      <c r="AR530" s="8">
        <v>43</v>
      </c>
      <c r="AS530" s="8">
        <v>216.5</v>
      </c>
      <c r="AT530" s="8">
        <v>999713.2</v>
      </c>
      <c r="AU530" s="8">
        <v>1000000</v>
      </c>
      <c r="AV530" s="8">
        <v>286.8</v>
      </c>
      <c r="AW530" s="8">
        <v>0.03</v>
      </c>
    </row>
    <row r="531" spans="35:49" ht="15" thickBot="1" x14ac:dyDescent="0.35">
      <c r="AI531" s="7" t="s">
        <v>280</v>
      </c>
      <c r="AJ531" s="8">
        <v>240</v>
      </c>
      <c r="AK531" s="8">
        <v>333</v>
      </c>
      <c r="AL531" s="8">
        <v>294.5</v>
      </c>
      <c r="AM531" s="8">
        <v>109</v>
      </c>
      <c r="AN531" s="8">
        <v>198.5</v>
      </c>
      <c r="AO531" s="8">
        <v>219.5</v>
      </c>
      <c r="AP531" s="8">
        <v>130</v>
      </c>
      <c r="AQ531" s="8">
        <v>998437.1</v>
      </c>
      <c r="AR531" s="8">
        <v>81</v>
      </c>
      <c r="AS531" s="8">
        <v>119</v>
      </c>
      <c r="AT531" s="8">
        <v>1000161.8</v>
      </c>
      <c r="AU531" s="8">
        <v>1000000</v>
      </c>
      <c r="AV531" s="8">
        <v>-161.80000000000001</v>
      </c>
      <c r="AW531" s="8">
        <v>-0.02</v>
      </c>
    </row>
    <row r="532" spans="35:49" ht="15" thickBot="1" x14ac:dyDescent="0.35">
      <c r="AI532" s="7" t="s">
        <v>281</v>
      </c>
      <c r="AJ532" s="8">
        <v>273.5</v>
      </c>
      <c r="AK532" s="8">
        <v>345</v>
      </c>
      <c r="AL532" s="8">
        <v>300.5</v>
      </c>
      <c r="AM532" s="8">
        <v>118</v>
      </c>
      <c r="AN532" s="8">
        <v>210.5</v>
      </c>
      <c r="AO532" s="8">
        <v>233.5</v>
      </c>
      <c r="AP532" s="8">
        <v>150</v>
      </c>
      <c r="AQ532" s="8">
        <v>998428.1</v>
      </c>
      <c r="AR532" s="8">
        <v>121</v>
      </c>
      <c r="AS532" s="8">
        <v>149</v>
      </c>
      <c r="AT532" s="8">
        <v>1000329.3</v>
      </c>
      <c r="AU532" s="8">
        <v>1000000</v>
      </c>
      <c r="AV532" s="8">
        <v>-329.3</v>
      </c>
      <c r="AW532" s="8">
        <v>-0.03</v>
      </c>
    </row>
    <row r="533" spans="35:49" ht="15" thickBot="1" x14ac:dyDescent="0.35">
      <c r="AI533" s="7" t="s">
        <v>282</v>
      </c>
      <c r="AJ533" s="8">
        <v>104.5</v>
      </c>
      <c r="AK533" s="8">
        <v>352</v>
      </c>
      <c r="AL533" s="8">
        <v>311.5</v>
      </c>
      <c r="AM533" s="8">
        <v>132</v>
      </c>
      <c r="AN533" s="8">
        <v>219.5</v>
      </c>
      <c r="AO533" s="8">
        <v>252.5</v>
      </c>
      <c r="AP533" s="8">
        <v>161</v>
      </c>
      <c r="AQ533" s="8">
        <v>998553.1</v>
      </c>
      <c r="AR533" s="8">
        <v>145</v>
      </c>
      <c r="AS533" s="8">
        <v>279</v>
      </c>
      <c r="AT533" s="8">
        <v>1000510.3</v>
      </c>
      <c r="AU533" s="8">
        <v>1000000</v>
      </c>
      <c r="AV533" s="8">
        <v>-510.3</v>
      </c>
      <c r="AW533" s="8">
        <v>-0.05</v>
      </c>
    </row>
    <row r="534" spans="35:49" ht="15" thickBot="1" x14ac:dyDescent="0.35">
      <c r="AI534" s="7" t="s">
        <v>283</v>
      </c>
      <c r="AJ534" s="8">
        <v>145</v>
      </c>
      <c r="AK534" s="8">
        <v>240</v>
      </c>
      <c r="AL534" s="8">
        <v>243.5</v>
      </c>
      <c r="AM534" s="8">
        <v>27</v>
      </c>
      <c r="AN534" s="8">
        <v>153.5</v>
      </c>
      <c r="AO534" s="8">
        <v>204.5</v>
      </c>
      <c r="AP534" s="8">
        <v>94</v>
      </c>
      <c r="AQ534" s="8">
        <v>998512.1</v>
      </c>
      <c r="AR534" s="8">
        <v>8</v>
      </c>
      <c r="AS534" s="8">
        <v>222.5</v>
      </c>
      <c r="AT534" s="8">
        <v>999850.2</v>
      </c>
      <c r="AU534" s="8">
        <v>1000000</v>
      </c>
      <c r="AV534" s="8">
        <v>149.80000000000001</v>
      </c>
      <c r="AW534" s="8">
        <v>0.01</v>
      </c>
    </row>
    <row r="535" spans="35:49" ht="15" thickBot="1" x14ac:dyDescent="0.35">
      <c r="AI535" s="7" t="s">
        <v>284</v>
      </c>
      <c r="AJ535" s="8">
        <v>169</v>
      </c>
      <c r="AK535" s="8">
        <v>314</v>
      </c>
      <c r="AL535" s="8">
        <v>247.5</v>
      </c>
      <c r="AM535" s="8">
        <v>87</v>
      </c>
      <c r="AN535" s="8">
        <v>143.5</v>
      </c>
      <c r="AO535" s="8">
        <v>205.5</v>
      </c>
      <c r="AP535" s="8">
        <v>108</v>
      </c>
      <c r="AQ535" s="8">
        <v>998488.1</v>
      </c>
      <c r="AR535" s="8">
        <v>58</v>
      </c>
      <c r="AS535" s="8">
        <v>147</v>
      </c>
      <c r="AT535" s="8">
        <v>999967.7</v>
      </c>
      <c r="AU535" s="8">
        <v>1000000</v>
      </c>
      <c r="AV535" s="8">
        <v>32.299999999999997</v>
      </c>
      <c r="AW535" s="8">
        <v>0</v>
      </c>
    </row>
    <row r="536" spans="35:49" ht="15" thickBot="1" x14ac:dyDescent="0.35">
      <c r="AI536" s="7" t="s">
        <v>285</v>
      </c>
      <c r="AJ536" s="8">
        <v>147</v>
      </c>
      <c r="AK536" s="8">
        <v>246</v>
      </c>
      <c r="AL536" s="8">
        <v>192.5</v>
      </c>
      <c r="AM536" s="8">
        <v>17</v>
      </c>
      <c r="AN536" s="8">
        <v>214.5</v>
      </c>
      <c r="AO536" s="8">
        <v>157.5</v>
      </c>
      <c r="AP536" s="8">
        <v>72</v>
      </c>
      <c r="AQ536" s="8">
        <v>998551.1</v>
      </c>
      <c r="AR536" s="8">
        <v>147</v>
      </c>
      <c r="AS536" s="8">
        <v>282</v>
      </c>
      <c r="AT536" s="8">
        <v>1000026.7</v>
      </c>
      <c r="AU536" s="8">
        <v>1000000</v>
      </c>
      <c r="AV536" s="8">
        <v>-26.7</v>
      </c>
      <c r="AW536" s="8">
        <v>0</v>
      </c>
    </row>
    <row r="537" spans="35:49" ht="15" thickBot="1" x14ac:dyDescent="0.35">
      <c r="AI537" s="7" t="s">
        <v>286</v>
      </c>
      <c r="AJ537" s="8">
        <v>170</v>
      </c>
      <c r="AK537" s="8">
        <v>299</v>
      </c>
      <c r="AL537" s="8">
        <v>247.5</v>
      </c>
      <c r="AM537" s="8">
        <v>86</v>
      </c>
      <c r="AN537" s="8">
        <v>125.5</v>
      </c>
      <c r="AO537" s="8">
        <v>208.5</v>
      </c>
      <c r="AP537" s="8">
        <v>108</v>
      </c>
      <c r="AQ537" s="8">
        <v>998490.1</v>
      </c>
      <c r="AR537" s="8">
        <v>61</v>
      </c>
      <c r="AS537" s="8">
        <v>197.5</v>
      </c>
      <c r="AT537" s="8">
        <v>999993.2</v>
      </c>
      <c r="AU537" s="8">
        <v>1000000</v>
      </c>
      <c r="AV537" s="8">
        <v>6.8</v>
      </c>
      <c r="AW537" s="8">
        <v>0</v>
      </c>
    </row>
    <row r="538" spans="35:49" ht="15" thickBot="1" x14ac:dyDescent="0.35">
      <c r="AI538" s="7" t="s">
        <v>287</v>
      </c>
      <c r="AJ538" s="8">
        <v>239</v>
      </c>
      <c r="AK538" s="8">
        <v>337</v>
      </c>
      <c r="AL538" s="8">
        <v>297.5</v>
      </c>
      <c r="AM538" s="8">
        <v>120</v>
      </c>
      <c r="AN538" s="8">
        <v>196.5</v>
      </c>
      <c r="AO538" s="8">
        <v>234.5</v>
      </c>
      <c r="AP538" s="8">
        <v>131</v>
      </c>
      <c r="AQ538" s="8">
        <v>998430.1</v>
      </c>
      <c r="AR538" s="8">
        <v>102</v>
      </c>
      <c r="AS538" s="8">
        <v>124</v>
      </c>
      <c r="AT538" s="8">
        <v>1000211.8</v>
      </c>
      <c r="AU538" s="8">
        <v>1000000</v>
      </c>
      <c r="AV538" s="8">
        <v>-211.8</v>
      </c>
      <c r="AW538" s="8">
        <v>-0.02</v>
      </c>
    </row>
    <row r="539" spans="35:49" ht="15" thickBot="1" x14ac:dyDescent="0.35">
      <c r="AI539" s="7" t="s">
        <v>288</v>
      </c>
      <c r="AJ539" s="8">
        <v>171</v>
      </c>
      <c r="AK539" s="8">
        <v>277</v>
      </c>
      <c r="AL539" s="8">
        <v>266.5</v>
      </c>
      <c r="AM539" s="8">
        <v>57</v>
      </c>
      <c r="AN539" s="8">
        <v>96.5</v>
      </c>
      <c r="AO539" s="8">
        <v>194.5</v>
      </c>
      <c r="AP539" s="8">
        <v>93</v>
      </c>
      <c r="AQ539" s="8">
        <v>998474.1</v>
      </c>
      <c r="AR539" s="8">
        <v>84</v>
      </c>
      <c r="AS539" s="8">
        <v>144</v>
      </c>
      <c r="AT539" s="8">
        <v>999857.7</v>
      </c>
      <c r="AU539" s="8">
        <v>1000000</v>
      </c>
      <c r="AV539" s="8">
        <v>142.30000000000001</v>
      </c>
      <c r="AW539" s="8">
        <v>0.01</v>
      </c>
    </row>
    <row r="540" spans="35:49" ht="15" thickBot="1" x14ac:dyDescent="0.35">
      <c r="AI540" s="7" t="s">
        <v>289</v>
      </c>
      <c r="AJ540" s="8">
        <v>179</v>
      </c>
      <c r="AK540" s="8">
        <v>271</v>
      </c>
      <c r="AL540" s="8">
        <v>251.5</v>
      </c>
      <c r="AM540" s="8">
        <v>12</v>
      </c>
      <c r="AN540" s="8">
        <v>124.5</v>
      </c>
      <c r="AO540" s="8">
        <v>136.5</v>
      </c>
      <c r="AP540" s="8">
        <v>31</v>
      </c>
      <c r="AQ540" s="8">
        <v>998523.1</v>
      </c>
      <c r="AR540" s="8">
        <v>36</v>
      </c>
      <c r="AS540" s="8">
        <v>207.5</v>
      </c>
      <c r="AT540" s="8">
        <v>999772.2</v>
      </c>
      <c r="AU540" s="8">
        <v>1000000</v>
      </c>
      <c r="AV540" s="8">
        <v>227.8</v>
      </c>
      <c r="AW540" s="8">
        <v>0.02</v>
      </c>
    </row>
    <row r="541" spans="35:49" ht="15" thickBot="1" x14ac:dyDescent="0.35">
      <c r="AI541" s="7" t="s">
        <v>290</v>
      </c>
      <c r="AJ541" s="8">
        <v>247</v>
      </c>
      <c r="AK541" s="8">
        <v>343</v>
      </c>
      <c r="AL541" s="8">
        <v>280.5</v>
      </c>
      <c r="AM541" s="8">
        <v>107</v>
      </c>
      <c r="AN541" s="8">
        <v>173.5</v>
      </c>
      <c r="AO541" s="8">
        <v>242.5</v>
      </c>
      <c r="AP541" s="8">
        <v>133</v>
      </c>
      <c r="AQ541" s="8">
        <v>998453.1</v>
      </c>
      <c r="AR541" s="8">
        <v>92</v>
      </c>
      <c r="AS541" s="8">
        <v>202.5</v>
      </c>
      <c r="AT541" s="8">
        <v>1000274.3</v>
      </c>
      <c r="AU541" s="8">
        <v>1000000</v>
      </c>
      <c r="AV541" s="8">
        <v>-274.3</v>
      </c>
      <c r="AW541" s="8">
        <v>-0.03</v>
      </c>
    </row>
    <row r="542" spans="35:49" ht="15" thickBot="1" x14ac:dyDescent="0.35">
      <c r="AI542" s="7" t="s">
        <v>291</v>
      </c>
      <c r="AJ542" s="8">
        <v>176</v>
      </c>
      <c r="AK542" s="8">
        <v>286</v>
      </c>
      <c r="AL542" s="8">
        <v>191.5</v>
      </c>
      <c r="AM542" s="8">
        <v>44</v>
      </c>
      <c r="AN542" s="8">
        <v>145.5</v>
      </c>
      <c r="AO542" s="8">
        <v>175.5</v>
      </c>
      <c r="AP542" s="8">
        <v>122</v>
      </c>
      <c r="AQ542" s="8">
        <v>998546.1</v>
      </c>
      <c r="AR542" s="8">
        <v>141</v>
      </c>
      <c r="AS542" s="8">
        <v>351.5</v>
      </c>
      <c r="AT542" s="8">
        <v>1000179.3</v>
      </c>
      <c r="AU542" s="8">
        <v>1000000</v>
      </c>
      <c r="AV542" s="8">
        <v>-179.3</v>
      </c>
      <c r="AW542" s="8">
        <v>-0.02</v>
      </c>
    </row>
    <row r="543" spans="35:49" ht="15" thickBot="1" x14ac:dyDescent="0.35">
      <c r="AI543" s="7" t="s">
        <v>292</v>
      </c>
      <c r="AJ543" s="8">
        <v>271.5</v>
      </c>
      <c r="AK543" s="8">
        <v>335</v>
      </c>
      <c r="AL543" s="8">
        <v>288.5</v>
      </c>
      <c r="AM543" s="8">
        <v>122</v>
      </c>
      <c r="AN543" s="8">
        <v>209.5</v>
      </c>
      <c r="AO543" s="8">
        <v>245.5</v>
      </c>
      <c r="AP543" s="8">
        <v>143</v>
      </c>
      <c r="AQ543" s="8">
        <v>998481.1</v>
      </c>
      <c r="AR543" s="8">
        <v>132</v>
      </c>
      <c r="AS543" s="8">
        <v>241</v>
      </c>
      <c r="AT543" s="8">
        <v>1000469.3</v>
      </c>
      <c r="AU543" s="8">
        <v>1000000</v>
      </c>
      <c r="AV543" s="8">
        <v>-469.3</v>
      </c>
      <c r="AW543" s="8">
        <v>-0.05</v>
      </c>
    </row>
    <row r="544" spans="35:49" ht="15" thickBot="1" x14ac:dyDescent="0.35">
      <c r="AI544" s="7" t="s">
        <v>293</v>
      </c>
      <c r="AJ544" s="8">
        <v>271.5</v>
      </c>
      <c r="AK544" s="8">
        <v>335</v>
      </c>
      <c r="AL544" s="8">
        <v>288.5</v>
      </c>
      <c r="AM544" s="8">
        <v>122</v>
      </c>
      <c r="AN544" s="8">
        <v>209.5</v>
      </c>
      <c r="AO544" s="8">
        <v>245.5</v>
      </c>
      <c r="AP544" s="8">
        <v>143</v>
      </c>
      <c r="AQ544" s="8">
        <v>998481.1</v>
      </c>
      <c r="AR544" s="8">
        <v>132</v>
      </c>
      <c r="AS544" s="8">
        <v>241</v>
      </c>
      <c r="AT544" s="8">
        <v>1000469.3</v>
      </c>
      <c r="AU544" s="8">
        <v>1000000</v>
      </c>
      <c r="AV544" s="8">
        <v>-469.3</v>
      </c>
      <c r="AW544" s="8">
        <v>-0.05</v>
      </c>
    </row>
    <row r="545" spans="35:49" ht="15" thickBot="1" x14ac:dyDescent="0.35">
      <c r="AI545" s="7" t="s">
        <v>294</v>
      </c>
      <c r="AJ545" s="8">
        <v>153</v>
      </c>
      <c r="AK545" s="8">
        <v>251</v>
      </c>
      <c r="AL545" s="8">
        <v>259.5</v>
      </c>
      <c r="AM545" s="8">
        <v>62</v>
      </c>
      <c r="AN545" s="8">
        <v>172.5</v>
      </c>
      <c r="AO545" s="8">
        <v>185.5</v>
      </c>
      <c r="AP545" s="8">
        <v>110</v>
      </c>
      <c r="AQ545" s="8">
        <v>998489.1</v>
      </c>
      <c r="AR545" s="8">
        <v>68</v>
      </c>
      <c r="AS545" s="8">
        <v>205.5</v>
      </c>
      <c r="AT545" s="8">
        <v>999956.2</v>
      </c>
      <c r="AU545" s="8">
        <v>1000000</v>
      </c>
      <c r="AV545" s="8">
        <v>43.8</v>
      </c>
      <c r="AW545" s="8">
        <v>0</v>
      </c>
    </row>
    <row r="546" spans="35:49" ht="15" thickBot="1" x14ac:dyDescent="0.35">
      <c r="AI546" s="7" t="s">
        <v>295</v>
      </c>
      <c r="AJ546" s="8">
        <v>156</v>
      </c>
      <c r="AK546" s="8">
        <v>253</v>
      </c>
      <c r="AL546" s="8">
        <v>248.5</v>
      </c>
      <c r="AM546" s="8">
        <v>119</v>
      </c>
      <c r="AN546" s="8">
        <v>164.5</v>
      </c>
      <c r="AO546" s="8">
        <v>236.5</v>
      </c>
      <c r="AP546" s="8">
        <v>43</v>
      </c>
      <c r="AQ546" s="8">
        <v>998539.1</v>
      </c>
      <c r="AR546" s="8">
        <v>78</v>
      </c>
      <c r="AS546" s="8">
        <v>350.5</v>
      </c>
      <c r="AT546" s="8">
        <v>1000188.3</v>
      </c>
      <c r="AU546" s="8">
        <v>1000000</v>
      </c>
      <c r="AV546" s="8">
        <v>-188.3</v>
      </c>
      <c r="AW546" s="8">
        <v>-0.02</v>
      </c>
    </row>
    <row r="547" spans="35:49" ht="15" thickBot="1" x14ac:dyDescent="0.35">
      <c r="AI547" s="7" t="s">
        <v>296</v>
      </c>
      <c r="AJ547" s="8">
        <v>102.5</v>
      </c>
      <c r="AK547" s="8">
        <v>237</v>
      </c>
      <c r="AL547" s="8">
        <v>222.5</v>
      </c>
      <c r="AM547" s="8">
        <v>6</v>
      </c>
      <c r="AN547" s="8">
        <v>93.5</v>
      </c>
      <c r="AO547" s="8">
        <v>139.5</v>
      </c>
      <c r="AP547" s="8">
        <v>37</v>
      </c>
      <c r="AQ547" s="8">
        <v>998424.1</v>
      </c>
      <c r="AR547" s="8">
        <v>106</v>
      </c>
      <c r="AS547" s="8">
        <v>215.5</v>
      </c>
      <c r="AT547" s="8">
        <v>999583.7</v>
      </c>
      <c r="AU547" s="8">
        <v>1000000</v>
      </c>
      <c r="AV547" s="8">
        <v>416.3</v>
      </c>
      <c r="AW547" s="8">
        <v>0.04</v>
      </c>
    </row>
    <row r="548" spans="35:49" ht="15" thickBot="1" x14ac:dyDescent="0.35">
      <c r="AI548" s="7" t="s">
        <v>297</v>
      </c>
      <c r="AJ548" s="8">
        <v>167</v>
      </c>
      <c r="AK548" s="8">
        <v>228</v>
      </c>
      <c r="AL548" s="8">
        <v>214.5</v>
      </c>
      <c r="AM548" s="8">
        <v>9</v>
      </c>
      <c r="AN548" s="8">
        <v>97.5</v>
      </c>
      <c r="AO548" s="8">
        <v>132.5</v>
      </c>
      <c r="AP548" s="8">
        <v>42</v>
      </c>
      <c r="AQ548" s="8">
        <v>998436.1</v>
      </c>
      <c r="AR548" s="8">
        <v>117</v>
      </c>
      <c r="AS548" s="8">
        <v>257</v>
      </c>
      <c r="AT548" s="8">
        <v>999700.7</v>
      </c>
      <c r="AU548" s="8">
        <v>1000000</v>
      </c>
      <c r="AV548" s="8">
        <v>299.3</v>
      </c>
      <c r="AW548" s="8">
        <v>0.03</v>
      </c>
    </row>
    <row r="549" spans="35:49" ht="15" thickBot="1" x14ac:dyDescent="0.35">
      <c r="AI549" s="7" t="s">
        <v>298</v>
      </c>
      <c r="AJ549" s="8">
        <v>128</v>
      </c>
      <c r="AK549" s="8">
        <v>256</v>
      </c>
      <c r="AL549" s="8">
        <v>211.5</v>
      </c>
      <c r="AM549" s="8">
        <v>15</v>
      </c>
      <c r="AN549" s="8">
        <v>147.5</v>
      </c>
      <c r="AO549" s="8">
        <v>160.5</v>
      </c>
      <c r="AP549" s="8">
        <v>65</v>
      </c>
      <c r="AQ549" s="8">
        <v>998459.1</v>
      </c>
      <c r="AR549" s="8">
        <v>63</v>
      </c>
      <c r="AS549" s="8">
        <v>148</v>
      </c>
      <c r="AT549" s="8">
        <v>999653.7</v>
      </c>
      <c r="AU549" s="8">
        <v>1000000</v>
      </c>
      <c r="AV549" s="8">
        <v>346.3</v>
      </c>
      <c r="AW549" s="8">
        <v>0.03</v>
      </c>
    </row>
    <row r="550" spans="35:49" ht="15" thickBot="1" x14ac:dyDescent="0.35">
      <c r="AI550" s="7" t="s">
        <v>299</v>
      </c>
      <c r="AJ550" s="8">
        <v>140</v>
      </c>
      <c r="AK550" s="8">
        <v>245</v>
      </c>
      <c r="AL550" s="8">
        <v>195.5</v>
      </c>
      <c r="AM550" s="8">
        <v>73</v>
      </c>
      <c r="AN550" s="8">
        <v>148.5</v>
      </c>
      <c r="AO550" s="8">
        <v>152.5</v>
      </c>
      <c r="AP550" s="8">
        <v>35</v>
      </c>
      <c r="AQ550" s="8">
        <v>998548.1</v>
      </c>
      <c r="AR550" s="8">
        <v>142</v>
      </c>
      <c r="AS550" s="8">
        <v>283</v>
      </c>
      <c r="AT550" s="8">
        <v>999962.7</v>
      </c>
      <c r="AU550" s="8">
        <v>1000000</v>
      </c>
      <c r="AV550" s="8">
        <v>37.299999999999997</v>
      </c>
      <c r="AW550" s="8">
        <v>0</v>
      </c>
    </row>
    <row r="551" spans="35:49" ht="15" thickBot="1" x14ac:dyDescent="0.35">
      <c r="AI551" s="7" t="s">
        <v>300</v>
      </c>
      <c r="AJ551" s="8">
        <v>160</v>
      </c>
      <c r="AK551" s="8">
        <v>259</v>
      </c>
      <c r="AL551" s="8">
        <v>185.5</v>
      </c>
      <c r="AM551" s="8">
        <v>79</v>
      </c>
      <c r="AN551" s="8">
        <v>111.5</v>
      </c>
      <c r="AO551" s="8">
        <v>124.5</v>
      </c>
      <c r="AP551" s="8">
        <v>35</v>
      </c>
      <c r="AQ551" s="8">
        <v>998543.1</v>
      </c>
      <c r="AR551" s="8">
        <v>143</v>
      </c>
      <c r="AS551" s="8">
        <v>277</v>
      </c>
      <c r="AT551" s="8">
        <v>999917.7</v>
      </c>
      <c r="AU551" s="8">
        <v>1000000</v>
      </c>
      <c r="AV551" s="8">
        <v>82.3</v>
      </c>
      <c r="AW551" s="8">
        <v>0.01</v>
      </c>
    </row>
    <row r="552" spans="35:49" ht="15" thickBot="1" x14ac:dyDescent="0.35">
      <c r="AI552" s="7" t="s">
        <v>301</v>
      </c>
      <c r="AJ552" s="8">
        <v>178</v>
      </c>
      <c r="AK552" s="8">
        <v>278</v>
      </c>
      <c r="AL552" s="8">
        <v>241.5</v>
      </c>
      <c r="AM552" s="8">
        <v>75</v>
      </c>
      <c r="AN552" s="8">
        <v>165.5</v>
      </c>
      <c r="AO552" s="8">
        <v>161.5</v>
      </c>
      <c r="AP552" s="8">
        <v>79</v>
      </c>
      <c r="AQ552" s="8">
        <v>998473.1</v>
      </c>
      <c r="AR552" s="8">
        <v>91</v>
      </c>
      <c r="AS552" s="8">
        <v>121</v>
      </c>
      <c r="AT552" s="8">
        <v>999863.7</v>
      </c>
      <c r="AU552" s="8">
        <v>1000000</v>
      </c>
      <c r="AV552" s="8">
        <v>136.30000000000001</v>
      </c>
      <c r="AW552" s="8">
        <v>0.01</v>
      </c>
    </row>
    <row r="553" spans="35:49" ht="15" thickBot="1" x14ac:dyDescent="0.35">
      <c r="AI553" s="7" t="s">
        <v>302</v>
      </c>
      <c r="AJ553" s="8">
        <v>189</v>
      </c>
      <c r="AK553" s="8">
        <v>279</v>
      </c>
      <c r="AL553" s="8">
        <v>232.5</v>
      </c>
      <c r="AM553" s="8">
        <v>47</v>
      </c>
      <c r="AN553" s="8">
        <v>150.5</v>
      </c>
      <c r="AO553" s="8">
        <v>170.5</v>
      </c>
      <c r="AP553" s="8">
        <v>85</v>
      </c>
      <c r="AQ553" s="8">
        <v>998504.1</v>
      </c>
      <c r="AR553" s="8">
        <v>108</v>
      </c>
      <c r="AS553" s="8">
        <v>259</v>
      </c>
      <c r="AT553" s="8">
        <v>1000024.7</v>
      </c>
      <c r="AU553" s="8">
        <v>1000000</v>
      </c>
      <c r="AV553" s="8">
        <v>-24.7</v>
      </c>
      <c r="AW553" s="8">
        <v>0</v>
      </c>
    </row>
    <row r="554" spans="35:49" ht="15" thickBot="1" x14ac:dyDescent="0.35">
      <c r="AI554" s="7" t="s">
        <v>303</v>
      </c>
      <c r="AJ554" s="8">
        <v>197</v>
      </c>
      <c r="AK554" s="8">
        <v>291</v>
      </c>
      <c r="AL554" s="8">
        <v>227.5</v>
      </c>
      <c r="AM554" s="8">
        <v>48</v>
      </c>
      <c r="AN554" s="8">
        <v>190.5</v>
      </c>
      <c r="AO554" s="8">
        <v>213.5</v>
      </c>
      <c r="AP554" s="8">
        <v>106</v>
      </c>
      <c r="AQ554" s="8">
        <v>998432.1</v>
      </c>
      <c r="AR554" s="8">
        <v>66</v>
      </c>
      <c r="AS554" s="8">
        <v>111</v>
      </c>
      <c r="AT554" s="8">
        <v>999882.7</v>
      </c>
      <c r="AU554" s="8">
        <v>1000000</v>
      </c>
      <c r="AV554" s="8">
        <v>117.3</v>
      </c>
      <c r="AW554" s="8">
        <v>0.01</v>
      </c>
    </row>
    <row r="555" spans="35:49" ht="15" thickBot="1" x14ac:dyDescent="0.35">
      <c r="AI555" s="7" t="s">
        <v>304</v>
      </c>
      <c r="AJ555" s="8">
        <v>123</v>
      </c>
      <c r="AK555" s="8">
        <v>275</v>
      </c>
      <c r="AL555" s="8">
        <v>235.5</v>
      </c>
      <c r="AM555" s="8">
        <v>20</v>
      </c>
      <c r="AN555" s="8">
        <v>151.5</v>
      </c>
      <c r="AO555" s="8">
        <v>207.5</v>
      </c>
      <c r="AP555" s="8">
        <v>54</v>
      </c>
      <c r="AQ555" s="8">
        <v>998508.1</v>
      </c>
      <c r="AR555" s="8">
        <v>45</v>
      </c>
      <c r="AS555" s="8">
        <v>190.5</v>
      </c>
      <c r="AT555" s="8">
        <v>999810.2</v>
      </c>
      <c r="AU555" s="8">
        <v>1000000</v>
      </c>
      <c r="AV555" s="8">
        <v>189.8</v>
      </c>
      <c r="AW555" s="8">
        <v>0.02</v>
      </c>
    </row>
    <row r="556" spans="35:49" ht="15" thickBot="1" x14ac:dyDescent="0.35">
      <c r="AI556" s="7" t="s">
        <v>305</v>
      </c>
      <c r="AJ556" s="8">
        <v>149</v>
      </c>
      <c r="AK556" s="8">
        <v>295</v>
      </c>
      <c r="AL556" s="8">
        <v>200.5</v>
      </c>
      <c r="AM556" s="8">
        <v>34</v>
      </c>
      <c r="AN556" s="8">
        <v>119.5</v>
      </c>
      <c r="AO556" s="8">
        <v>201.5</v>
      </c>
      <c r="AP556" s="8">
        <v>61</v>
      </c>
      <c r="AQ556" s="8">
        <v>998499.1</v>
      </c>
      <c r="AR556" s="8">
        <v>65</v>
      </c>
      <c r="AS556" s="8">
        <v>256</v>
      </c>
      <c r="AT556" s="8">
        <v>999880.7</v>
      </c>
      <c r="AU556" s="8">
        <v>1000000</v>
      </c>
      <c r="AV556" s="8">
        <v>119.3</v>
      </c>
      <c r="AW556" s="8">
        <v>0.01</v>
      </c>
    </row>
    <row r="557" spans="35:49" ht="15" thickBot="1" x14ac:dyDescent="0.35">
      <c r="AI557" s="7" t="s">
        <v>306</v>
      </c>
      <c r="AJ557" s="8">
        <v>124</v>
      </c>
      <c r="AK557" s="8">
        <v>261</v>
      </c>
      <c r="AL557" s="8">
        <v>235.5</v>
      </c>
      <c r="AM557" s="8">
        <v>18</v>
      </c>
      <c r="AN557" s="8">
        <v>130.5</v>
      </c>
      <c r="AO557" s="8">
        <v>210.5</v>
      </c>
      <c r="AP557" s="8">
        <v>54</v>
      </c>
      <c r="AQ557" s="8">
        <v>998506.1</v>
      </c>
      <c r="AR557" s="8">
        <v>42</v>
      </c>
      <c r="AS557" s="8">
        <v>253</v>
      </c>
      <c r="AT557" s="8">
        <v>999834.7</v>
      </c>
      <c r="AU557" s="8">
        <v>1000000</v>
      </c>
      <c r="AV557" s="8">
        <v>165.3</v>
      </c>
      <c r="AW557" s="8">
        <v>0.02</v>
      </c>
    </row>
    <row r="558" spans="35:49" ht="15" thickBot="1" x14ac:dyDescent="0.35">
      <c r="AI558" s="7" t="s">
        <v>307</v>
      </c>
      <c r="AJ558" s="8">
        <v>212</v>
      </c>
      <c r="AK558" s="8">
        <v>312</v>
      </c>
      <c r="AL558" s="8">
        <v>254.5</v>
      </c>
      <c r="AM558" s="8">
        <v>71</v>
      </c>
      <c r="AN558" s="8">
        <v>158.5</v>
      </c>
      <c r="AO558" s="8">
        <v>191.5</v>
      </c>
      <c r="AP558" s="8">
        <v>109</v>
      </c>
      <c r="AQ558" s="8">
        <v>998454.1</v>
      </c>
      <c r="AR558" s="8">
        <v>71</v>
      </c>
      <c r="AS558" s="8">
        <v>192.5</v>
      </c>
      <c r="AT558" s="8">
        <v>1000026.2</v>
      </c>
      <c r="AU558" s="8">
        <v>1000000</v>
      </c>
      <c r="AV558" s="8">
        <v>-26.2</v>
      </c>
      <c r="AW558" s="8">
        <v>0</v>
      </c>
    </row>
    <row r="559" spans="35:49" ht="15" thickBot="1" x14ac:dyDescent="0.35">
      <c r="AI559" s="7" t="s">
        <v>308</v>
      </c>
      <c r="AJ559" s="8">
        <v>242</v>
      </c>
      <c r="AK559" s="8">
        <v>313</v>
      </c>
      <c r="AL559" s="8">
        <v>267.5</v>
      </c>
      <c r="AM559" s="8">
        <v>60</v>
      </c>
      <c r="AN559" s="8">
        <v>155.5</v>
      </c>
      <c r="AO559" s="8">
        <v>212.5</v>
      </c>
      <c r="AP559" s="8">
        <v>116</v>
      </c>
      <c r="AQ559" s="8">
        <v>998470.1</v>
      </c>
      <c r="AR559" s="8">
        <v>73</v>
      </c>
      <c r="AS559" s="8">
        <v>260</v>
      </c>
      <c r="AT559" s="8">
        <v>1000169.8</v>
      </c>
      <c r="AU559" s="8">
        <v>1000000</v>
      </c>
      <c r="AV559" s="8">
        <v>-169.8</v>
      </c>
      <c r="AW559" s="8">
        <v>-0.02</v>
      </c>
    </row>
    <row r="560" spans="35:49" ht="15" thickBot="1" x14ac:dyDescent="0.35">
      <c r="AI560" s="7" t="s">
        <v>309</v>
      </c>
      <c r="AJ560" s="8">
        <v>172</v>
      </c>
      <c r="AK560" s="8">
        <v>308</v>
      </c>
      <c r="AL560" s="8">
        <v>238.5</v>
      </c>
      <c r="AM560" s="8">
        <v>52</v>
      </c>
      <c r="AN560" s="8">
        <v>177.5</v>
      </c>
      <c r="AO560" s="8">
        <v>164.5</v>
      </c>
      <c r="AP560" s="8">
        <v>102</v>
      </c>
      <c r="AQ560" s="8">
        <v>998471.1</v>
      </c>
      <c r="AR560" s="8">
        <v>79</v>
      </c>
      <c r="AS560" s="8">
        <v>246</v>
      </c>
      <c r="AT560" s="8">
        <v>1000010.7</v>
      </c>
      <c r="AU560" s="8">
        <v>1000000</v>
      </c>
      <c r="AV560" s="8">
        <v>-10.7</v>
      </c>
      <c r="AW560" s="8">
        <v>0</v>
      </c>
    </row>
    <row r="561" spans="35:49" ht="15" thickBot="1" x14ac:dyDescent="0.35">
      <c r="AI561" s="7" t="s">
        <v>310</v>
      </c>
      <c r="AJ561" s="8">
        <v>237</v>
      </c>
      <c r="AK561" s="8">
        <v>318</v>
      </c>
      <c r="AL561" s="8">
        <v>206.5</v>
      </c>
      <c r="AM561" s="8">
        <v>14</v>
      </c>
      <c r="AN561" s="8">
        <v>154.5</v>
      </c>
      <c r="AO561" s="8">
        <v>173.5</v>
      </c>
      <c r="AP561" s="8">
        <v>114</v>
      </c>
      <c r="AQ561" s="8">
        <v>998502.1</v>
      </c>
      <c r="AR561" s="8">
        <v>101</v>
      </c>
      <c r="AS561" s="8">
        <v>206.5</v>
      </c>
      <c r="AT561" s="8">
        <v>1000027.2</v>
      </c>
      <c r="AU561" s="8">
        <v>1000000</v>
      </c>
      <c r="AV561" s="8">
        <v>-27.2</v>
      </c>
      <c r="AW561" s="8">
        <v>0</v>
      </c>
    </row>
    <row r="562" spans="35:49" ht="15" thickBot="1" x14ac:dyDescent="0.35">
      <c r="AI562" s="7" t="s">
        <v>311</v>
      </c>
      <c r="AJ562" s="8">
        <v>173</v>
      </c>
      <c r="AK562" s="8">
        <v>288</v>
      </c>
      <c r="AL562" s="8">
        <v>238.5</v>
      </c>
      <c r="AM562" s="8">
        <v>51</v>
      </c>
      <c r="AN562" s="8">
        <v>162.5</v>
      </c>
      <c r="AO562" s="8">
        <v>169.5</v>
      </c>
      <c r="AP562" s="8">
        <v>102</v>
      </c>
      <c r="AQ562" s="8">
        <v>998469.1</v>
      </c>
      <c r="AR562" s="8">
        <v>74</v>
      </c>
      <c r="AS562" s="8">
        <v>269</v>
      </c>
      <c r="AT562" s="8">
        <v>999996.7</v>
      </c>
      <c r="AU562" s="8">
        <v>1000000</v>
      </c>
      <c r="AV562" s="8">
        <v>3.3</v>
      </c>
      <c r="AW562" s="8">
        <v>0</v>
      </c>
    </row>
    <row r="563" spans="35:49" ht="15" thickBot="1" x14ac:dyDescent="0.35">
      <c r="AI563" s="7" t="s">
        <v>312</v>
      </c>
      <c r="AJ563" s="8">
        <v>207</v>
      </c>
      <c r="AK563" s="8">
        <v>306</v>
      </c>
      <c r="AL563" s="8">
        <v>257.5</v>
      </c>
      <c r="AM563" s="8">
        <v>89</v>
      </c>
      <c r="AN563" s="8">
        <v>212.5</v>
      </c>
      <c r="AO563" s="8">
        <v>198.5</v>
      </c>
      <c r="AP563" s="8">
        <v>119</v>
      </c>
      <c r="AQ563" s="8">
        <v>998423.1</v>
      </c>
      <c r="AR563" s="8">
        <v>34</v>
      </c>
      <c r="AS563" s="8">
        <v>217.5</v>
      </c>
      <c r="AT563" s="8">
        <v>1000064.2</v>
      </c>
      <c r="AU563" s="8">
        <v>1000000</v>
      </c>
      <c r="AV563" s="8">
        <v>-64.2</v>
      </c>
      <c r="AW563" s="8">
        <v>-0.01</v>
      </c>
    </row>
    <row r="564" spans="35:49" ht="15" thickBot="1" x14ac:dyDescent="0.35">
      <c r="AI564" s="7" t="s">
        <v>313</v>
      </c>
      <c r="AJ564" s="8">
        <v>248</v>
      </c>
      <c r="AK564" s="8">
        <v>296</v>
      </c>
      <c r="AL564" s="8">
        <v>213.5</v>
      </c>
      <c r="AM564" s="8">
        <v>64</v>
      </c>
      <c r="AN564" s="8">
        <v>204.5</v>
      </c>
      <c r="AO564" s="8">
        <v>214.5</v>
      </c>
      <c r="AP564" s="8">
        <v>136</v>
      </c>
      <c r="AQ564" s="8">
        <v>998443.1</v>
      </c>
      <c r="AR564" s="8">
        <v>112</v>
      </c>
      <c r="AS564" s="8">
        <v>262</v>
      </c>
      <c r="AT564" s="8">
        <v>1000193.8</v>
      </c>
      <c r="AU564" s="8">
        <v>1000000</v>
      </c>
      <c r="AV564" s="8">
        <v>-193.8</v>
      </c>
      <c r="AW564" s="8">
        <v>-0.02</v>
      </c>
    </row>
    <row r="565" spans="35:49" ht="15" thickBot="1" x14ac:dyDescent="0.35">
      <c r="AI565" s="7" t="s">
        <v>314</v>
      </c>
      <c r="AJ565" s="8">
        <v>146</v>
      </c>
      <c r="AK565" s="8">
        <v>351</v>
      </c>
      <c r="AL565" s="8">
        <v>308.5</v>
      </c>
      <c r="AM565" s="8">
        <v>130</v>
      </c>
      <c r="AN565" s="8">
        <v>218.5</v>
      </c>
      <c r="AO565" s="8">
        <v>251.5</v>
      </c>
      <c r="AP565" s="8">
        <v>160</v>
      </c>
      <c r="AQ565" s="8">
        <v>998505.1</v>
      </c>
      <c r="AR565" s="8">
        <v>136</v>
      </c>
      <c r="AS565" s="8">
        <v>275</v>
      </c>
      <c r="AT565" s="8">
        <v>1000481.8</v>
      </c>
      <c r="AU565" s="8">
        <v>1000000</v>
      </c>
      <c r="AV565" s="8">
        <v>-481.8</v>
      </c>
      <c r="AW565" s="8">
        <v>-0.05</v>
      </c>
    </row>
    <row r="566" spans="35:49" ht="15" thickBot="1" x14ac:dyDescent="0.35"/>
    <row r="567" spans="35:49" ht="15" thickBot="1" x14ac:dyDescent="0.35">
      <c r="AI567" s="9" t="s">
        <v>329</v>
      </c>
      <c r="AJ567" s="10">
        <v>1001014.1</v>
      </c>
    </row>
    <row r="568" spans="35:49" ht="15" thickBot="1" x14ac:dyDescent="0.35">
      <c r="AI568" s="9" t="s">
        <v>2361</v>
      </c>
      <c r="AJ568" s="10">
        <v>998078.6</v>
      </c>
    </row>
    <row r="569" spans="35:49" ht="15" thickBot="1" x14ac:dyDescent="0.35">
      <c r="AI569" s="9" t="s">
        <v>331</v>
      </c>
      <c r="AJ569" s="10">
        <v>137999999.19999999</v>
      </c>
    </row>
    <row r="570" spans="35:49" ht="15" thickBot="1" x14ac:dyDescent="0.35">
      <c r="AI570" s="9" t="s">
        <v>332</v>
      </c>
      <c r="AJ570" s="10">
        <v>138000000</v>
      </c>
    </row>
    <row r="571" spans="35:49" ht="15" thickBot="1" x14ac:dyDescent="0.35">
      <c r="AI571" s="9" t="s">
        <v>333</v>
      </c>
      <c r="AJ571" s="10">
        <v>-0.8</v>
      </c>
    </row>
    <row r="572" spans="35:49" ht="15" thickBot="1" x14ac:dyDescent="0.35">
      <c r="AI572" s="9" t="s">
        <v>334</v>
      </c>
      <c r="AJ572" s="10"/>
    </row>
    <row r="573" spans="35:49" ht="15" thickBot="1" x14ac:dyDescent="0.35">
      <c r="AI573" s="9" t="s">
        <v>335</v>
      </c>
      <c r="AJ573" s="10"/>
    </row>
    <row r="574" spans="35:49" ht="15" thickBot="1" x14ac:dyDescent="0.35">
      <c r="AI574" s="9" t="s">
        <v>336</v>
      </c>
      <c r="AJ574" s="10">
        <v>0</v>
      </c>
    </row>
    <row r="576" spans="35:49" x14ac:dyDescent="0.3">
      <c r="AI576" s="28" t="s">
        <v>2362</v>
      </c>
    </row>
    <row r="578" spans="35:35" x14ac:dyDescent="0.3">
      <c r="AI578" s="29" t="s">
        <v>2363</v>
      </c>
    </row>
    <row r="579" spans="35:35" x14ac:dyDescent="0.3">
      <c r="AI579" s="29" t="s">
        <v>2364</v>
      </c>
    </row>
  </sheetData>
  <conditionalFormatting sqref="C5:L1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I576" r:id="rId1" display="https://miau.my-x.hu/myx-free/coco/test/843484420211111123834.html" xr:uid="{592DCB17-806F-4C0B-AE21-668C8F3E7D58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C7FB-8CE3-4266-9DB1-22EE16F9CA1F}">
  <sheetPr filterMode="1"/>
  <dimension ref="A1:N142"/>
  <sheetViews>
    <sheetView zoomScale="55" zoomScaleNormal="55" workbookViewId="0"/>
  </sheetViews>
  <sheetFormatPr defaultRowHeight="14.4" x14ac:dyDescent="0.3"/>
  <cols>
    <col min="1" max="1" width="9.44140625" bestFit="1" customWidth="1"/>
    <col min="2" max="2" width="37.5546875" bestFit="1" customWidth="1"/>
  </cols>
  <sheetData>
    <row r="1" spans="1:14" x14ac:dyDescent="0.3">
      <c r="L1">
        <f>CORREL(L5:L142,K5:K142)</f>
        <v>0.60059594263246385</v>
      </c>
    </row>
    <row r="2" spans="1:14" x14ac:dyDescent="0.3">
      <c r="B2">
        <f>rnd!M1</f>
        <v>0.49450797283426434</v>
      </c>
      <c r="C2">
        <f>'bizalom(5)'!M1</f>
        <v>0.86109195045158471</v>
      </c>
      <c r="D2">
        <f>'sertetlen(5)'!M1</f>
        <v>0.80847771810945346</v>
      </c>
      <c r="E2">
        <f>'rendelkezes(5)'!M1</f>
        <v>0.78030361938430703</v>
      </c>
      <c r="F2">
        <f>'kar(5)'!M1</f>
        <v>0.92022709819225068</v>
      </c>
      <c r="G2">
        <f>'csoportmunka(5)'!M1</f>
        <v>0.78432841836674438</v>
      </c>
      <c r="H2">
        <f>'javitas(5)'!M1</f>
        <v>0.91314176689908999</v>
      </c>
      <c r="I2">
        <f>'visszaford(5)'!M1</f>
        <v>0.8962214136576252</v>
      </c>
      <c r="J2">
        <f>'szukseg(5)'!M1</f>
        <v>0.72906599815026663</v>
      </c>
      <c r="K2">
        <f>'gyak(5)'!M1</f>
        <v>0.60932965147397244</v>
      </c>
      <c r="L2">
        <f>'visszaall(5)'!M1</f>
        <v>0.81283718707987562</v>
      </c>
    </row>
    <row r="3" spans="1:14" x14ac:dyDescent="0.3">
      <c r="A3" s="1"/>
      <c r="B3" s="1" t="s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/>
    </row>
    <row r="4" spans="1:14" s="18" customFormat="1" ht="86.4" x14ac:dyDescent="0.3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8" t="str">
        <f>gyanuk!AF4</f>
        <v>sorrend</v>
      </c>
    </row>
    <row r="5" spans="1:14" hidden="1" x14ac:dyDescent="0.3">
      <c r="A5" s="1" t="s">
        <v>156</v>
      </c>
      <c r="B5" s="1" t="s">
        <v>14</v>
      </c>
      <c r="C5" s="14">
        <f>'bizalom(5)'!Q3</f>
        <v>-8.7166666666666615E-2</v>
      </c>
      <c r="D5" s="14">
        <f>'sertetlen(5)'!Q3</f>
        <v>0.35573333333333362</v>
      </c>
      <c r="E5" s="14">
        <f>'rendelkezes(5)'!Q3</f>
        <v>0.54399999999999993</v>
      </c>
      <c r="F5" s="14">
        <f>'kar(5)'!Q3</f>
        <v>0.21983333333333333</v>
      </c>
      <c r="G5" s="14">
        <f>'csoportmunka(5)'!Q3</f>
        <v>-3.1166666666666714E-2</v>
      </c>
      <c r="H5" s="14">
        <f>'javitas(5)'!Q3</f>
        <v>0.36836666666666679</v>
      </c>
      <c r="I5" s="14">
        <f>'visszaford(5)'!Q3</f>
        <v>0.25296666666666656</v>
      </c>
      <c r="J5" s="14">
        <f>'szukseg(5)'!Q3</f>
        <v>-0.3407</v>
      </c>
      <c r="K5" s="14">
        <f>'gyak(5)'!Q3</f>
        <v>-0.29656666666666692</v>
      </c>
      <c r="L5" s="14">
        <f>'visszaall(5)'!Q3</f>
        <v>-0.29946666666666655</v>
      </c>
      <c r="M5" s="1">
        <v>1000000</v>
      </c>
      <c r="N5" s="18">
        <f>gyanuk!AF5</f>
        <v>81</v>
      </c>
    </row>
    <row r="6" spans="1:14" hidden="1" x14ac:dyDescent="0.3">
      <c r="A6" s="1" t="s">
        <v>153</v>
      </c>
      <c r="B6" s="1" t="s">
        <v>15</v>
      </c>
      <c r="C6" s="14">
        <f>'bizalom(5)'!Q4</f>
        <v>-4.2900000000000237E-2</v>
      </c>
      <c r="D6" s="14">
        <f>'sertetlen(5)'!Q4</f>
        <v>0.34409999999999979</v>
      </c>
      <c r="E6" s="14">
        <f>'rendelkezes(5)'!Q4</f>
        <v>0.48220000000000013</v>
      </c>
      <c r="F6" s="14">
        <f>'kar(5)'!Q4</f>
        <v>0.17496666666666658</v>
      </c>
      <c r="G6" s="14">
        <f>'csoportmunka(5)'!Q4</f>
        <v>-6.4599999999999699E-2</v>
      </c>
      <c r="H6" s="14">
        <f>'javitas(5)'!Q4</f>
        <v>0.48296666666666654</v>
      </c>
      <c r="I6" s="14">
        <f>'visszaford(5)'!Q4</f>
        <v>0.30299999999999994</v>
      </c>
      <c r="J6" s="14">
        <f>'szukseg(5)'!Q4</f>
        <v>-0.23523333333333354</v>
      </c>
      <c r="K6" s="14">
        <f>'gyak(5)'!Q4</f>
        <v>-7.8166666666666718E-2</v>
      </c>
      <c r="L6" s="14">
        <f>'visszaall(5)'!Q4</f>
        <v>-8.8599999999999721E-2</v>
      </c>
      <c r="M6" s="1">
        <v>1000000</v>
      </c>
      <c r="N6" s="18">
        <f>gyanuk!AF6</f>
        <v>108</v>
      </c>
    </row>
    <row r="7" spans="1:14" x14ac:dyDescent="0.3">
      <c r="A7" s="1" t="s">
        <v>152</v>
      </c>
      <c r="B7" s="1" t="s">
        <v>16</v>
      </c>
      <c r="C7" s="14">
        <f>'bizalom(5)'!Q5</f>
        <v>0.33099999999999996</v>
      </c>
      <c r="D7" s="14">
        <f>'sertetlen(5)'!Q5</f>
        <v>-1.5676000000000005</v>
      </c>
      <c r="E7" s="14">
        <f>'rendelkezes(5)'!Q5</f>
        <v>-1.9211000000000005</v>
      </c>
      <c r="F7" s="14">
        <f>'kar(5)'!Q5</f>
        <v>-2.1511000000000005</v>
      </c>
      <c r="G7" s="14">
        <f>'csoportmunka(5)'!Q5</f>
        <v>-7.1299999999999253E-2</v>
      </c>
      <c r="H7" s="14">
        <f>'javitas(5)'!Q5</f>
        <v>-1.3982999999999994</v>
      </c>
      <c r="I7" s="14">
        <f>'visszaford(5)'!Q5</f>
        <v>-1.1121000000000003</v>
      </c>
      <c r="J7" s="14">
        <f>'szukseg(5)'!Q5</f>
        <v>-2.4950000000000001</v>
      </c>
      <c r="K7" s="14">
        <f>'gyak(5)'!Q5</f>
        <v>-1.9137999999999993</v>
      </c>
      <c r="L7" s="14">
        <f>'visszaall(5)'!Q5</f>
        <v>-0.80870000000000064</v>
      </c>
      <c r="M7" s="1">
        <v>1000000</v>
      </c>
      <c r="N7" s="18">
        <f>gyanuk!AF7</f>
        <v>8</v>
      </c>
    </row>
    <row r="8" spans="1:14" hidden="1" x14ac:dyDescent="0.3">
      <c r="A8" s="1" t="s">
        <v>156</v>
      </c>
      <c r="B8" s="1" t="s">
        <v>17</v>
      </c>
      <c r="C8" s="14">
        <f>'bizalom(5)'!Q6</f>
        <v>0.621</v>
      </c>
      <c r="D8" s="14">
        <f>'sertetlen(5)'!Q6</f>
        <v>0.53897499999999998</v>
      </c>
      <c r="E8" s="14">
        <f>'rendelkezes(5)'!Q6</f>
        <v>0.57550000000000001</v>
      </c>
      <c r="F8" s="14">
        <f>'kar(5)'!Q6</f>
        <v>0.50180000000000025</v>
      </c>
      <c r="G8" s="14">
        <f>'csoportmunka(5)'!Q6</f>
        <v>0.65315000000000012</v>
      </c>
      <c r="H8" s="14">
        <f>'javitas(5)'!Q6</f>
        <v>0.53352500000000003</v>
      </c>
      <c r="I8" s="14">
        <f>'visszaford(5)'!Q6</f>
        <v>0.61119999999999974</v>
      </c>
      <c r="J8" s="14">
        <f>'szukseg(5)'!Q6</f>
        <v>0.26567500000000022</v>
      </c>
      <c r="K8" s="14">
        <f>'gyak(5)'!Q6</f>
        <v>0.43722499999999986</v>
      </c>
      <c r="L8" s="14">
        <f>'visszaall(5)'!Q6</f>
        <v>-5.6675000000000253E-2</v>
      </c>
      <c r="M8" s="1">
        <v>1000000</v>
      </c>
      <c r="N8" s="18">
        <f>gyanuk!AF8</f>
        <v>33</v>
      </c>
    </row>
    <row r="9" spans="1:14" hidden="1" x14ac:dyDescent="0.3">
      <c r="A9" s="1" t="s">
        <v>156</v>
      </c>
      <c r="B9" s="1" t="s">
        <v>18</v>
      </c>
      <c r="C9" s="14">
        <f>'bizalom(5)'!Q7</f>
        <v>0.77947499999999992</v>
      </c>
      <c r="D9" s="14">
        <f>'sertetlen(5)'!Q7</f>
        <v>0.54794999999999983</v>
      </c>
      <c r="E9" s="14">
        <f>'rendelkezes(5)'!Q7</f>
        <v>0.73140000000000005</v>
      </c>
      <c r="F9" s="14">
        <f>'kar(5)'!Q7</f>
        <v>0.59384999999999999</v>
      </c>
      <c r="G9" s="14">
        <f>'csoportmunka(5)'!Q7</f>
        <v>0.71547499999999986</v>
      </c>
      <c r="H9" s="14">
        <f>'javitas(5)'!Q7</f>
        <v>0.57719999999999982</v>
      </c>
      <c r="I9" s="14">
        <f>'visszaford(5)'!Q7</f>
        <v>0.76072499999999987</v>
      </c>
      <c r="J9" s="14">
        <f>'szukseg(5)'!Q7</f>
        <v>0.21575</v>
      </c>
      <c r="K9" s="14">
        <f>'gyak(5)'!Q7</f>
        <v>0.64712499999999995</v>
      </c>
      <c r="L9" s="14">
        <f>'visszaall(5)'!Q7</f>
        <v>2.2249999999999215E-3</v>
      </c>
      <c r="M9" s="1">
        <v>1000000</v>
      </c>
      <c r="N9" s="18">
        <f>gyanuk!AF9</f>
        <v>30</v>
      </c>
    </row>
    <row r="10" spans="1:14" hidden="1" x14ac:dyDescent="0.3">
      <c r="A10" s="1" t="s">
        <v>155</v>
      </c>
      <c r="B10" s="1" t="s">
        <v>19</v>
      </c>
      <c r="C10" s="14">
        <f>'bizalom(5)'!Q8</f>
        <v>-0.18249999999999997</v>
      </c>
      <c r="D10" s="14">
        <f>'sertetlen(5)'!Q8</f>
        <v>0.37333333333333335</v>
      </c>
      <c r="E10" s="14">
        <f>'rendelkezes(5)'!Q8</f>
        <v>0.34879999999999983</v>
      </c>
      <c r="F10" s="14">
        <f>'kar(5)'!Q8</f>
        <v>0.24800000000000008</v>
      </c>
      <c r="G10" s="14">
        <f>'csoportmunka(5)'!Q8</f>
        <v>-0.12896666666666659</v>
      </c>
      <c r="H10" s="14">
        <f>'javitas(5)'!Q8</f>
        <v>0.13400000000000004</v>
      </c>
      <c r="I10" s="14">
        <f>'visszaford(5)'!Q8</f>
        <v>8.4566666666666901E-2</v>
      </c>
      <c r="J10" s="14">
        <f>'szukseg(5)'!Q8</f>
        <v>-0.15546666666666656</v>
      </c>
      <c r="K10" s="14">
        <f>'gyak(5)'!Q8</f>
        <v>-0.41709999999999986</v>
      </c>
      <c r="L10" s="14">
        <f>'visszaall(5)'!Q8</f>
        <v>-0.14206666666666687</v>
      </c>
      <c r="M10" s="1">
        <v>1000000</v>
      </c>
      <c r="N10" s="18">
        <f>gyanuk!AF10</f>
        <v>100</v>
      </c>
    </row>
    <row r="11" spans="1:14" hidden="1" x14ac:dyDescent="0.3">
      <c r="A11" s="1" t="s">
        <v>153</v>
      </c>
      <c r="B11" s="1" t="s">
        <v>20</v>
      </c>
      <c r="C11" s="14">
        <f>'bizalom(5)'!Q9</f>
        <v>3.3133333333333237E-2</v>
      </c>
      <c r="D11" s="14">
        <f>'sertetlen(5)'!Q9</f>
        <v>0.21793333333333317</v>
      </c>
      <c r="E11" s="14">
        <f>'rendelkezes(5)'!Q9</f>
        <v>0.36873333333333358</v>
      </c>
      <c r="F11" s="14">
        <f>'kar(5)'!Q9</f>
        <v>4.3666666666668519E-3</v>
      </c>
      <c r="G11" s="14">
        <f>'csoportmunka(5)'!Q9</f>
        <v>2.8866666666666745E-2</v>
      </c>
      <c r="H11" s="14">
        <f>'javitas(5)'!Q9</f>
        <v>8.5799999999999876E-2</v>
      </c>
      <c r="I11" s="14">
        <f>'visszaford(5)'!Q9</f>
        <v>6.4299999999999954E-2</v>
      </c>
      <c r="J11" s="14">
        <f>'szukseg(5)'!Q9</f>
        <v>-0.15196666666666658</v>
      </c>
      <c r="K11" s="14">
        <f>'gyak(5)'!Q9</f>
        <v>-0.17106666666666692</v>
      </c>
      <c r="L11" s="14">
        <f>'visszaall(5)'!Q9</f>
        <v>-9.0900000000000272E-2</v>
      </c>
      <c r="M11" s="1">
        <v>1000000</v>
      </c>
      <c r="N11" s="18">
        <f>gyanuk!AF11</f>
        <v>137</v>
      </c>
    </row>
    <row r="12" spans="1:14" hidden="1" x14ac:dyDescent="0.3">
      <c r="A12" s="1" t="s">
        <v>156</v>
      </c>
      <c r="B12" s="1" t="s">
        <v>21</v>
      </c>
      <c r="C12" s="14">
        <f>'bizalom(5)'!Q10</f>
        <v>0.64707499999999984</v>
      </c>
      <c r="D12" s="14">
        <f>'sertetlen(5)'!Q10</f>
        <v>0.5990749999999998</v>
      </c>
      <c r="E12" s="14">
        <f>'rendelkezes(5)'!Q10</f>
        <v>0.47769999999999979</v>
      </c>
      <c r="F12" s="14">
        <f>'kar(5)'!Q10</f>
        <v>0.47965000000000013</v>
      </c>
      <c r="G12" s="14">
        <f>'csoportmunka(5)'!Q10</f>
        <v>0.63182499999999986</v>
      </c>
      <c r="H12" s="14">
        <f>'javitas(5)'!Q10</f>
        <v>0.69702500000000012</v>
      </c>
      <c r="I12" s="14">
        <f>'visszaford(5)'!Q10</f>
        <v>0.71817500000000023</v>
      </c>
      <c r="J12" s="14">
        <f>'szukseg(5)'!Q10</f>
        <v>2.849999999999997E-2</v>
      </c>
      <c r="K12" s="14">
        <f>'gyak(5)'!Q10</f>
        <v>0.13219999999999987</v>
      </c>
      <c r="L12" s="14">
        <f>'visszaall(5)'!Q10</f>
        <v>0.13659999999999994</v>
      </c>
      <c r="M12" s="1">
        <v>1000000</v>
      </c>
      <c r="N12" s="18">
        <f>gyanuk!AF12</f>
        <v>40</v>
      </c>
    </row>
    <row r="13" spans="1:14" hidden="1" x14ac:dyDescent="0.3">
      <c r="A13" s="1" t="s">
        <v>156</v>
      </c>
      <c r="B13" s="1" t="s">
        <v>22</v>
      </c>
      <c r="C13" s="14">
        <f>'bizalom(5)'!Q11</f>
        <v>0.70267999999999997</v>
      </c>
      <c r="D13" s="14">
        <f>'sertetlen(5)'!Q11</f>
        <v>0.67815999999999987</v>
      </c>
      <c r="E13" s="14">
        <f>'rendelkezes(5)'!Q11</f>
        <v>0.67305999999999988</v>
      </c>
      <c r="F13" s="14">
        <f>'kar(5)'!Q11</f>
        <v>0.69159999999999999</v>
      </c>
      <c r="G13" s="14">
        <f>'csoportmunka(5)'!Q11</f>
        <v>0.50180000000000002</v>
      </c>
      <c r="H13" s="14">
        <f>'javitas(5)'!Q11</f>
        <v>0.81607999999999981</v>
      </c>
      <c r="I13" s="14">
        <f>'visszaford(5)'!Q11</f>
        <v>0.79502000000000006</v>
      </c>
      <c r="J13" s="14">
        <f>'szukseg(5)'!Q11</f>
        <v>5.2899999999999989E-2</v>
      </c>
      <c r="K13" s="14">
        <f>'gyak(5)'!Q11</f>
        <v>0.34542000000000012</v>
      </c>
      <c r="L13" s="14">
        <f>'visszaall(5)'!Q11</f>
        <v>0.30987999999999988</v>
      </c>
      <c r="M13" s="1">
        <v>1000000</v>
      </c>
      <c r="N13" s="18">
        <f>gyanuk!AF13</f>
        <v>21</v>
      </c>
    </row>
    <row r="14" spans="1:14" x14ac:dyDescent="0.3">
      <c r="A14" s="1" t="s">
        <v>152</v>
      </c>
      <c r="B14" s="1" t="s">
        <v>23</v>
      </c>
      <c r="C14" s="14">
        <f>'bizalom(5)'!Q12</f>
        <v>-0.75360000000000027</v>
      </c>
      <c r="D14" s="14">
        <f>'sertetlen(5)'!Q12</f>
        <v>-1.8747999999999991</v>
      </c>
      <c r="E14" s="14">
        <f>'rendelkezes(5)'!Q12</f>
        <v>-3.6710000000000003</v>
      </c>
      <c r="F14" s="14">
        <f>'kar(5)'!Q12</f>
        <v>-4.133799999999999</v>
      </c>
      <c r="G14" s="14">
        <f>'csoportmunka(5)'!Q12</f>
        <v>-3.6481000000000003</v>
      </c>
      <c r="H14" s="14">
        <f>'javitas(5)'!Q12</f>
        <v>-4.0143999999999993</v>
      </c>
      <c r="I14" s="14">
        <f>'visszaford(5)'!Q12</f>
        <v>-4.0648999999999997</v>
      </c>
      <c r="J14" s="14">
        <f>'szukseg(5)'!Q12</f>
        <v>-0.30229999999999935</v>
      </c>
      <c r="K14" s="14">
        <f>'gyak(5)'!Q12</f>
        <v>-1.6102000000000007</v>
      </c>
      <c r="L14" s="14">
        <f>'visszaall(5)'!Q12</f>
        <v>-0.23279999999999923</v>
      </c>
      <c r="M14" s="1">
        <v>1000000</v>
      </c>
      <c r="N14" s="18">
        <f>gyanuk!AF14</f>
        <v>3</v>
      </c>
    </row>
    <row r="15" spans="1:14" hidden="1" x14ac:dyDescent="0.3">
      <c r="A15" s="1" t="s">
        <v>155</v>
      </c>
      <c r="B15" s="1" t="s">
        <v>24</v>
      </c>
      <c r="C15" s="14">
        <f>'bizalom(5)'!Q13</f>
        <v>-0.28866666666666668</v>
      </c>
      <c r="D15" s="14">
        <f>'sertetlen(5)'!Q13</f>
        <v>0.3738333333333333</v>
      </c>
      <c r="E15" s="14">
        <f>'rendelkezes(5)'!Q13</f>
        <v>0.10206666666666697</v>
      </c>
      <c r="F15" s="14">
        <f>'kar(5)'!Q13</f>
        <v>-0.15326666666666636</v>
      </c>
      <c r="G15" s="14">
        <f>'csoportmunka(5)'!Q13</f>
        <v>-0.29853333333333348</v>
      </c>
      <c r="H15" s="14">
        <f>'javitas(5)'!Q13</f>
        <v>4.6933333333333049E-2</v>
      </c>
      <c r="I15" s="14">
        <f>'visszaford(5)'!Q13</f>
        <v>-0.24470000000000006</v>
      </c>
      <c r="J15" s="14">
        <f>'szukseg(5)'!Q13</f>
        <v>4.7433333333333071E-2</v>
      </c>
      <c r="K15" s="14">
        <f>'gyak(5)'!Q13</f>
        <v>3.6366666666666735E-2</v>
      </c>
      <c r="L15" s="14">
        <f>'visszaall(5)'!Q13</f>
        <v>9.4900000000000276E-2</v>
      </c>
      <c r="M15" s="1">
        <v>1000000</v>
      </c>
      <c r="N15" s="18">
        <f>gyanuk!AF15</f>
        <v>132</v>
      </c>
    </row>
    <row r="16" spans="1:14" x14ac:dyDescent="0.3">
      <c r="A16" s="1" t="s">
        <v>152</v>
      </c>
      <c r="B16" s="1" t="s">
        <v>25</v>
      </c>
      <c r="C16" s="14">
        <f>'bizalom(5)'!Q14</f>
        <v>-8.4833333333333386E-2</v>
      </c>
      <c r="D16" s="14">
        <f>'sertetlen(5)'!Q14</f>
        <v>0.23703333333333351</v>
      </c>
      <c r="E16" s="14">
        <f>'rendelkezes(5)'!Q14</f>
        <v>0.25690000000000018</v>
      </c>
      <c r="F16" s="14">
        <f>'kar(5)'!Q14</f>
        <v>-7.0366666666666841E-2</v>
      </c>
      <c r="G16" s="14">
        <f>'csoportmunka(5)'!Q14</f>
        <v>-8.3999999999999922E-2</v>
      </c>
      <c r="H16" s="14">
        <f>'javitas(5)'!Q14</f>
        <v>0.13686666666666683</v>
      </c>
      <c r="I16" s="14">
        <f>'visszaford(5)'!Q14</f>
        <v>-3.496666666666659E-2</v>
      </c>
      <c r="J16" s="14">
        <f>'szukseg(5)'!Q14</f>
        <v>0.21179999999999991</v>
      </c>
      <c r="K16" s="14">
        <f>'gyak(5)'!Q14</f>
        <v>7.6166666666666646E-2</v>
      </c>
      <c r="L16" s="14">
        <f>'visszaall(5)'!Q14</f>
        <v>7.2499999999999939E-2</v>
      </c>
      <c r="M16" s="1">
        <v>1000000</v>
      </c>
      <c r="N16" s="18">
        <f>gyanuk!AF16</f>
        <v>136</v>
      </c>
    </row>
    <row r="17" spans="1:14" hidden="1" x14ac:dyDescent="0.3">
      <c r="A17" s="1" t="s">
        <v>154</v>
      </c>
      <c r="B17" s="1" t="s">
        <v>26</v>
      </c>
      <c r="C17" s="14">
        <f>'bizalom(5)'!Q15</f>
        <v>-0.14040000000000022</v>
      </c>
      <c r="D17" s="14">
        <f>'sertetlen(5)'!Q15</f>
        <v>0.33493333333333308</v>
      </c>
      <c r="E17" s="14">
        <f>'rendelkezes(5)'!Q15</f>
        <v>0.30493333333333306</v>
      </c>
      <c r="F17" s="14">
        <f>'kar(5)'!Q15</f>
        <v>-0.12190000000000027</v>
      </c>
      <c r="G17" s="14">
        <f>'csoportmunka(5)'!Q15</f>
        <v>-0.22663333333333316</v>
      </c>
      <c r="H17" s="14">
        <f>'javitas(5)'!Q15</f>
        <v>-0.13603333333333353</v>
      </c>
      <c r="I17" s="14">
        <f>'visszaford(5)'!Q15</f>
        <v>4.0033333333333442E-2</v>
      </c>
      <c r="J17" s="14">
        <f>'szukseg(5)'!Q15</f>
        <v>9.9333333333333343E-2</v>
      </c>
      <c r="K17" s="14">
        <f>'gyak(5)'!Q15</f>
        <v>0.2145</v>
      </c>
      <c r="L17" s="14">
        <f>'visszaall(5)'!Q15</f>
        <v>-0.11829999999999992</v>
      </c>
      <c r="M17" s="1">
        <v>1000000</v>
      </c>
      <c r="N17" s="18">
        <f>gyanuk!AF17</f>
        <v>118</v>
      </c>
    </row>
    <row r="18" spans="1:14" hidden="1" x14ac:dyDescent="0.3">
      <c r="A18" s="1" t="s">
        <v>155</v>
      </c>
      <c r="B18" s="1" t="s">
        <v>27</v>
      </c>
      <c r="C18" s="14">
        <f>'bizalom(5)'!Q16</f>
        <v>0.2489000000000002</v>
      </c>
      <c r="D18" s="14">
        <f>'sertetlen(5)'!Q16</f>
        <v>0.31899999999999995</v>
      </c>
      <c r="E18" s="14">
        <f>'rendelkezes(5)'!Q16</f>
        <v>0.34613333333333318</v>
      </c>
      <c r="F18" s="14">
        <f>'kar(5)'!Q16</f>
        <v>-5.9700000000000163E-2</v>
      </c>
      <c r="G18" s="14">
        <f>'csoportmunka(5)'!Q16</f>
        <v>9.6933333333333024E-2</v>
      </c>
      <c r="H18" s="14">
        <f>'javitas(5)'!Q16</f>
        <v>0.25643333333333312</v>
      </c>
      <c r="I18" s="14">
        <f>'visszaford(5)'!Q16</f>
        <v>0.17863333333333328</v>
      </c>
      <c r="J18" s="14">
        <f>'szukseg(5)'!Q16</f>
        <v>-9.6066666666666897E-2</v>
      </c>
      <c r="K18" s="14">
        <f>'gyak(5)'!Q16</f>
        <v>-0.32970000000000016</v>
      </c>
      <c r="L18" s="14">
        <f>'visszaall(5)'!Q16</f>
        <v>-0.26593333333333308</v>
      </c>
      <c r="M18" s="1">
        <v>1000000</v>
      </c>
      <c r="N18" s="18">
        <f>gyanuk!AF18</f>
        <v>107</v>
      </c>
    </row>
    <row r="19" spans="1:14" x14ac:dyDescent="0.3">
      <c r="A19" s="1" t="s">
        <v>152</v>
      </c>
      <c r="B19" s="1" t="s">
        <v>28</v>
      </c>
      <c r="C19" s="14">
        <f>'bizalom(5)'!Q17</f>
        <v>-0.27214999999999967</v>
      </c>
      <c r="D19" s="14">
        <f>'sertetlen(5)'!Q17</f>
        <v>0.15949999999999998</v>
      </c>
      <c r="E19" s="14">
        <f>'rendelkezes(5)'!Q17</f>
        <v>-0.62055000000000016</v>
      </c>
      <c r="F19" s="14">
        <f>'kar(5)'!Q17</f>
        <v>-0.60305000000000009</v>
      </c>
      <c r="G19" s="14">
        <f>'csoportmunka(5)'!Q17</f>
        <v>-0.57155000000000022</v>
      </c>
      <c r="H19" s="14">
        <f>'javitas(5)'!Q17</f>
        <v>-6.6800000000000193E-2</v>
      </c>
      <c r="I19" s="14">
        <f>'visszaford(5)'!Q17</f>
        <v>-0.41610000000000036</v>
      </c>
      <c r="J19" s="14">
        <f>'szukseg(5)'!Q17</f>
        <v>-0.61130000000000018</v>
      </c>
      <c r="K19" s="14">
        <f>'gyak(5)'!Q17</f>
        <v>-0.62224999999999997</v>
      </c>
      <c r="L19" s="14">
        <f>'visszaall(5)'!Q17</f>
        <v>-0.50735000000000041</v>
      </c>
      <c r="M19" s="1">
        <v>1000000</v>
      </c>
      <c r="N19" s="18">
        <f>gyanuk!AF19</f>
        <v>32</v>
      </c>
    </row>
    <row r="20" spans="1:14" hidden="1" x14ac:dyDescent="0.3">
      <c r="A20" s="1" t="s">
        <v>154</v>
      </c>
      <c r="B20" s="1" t="s">
        <v>29</v>
      </c>
      <c r="C20" s="14">
        <f>'bizalom(5)'!Q18</f>
        <v>0.29316666666666674</v>
      </c>
      <c r="D20" s="14">
        <f>'sertetlen(5)'!Q18</f>
        <v>0.22009999999999982</v>
      </c>
      <c r="E20" s="14">
        <f>'rendelkezes(5)'!Q18</f>
        <v>0.31790000000000029</v>
      </c>
      <c r="F20" s="14">
        <f>'kar(5)'!Q18</f>
        <v>-0.11173333333333361</v>
      </c>
      <c r="G20" s="14">
        <f>'csoportmunka(5)'!Q18</f>
        <v>2.3866666666666852E-2</v>
      </c>
      <c r="H20" s="14">
        <f>'javitas(5)'!Q18</f>
        <v>0.3858666666666668</v>
      </c>
      <c r="I20" s="14">
        <f>'visszaford(5)'!Q18</f>
        <v>0.15033333333333335</v>
      </c>
      <c r="J20" s="14">
        <f>'szukseg(5)'!Q18</f>
        <v>-9.6066666666666897E-2</v>
      </c>
      <c r="K20" s="14">
        <f>'gyak(5)'!Q18</f>
        <v>-0.20370000000000013</v>
      </c>
      <c r="L20" s="14">
        <f>'visszaall(5)'!Q18</f>
        <v>-0.14803333333333338</v>
      </c>
      <c r="M20" s="1">
        <v>1000000</v>
      </c>
      <c r="N20" s="18">
        <f>gyanuk!AF20</f>
        <v>115</v>
      </c>
    </row>
    <row r="21" spans="1:14" hidden="1" x14ac:dyDescent="0.3">
      <c r="A21" s="1" t="s">
        <v>156</v>
      </c>
      <c r="B21" s="1" t="s">
        <v>30</v>
      </c>
      <c r="C21" s="14">
        <f>'bizalom(5)'!Q19</f>
        <v>0.31929999999999986</v>
      </c>
      <c r="D21" s="14">
        <f>'sertetlen(5)'!Q19</f>
        <v>0.37799999999999995</v>
      </c>
      <c r="E21" s="14">
        <f>'rendelkezes(5)'!Q19</f>
        <v>0.14409999999999976</v>
      </c>
      <c r="F21" s="14">
        <f>'kar(5)'!Q19</f>
        <v>0.26936666666666681</v>
      </c>
      <c r="G21" s="14">
        <f>'csoportmunka(5)'!Q19</f>
        <v>0.58770000000000011</v>
      </c>
      <c r="H21" s="14">
        <f>'javitas(5)'!Q19</f>
        <v>0.52183333333333326</v>
      </c>
      <c r="I21" s="14">
        <f>'visszaford(5)'!Q19</f>
        <v>0.41533333333333333</v>
      </c>
      <c r="J21" s="14">
        <f>'szukseg(5)'!Q19</f>
        <v>-0.14596666666666649</v>
      </c>
      <c r="K21" s="14">
        <f>'gyak(5)'!Q19</f>
        <v>-7.8666666666666732E-2</v>
      </c>
      <c r="L21" s="14">
        <f>'visszaall(5)'!Q19</f>
        <v>-0.12413333333333328</v>
      </c>
      <c r="M21" s="1">
        <v>1000000</v>
      </c>
      <c r="N21" s="18">
        <f>gyanuk!AF21</f>
        <v>89</v>
      </c>
    </row>
    <row r="22" spans="1:14" x14ac:dyDescent="0.3">
      <c r="A22" s="1" t="s">
        <v>152</v>
      </c>
      <c r="B22" s="1" t="s">
        <v>31</v>
      </c>
      <c r="C22" s="14">
        <f>'bizalom(5)'!Q20</f>
        <v>0.49380000000000013</v>
      </c>
      <c r="D22" s="14">
        <f>'sertetlen(5)'!Q20</f>
        <v>-5.5399999999999672E-2</v>
      </c>
      <c r="E22" s="14">
        <f>'rendelkezes(5)'!Q20</f>
        <v>-0.58989999999999965</v>
      </c>
      <c r="F22" s="14">
        <f>'kar(5)'!Q20</f>
        <v>-0.33610000000000029</v>
      </c>
      <c r="G22" s="14">
        <f>'csoportmunka(5)'!Q20</f>
        <v>0.33164999999999967</v>
      </c>
      <c r="H22" s="14">
        <f>'javitas(5)'!Q20</f>
        <v>-4.5300000000000118E-2</v>
      </c>
      <c r="I22" s="14">
        <f>'visszaford(5)'!Q20</f>
        <v>0.35699999999999998</v>
      </c>
      <c r="J22" s="14">
        <f>'szukseg(5)'!Q20</f>
        <v>-1.0328500000000003</v>
      </c>
      <c r="K22" s="14">
        <f>'gyak(5)'!Q20</f>
        <v>-0.39300000000000002</v>
      </c>
      <c r="L22" s="14">
        <f>'visszaall(5)'!Q20</f>
        <v>-0.18730000000000024</v>
      </c>
      <c r="M22" s="1">
        <v>1000000</v>
      </c>
      <c r="N22" s="18">
        <f>gyanuk!AF22</f>
        <v>53</v>
      </c>
    </row>
    <row r="23" spans="1:14" hidden="1" x14ac:dyDescent="0.3">
      <c r="A23" s="1" t="s">
        <v>154</v>
      </c>
      <c r="B23" s="1" t="s">
        <v>32</v>
      </c>
      <c r="C23" s="14">
        <f>'bizalom(5)'!Q21</f>
        <v>0.48934999999999995</v>
      </c>
      <c r="D23" s="14">
        <f>'sertetlen(5)'!Q21</f>
        <v>0.45894999999999986</v>
      </c>
      <c r="E23" s="14">
        <f>'rendelkezes(5)'!Q21</f>
        <v>0.20955000000000024</v>
      </c>
      <c r="F23" s="14">
        <f>'kar(5)'!Q21</f>
        <v>0.36332499999999979</v>
      </c>
      <c r="G23" s="14">
        <f>'csoportmunka(5)'!Q21</f>
        <v>0.76702500000000007</v>
      </c>
      <c r="H23" s="14">
        <f>'javitas(5)'!Q21</f>
        <v>0.68340000000000012</v>
      </c>
      <c r="I23" s="14">
        <f>'visszaford(5)'!Q21</f>
        <v>0.56677500000000003</v>
      </c>
      <c r="J23" s="14">
        <f>'szukseg(5)'!Q21</f>
        <v>0.29119999999999979</v>
      </c>
      <c r="K23" s="14">
        <f>'gyak(5)'!Q21</f>
        <v>0.21434999999999993</v>
      </c>
      <c r="L23" s="14">
        <f>'visszaall(5)'!Q21</f>
        <v>0.15617500000000017</v>
      </c>
      <c r="M23" s="1">
        <v>1000000</v>
      </c>
      <c r="N23" s="18">
        <f>gyanuk!AF23</f>
        <v>45</v>
      </c>
    </row>
    <row r="24" spans="1:14" hidden="1" x14ac:dyDescent="0.3">
      <c r="A24" s="1" t="s">
        <v>156</v>
      </c>
      <c r="B24" s="1" t="s">
        <v>33</v>
      </c>
      <c r="C24" s="14">
        <f>'bizalom(5)'!Q22</f>
        <v>-0.1177000000000008</v>
      </c>
      <c r="D24" s="14">
        <f>'sertetlen(5)'!Q22</f>
        <v>-1.0445000000000002</v>
      </c>
      <c r="E24" s="14">
        <f>'rendelkezes(5)'!Q22</f>
        <v>-3.3172000000000006</v>
      </c>
      <c r="F24" s="14">
        <f>'kar(5)'!Q22</f>
        <v>-2.5922999999999994</v>
      </c>
      <c r="G24" s="14">
        <f>'csoportmunka(5)'!Q22</f>
        <v>-2.1927999999999992</v>
      </c>
      <c r="H24" s="14">
        <f>'javitas(5)'!Q22</f>
        <v>-3.7261000000000006</v>
      </c>
      <c r="I24" s="14">
        <f>'visszaford(5)'!Q22</f>
        <v>-1.3857999999999993</v>
      </c>
      <c r="J24" s="14">
        <f>'szukseg(5)'!Q22</f>
        <v>0.3115</v>
      </c>
      <c r="K24" s="14">
        <f>'gyak(5)'!Q22</f>
        <v>-2.0642000000000009</v>
      </c>
      <c r="L24" s="14">
        <f>'visszaall(5)'!Q22</f>
        <v>-0.70649999999999991</v>
      </c>
      <c r="M24" s="1">
        <v>1000000</v>
      </c>
      <c r="N24" s="18">
        <f>gyanuk!AF24</f>
        <v>6</v>
      </c>
    </row>
    <row r="25" spans="1:14" hidden="1" x14ac:dyDescent="0.3">
      <c r="A25" s="1" t="s">
        <v>155</v>
      </c>
      <c r="B25" s="1" t="s">
        <v>34</v>
      </c>
      <c r="C25" s="14">
        <f>'bizalom(5)'!Q23</f>
        <v>0.496</v>
      </c>
      <c r="D25" s="14">
        <f>'sertetlen(5)'!Q23</f>
        <v>0.47043333333333309</v>
      </c>
      <c r="E25" s="14">
        <f>'rendelkezes(5)'!Q23</f>
        <v>0.25243333333333312</v>
      </c>
      <c r="F25" s="14">
        <f>'kar(5)'!Q23</f>
        <v>3.1866666666666855E-2</v>
      </c>
      <c r="G25" s="14">
        <f>'csoportmunka(5)'!Q23</f>
        <v>0.46879999999999988</v>
      </c>
      <c r="H25" s="14">
        <f>'javitas(5)'!Q23</f>
        <v>0.3910666666666669</v>
      </c>
      <c r="I25" s="14">
        <f>'visszaford(5)'!Q23</f>
        <v>0.31236666666666685</v>
      </c>
      <c r="J25" s="14">
        <f>'szukseg(5)'!Q23</f>
        <v>-0.20186666666666678</v>
      </c>
      <c r="K25" s="14">
        <f>'gyak(5)'!Q23</f>
        <v>-0.27159999999999968</v>
      </c>
      <c r="L25" s="14">
        <f>'visszaall(5)'!Q23</f>
        <v>-0.19153333333333342</v>
      </c>
      <c r="M25" s="1">
        <v>1000000</v>
      </c>
      <c r="N25" s="18">
        <f>gyanuk!AF25</f>
        <v>74</v>
      </c>
    </row>
    <row r="26" spans="1:14" hidden="1" x14ac:dyDescent="0.3">
      <c r="A26" s="1" t="s">
        <v>154</v>
      </c>
      <c r="B26" s="1" t="s">
        <v>35</v>
      </c>
      <c r="C26" s="14">
        <f>'bizalom(5)'!Q24</f>
        <v>0.48459999999999992</v>
      </c>
      <c r="D26" s="14">
        <f>'sertetlen(5)'!Q24</f>
        <v>0.4479749999999999</v>
      </c>
      <c r="E26" s="14">
        <f>'rendelkezes(5)'!Q24</f>
        <v>0.49190000000000011</v>
      </c>
      <c r="F26" s="14">
        <f>'kar(5)'!Q24</f>
        <v>0.35757499999999987</v>
      </c>
      <c r="G26" s="14">
        <f>'csoportmunka(5)'!Q24</f>
        <v>0.55709999999999993</v>
      </c>
      <c r="H26" s="14">
        <f>'javitas(5)'!Q24</f>
        <v>0.81187500000000001</v>
      </c>
      <c r="I26" s="14">
        <f>'visszaford(5)'!Q24</f>
        <v>0.59477500000000005</v>
      </c>
      <c r="J26" s="14">
        <f>'szukseg(5)'!Q24</f>
        <v>5.7550000000000212E-2</v>
      </c>
      <c r="K26" s="14">
        <f>'gyak(5)'!Q24</f>
        <v>0.23057499999999986</v>
      </c>
      <c r="L26" s="14">
        <f>'visszaall(5)'!Q24</f>
        <v>2.452500000000013E-2</v>
      </c>
      <c r="M26" s="1">
        <v>1000000</v>
      </c>
      <c r="N26" s="18">
        <f>gyanuk!AF26</f>
        <v>61</v>
      </c>
    </row>
    <row r="27" spans="1:14" x14ac:dyDescent="0.3">
      <c r="A27" s="1" t="s">
        <v>152</v>
      </c>
      <c r="B27" s="1" t="s">
        <v>36</v>
      </c>
      <c r="C27" s="14">
        <f>'bizalom(5)'!Q25</f>
        <v>0.48555000000000015</v>
      </c>
      <c r="D27" s="14">
        <f>'sertetlen(5)'!Q25</f>
        <v>-8.0500000000001126E-3</v>
      </c>
      <c r="E27" s="14">
        <f>'rendelkezes(5)'!Q25</f>
        <v>-0.43585000000000029</v>
      </c>
      <c r="F27" s="14">
        <f>'kar(5)'!Q25</f>
        <v>-0.3483999999999996</v>
      </c>
      <c r="G27" s="14">
        <f>'csoportmunka(5)'!Q25</f>
        <v>0.23055000000000014</v>
      </c>
      <c r="H27" s="14">
        <f>'javitas(5)'!Q25</f>
        <v>-3.9749999999999952E-2</v>
      </c>
      <c r="I27" s="14">
        <f>'visszaford(5)'!Q25</f>
        <v>0.35524999999999995</v>
      </c>
      <c r="J27" s="14">
        <f>'szukseg(5)'!Q25</f>
        <v>-1.1800000000000002</v>
      </c>
      <c r="K27" s="14">
        <f>'gyak(5)'!Q25</f>
        <v>-0.42144999999999988</v>
      </c>
      <c r="L27" s="14">
        <f>'visszaall(5)'!Q25</f>
        <v>-0.42039999999999966</v>
      </c>
      <c r="M27" s="1">
        <v>1000000</v>
      </c>
      <c r="N27" s="18">
        <f>gyanuk!AF27</f>
        <v>99</v>
      </c>
    </row>
    <row r="28" spans="1:14" x14ac:dyDescent="0.3">
      <c r="A28" s="1" t="s">
        <v>152</v>
      </c>
      <c r="B28" s="1" t="s">
        <v>37</v>
      </c>
      <c r="C28" s="14">
        <f>'bizalom(5)'!Q26</f>
        <v>0.42864999999999964</v>
      </c>
      <c r="D28" s="14">
        <f>'sertetlen(5)'!Q26</f>
        <v>0.24875000000000003</v>
      </c>
      <c r="E28" s="14">
        <f>'rendelkezes(5)'!Q26</f>
        <v>-0.15749999999999997</v>
      </c>
      <c r="F28" s="14">
        <f>'kar(5)'!Q26</f>
        <v>-0.44594999999999985</v>
      </c>
      <c r="G28" s="14">
        <f>'csoportmunka(5)'!Q26</f>
        <v>-0.55000000000000004</v>
      </c>
      <c r="H28" s="14">
        <f>'javitas(5)'!Q26</f>
        <v>-3.0999999999999917E-2</v>
      </c>
      <c r="I28" s="14">
        <f>'visszaford(5)'!Q26</f>
        <v>0.21914999999999962</v>
      </c>
      <c r="J28" s="14">
        <f>'szukseg(5)'!Q26</f>
        <v>-0.97799999999999998</v>
      </c>
      <c r="K28" s="14">
        <f>'gyak(5)'!Q26</f>
        <v>-0.46289999999999965</v>
      </c>
      <c r="L28" s="14">
        <f>'visszaall(5)'!Q26</f>
        <v>-0.35714999999999963</v>
      </c>
      <c r="M28" s="1">
        <v>1000000</v>
      </c>
      <c r="N28" s="18">
        <f>gyanuk!AF28</f>
        <v>58</v>
      </c>
    </row>
    <row r="29" spans="1:14" hidden="1" x14ac:dyDescent="0.3">
      <c r="A29" s="1" t="s">
        <v>155</v>
      </c>
      <c r="B29" s="1" t="s">
        <v>38</v>
      </c>
      <c r="C29" s="14">
        <f>'bizalom(5)'!Q27</f>
        <v>4.8224999999999962E-2</v>
      </c>
      <c r="D29" s="14">
        <f>'sertetlen(5)'!Q27</f>
        <v>0.44722499999999987</v>
      </c>
      <c r="E29" s="14">
        <f>'rendelkezes(5)'!Q27</f>
        <v>0.50497499999999995</v>
      </c>
      <c r="F29" s="14">
        <f>'kar(5)'!Q27</f>
        <v>0.43500000000000005</v>
      </c>
      <c r="G29" s="14">
        <f>'csoportmunka(5)'!Q27</f>
        <v>0.15000000000000002</v>
      </c>
      <c r="H29" s="14">
        <f>'javitas(5)'!Q27</f>
        <v>0.40205000000000013</v>
      </c>
      <c r="I29" s="14">
        <f>'visszaford(5)'!Q27</f>
        <v>0.41974999999999996</v>
      </c>
      <c r="J29" s="14">
        <f>'szukseg(5)'!Q27</f>
        <v>3.1775000000000109E-2</v>
      </c>
      <c r="K29" s="14">
        <f>'gyak(5)'!Q27</f>
        <v>8.725000000000005E-2</v>
      </c>
      <c r="L29" s="14">
        <f>'visszaall(5)'!Q27</f>
        <v>3.3625000000000016E-2</v>
      </c>
      <c r="M29" s="1">
        <v>1000000</v>
      </c>
      <c r="N29" s="18">
        <f>gyanuk!AF29</f>
        <v>109</v>
      </c>
    </row>
    <row r="30" spans="1:14" hidden="1" x14ac:dyDescent="0.3">
      <c r="A30" s="1" t="s">
        <v>156</v>
      </c>
      <c r="B30" s="1" t="s">
        <v>39</v>
      </c>
      <c r="C30" s="14">
        <f>'bizalom(5)'!Q28</f>
        <v>-0.16386666666666683</v>
      </c>
      <c r="D30" s="14">
        <f>'sertetlen(5)'!Q28</f>
        <v>5.9033333333333417E-2</v>
      </c>
      <c r="E30" s="14">
        <f>'rendelkezes(5)'!Q28</f>
        <v>0.40643333333333304</v>
      </c>
      <c r="F30" s="14">
        <f>'kar(5)'!Q28</f>
        <v>-0.2124666666666665</v>
      </c>
      <c r="G30" s="14">
        <f>'csoportmunka(5)'!Q28</f>
        <v>-0.16476666666666637</v>
      </c>
      <c r="H30" s="14">
        <f>'javitas(5)'!Q28</f>
        <v>2.7433333333333049E-2</v>
      </c>
      <c r="I30" s="14">
        <f>'visszaford(5)'!Q28</f>
        <v>-0.2092333333333336</v>
      </c>
      <c r="J30" s="14">
        <f>'szukseg(5)'!Q28</f>
        <v>0.40753333333333347</v>
      </c>
      <c r="K30" s="14">
        <f>'gyak(5)'!Q28</f>
        <v>5.2866666666666763E-2</v>
      </c>
      <c r="L30" s="14">
        <f>'visszaall(5)'!Q28</f>
        <v>-4.5733333333333626E-2</v>
      </c>
      <c r="M30" s="1">
        <v>1000000</v>
      </c>
      <c r="N30" s="18">
        <f>gyanuk!AF30</f>
        <v>131</v>
      </c>
    </row>
    <row r="31" spans="1:14" hidden="1" x14ac:dyDescent="0.3">
      <c r="A31" s="1" t="s">
        <v>156</v>
      </c>
      <c r="B31" s="1" t="s">
        <v>40</v>
      </c>
      <c r="C31" s="14">
        <f>'bizalom(5)'!Q29</f>
        <v>-0.35236666666666672</v>
      </c>
      <c r="D31" s="14">
        <f>'sertetlen(5)'!Q29</f>
        <v>-0.21806666666666694</v>
      </c>
      <c r="E31" s="14">
        <f>'rendelkezes(5)'!Q29</f>
        <v>0.11966666666666666</v>
      </c>
      <c r="F31" s="14">
        <f>'kar(5)'!Q29</f>
        <v>-0.33620000000000011</v>
      </c>
      <c r="G31" s="14">
        <f>'csoportmunka(5)'!Q29</f>
        <v>-0.38213333333333327</v>
      </c>
      <c r="H31" s="14">
        <f>'javitas(5)'!Q29</f>
        <v>-0.37806666666666694</v>
      </c>
      <c r="I31" s="14">
        <f>'visszaford(5)'!Q29</f>
        <v>-0.3017999999999999</v>
      </c>
      <c r="J31" s="14">
        <f>'szukseg(5)'!Q29</f>
        <v>-7.8400000000000247E-2</v>
      </c>
      <c r="K31" s="14">
        <f>'gyak(5)'!Q29</f>
        <v>0.19203333333333342</v>
      </c>
      <c r="L31" s="14">
        <f>'visszaall(5)'!Q29</f>
        <v>-0.12659999999999982</v>
      </c>
      <c r="M31" s="1">
        <v>1000000</v>
      </c>
      <c r="N31" s="18">
        <f>gyanuk!AF31</f>
        <v>106</v>
      </c>
    </row>
    <row r="32" spans="1:14" hidden="1" x14ac:dyDescent="0.3">
      <c r="A32" s="1" t="s">
        <v>154</v>
      </c>
      <c r="B32" s="1" t="s">
        <v>41</v>
      </c>
      <c r="C32" s="14">
        <f>'bizalom(5)'!Q30</f>
        <v>0.26397499999999996</v>
      </c>
      <c r="D32" s="14">
        <f>'sertetlen(5)'!Q30</f>
        <v>0.39812499999999995</v>
      </c>
      <c r="E32" s="14">
        <f>'rendelkezes(5)'!Q30</f>
        <v>0.35272499999999996</v>
      </c>
      <c r="F32" s="14">
        <f>'kar(5)'!Q30</f>
        <v>0.23812500000000003</v>
      </c>
      <c r="G32" s="14">
        <f>'csoportmunka(5)'!Q30</f>
        <v>0.24944999999999984</v>
      </c>
      <c r="H32" s="14">
        <f>'javitas(5)'!Q30</f>
        <v>0.30709999999999993</v>
      </c>
      <c r="I32" s="14">
        <f>'visszaford(5)'!Q30</f>
        <v>0.37405000000000022</v>
      </c>
      <c r="J32" s="14">
        <f>'szukseg(5)'!Q30</f>
        <v>-0.10302500000000014</v>
      </c>
      <c r="K32" s="14">
        <f>'gyak(5)'!Q30</f>
        <v>-6.5949999999999731E-2</v>
      </c>
      <c r="L32" s="14">
        <f>'visszaall(5)'!Q30</f>
        <v>1.2699999999999823E-2</v>
      </c>
      <c r="M32" s="1">
        <v>1000000</v>
      </c>
      <c r="N32" s="18">
        <f>gyanuk!AF32</f>
        <v>119</v>
      </c>
    </row>
    <row r="33" spans="1:14" hidden="1" x14ac:dyDescent="0.3">
      <c r="A33" s="1" t="s">
        <v>155</v>
      </c>
      <c r="B33" s="1" t="s">
        <v>42</v>
      </c>
      <c r="C33" s="14">
        <f>'bizalom(5)'!Q31</f>
        <v>0.37970000000000015</v>
      </c>
      <c r="D33" s="14">
        <f>'sertetlen(5)'!Q31</f>
        <v>0.4346666666666667</v>
      </c>
      <c r="E33" s="14">
        <f>'rendelkezes(5)'!Q31</f>
        <v>0.36906666666666688</v>
      </c>
      <c r="F33" s="14">
        <f>'kar(5)'!Q31</f>
        <v>0.31390000000000029</v>
      </c>
      <c r="G33" s="14">
        <f>'csoportmunka(5)'!Q31</f>
        <v>0.69973333333333354</v>
      </c>
      <c r="H33" s="14">
        <f>'javitas(5)'!Q31</f>
        <v>0.50363333333333327</v>
      </c>
      <c r="I33" s="14">
        <f>'visszaford(5)'!Q31</f>
        <v>0.42066666666666669</v>
      </c>
      <c r="J33" s="14">
        <f>'szukseg(5)'!Q31</f>
        <v>-0.42363333333333308</v>
      </c>
      <c r="K33" s="14">
        <f>'gyak(5)'!Q31</f>
        <v>-0.36783333333333346</v>
      </c>
      <c r="L33" s="14">
        <f>'visszaall(5)'!Q31</f>
        <v>-0.35856666666666676</v>
      </c>
      <c r="M33" s="1">
        <v>1000000</v>
      </c>
      <c r="N33" s="18">
        <f>gyanuk!AF33</f>
        <v>43</v>
      </c>
    </row>
    <row r="34" spans="1:14" hidden="1" x14ac:dyDescent="0.3">
      <c r="A34" s="1" t="s">
        <v>154</v>
      </c>
      <c r="B34" s="1" t="s">
        <v>43</v>
      </c>
      <c r="C34" s="14">
        <f>'bizalom(5)'!Q32</f>
        <v>0.4401750000000002</v>
      </c>
      <c r="D34" s="14">
        <f>'sertetlen(5)'!Q32</f>
        <v>0.43352500000000005</v>
      </c>
      <c r="E34" s="14">
        <f>'rendelkezes(5)'!Q32</f>
        <v>0.53415000000000012</v>
      </c>
      <c r="F34" s="14">
        <f>'kar(5)'!Q32</f>
        <v>0.39034999999999986</v>
      </c>
      <c r="G34" s="14">
        <f>'csoportmunka(5)'!Q32</f>
        <v>0.56537499999999996</v>
      </c>
      <c r="H34" s="14">
        <f>'javitas(5)'!Q32</f>
        <v>0.65662500000000001</v>
      </c>
      <c r="I34" s="14">
        <f>'visszaford(5)'!Q32</f>
        <v>0.58182499999999981</v>
      </c>
      <c r="J34" s="14">
        <f>'szukseg(5)'!Q32</f>
        <v>0.1072249999999999</v>
      </c>
      <c r="K34" s="14">
        <f>'gyak(5)'!Q32</f>
        <v>1.8574999999999786E-2</v>
      </c>
      <c r="L34" s="14">
        <f>'visszaall(5)'!Q32</f>
        <v>1.432499999999981E-2</v>
      </c>
      <c r="M34" s="1">
        <v>1000000</v>
      </c>
      <c r="N34" s="18">
        <f>gyanuk!AF34</f>
        <v>78</v>
      </c>
    </row>
    <row r="35" spans="1:14" x14ac:dyDescent="0.3">
      <c r="A35" s="1" t="s">
        <v>152</v>
      </c>
      <c r="B35" s="1" t="s">
        <v>44</v>
      </c>
      <c r="C35" s="14">
        <f>'bizalom(5)'!Q33</f>
        <v>0.2649499999999998</v>
      </c>
      <c r="D35" s="14">
        <f>'sertetlen(5)'!Q33</f>
        <v>9.6899999999999653E-2</v>
      </c>
      <c r="E35" s="14">
        <f>'rendelkezes(5)'!Q33</f>
        <v>-0.46649999999999991</v>
      </c>
      <c r="F35" s="14">
        <f>'kar(5)'!Q33</f>
        <v>-0.28435000000000032</v>
      </c>
      <c r="G35" s="14">
        <f>'csoportmunka(5)'!Q33</f>
        <v>0.24460000000000037</v>
      </c>
      <c r="H35" s="14">
        <f>'javitas(5)'!Q33</f>
        <v>0.11110000000000031</v>
      </c>
      <c r="I35" s="14">
        <f>'visszaford(5)'!Q33</f>
        <v>0.60005000000000019</v>
      </c>
      <c r="J35" s="14">
        <f>'szukseg(5)'!Q33</f>
        <v>-1.1657500000000001</v>
      </c>
      <c r="K35" s="14">
        <f>'gyak(5)'!Q33</f>
        <v>-0.29810000000000025</v>
      </c>
      <c r="L35" s="14">
        <f>'visszaall(5)'!Q33</f>
        <v>-0.49910000000000032</v>
      </c>
      <c r="M35" s="1">
        <v>1000000</v>
      </c>
      <c r="N35" s="18">
        <f>gyanuk!AF35</f>
        <v>47</v>
      </c>
    </row>
    <row r="36" spans="1:14" hidden="1" x14ac:dyDescent="0.3">
      <c r="A36" s="1" t="s">
        <v>153</v>
      </c>
      <c r="B36" s="1" t="s">
        <v>45</v>
      </c>
      <c r="C36" s="14">
        <f>'bizalom(5)'!Q34</f>
        <v>0.38302500000000006</v>
      </c>
      <c r="D36" s="14">
        <f>'sertetlen(5)'!Q34</f>
        <v>0.43737499999999996</v>
      </c>
      <c r="E36" s="14">
        <f>'rendelkezes(5)'!Q34</f>
        <v>0.46709999999999996</v>
      </c>
      <c r="F36" s="14">
        <f>'kar(5)'!Q34</f>
        <v>0.23499999999999999</v>
      </c>
      <c r="G36" s="14">
        <f>'csoportmunka(5)'!Q34</f>
        <v>0.3658499999999999</v>
      </c>
      <c r="H36" s="14">
        <f>'javitas(5)'!Q34</f>
        <v>0.3781500000000001</v>
      </c>
      <c r="I36" s="14">
        <f>'visszaford(5)'!Q34</f>
        <v>0.42340000000000011</v>
      </c>
      <c r="J36" s="14">
        <f>'szukseg(5)'!Q34</f>
        <v>8.5824999999999818E-2</v>
      </c>
      <c r="K36" s="14">
        <f>'gyak(5)'!Q34</f>
        <v>6.8275000000000086E-2</v>
      </c>
      <c r="L36" s="14">
        <f>'visszaall(5)'!Q34</f>
        <v>-5.7300000000000129E-2</v>
      </c>
      <c r="M36" s="1">
        <v>1000000</v>
      </c>
      <c r="N36" s="18">
        <f>gyanuk!AF36</f>
        <v>95</v>
      </c>
    </row>
    <row r="37" spans="1:14" hidden="1" x14ac:dyDescent="0.3">
      <c r="A37" s="1" t="s">
        <v>155</v>
      </c>
      <c r="B37" s="1" t="s">
        <v>46</v>
      </c>
      <c r="C37" s="14">
        <f>'bizalom(5)'!Q35</f>
        <v>0.47887500000000005</v>
      </c>
      <c r="D37" s="14">
        <f>'sertetlen(5)'!Q35</f>
        <v>0.42467500000000014</v>
      </c>
      <c r="E37" s="14">
        <f>'rendelkezes(5)'!Q35</f>
        <v>0.59905000000000019</v>
      </c>
      <c r="F37" s="14">
        <f>'kar(5)'!Q35</f>
        <v>0.61050000000000004</v>
      </c>
      <c r="G37" s="14">
        <f>'csoportmunka(5)'!Q35</f>
        <v>0.57327500000000009</v>
      </c>
      <c r="H37" s="14">
        <f>'javitas(5)'!Q35</f>
        <v>0.75394999999999979</v>
      </c>
      <c r="I37" s="14">
        <f>'visszaford(5)'!Q35</f>
        <v>0.60994999999999977</v>
      </c>
      <c r="J37" s="14">
        <f>'szukseg(5)'!Q35</f>
        <v>-0.11592500000000028</v>
      </c>
      <c r="K37" s="14">
        <f>'gyak(5)'!Q35</f>
        <v>-0.14037499999999992</v>
      </c>
      <c r="L37" s="14">
        <f>'visszaall(5)'!Q35</f>
        <v>-0.13090000000000002</v>
      </c>
      <c r="M37" s="1">
        <v>1000000</v>
      </c>
      <c r="N37" s="18">
        <f>gyanuk!AF37</f>
        <v>44</v>
      </c>
    </row>
    <row r="38" spans="1:14" hidden="1" x14ac:dyDescent="0.3">
      <c r="A38" s="1" t="s">
        <v>154</v>
      </c>
      <c r="B38" s="1" t="s">
        <v>47</v>
      </c>
      <c r="C38" s="14">
        <f>'bizalom(5)'!Q36</f>
        <v>0.56532000000000004</v>
      </c>
      <c r="D38" s="14">
        <f>'sertetlen(5)'!Q36</f>
        <v>0.56347999999999998</v>
      </c>
      <c r="E38" s="14">
        <f>'rendelkezes(5)'!Q36</f>
        <v>0.65314000000000016</v>
      </c>
      <c r="F38" s="14">
        <f>'kar(5)'!Q36</f>
        <v>0.6649799999999999</v>
      </c>
      <c r="G38" s="14">
        <f>'csoportmunka(5)'!Q36</f>
        <v>0.59732000000000007</v>
      </c>
      <c r="H38" s="14">
        <f>'javitas(5)'!Q36</f>
        <v>0.67425999999999986</v>
      </c>
      <c r="I38" s="14">
        <f>'visszaford(5)'!Q36</f>
        <v>0.64807999999999999</v>
      </c>
      <c r="J38" s="14">
        <f>'szukseg(5)'!Q36</f>
        <v>0.15662000000000004</v>
      </c>
      <c r="K38" s="14">
        <f>'gyak(5)'!Q36</f>
        <v>0.2187599999999999</v>
      </c>
      <c r="L38" s="14">
        <f>'visszaall(5)'!Q36</f>
        <v>0.11940000000000009</v>
      </c>
      <c r="M38" s="1">
        <v>1000000</v>
      </c>
      <c r="N38" s="18">
        <f>gyanuk!AF38</f>
        <v>27</v>
      </c>
    </row>
    <row r="39" spans="1:14" x14ac:dyDescent="0.3">
      <c r="A39" s="1" t="s">
        <v>152</v>
      </c>
      <c r="B39" s="1" t="s">
        <v>48</v>
      </c>
      <c r="C39" s="14">
        <f>'bizalom(5)'!Q37</f>
        <v>0.48830000000000018</v>
      </c>
      <c r="D39" s="14">
        <f>'sertetlen(5)'!Q37</f>
        <v>0.29214999999999969</v>
      </c>
      <c r="E39" s="14">
        <f>'rendelkezes(5)'!Q37</f>
        <v>-0.19860000000000033</v>
      </c>
      <c r="F39" s="14">
        <f>'kar(5)'!Q37</f>
        <v>-0.13424999999999998</v>
      </c>
      <c r="G39" s="14">
        <f>'csoportmunka(5)'!Q37</f>
        <v>-0.17025000000000001</v>
      </c>
      <c r="H39" s="14">
        <f>'javitas(5)'!Q37</f>
        <v>0.6705500000000002</v>
      </c>
      <c r="I39" s="14">
        <f>'visszaford(5)'!Q37</f>
        <v>0.45114999999999961</v>
      </c>
      <c r="J39" s="14">
        <f>'szukseg(5)'!Q37</f>
        <v>-0.95300000000000007</v>
      </c>
      <c r="K39" s="14">
        <f>'gyak(5)'!Q37</f>
        <v>-0.46589999999999954</v>
      </c>
      <c r="L39" s="14">
        <f>'visszaall(5)'!Q37</f>
        <v>-0.43960000000000043</v>
      </c>
      <c r="M39" s="1">
        <v>1000000</v>
      </c>
      <c r="N39" s="18">
        <f>gyanuk!AF39</f>
        <v>49</v>
      </c>
    </row>
    <row r="40" spans="1:14" hidden="1" x14ac:dyDescent="0.3">
      <c r="A40" s="1" t="s">
        <v>155</v>
      </c>
      <c r="B40" s="1" t="s">
        <v>49</v>
      </c>
      <c r="C40" s="14">
        <f>'bizalom(5)'!Q38</f>
        <v>0.45802500000000013</v>
      </c>
      <c r="D40" s="14">
        <f>'sertetlen(5)'!Q38</f>
        <v>0.53012499999999996</v>
      </c>
      <c r="E40" s="14">
        <f>'rendelkezes(5)'!Q38</f>
        <v>0.48830000000000018</v>
      </c>
      <c r="F40" s="14">
        <f>'kar(5)'!Q38</f>
        <v>0.51930000000000021</v>
      </c>
      <c r="G40" s="14">
        <f>'csoportmunka(5)'!Q38</f>
        <v>0.67534999999999989</v>
      </c>
      <c r="H40" s="14">
        <f>'javitas(5)'!Q38</f>
        <v>0.60809999999999986</v>
      </c>
      <c r="I40" s="14">
        <f>'visszaford(5)'!Q38</f>
        <v>0.59477500000000005</v>
      </c>
      <c r="J40" s="14">
        <f>'szukseg(5)'!Q38</f>
        <v>0.14815000000000011</v>
      </c>
      <c r="K40" s="14">
        <f>'gyak(5)'!Q38</f>
        <v>0.22957499999999986</v>
      </c>
      <c r="L40" s="14">
        <f>'visszaall(5)'!Q38</f>
        <v>-1.2949999999999795E-2</v>
      </c>
      <c r="M40" s="1">
        <v>1000000</v>
      </c>
      <c r="N40" s="18">
        <f>gyanuk!AF40</f>
        <v>52</v>
      </c>
    </row>
    <row r="41" spans="1:14" x14ac:dyDescent="0.3">
      <c r="A41" s="1" t="s">
        <v>152</v>
      </c>
      <c r="B41" s="1" t="s">
        <v>50</v>
      </c>
      <c r="C41" s="14">
        <f>'bizalom(5)'!Q39</f>
        <v>0.63605000000000023</v>
      </c>
      <c r="D41" s="14">
        <f>'sertetlen(5)'!Q39</f>
        <v>0.29414999999999969</v>
      </c>
      <c r="E41" s="14">
        <f>'rendelkezes(5)'!Q39</f>
        <v>4.8350000000000337E-2</v>
      </c>
      <c r="F41" s="14">
        <f>'kar(5)'!Q39</f>
        <v>0.20199999999999996</v>
      </c>
      <c r="G41" s="14">
        <f>'csoportmunka(5)'!Q39</f>
        <v>0.58875</v>
      </c>
      <c r="H41" s="14">
        <f>'javitas(5)'!Q39</f>
        <v>0.43435000000000035</v>
      </c>
      <c r="I41" s="14">
        <f>'visszaford(5)'!Q39</f>
        <v>0.55939999999999968</v>
      </c>
      <c r="J41" s="14">
        <f>'szukseg(5)'!Q39</f>
        <v>-1.1149499999999999</v>
      </c>
      <c r="K41" s="14">
        <f>'gyak(5)'!Q39</f>
        <v>-0.10480000000000023</v>
      </c>
      <c r="L41" s="14">
        <f>'visszaall(5)'!Q39</f>
        <v>-0.63485000000000036</v>
      </c>
      <c r="M41" s="1">
        <v>1000000</v>
      </c>
      <c r="N41" s="18">
        <f>gyanuk!AF41</f>
        <v>46</v>
      </c>
    </row>
    <row r="42" spans="1:14" hidden="1" x14ac:dyDescent="0.3">
      <c r="A42" s="1" t="s">
        <v>155</v>
      </c>
      <c r="B42" s="1" t="s">
        <v>51</v>
      </c>
      <c r="C42" s="14">
        <f>'bizalom(5)'!Q40</f>
        <v>0.53755999999999982</v>
      </c>
      <c r="D42" s="14">
        <f>'sertetlen(5)'!Q40</f>
        <v>0.57134000000000018</v>
      </c>
      <c r="E42" s="14">
        <f>'rendelkezes(5)'!Q40</f>
        <v>0.77005999999999974</v>
      </c>
      <c r="F42" s="14">
        <f>'kar(5)'!Q40</f>
        <v>0.70960000000000001</v>
      </c>
      <c r="G42" s="14">
        <f>'csoportmunka(5)'!Q40</f>
        <v>0.51174000000000019</v>
      </c>
      <c r="H42" s="14">
        <f>'javitas(5)'!Q40</f>
        <v>0.70567999999999986</v>
      </c>
      <c r="I42" s="14">
        <f>'visszaford(5)'!Q40</f>
        <v>0.71507999999999994</v>
      </c>
      <c r="J42" s="14">
        <f>'szukseg(5)'!Q40</f>
        <v>-3.3599999999998076E-3</v>
      </c>
      <c r="K42" s="14">
        <f>'gyak(5)'!Q40</f>
        <v>0.33392000000000011</v>
      </c>
      <c r="L42" s="14">
        <f>'visszaall(5)'!Q40</f>
        <v>0.16999999999999993</v>
      </c>
      <c r="M42" s="1">
        <v>1000000</v>
      </c>
      <c r="N42" s="18">
        <f>gyanuk!AF42</f>
        <v>82</v>
      </c>
    </row>
    <row r="43" spans="1:14" x14ac:dyDescent="0.3">
      <c r="A43" s="1" t="s">
        <v>152</v>
      </c>
      <c r="B43" s="1" t="s">
        <v>52</v>
      </c>
      <c r="C43" s="14">
        <f>'bizalom(5)'!Q41</f>
        <v>0.21420000000000072</v>
      </c>
      <c r="D43" s="14">
        <f>'sertetlen(5)'!Q41</f>
        <v>-1.2305000000000001</v>
      </c>
      <c r="E43" s="14">
        <f>'rendelkezes(5)'!Q41</f>
        <v>-1.9653999999999998</v>
      </c>
      <c r="F43" s="14">
        <f>'kar(5)'!Q41</f>
        <v>-2.2191000000000005</v>
      </c>
      <c r="G43" s="14">
        <f>'csoportmunka(5)'!Q41</f>
        <v>0.14789999999999959</v>
      </c>
      <c r="H43" s="14">
        <f>'javitas(5)'!Q41</f>
        <v>-1.7541000000000002</v>
      </c>
      <c r="I43" s="14">
        <f>'visszaford(5)'!Q41</f>
        <v>-0.88210000000000033</v>
      </c>
      <c r="J43" s="14">
        <f>'szukseg(5)'!Q41</f>
        <v>-2.5379999999999998</v>
      </c>
      <c r="K43" s="14">
        <f>'gyak(5)'!Q41</f>
        <v>-2.2349999999999999</v>
      </c>
      <c r="L43" s="14">
        <f>'visszaall(5)'!Q41</f>
        <v>-0.77929999999999922</v>
      </c>
      <c r="M43" s="1">
        <v>1000000</v>
      </c>
      <c r="N43" s="18">
        <f>gyanuk!AF43</f>
        <v>9</v>
      </c>
    </row>
    <row r="44" spans="1:14" hidden="1" x14ac:dyDescent="0.3">
      <c r="A44" s="1" t="s">
        <v>154</v>
      </c>
      <c r="B44" s="1" t="s">
        <v>53</v>
      </c>
      <c r="C44" s="14">
        <f>'bizalom(5)'!Q42</f>
        <v>0.18312499999999998</v>
      </c>
      <c r="D44" s="14">
        <f>'sertetlen(5)'!Q42</f>
        <v>0.47330000000000017</v>
      </c>
      <c r="E44" s="14">
        <f>'rendelkezes(5)'!Q42</f>
        <v>0.55009999999999992</v>
      </c>
      <c r="F44" s="14">
        <f>'kar(5)'!Q42</f>
        <v>0.59072499999999994</v>
      </c>
      <c r="G44" s="14">
        <f>'csoportmunka(5)'!Q42</f>
        <v>0.56184999999999996</v>
      </c>
      <c r="H44" s="14">
        <f>'javitas(5)'!Q42</f>
        <v>0.54880000000000018</v>
      </c>
      <c r="I44" s="14">
        <f>'visszaford(5)'!Q42</f>
        <v>0.58497499999999991</v>
      </c>
      <c r="J44" s="14">
        <f>'szukseg(5)'!Q42</f>
        <v>-2.6550000000000074E-2</v>
      </c>
      <c r="K44" s="14">
        <f>'gyak(5)'!Q42</f>
        <v>7.0999999999998842E-3</v>
      </c>
      <c r="L44" s="14">
        <f>'visszaall(5)'!Q42</f>
        <v>5.005000000000015E-2</v>
      </c>
      <c r="M44" s="1">
        <v>1000000</v>
      </c>
      <c r="N44" s="18">
        <f>gyanuk!AF44</f>
        <v>83</v>
      </c>
    </row>
    <row r="45" spans="1:14" hidden="1" x14ac:dyDescent="0.3">
      <c r="A45" s="1" t="s">
        <v>156</v>
      </c>
      <c r="B45" s="1" t="s">
        <v>54</v>
      </c>
      <c r="C45" s="14">
        <f>'bizalom(5)'!Q43</f>
        <v>-0.98814999999999964</v>
      </c>
      <c r="D45" s="14">
        <f>'sertetlen(5)'!Q43</f>
        <v>1.5899999999999581E-2</v>
      </c>
      <c r="E45" s="14">
        <f>'rendelkezes(5)'!Q43</f>
        <v>1.8699999999999828E-2</v>
      </c>
      <c r="F45" s="14">
        <f>'kar(5)'!Q43</f>
        <v>-0.68385000000000029</v>
      </c>
      <c r="G45" s="14">
        <f>'csoportmunka(5)'!Q43</f>
        <v>-0.52164999999999973</v>
      </c>
      <c r="H45" s="14">
        <f>'javitas(5)'!Q43</f>
        <v>-1.5059499999999999</v>
      </c>
      <c r="I45" s="14">
        <f>'visszaford(5)'!Q43</f>
        <v>-0.95819999999999972</v>
      </c>
      <c r="J45" s="14">
        <f>'szukseg(5)'!Q43</f>
        <v>-1.5091499999999995</v>
      </c>
      <c r="K45" s="14">
        <f>'gyak(5)'!Q43</f>
        <v>-1.49125</v>
      </c>
      <c r="L45" s="14">
        <f>'visszaall(5)'!Q43</f>
        <v>2.1949999999999803E-2</v>
      </c>
      <c r="M45" s="1">
        <v>1000000</v>
      </c>
      <c r="N45" s="18">
        <f>gyanuk!AF45</f>
        <v>28</v>
      </c>
    </row>
    <row r="46" spans="1:14" hidden="1" x14ac:dyDescent="0.3">
      <c r="A46" s="1" t="s">
        <v>155</v>
      </c>
      <c r="B46" s="1" t="s">
        <v>55</v>
      </c>
      <c r="C46" s="14">
        <f>'bizalom(5)'!Q44</f>
        <v>0.37605000000000022</v>
      </c>
      <c r="D46" s="14">
        <f>'sertetlen(5)'!Q44</f>
        <v>0.55382499999999979</v>
      </c>
      <c r="E46" s="14">
        <f>'rendelkezes(5)'!Q44</f>
        <v>0.54125000000000001</v>
      </c>
      <c r="F46" s="14">
        <f>'kar(5)'!Q44</f>
        <v>0.58409999999999984</v>
      </c>
      <c r="G46" s="14">
        <f>'csoportmunka(5)'!Q44</f>
        <v>0.77480000000000016</v>
      </c>
      <c r="H46" s="14">
        <f>'javitas(5)'!Q44</f>
        <v>0.55967500000000014</v>
      </c>
      <c r="I46" s="14">
        <f>'visszaford(5)'!Q44</f>
        <v>0.61572499999999986</v>
      </c>
      <c r="J46" s="14">
        <f>'szukseg(5)'!Q44</f>
        <v>0.15405000000000013</v>
      </c>
      <c r="K46" s="14">
        <f>'gyak(5)'!Q44</f>
        <v>7.327500000000009E-2</v>
      </c>
      <c r="L46" s="14">
        <f>'visszaall(5)'!Q44</f>
        <v>-0.18157499999999982</v>
      </c>
      <c r="M46" s="1">
        <v>1000000</v>
      </c>
      <c r="N46" s="18">
        <f>gyanuk!AF46</f>
        <v>42</v>
      </c>
    </row>
    <row r="47" spans="1:14" hidden="1" x14ac:dyDescent="0.3">
      <c r="A47" s="1" t="s">
        <v>154</v>
      </c>
      <c r="B47" s="1" t="s">
        <v>56</v>
      </c>
      <c r="C47" s="14">
        <f>'bizalom(5)'!Q45</f>
        <v>0.29450000000000004</v>
      </c>
      <c r="D47" s="14">
        <f>'sertetlen(5)'!Q45</f>
        <v>0.56599999999999995</v>
      </c>
      <c r="E47" s="14">
        <f>'rendelkezes(5)'!Q45</f>
        <v>0.43483333333333335</v>
      </c>
      <c r="F47" s="14">
        <f>'kar(5)'!Q45</f>
        <v>0.39976666666666644</v>
      </c>
      <c r="G47" s="14">
        <f>'csoportmunka(5)'!Q45</f>
        <v>0.73066666666666669</v>
      </c>
      <c r="H47" s="14">
        <f>'javitas(5)'!Q45</f>
        <v>0.26996666666666663</v>
      </c>
      <c r="I47" s="14">
        <f>'visszaford(5)'!Q45</f>
        <v>0.45063333333333322</v>
      </c>
      <c r="J47" s="14">
        <f>'szukseg(5)'!Q45</f>
        <v>-0.20920000000000005</v>
      </c>
      <c r="K47" s="14">
        <f>'gyak(5)'!Q45</f>
        <v>-0.29209999999999975</v>
      </c>
      <c r="L47" s="14">
        <f>'visszaall(5)'!Q45</f>
        <v>-0.57543333333333313</v>
      </c>
      <c r="M47" s="1">
        <v>1000000</v>
      </c>
      <c r="N47" s="18">
        <f>gyanuk!AF47</f>
        <v>35</v>
      </c>
    </row>
    <row r="48" spans="1:14" x14ac:dyDescent="0.3">
      <c r="A48" s="1" t="s">
        <v>152</v>
      </c>
      <c r="B48" s="1" t="s">
        <v>57</v>
      </c>
      <c r="C48" s="14">
        <f>'bizalom(5)'!Q46</f>
        <v>0.47353333333333342</v>
      </c>
      <c r="D48" s="14">
        <f>'sertetlen(5)'!Q46</f>
        <v>0.46843333333333309</v>
      </c>
      <c r="E48" s="14">
        <f>'rendelkezes(5)'!Q46</f>
        <v>0.40476666666666644</v>
      </c>
      <c r="F48" s="14">
        <f>'kar(5)'!Q46</f>
        <v>0.22400000000000006</v>
      </c>
      <c r="G48" s="14">
        <f>'csoportmunka(5)'!Q46</f>
        <v>-3.0999999999999989E-2</v>
      </c>
      <c r="H48" s="14">
        <f>'javitas(5)'!Q46</f>
        <v>0.54399999999999993</v>
      </c>
      <c r="I48" s="14">
        <f>'visszaford(5)'!Q46</f>
        <v>0.48513333333333319</v>
      </c>
      <c r="J48" s="14">
        <f>'szukseg(5)'!Q46</f>
        <v>-0.35406666666666692</v>
      </c>
      <c r="K48" s="14">
        <f>'gyak(5)'!Q46</f>
        <v>-0.14009999999999975</v>
      </c>
      <c r="L48" s="14">
        <f>'visszaall(5)'!Q46</f>
        <v>9.9400000000000308E-2</v>
      </c>
      <c r="M48" s="1">
        <v>1000000</v>
      </c>
      <c r="N48" s="18">
        <f>gyanuk!AF48</f>
        <v>75</v>
      </c>
    </row>
    <row r="49" spans="1:14" x14ac:dyDescent="0.3">
      <c r="A49" s="1" t="s">
        <v>152</v>
      </c>
      <c r="B49" s="1" t="s">
        <v>58</v>
      </c>
      <c r="C49" s="14">
        <f>'bizalom(5)'!Q47</f>
        <v>-0.47760000000000047</v>
      </c>
      <c r="D49" s="14">
        <f>'sertetlen(5)'!Q47</f>
        <v>-1.8537999999999992</v>
      </c>
      <c r="E49" s="14">
        <f>'rendelkezes(5)'!Q47</f>
        <v>-4.1858999999999993</v>
      </c>
      <c r="F49" s="14">
        <f>'kar(5)'!Q47</f>
        <v>-3.7391000000000005</v>
      </c>
      <c r="G49" s="14">
        <f>'csoportmunka(5)'!Q47</f>
        <v>-3.5477000000000007</v>
      </c>
      <c r="H49" s="14">
        <f>'javitas(5)'!Q47</f>
        <v>-4.0108999999999995</v>
      </c>
      <c r="I49" s="14">
        <f>'visszaford(5)'!Q47</f>
        <v>-3.6048999999999998</v>
      </c>
      <c r="J49" s="14">
        <f>'szukseg(5)'!Q47</f>
        <v>-0.38239999999999963</v>
      </c>
      <c r="K49" s="14">
        <f>'gyak(5)'!Q47</f>
        <v>-2.0762000000000009</v>
      </c>
      <c r="L49" s="14">
        <f>'visszaall(5)'!Q47</f>
        <v>0.32160000000000033</v>
      </c>
      <c r="M49" s="1">
        <v>1000000</v>
      </c>
      <c r="N49" s="18">
        <f>gyanuk!AF49</f>
        <v>5</v>
      </c>
    </row>
    <row r="50" spans="1:14" hidden="1" x14ac:dyDescent="0.3">
      <c r="A50" s="1" t="s">
        <v>156</v>
      </c>
      <c r="B50" s="1" t="s">
        <v>59</v>
      </c>
      <c r="C50" s="14">
        <f>'bizalom(5)'!Q48</f>
        <v>0.41547499999999993</v>
      </c>
      <c r="D50" s="14">
        <f>'sertetlen(5)'!Q48</f>
        <v>0.39312499999999995</v>
      </c>
      <c r="E50" s="14">
        <f>'rendelkezes(5)'!Q48</f>
        <v>0.66037499999999993</v>
      </c>
      <c r="F50" s="14">
        <f>'kar(5)'!Q48</f>
        <v>0.46352500000000008</v>
      </c>
      <c r="G50" s="14">
        <f>'csoportmunka(5)'!Q48</f>
        <v>0.26437500000000003</v>
      </c>
      <c r="H50" s="14">
        <f>'javitas(5)'!Q48</f>
        <v>0.59794999999999976</v>
      </c>
      <c r="I50" s="14">
        <f>'visszaford(5)'!Q48</f>
        <v>0.52872499999999989</v>
      </c>
      <c r="J50" s="14">
        <f>'szukseg(5)'!Q48</f>
        <v>-5.8224999999999971E-2</v>
      </c>
      <c r="K50" s="14">
        <f>'gyak(5)'!Q48</f>
        <v>-0.1025250000000002</v>
      </c>
      <c r="L50" s="14">
        <f>'visszaall(5)'!Q48</f>
        <v>-0.11544999999999983</v>
      </c>
      <c r="M50" s="1">
        <v>1000000</v>
      </c>
      <c r="N50" s="18">
        <f>gyanuk!AF50</f>
        <v>64</v>
      </c>
    </row>
    <row r="51" spans="1:14" hidden="1" x14ac:dyDescent="0.3">
      <c r="A51" s="1" t="s">
        <v>156</v>
      </c>
      <c r="B51" s="1" t="s">
        <v>60</v>
      </c>
      <c r="C51" s="14">
        <f>'bizalom(5)'!Q49</f>
        <v>-0.252</v>
      </c>
      <c r="D51" s="14">
        <f>'sertetlen(5)'!Q49</f>
        <v>0.12697499999999995</v>
      </c>
      <c r="E51" s="14">
        <f>'rendelkezes(5)'!Q49</f>
        <v>0.5064749999999999</v>
      </c>
      <c r="F51" s="14">
        <f>'kar(5)'!Q49</f>
        <v>-3.3925000000000205E-2</v>
      </c>
      <c r="G51" s="14">
        <f>'csoportmunka(5)'!Q49</f>
        <v>7.6400000000000134E-2</v>
      </c>
      <c r="H51" s="14">
        <f>'javitas(5)'!Q49</f>
        <v>0.18287500000000001</v>
      </c>
      <c r="I51" s="14">
        <f>'visszaford(5)'!Q49</f>
        <v>-1.5374999999999917E-2</v>
      </c>
      <c r="J51" s="14">
        <f>'szukseg(5)'!Q49</f>
        <v>0.41084999999999994</v>
      </c>
      <c r="K51" s="14">
        <f>'gyak(5)'!Q49</f>
        <v>0.34344999999999981</v>
      </c>
      <c r="L51" s="14">
        <f>'visszaall(5)'!Q49</f>
        <v>1.2699999999999823E-2</v>
      </c>
      <c r="M51" s="1">
        <v>1000000</v>
      </c>
      <c r="N51" s="18">
        <f>gyanuk!AF51</f>
        <v>124</v>
      </c>
    </row>
    <row r="52" spans="1:14" hidden="1" x14ac:dyDescent="0.3">
      <c r="A52" s="1" t="s">
        <v>156</v>
      </c>
      <c r="B52" s="1" t="s">
        <v>61</v>
      </c>
      <c r="C52" s="14">
        <f>'bizalom(5)'!Q50</f>
        <v>0.48284999999999989</v>
      </c>
      <c r="D52" s="14">
        <f>'sertetlen(5)'!Q50</f>
        <v>0.54484999999999983</v>
      </c>
      <c r="E52" s="14">
        <f>'rendelkezes(5)'!Q50</f>
        <v>0.51819999999999977</v>
      </c>
      <c r="F52" s="14">
        <f>'kar(5)'!Q50</f>
        <v>0.65190000000000015</v>
      </c>
      <c r="G52" s="14">
        <f>'csoportmunka(5)'!Q50</f>
        <v>0.47757499999999986</v>
      </c>
      <c r="H52" s="14">
        <f>'javitas(5)'!Q50</f>
        <v>0.7493249999999998</v>
      </c>
      <c r="I52" s="14">
        <f>'visszaford(5)'!Q50</f>
        <v>0.83392500000000025</v>
      </c>
      <c r="J52" s="14">
        <f>'szukseg(5)'!Q50</f>
        <v>7.4749999999998984E-3</v>
      </c>
      <c r="K52" s="14">
        <f>'gyak(5)'!Q50</f>
        <v>-0.11927500000000002</v>
      </c>
      <c r="L52" s="14">
        <f>'visszaall(5)'!Q50</f>
        <v>0.19999999999999996</v>
      </c>
      <c r="M52" s="1">
        <v>1000000</v>
      </c>
      <c r="N52" s="18">
        <f>gyanuk!AF52</f>
        <v>91</v>
      </c>
    </row>
    <row r="53" spans="1:14" hidden="1" x14ac:dyDescent="0.3">
      <c r="A53" s="1" t="s">
        <v>156</v>
      </c>
      <c r="B53" s="1" t="s">
        <v>62</v>
      </c>
      <c r="C53" s="14">
        <f>'bizalom(5)'!Q51</f>
        <v>0.8017200000000001</v>
      </c>
      <c r="D53" s="14">
        <f>'sertetlen(5)'!Q51</f>
        <v>0.68105999999999989</v>
      </c>
      <c r="E53" s="14">
        <f>'rendelkezes(5)'!Q51</f>
        <v>0.66808000000000001</v>
      </c>
      <c r="F53" s="14">
        <f>'kar(5)'!Q51</f>
        <v>0.73122000000000009</v>
      </c>
      <c r="G53" s="14">
        <f>'csoportmunka(5)'!Q51</f>
        <v>0.58205999999999991</v>
      </c>
      <c r="H53" s="14">
        <f>'javitas(5)'!Q51</f>
        <v>0.86531999999999998</v>
      </c>
      <c r="I53" s="14">
        <f>'visszaford(5)'!Q51</f>
        <v>0.82605999999999979</v>
      </c>
      <c r="J53" s="14">
        <f>'szukseg(5)'!Q51</f>
        <v>0.12889999999999996</v>
      </c>
      <c r="K53" s="14">
        <f>'gyak(5)'!Q51</f>
        <v>0.4694799999999999</v>
      </c>
      <c r="L53" s="14">
        <f>'visszaall(5)'!Q51</f>
        <v>0.24074000000000018</v>
      </c>
      <c r="M53" s="1">
        <v>1000000</v>
      </c>
      <c r="N53" s="18">
        <f>gyanuk!AF53</f>
        <v>15</v>
      </c>
    </row>
    <row r="54" spans="1:14" hidden="1" x14ac:dyDescent="0.3">
      <c r="A54" s="1" t="s">
        <v>155</v>
      </c>
      <c r="B54" s="1" t="s">
        <v>63</v>
      </c>
      <c r="C54" s="14">
        <f>'bizalom(5)'!Q52</f>
        <v>0.11446666666666649</v>
      </c>
      <c r="D54" s="14">
        <f>'sertetlen(5)'!Q52</f>
        <v>0.15659999999999977</v>
      </c>
      <c r="E54" s="14">
        <f>'rendelkezes(5)'!Q52</f>
        <v>0.15473333333333361</v>
      </c>
      <c r="F54" s="14">
        <f>'kar(5)'!Q52</f>
        <v>5.2533333333333466E-2</v>
      </c>
      <c r="G54" s="14">
        <f>'csoportmunka(5)'!Q52</f>
        <v>6.0466666666666523E-2</v>
      </c>
      <c r="H54" s="14">
        <f>'javitas(5)'!Q52</f>
        <v>0.20473333333333357</v>
      </c>
      <c r="I54" s="14">
        <f>'visszaford(5)'!Q52</f>
        <v>0.11016666666666659</v>
      </c>
      <c r="J54" s="14">
        <f>'szukseg(5)'!Q52</f>
        <v>1.006666666666689E-2</v>
      </c>
      <c r="K54" s="14">
        <f>'gyak(5)'!Q52</f>
        <v>-0.14823333333333352</v>
      </c>
      <c r="L54" s="14">
        <f>'visszaall(5)'!Q52</f>
        <v>-0.15020000000000019</v>
      </c>
      <c r="M54" s="1">
        <v>1000000</v>
      </c>
      <c r="N54" s="18">
        <f>gyanuk!AF54</f>
        <v>138</v>
      </c>
    </row>
    <row r="55" spans="1:14" hidden="1" x14ac:dyDescent="0.3">
      <c r="A55" s="1" t="s">
        <v>154</v>
      </c>
      <c r="B55" s="1" t="s">
        <v>64</v>
      </c>
      <c r="C55" s="14">
        <f>'bizalom(5)'!Q53</f>
        <v>0.24102500000000004</v>
      </c>
      <c r="D55" s="14">
        <f>'sertetlen(5)'!Q53</f>
        <v>0.24677500000000008</v>
      </c>
      <c r="E55" s="14">
        <f>'rendelkezes(5)'!Q53</f>
        <v>0.33115000000000006</v>
      </c>
      <c r="F55" s="14">
        <f>'kar(5)'!Q53</f>
        <v>0.32367500000000016</v>
      </c>
      <c r="G55" s="14">
        <f>'csoportmunka(5)'!Q53</f>
        <v>0.27215000000000011</v>
      </c>
      <c r="H55" s="14">
        <f>'javitas(5)'!Q53</f>
        <v>0.51077500000000009</v>
      </c>
      <c r="I55" s="14">
        <f>'visszaford(5)'!Q53</f>
        <v>0.360375</v>
      </c>
      <c r="J55" s="14">
        <f>'szukseg(5)'!Q53</f>
        <v>0.31850000000000001</v>
      </c>
      <c r="K55" s="14">
        <f>'gyak(5)'!Q53</f>
        <v>0.18115000000000014</v>
      </c>
      <c r="L55" s="14">
        <f>'visszaall(5)'!Q53</f>
        <v>0.13734999999999986</v>
      </c>
      <c r="M55" s="1">
        <v>1000000</v>
      </c>
      <c r="N55" s="18">
        <f>gyanuk!AF55</f>
        <v>85</v>
      </c>
    </row>
    <row r="56" spans="1:14" x14ac:dyDescent="0.3">
      <c r="A56" s="1" t="s">
        <v>152</v>
      </c>
      <c r="B56" s="1" t="s">
        <v>65</v>
      </c>
      <c r="C56" s="14">
        <f>'bizalom(5)'!Q54</f>
        <v>0.14514999999999967</v>
      </c>
      <c r="D56" s="14">
        <f>'sertetlen(5)'!Q54</f>
        <v>0.2719499999999998</v>
      </c>
      <c r="E56" s="14">
        <f>'rendelkezes(5)'!Q54</f>
        <v>-0.35314999999999963</v>
      </c>
      <c r="F56" s="14">
        <f>'kar(5)'!Q54</f>
        <v>-0.12074999999999991</v>
      </c>
      <c r="G56" s="14">
        <f>'csoportmunka(5)'!Q54</f>
        <v>-0.48680000000000012</v>
      </c>
      <c r="H56" s="14">
        <f>'javitas(5)'!Q54</f>
        <v>-3.8999999999999924E-2</v>
      </c>
      <c r="I56" s="14">
        <f>'visszaford(5)'!Q54</f>
        <v>0.22014999999999962</v>
      </c>
      <c r="J56" s="14">
        <f>'szukseg(5)'!Q54</f>
        <v>-0.61985000000000046</v>
      </c>
      <c r="K56" s="14">
        <f>'gyak(5)'!Q54</f>
        <v>-0.45989999999999953</v>
      </c>
      <c r="L56" s="14">
        <f>'visszaall(5)'!Q54</f>
        <v>-0.58180000000000009</v>
      </c>
      <c r="M56" s="1">
        <v>1000000</v>
      </c>
      <c r="N56" s="18">
        <f>gyanuk!AF56</f>
        <v>63</v>
      </c>
    </row>
    <row r="57" spans="1:14" hidden="1" x14ac:dyDescent="0.3">
      <c r="A57" s="1" t="s">
        <v>154</v>
      </c>
      <c r="B57" s="1" t="s">
        <v>66</v>
      </c>
      <c r="C57" s="14">
        <f>'bizalom(5)'!Q55</f>
        <v>0.73942000000000008</v>
      </c>
      <c r="D57" s="14">
        <f>'sertetlen(5)'!Q55</f>
        <v>0.68105999999999989</v>
      </c>
      <c r="E57" s="14">
        <f>'rendelkezes(5)'!Q55</f>
        <v>0.64884000000000008</v>
      </c>
      <c r="F57" s="14">
        <f>'kar(5)'!Q55</f>
        <v>0.78795999999999977</v>
      </c>
      <c r="G57" s="14">
        <f>'csoportmunka(5)'!Q55</f>
        <v>0.7020599999999998</v>
      </c>
      <c r="H57" s="14">
        <f>'javitas(5)'!Q55</f>
        <v>0.82438</v>
      </c>
      <c r="I57" s="14">
        <f>'visszaford(5)'!Q55</f>
        <v>0.84354000000000018</v>
      </c>
      <c r="J57" s="14">
        <f>'szukseg(5)'!Q55</f>
        <v>0.19247999999999993</v>
      </c>
      <c r="K57" s="14">
        <f>'gyak(5)'!Q55</f>
        <v>0.35580000000000001</v>
      </c>
      <c r="L57" s="14">
        <f>'visszaall(5)'!Q55</f>
        <v>0.19909999999999997</v>
      </c>
      <c r="M57" s="1">
        <v>1000000</v>
      </c>
      <c r="N57" s="18">
        <f>gyanuk!AF57</f>
        <v>16</v>
      </c>
    </row>
    <row r="58" spans="1:14" hidden="1" x14ac:dyDescent="0.3">
      <c r="A58" s="1" t="s">
        <v>154</v>
      </c>
      <c r="B58" s="1" t="s">
        <v>67</v>
      </c>
      <c r="C58" s="14">
        <f>'bizalom(5)'!Q56</f>
        <v>0.65395999999999987</v>
      </c>
      <c r="D58" s="14">
        <f>'sertetlen(5)'!Q56</f>
        <v>0.69112000000000007</v>
      </c>
      <c r="E58" s="14">
        <f>'rendelkezes(5)'!Q56</f>
        <v>0.58045999999999986</v>
      </c>
      <c r="F58" s="14">
        <f>'kar(5)'!Q56</f>
        <v>0.64967999999999992</v>
      </c>
      <c r="G58" s="14">
        <f>'csoportmunka(5)'!Q56</f>
        <v>0.53150000000000008</v>
      </c>
      <c r="H58" s="14">
        <f>'javitas(5)'!Q56</f>
        <v>0.82837999999999989</v>
      </c>
      <c r="I58" s="14">
        <f>'visszaford(5)'!Q56</f>
        <v>0.78910000000000002</v>
      </c>
      <c r="J58" s="14">
        <f>'szukseg(5)'!Q56</f>
        <v>0.25204000000000015</v>
      </c>
      <c r="K58" s="14">
        <f>'gyak(5)'!Q56</f>
        <v>0.24094000000000015</v>
      </c>
      <c r="L58" s="14">
        <f>'visszaall(5)'!Q56</f>
        <v>0.31177999999999989</v>
      </c>
      <c r="M58" s="1">
        <v>1000000</v>
      </c>
      <c r="N58" s="18">
        <f>gyanuk!AF58</f>
        <v>18</v>
      </c>
    </row>
    <row r="59" spans="1:14" hidden="1" x14ac:dyDescent="0.3">
      <c r="A59" s="1" t="s">
        <v>154</v>
      </c>
      <c r="B59" s="1" t="s">
        <v>68</v>
      </c>
      <c r="C59" s="14">
        <f>'bizalom(5)'!Q57</f>
        <v>0.42657499999999982</v>
      </c>
      <c r="D59" s="14">
        <f>'sertetlen(5)'!Q57</f>
        <v>0.33852500000000008</v>
      </c>
      <c r="E59" s="14">
        <f>'rendelkezes(5)'!Q57</f>
        <v>0.30312499999999998</v>
      </c>
      <c r="F59" s="14">
        <f>'kar(5)'!Q57</f>
        <v>0.26302500000000006</v>
      </c>
      <c r="G59" s="14">
        <f>'csoportmunka(5)'!Q57</f>
        <v>0.36482499999999984</v>
      </c>
      <c r="H59" s="14">
        <f>'javitas(5)'!Q57</f>
        <v>0.5334000000000001</v>
      </c>
      <c r="I59" s="14">
        <f>'visszaford(5)'!Q57</f>
        <v>0.44925000000000004</v>
      </c>
      <c r="J59" s="14">
        <f>'szukseg(5)'!Q57</f>
        <v>0.35315000000000007</v>
      </c>
      <c r="K59" s="14">
        <f>'gyak(5)'!Q57</f>
        <v>0.22684999999999989</v>
      </c>
      <c r="L59" s="14">
        <f>'visszaall(5)'!Q57</f>
        <v>0.22640000000000005</v>
      </c>
      <c r="M59" s="1">
        <v>1000000</v>
      </c>
      <c r="N59" s="18">
        <f>gyanuk!AF59</f>
        <v>59</v>
      </c>
    </row>
    <row r="60" spans="1:14" hidden="1" x14ac:dyDescent="0.3">
      <c r="A60" s="1" t="s">
        <v>155</v>
      </c>
      <c r="B60" s="1" t="s">
        <v>69</v>
      </c>
      <c r="C60" s="14">
        <f>'bizalom(5)'!Q58</f>
        <v>0.41722499999999996</v>
      </c>
      <c r="D60" s="14">
        <f>'sertetlen(5)'!Q58</f>
        <v>0.29949999999999999</v>
      </c>
      <c r="E60" s="14">
        <f>'rendelkezes(5)'!Q58</f>
        <v>0.50075000000000003</v>
      </c>
      <c r="F60" s="14">
        <f>'kar(5)'!Q58</f>
        <v>0.31967500000000015</v>
      </c>
      <c r="G60" s="14">
        <f>'csoportmunka(5)'!Q58</f>
        <v>0.25872499999999987</v>
      </c>
      <c r="H60" s="14">
        <f>'javitas(5)'!Q58</f>
        <v>0.65749999999999997</v>
      </c>
      <c r="I60" s="14">
        <f>'visszaford(5)'!Q58</f>
        <v>0.36615000000000009</v>
      </c>
      <c r="J60" s="14">
        <f>'szukseg(5)'!Q58</f>
        <v>0.20509999999999995</v>
      </c>
      <c r="K60" s="14">
        <f>'gyak(5)'!Q58</f>
        <v>0.14019999999999977</v>
      </c>
      <c r="L60" s="14">
        <f>'visszaall(5)'!Q58</f>
        <v>0.11019999999999985</v>
      </c>
      <c r="M60" s="1">
        <v>1000000</v>
      </c>
      <c r="N60" s="18">
        <f>gyanuk!AF60</f>
        <v>73</v>
      </c>
    </row>
    <row r="61" spans="1:14" x14ac:dyDescent="0.3">
      <c r="A61" s="1" t="s">
        <v>152</v>
      </c>
      <c r="B61" s="1" t="s">
        <v>70</v>
      </c>
      <c r="C61" s="14">
        <f>'bizalom(5)'!Q59</f>
        <v>6.6499999999996007E-3</v>
      </c>
      <c r="D61" s="14">
        <f>'sertetlen(5)'!Q59</f>
        <v>9.3699999999999783E-2</v>
      </c>
      <c r="E61" s="14">
        <f>'rendelkezes(5)'!Q59</f>
        <v>-0.25119999999999987</v>
      </c>
      <c r="F61" s="14">
        <f>'kar(5)'!Q59</f>
        <v>6.5399999999999681E-2</v>
      </c>
      <c r="G61" s="14">
        <f>'csoportmunka(5)'!Q59</f>
        <v>-0.40074999999999994</v>
      </c>
      <c r="H61" s="14">
        <f>'javitas(5)'!Q59</f>
        <v>-1.8750000000000044E-2</v>
      </c>
      <c r="I61" s="14">
        <f>'visszaford(5)'!Q59</f>
        <v>0.20135000000000036</v>
      </c>
      <c r="J61" s="14">
        <f>'szukseg(5)'!Q59</f>
        <v>-0.59005000000000019</v>
      </c>
      <c r="K61" s="14">
        <f>'gyak(5)'!Q59</f>
        <v>-0.70914999999999973</v>
      </c>
      <c r="L61" s="14">
        <f>'visszaall(5)'!Q59</f>
        <v>-0.34794999999999976</v>
      </c>
      <c r="M61" s="1">
        <v>1000000</v>
      </c>
      <c r="N61" s="18">
        <f>gyanuk!AF61</f>
        <v>114</v>
      </c>
    </row>
    <row r="62" spans="1:14" hidden="1" x14ac:dyDescent="0.3">
      <c r="A62" s="1" t="s">
        <v>155</v>
      </c>
      <c r="B62" s="1" t="s">
        <v>71</v>
      </c>
      <c r="C62" s="14">
        <f>'bizalom(5)'!Q60</f>
        <v>0.71457499999999974</v>
      </c>
      <c r="D62" s="14">
        <f>'sertetlen(5)'!Q60</f>
        <v>0.58797499999999991</v>
      </c>
      <c r="E62" s="14">
        <f>'rendelkezes(5)'!Q60</f>
        <v>0.72155000000000014</v>
      </c>
      <c r="F62" s="14">
        <f>'kar(5)'!Q60</f>
        <v>0.59034999999999993</v>
      </c>
      <c r="G62" s="14">
        <f>'csoportmunka(5)'!Q60</f>
        <v>0.60862499999999997</v>
      </c>
      <c r="H62" s="14">
        <f>'javitas(5)'!Q60</f>
        <v>0.83165000000000011</v>
      </c>
      <c r="I62" s="14">
        <f>'visszaford(5)'!Q60</f>
        <v>0.83267500000000017</v>
      </c>
      <c r="J62" s="14">
        <f>'szukseg(5)'!Q60</f>
        <v>-0.17047499999999993</v>
      </c>
      <c r="K62" s="14">
        <f>'gyak(5)'!Q60</f>
        <v>0.30625000000000002</v>
      </c>
      <c r="L62" s="14">
        <f>'visszaall(5)'!Q60</f>
        <v>-4.9999999999998934E-3</v>
      </c>
      <c r="M62" s="1">
        <v>1000000</v>
      </c>
      <c r="N62" s="18">
        <f>gyanuk!AF62</f>
        <v>29</v>
      </c>
    </row>
    <row r="63" spans="1:14" x14ac:dyDescent="0.3">
      <c r="A63" s="1" t="s">
        <v>152</v>
      </c>
      <c r="B63" s="1" t="s">
        <v>72</v>
      </c>
      <c r="C63" s="14">
        <f>'bizalom(5)'!Q61</f>
        <v>0.74590000000000023</v>
      </c>
      <c r="D63" s="14">
        <f>'sertetlen(5)'!Q61</f>
        <v>0.61153333333333348</v>
      </c>
      <c r="E63" s="14">
        <f>'rendelkezes(5)'!Q61</f>
        <v>0.67526666666666646</v>
      </c>
      <c r="F63" s="14">
        <f>'kar(5)'!Q61</f>
        <v>0.40809999999999974</v>
      </c>
      <c r="G63" s="14">
        <f>'csoportmunka(5)'!Q61</f>
        <v>0.50909999999999977</v>
      </c>
      <c r="H63" s="14">
        <f>'javitas(5)'!Q61</f>
        <v>0.63256666666666694</v>
      </c>
      <c r="I63" s="14">
        <f>'visszaford(5)'!Q61</f>
        <v>0.73990000000000011</v>
      </c>
      <c r="J63" s="14">
        <f>'szukseg(5)'!Q61</f>
        <v>-0.64190000000000025</v>
      </c>
      <c r="K63" s="14">
        <f>'gyak(5)'!Q61</f>
        <v>1.8566666666666915E-2</v>
      </c>
      <c r="L63" s="14">
        <f>'visszaall(5)'!Q61</f>
        <v>-0.33999999999999986</v>
      </c>
      <c r="M63" s="1">
        <v>1000000</v>
      </c>
      <c r="N63" s="18">
        <f>gyanuk!AF63</f>
        <v>25</v>
      </c>
    </row>
    <row r="64" spans="1:14" hidden="1" x14ac:dyDescent="0.3">
      <c r="A64" s="1" t="s">
        <v>155</v>
      </c>
      <c r="B64" s="1" t="s">
        <v>73</v>
      </c>
      <c r="C64" s="14">
        <f>'bizalom(5)'!Q62</f>
        <v>-3.7766666666666428E-2</v>
      </c>
      <c r="D64" s="14">
        <f>'sertetlen(5)'!Q62</f>
        <v>0.42386666666666678</v>
      </c>
      <c r="E64" s="14">
        <f>'rendelkezes(5)'!Q62</f>
        <v>0.49</v>
      </c>
      <c r="F64" s="14">
        <f>'kar(5)'!Q62</f>
        <v>0.28353333333333347</v>
      </c>
      <c r="G64" s="14">
        <f>'csoportmunka(5)'!Q62</f>
        <v>4.3599999999999785E-2</v>
      </c>
      <c r="H64" s="14">
        <f>'javitas(5)'!Q62</f>
        <v>0.14170000000000016</v>
      </c>
      <c r="I64" s="14">
        <f>'visszaford(5)'!Q62</f>
        <v>0.19753333333333348</v>
      </c>
      <c r="J64" s="14">
        <f>'szukseg(5)'!Q62</f>
        <v>-0.43200000000000011</v>
      </c>
      <c r="K64" s="14">
        <f>'gyak(5)'!Q62</f>
        <v>-0.34420000000000012</v>
      </c>
      <c r="L64" s="14">
        <f>'visszaall(5)'!Q62</f>
        <v>-0.28436666666666682</v>
      </c>
      <c r="M64" s="1">
        <v>1000000</v>
      </c>
      <c r="N64" s="18">
        <f>gyanuk!AF64</f>
        <v>86</v>
      </c>
    </row>
    <row r="65" spans="1:14" x14ac:dyDescent="0.3">
      <c r="A65" s="1" t="s">
        <v>152</v>
      </c>
      <c r="B65" s="1" t="s">
        <v>74</v>
      </c>
      <c r="C65" s="14">
        <f>'bizalom(5)'!Q63</f>
        <v>8.4866666666666798E-2</v>
      </c>
      <c r="D65" s="14">
        <f>'sertetlen(5)'!Q63</f>
        <v>0.61886666666666679</v>
      </c>
      <c r="E65" s="14">
        <f>'rendelkezes(5)'!Q63</f>
        <v>0.31523333333333364</v>
      </c>
      <c r="F65" s="14">
        <f>'kar(5)'!Q63</f>
        <v>0.56990000000000018</v>
      </c>
      <c r="G65" s="14">
        <f>'csoportmunka(5)'!Q63</f>
        <v>0.37920000000000015</v>
      </c>
      <c r="H65" s="14">
        <f>'javitas(5)'!Q63</f>
        <v>0.44326666666666642</v>
      </c>
      <c r="I65" s="14">
        <f>'visszaford(5)'!Q63</f>
        <v>0.52779999999999994</v>
      </c>
      <c r="J65" s="14">
        <f>'szukseg(5)'!Q63</f>
        <v>-0.3213333333333333</v>
      </c>
      <c r="K65" s="14">
        <f>'gyak(5)'!Q63</f>
        <v>-0.24463333333333326</v>
      </c>
      <c r="L65" s="14">
        <f>'visszaall(5)'!Q63</f>
        <v>-7.429999999999988E-2</v>
      </c>
      <c r="M65" s="1">
        <v>1000000</v>
      </c>
      <c r="N65" s="18">
        <f>gyanuk!AF65</f>
        <v>62</v>
      </c>
    </row>
    <row r="66" spans="1:14" hidden="1" x14ac:dyDescent="0.3">
      <c r="A66" s="1" t="s">
        <v>154</v>
      </c>
      <c r="B66" s="1" t="s">
        <v>75</v>
      </c>
      <c r="C66" s="14">
        <f>'bizalom(5)'!Q64</f>
        <v>0.12684999999999991</v>
      </c>
      <c r="D66" s="14">
        <f>'sertetlen(5)'!Q64</f>
        <v>0.44722499999999987</v>
      </c>
      <c r="E66" s="14">
        <f>'rendelkezes(5)'!Q64</f>
        <v>0.58262499999999995</v>
      </c>
      <c r="F66" s="14">
        <f>'kar(5)'!Q64</f>
        <v>0.49692500000000017</v>
      </c>
      <c r="G66" s="14">
        <f>'csoportmunka(5)'!Q64</f>
        <v>0.25949999999999995</v>
      </c>
      <c r="H66" s="14">
        <f>'javitas(5)'!Q64</f>
        <v>0.46347499999999986</v>
      </c>
      <c r="I66" s="14">
        <f>'visszaford(5)'!Q64</f>
        <v>0.42590000000000006</v>
      </c>
      <c r="J66" s="14">
        <f>'szukseg(5)'!Q64</f>
        <v>-1.3050000000000228E-2</v>
      </c>
      <c r="K66" s="14">
        <f>'gyak(5)'!Q64</f>
        <v>3.4175000000000177E-2</v>
      </c>
      <c r="L66" s="14">
        <f>'visszaall(5)'!Q64</f>
        <v>3.6724999999999897E-2</v>
      </c>
      <c r="M66" s="1">
        <v>1000000</v>
      </c>
      <c r="N66" s="18">
        <f>gyanuk!AF66</f>
        <v>104</v>
      </c>
    </row>
    <row r="67" spans="1:14" hidden="1" x14ac:dyDescent="0.3">
      <c r="A67" s="1" t="s">
        <v>156</v>
      </c>
      <c r="B67" s="1" t="s">
        <v>76</v>
      </c>
      <c r="C67" s="14">
        <f>'bizalom(5)'!Q65</f>
        <v>0.75590000000000002</v>
      </c>
      <c r="D67" s="14">
        <f>'sertetlen(5)'!Q65</f>
        <v>0.76154000000000011</v>
      </c>
      <c r="E67" s="14">
        <f>'rendelkezes(5)'!Q65</f>
        <v>0.72810000000000008</v>
      </c>
      <c r="F67" s="14">
        <f>'kar(5)'!Q65</f>
        <v>0.69889999999999997</v>
      </c>
      <c r="G67" s="14">
        <f>'csoportmunka(5)'!Q65</f>
        <v>0.70545999999999986</v>
      </c>
      <c r="H67" s="14">
        <f>'javitas(5)'!Q65</f>
        <v>0.78164000000000011</v>
      </c>
      <c r="I67" s="14">
        <f>'visszaford(5)'!Q65</f>
        <v>0.76400000000000001</v>
      </c>
      <c r="J67" s="14">
        <f>'szukseg(5)'!Q65</f>
        <v>8.2840000000000205E-2</v>
      </c>
      <c r="K67" s="14">
        <f>'gyak(5)'!Q65</f>
        <v>0.57635999999999987</v>
      </c>
      <c r="L67" s="14">
        <f>'visszaall(5)'!Q65</f>
        <v>7.6659999999999867E-2</v>
      </c>
      <c r="M67" s="1">
        <v>1000000</v>
      </c>
      <c r="N67" s="18">
        <f>gyanuk!AF67</f>
        <v>20</v>
      </c>
    </row>
    <row r="68" spans="1:14" x14ac:dyDescent="0.3">
      <c r="A68" s="1" t="s">
        <v>152</v>
      </c>
      <c r="B68" s="1" t="s">
        <v>77</v>
      </c>
      <c r="C68" s="14">
        <f>'bizalom(5)'!Q66</f>
        <v>-0.37379999999999924</v>
      </c>
      <c r="D68" s="14">
        <f>'sertetlen(5)'!Q66</f>
        <v>-1.9660000000000002</v>
      </c>
      <c r="E68" s="14">
        <f>'rendelkezes(5)'!Q66</f>
        <v>-2.7718999999999996</v>
      </c>
      <c r="F68" s="14">
        <f>'kar(5)'!Q66</f>
        <v>-2.3177000000000008</v>
      </c>
      <c r="G68" s="14">
        <f>'csoportmunka(5)'!Q66</f>
        <v>-1.3907000000000007</v>
      </c>
      <c r="H68" s="14">
        <f>'javitas(5)'!Q66</f>
        <v>-3.3297999999999996</v>
      </c>
      <c r="I68" s="14">
        <f>'visszaford(5)'!Q66</f>
        <v>-2.0572000000000008</v>
      </c>
      <c r="J68" s="14">
        <f>'szukseg(5)'!Q66</f>
        <v>0.41710000000000036</v>
      </c>
      <c r="K68" s="14">
        <f>'gyak(5)'!Q66</f>
        <v>-1.3530000000000002</v>
      </c>
      <c r="L68" s="14">
        <f>'visszaall(5)'!Q66</f>
        <v>-0.45799999999999996</v>
      </c>
      <c r="M68" s="1">
        <v>1000000</v>
      </c>
      <c r="N68" s="18">
        <f>gyanuk!AF68</f>
        <v>7</v>
      </c>
    </row>
    <row r="69" spans="1:14" hidden="1" x14ac:dyDescent="0.3">
      <c r="A69" s="1" t="s">
        <v>156</v>
      </c>
      <c r="B69" s="1" t="s">
        <v>78</v>
      </c>
      <c r="C69" s="14">
        <f>'bizalom(5)'!Q67</f>
        <v>0.70597499999999991</v>
      </c>
      <c r="D69" s="14">
        <f>'sertetlen(5)'!Q67</f>
        <v>0.57240000000000002</v>
      </c>
      <c r="E69" s="14">
        <f>'rendelkezes(5)'!Q67</f>
        <v>0.76952500000000013</v>
      </c>
      <c r="F69" s="14">
        <f>'kar(5)'!Q67</f>
        <v>0.7363249999999999</v>
      </c>
      <c r="G69" s="14">
        <f>'csoportmunka(5)'!Q67</f>
        <v>0.97672499999999995</v>
      </c>
      <c r="H69" s="14">
        <f>'javitas(5)'!Q67</f>
        <v>0.63637500000000002</v>
      </c>
      <c r="I69" s="14">
        <f>'visszaford(5)'!Q67</f>
        <v>0.7466750000000002</v>
      </c>
      <c r="J69" s="14">
        <f>'szukseg(5)'!Q67</f>
        <v>0.30597499999999989</v>
      </c>
      <c r="K69" s="14">
        <f>'gyak(5)'!Q67</f>
        <v>0.29252500000000015</v>
      </c>
      <c r="L69" s="14">
        <f>'visszaall(5)'!Q67</f>
        <v>-0.11172499999999985</v>
      </c>
      <c r="M69" s="1">
        <v>1000000</v>
      </c>
      <c r="N69" s="18">
        <f>gyanuk!AF69</f>
        <v>19</v>
      </c>
    </row>
    <row r="70" spans="1:14" hidden="1" x14ac:dyDescent="0.3">
      <c r="A70" s="1" t="s">
        <v>156</v>
      </c>
      <c r="B70" s="1" t="s">
        <v>79</v>
      </c>
      <c r="C70" s="14">
        <f>'bizalom(5)'!Q68</f>
        <v>0.82555999999999974</v>
      </c>
      <c r="D70" s="14">
        <f>'sertetlen(5)'!Q68</f>
        <v>0.69372000000000011</v>
      </c>
      <c r="E70" s="14">
        <f>'rendelkezes(5)'!Q68</f>
        <v>0.81562000000000001</v>
      </c>
      <c r="F70" s="14">
        <f>'kar(5)'!Q68</f>
        <v>0.79855999999999983</v>
      </c>
      <c r="G70" s="14">
        <f>'csoportmunka(5)'!Q68</f>
        <v>0.8572599999999998</v>
      </c>
      <c r="H70" s="14">
        <f>'javitas(5)'!Q68</f>
        <v>0.71540000000000004</v>
      </c>
      <c r="I70" s="14">
        <f>'visszaford(5)'!Q68</f>
        <v>0.79984000000000022</v>
      </c>
      <c r="J70" s="14">
        <f>'szukseg(5)'!Q68</f>
        <v>0.34665999999999986</v>
      </c>
      <c r="K70" s="14">
        <f>'gyak(5)'!Q68</f>
        <v>0.45847999999999994</v>
      </c>
      <c r="L70" s="14">
        <f>'visszaall(5)'!Q68</f>
        <v>0.11062000000000012</v>
      </c>
      <c r="M70" s="1">
        <v>1000000</v>
      </c>
      <c r="N70" s="18">
        <f>gyanuk!AF70</f>
        <v>12</v>
      </c>
    </row>
    <row r="71" spans="1:14" hidden="1" x14ac:dyDescent="0.3">
      <c r="A71" s="1" t="s">
        <v>155</v>
      </c>
      <c r="B71" s="1" t="s">
        <v>80</v>
      </c>
      <c r="C71" s="14">
        <f>'bizalom(5)'!Q69</f>
        <v>0.10499999999999998</v>
      </c>
      <c r="D71" s="14">
        <f>'sertetlen(5)'!Q69</f>
        <v>-2.5400000000000311E-2</v>
      </c>
      <c r="E71" s="14">
        <f>'rendelkezes(5)'!Q69</f>
        <v>0.12583333333333332</v>
      </c>
      <c r="F71" s="14">
        <f>'kar(5)'!Q69</f>
        <v>-0.15843333333333312</v>
      </c>
      <c r="G71" s="14">
        <f>'csoportmunka(5)'!Q69</f>
        <v>-0.11576666666666642</v>
      </c>
      <c r="H71" s="14">
        <f>'javitas(5)'!Q69</f>
        <v>4.4099999999999806E-2</v>
      </c>
      <c r="I71" s="14">
        <f>'visszaford(5)'!Q69</f>
        <v>-0.1628666666666668</v>
      </c>
      <c r="J71" s="14">
        <f>'szukseg(5)'!Q69</f>
        <v>-0.48640000000000033</v>
      </c>
      <c r="K71" s="14">
        <f>'gyak(5)'!Q69</f>
        <v>-0.70409999999999984</v>
      </c>
      <c r="L71" s="14">
        <f>'visszaall(5)'!Q69</f>
        <v>-4.0666666666669586E-3</v>
      </c>
      <c r="M71" s="1">
        <v>1000000</v>
      </c>
      <c r="N71" s="18">
        <f>gyanuk!AF71</f>
        <v>130</v>
      </c>
    </row>
    <row r="72" spans="1:14" x14ac:dyDescent="0.3">
      <c r="A72" s="1" t="s">
        <v>152</v>
      </c>
      <c r="B72" s="1" t="s">
        <v>81</v>
      </c>
      <c r="C72" s="14">
        <f>'bizalom(5)'!Q70</f>
        <v>-0.47760000000000047</v>
      </c>
      <c r="D72" s="14">
        <f>'sertetlen(5)'!Q70</f>
        <v>-2.0323999999999995</v>
      </c>
      <c r="E72" s="14">
        <f>'rendelkezes(5)'!Q70</f>
        <v>-4.0922000000000009</v>
      </c>
      <c r="F72" s="14">
        <f>'kar(5)'!Q70</f>
        <v>-4.1072999999999995</v>
      </c>
      <c r="G72" s="14">
        <f>'csoportmunka(5)'!Q70</f>
        <v>-3.0461</v>
      </c>
      <c r="H72" s="14">
        <f>'javitas(5)'!Q70</f>
        <v>-4.0043999999999995</v>
      </c>
      <c r="I72" s="14">
        <f>'visszaford(5)'!Q70</f>
        <v>-4.1206000000000005</v>
      </c>
      <c r="J72" s="14">
        <f>'szukseg(5)'!Q70</f>
        <v>-0.60270000000000068</v>
      </c>
      <c r="K72" s="14">
        <f>'gyak(5)'!Q70</f>
        <v>-1.8263999999999996</v>
      </c>
      <c r="L72" s="14">
        <f>'visszaall(5)'!Q70</f>
        <v>-0.33989999999999965</v>
      </c>
      <c r="M72" s="1">
        <v>1000000</v>
      </c>
      <c r="N72" s="18">
        <f>gyanuk!AF72</f>
        <v>2</v>
      </c>
    </row>
    <row r="73" spans="1:14" hidden="1" x14ac:dyDescent="0.3">
      <c r="A73" s="1" t="s">
        <v>154</v>
      </c>
      <c r="B73" s="1" t="s">
        <v>82</v>
      </c>
      <c r="C73" s="14">
        <f>'bizalom(5)'!Q71</f>
        <v>6.490000000000018E-2</v>
      </c>
      <c r="D73" s="14">
        <f>'sertetlen(5)'!Q71</f>
        <v>-7.7599999999999739E-2</v>
      </c>
      <c r="E73" s="14">
        <f>'rendelkezes(5)'!Q71</f>
        <v>0.17716666666666661</v>
      </c>
      <c r="F73" s="14">
        <f>'kar(5)'!Q71</f>
        <v>-0.44426666666666631</v>
      </c>
      <c r="G73" s="14">
        <f>'csoportmunka(5)'!Q71</f>
        <v>-0.15706666666666683</v>
      </c>
      <c r="H73" s="14">
        <f>'javitas(5)'!Q71</f>
        <v>0.23126666666666637</v>
      </c>
      <c r="I73" s="14">
        <f>'visszaford(5)'!Q71</f>
        <v>-0.22496666666666654</v>
      </c>
      <c r="J73" s="14">
        <f>'szukseg(5)'!Q71</f>
        <v>-0.3163333333333333</v>
      </c>
      <c r="K73" s="14">
        <f>'gyak(5)'!Q71</f>
        <v>-0.45890000000000014</v>
      </c>
      <c r="L73" s="14">
        <f>'visszaall(5)'!Q71</f>
        <v>8.9266666666666453E-2</v>
      </c>
      <c r="M73" s="1">
        <v>1000000</v>
      </c>
      <c r="N73" s="18">
        <f>gyanuk!AF73</f>
        <v>103</v>
      </c>
    </row>
    <row r="74" spans="1:14" hidden="1" x14ac:dyDescent="0.3">
      <c r="A74" s="1" t="s">
        <v>155</v>
      </c>
      <c r="B74" s="1" t="s">
        <v>83</v>
      </c>
      <c r="C74" s="14">
        <f>'bizalom(5)'!Q72</f>
        <v>-0.31943333333333318</v>
      </c>
      <c r="D74" s="14">
        <f>'sertetlen(5)'!Q72</f>
        <v>-6.779999999999993E-2</v>
      </c>
      <c r="E74" s="14">
        <f>'rendelkezes(5)'!Q72</f>
        <v>-1.6566666666666841E-2</v>
      </c>
      <c r="F74" s="14">
        <f>'kar(5)'!Q72</f>
        <v>-0.49479999999999996</v>
      </c>
      <c r="G74" s="14">
        <f>'csoportmunka(5)'!Q72</f>
        <v>-0.27863333333333323</v>
      </c>
      <c r="H74" s="14">
        <f>'javitas(5)'!Q72</f>
        <v>-2.3433333333333046E-2</v>
      </c>
      <c r="I74" s="14">
        <f>'visszaford(5)'!Q72</f>
        <v>-0.20503333333333348</v>
      </c>
      <c r="J74" s="14">
        <f>'szukseg(5)'!Q72</f>
        <v>-0.3752333333333337</v>
      </c>
      <c r="K74" s="14">
        <f>'gyak(5)'!Q72</f>
        <v>5.0666666666668485E-3</v>
      </c>
      <c r="L74" s="14">
        <f>'visszaall(5)'!Q72</f>
        <v>-8.6433333333333071E-2</v>
      </c>
      <c r="M74" s="1">
        <v>1000000</v>
      </c>
      <c r="N74" s="18">
        <f>gyanuk!AF74</f>
        <v>125</v>
      </c>
    </row>
    <row r="75" spans="1:14" x14ac:dyDescent="0.3">
      <c r="A75" s="1" t="s">
        <v>152</v>
      </c>
      <c r="B75" s="1" t="s">
        <v>84</v>
      </c>
      <c r="C75" s="14">
        <f>'bizalom(5)'!Q73</f>
        <v>0.1342666666666664</v>
      </c>
      <c r="D75" s="14">
        <f>'sertetlen(5)'!Q73</f>
        <v>0.23573333333333357</v>
      </c>
      <c r="E75" s="14">
        <f>'rendelkezes(5)'!Q73</f>
        <v>4.5733333333333626E-2</v>
      </c>
      <c r="F75" s="14">
        <f>'kar(5)'!Q73</f>
        <v>-0.40456666666666702</v>
      </c>
      <c r="G75" s="14">
        <f>'csoportmunka(5)'!Q73</f>
        <v>-1.0006666666666666</v>
      </c>
      <c r="H75" s="14">
        <f>'javitas(5)'!Q73</f>
        <v>-0.2474666666666665</v>
      </c>
      <c r="I75" s="14">
        <f>'visszaford(5)'!Q73</f>
        <v>4.9733333333333629E-2</v>
      </c>
      <c r="J75" s="14">
        <f>'szukseg(5)'!Q73</f>
        <v>0.67370000000000019</v>
      </c>
      <c r="K75" s="14">
        <f>'gyak(5)'!Q73</f>
        <v>5.2333333333335714E-3</v>
      </c>
      <c r="L75" s="14">
        <f>'visszaall(5)'!Q73</f>
        <v>0.23953333333333346</v>
      </c>
      <c r="M75" s="1">
        <v>1000000</v>
      </c>
      <c r="N75" s="18">
        <f>gyanuk!AF75</f>
        <v>102</v>
      </c>
    </row>
    <row r="76" spans="1:14" hidden="1" x14ac:dyDescent="0.3">
      <c r="A76" s="1" t="s">
        <v>156</v>
      </c>
      <c r="B76" s="1" t="s">
        <v>85</v>
      </c>
      <c r="C76" s="14">
        <f>'bizalom(5)'!Q74</f>
        <v>6.0500000000002219E-3</v>
      </c>
      <c r="D76" s="14">
        <f>'sertetlen(5)'!Q74</f>
        <v>9.1750000000001553E-3</v>
      </c>
      <c r="E76" s="14">
        <f>'rendelkezes(5)'!Q74</f>
        <v>0.40367500000000023</v>
      </c>
      <c r="F76" s="14">
        <f>'kar(5)'!Q74</f>
        <v>0.17207499999999987</v>
      </c>
      <c r="G76" s="14">
        <f>'csoportmunka(5)'!Q74</f>
        <v>6.3724999999999921E-2</v>
      </c>
      <c r="H76" s="14">
        <f>'javitas(5)'!Q74</f>
        <v>0.46934999999999993</v>
      </c>
      <c r="I76" s="14">
        <f>'visszaford(5)'!Q74</f>
        <v>0.390625</v>
      </c>
      <c r="J76" s="14">
        <f>'szukseg(5)'!Q74</f>
        <v>0.12887499999999996</v>
      </c>
      <c r="K76" s="14">
        <f>'gyak(5)'!Q74</f>
        <v>0.14955000000000018</v>
      </c>
      <c r="L76" s="14">
        <f>'visszaall(5)'!Q74</f>
        <v>0.19515000000000005</v>
      </c>
      <c r="M76" s="1">
        <v>1000000</v>
      </c>
      <c r="N76" s="18">
        <f>gyanuk!AF76</f>
        <v>126</v>
      </c>
    </row>
    <row r="77" spans="1:14" hidden="1" x14ac:dyDescent="0.3">
      <c r="A77" s="1" t="s">
        <v>154</v>
      </c>
      <c r="B77" s="1" t="s">
        <v>86</v>
      </c>
      <c r="C77" s="14">
        <f>'bizalom(5)'!Q75</f>
        <v>1.6999999999998128E-3</v>
      </c>
      <c r="D77" s="14">
        <f>'sertetlen(5)'!Q75</f>
        <v>2.7375000000000038E-2</v>
      </c>
      <c r="E77" s="14">
        <f>'rendelkezes(5)'!Q75</f>
        <v>0.42049999999999998</v>
      </c>
      <c r="F77" s="14">
        <f>'kar(5)'!Q75</f>
        <v>0.13769999999999982</v>
      </c>
      <c r="G77" s="14">
        <f>'csoportmunka(5)'!Q75</f>
        <v>0.26852500000000012</v>
      </c>
      <c r="H77" s="14">
        <f>'javitas(5)'!Q75</f>
        <v>0.43919999999999981</v>
      </c>
      <c r="I77" s="14">
        <f>'visszaford(5)'!Q75</f>
        <v>0.35547499999999987</v>
      </c>
      <c r="J77" s="14">
        <f>'szukseg(5)'!Q75</f>
        <v>0.12887499999999996</v>
      </c>
      <c r="K77" s="14">
        <f>'gyak(5)'!Q75</f>
        <v>0.29215000000000013</v>
      </c>
      <c r="L77" s="14">
        <f>'visszaall(5)'!Q75</f>
        <v>0.17622499999999985</v>
      </c>
      <c r="M77" s="1">
        <v>1000000</v>
      </c>
      <c r="N77" s="18">
        <f>gyanuk!AF77</f>
        <v>120</v>
      </c>
    </row>
    <row r="78" spans="1:14" x14ac:dyDescent="0.3">
      <c r="A78" s="1" t="s">
        <v>152</v>
      </c>
      <c r="B78" s="1" t="s">
        <v>87</v>
      </c>
      <c r="C78" s="14">
        <f>'bizalom(5)'!Q76</f>
        <v>0.20755000000000023</v>
      </c>
      <c r="D78" s="14">
        <f>'sertetlen(5)'!Q76</f>
        <v>-0.5787500000000001</v>
      </c>
      <c r="E78" s="14">
        <f>'rendelkezes(5)'!Q76</f>
        <v>-0.24694999999999978</v>
      </c>
      <c r="F78" s="14">
        <f>'kar(5)'!Q76</f>
        <v>-0.69510000000000027</v>
      </c>
      <c r="G78" s="14">
        <f>'csoportmunka(5)'!Q76</f>
        <v>-0.25275000000000003</v>
      </c>
      <c r="H78" s="14">
        <f>'javitas(5)'!Q76</f>
        <v>-0.44310000000000027</v>
      </c>
      <c r="I78" s="14">
        <f>'visszaford(5)'!Q76</f>
        <v>-0.15419999999999989</v>
      </c>
      <c r="J78" s="14">
        <f>'szukseg(5)'!Q76</f>
        <v>-0.47064999999999957</v>
      </c>
      <c r="K78" s="14">
        <f>'gyak(5)'!Q76</f>
        <v>-2.6649999999999618E-2</v>
      </c>
      <c r="L78" s="14">
        <f>'visszaall(5)'!Q76</f>
        <v>-0.22014999999999962</v>
      </c>
      <c r="M78" s="1">
        <v>1000000</v>
      </c>
      <c r="N78" s="18">
        <f>gyanuk!AF78</f>
        <v>77</v>
      </c>
    </row>
    <row r="79" spans="1:14" hidden="1" x14ac:dyDescent="0.3">
      <c r="A79" s="1" t="s">
        <v>155</v>
      </c>
      <c r="B79" s="1" t="s">
        <v>88</v>
      </c>
      <c r="C79" s="14">
        <f>'bizalom(5)'!Q77</f>
        <v>0.49234999999999995</v>
      </c>
      <c r="D79" s="14">
        <f>'sertetlen(5)'!Q77</f>
        <v>0.27782499999999977</v>
      </c>
      <c r="E79" s="14">
        <f>'rendelkezes(5)'!Q77</f>
        <v>0.60292500000000016</v>
      </c>
      <c r="F79" s="14">
        <f>'kar(5)'!Q77</f>
        <v>0.38034999999999985</v>
      </c>
      <c r="G79" s="14">
        <f>'csoportmunka(5)'!Q77</f>
        <v>0.17107499999999987</v>
      </c>
      <c r="H79" s="14">
        <f>'javitas(5)'!Q77</f>
        <v>0.50512500000000005</v>
      </c>
      <c r="I79" s="14">
        <f>'visszaford(5)'!Q77</f>
        <v>0.46394999999999986</v>
      </c>
      <c r="J79" s="14">
        <f>'szukseg(5)'!Q77</f>
        <v>-0.27322499999999983</v>
      </c>
      <c r="K79" s="14">
        <f>'gyak(5)'!Q77</f>
        <v>-0.24262500000000009</v>
      </c>
      <c r="L79" s="14">
        <f>'visszaall(5)'!Q77</f>
        <v>-5.4675000000000251E-2</v>
      </c>
      <c r="M79" s="1">
        <v>1000000</v>
      </c>
      <c r="N79" s="18">
        <f>gyanuk!AF79</f>
        <v>68</v>
      </c>
    </row>
    <row r="80" spans="1:14" hidden="1" x14ac:dyDescent="0.3">
      <c r="A80" s="1" t="s">
        <v>154</v>
      </c>
      <c r="B80" s="1" t="s">
        <v>89</v>
      </c>
      <c r="C80" s="14">
        <f>'bizalom(5)'!Q78</f>
        <v>0.49234999999999995</v>
      </c>
      <c r="D80" s="14">
        <f>'sertetlen(5)'!Q78</f>
        <v>0.27782499999999977</v>
      </c>
      <c r="E80" s="14">
        <f>'rendelkezes(5)'!Q78</f>
        <v>0.60292500000000016</v>
      </c>
      <c r="F80" s="14">
        <f>'kar(5)'!Q78</f>
        <v>0.38034999999999985</v>
      </c>
      <c r="G80" s="14">
        <f>'csoportmunka(5)'!Q78</f>
        <v>0.17107499999999987</v>
      </c>
      <c r="H80" s="14">
        <f>'javitas(5)'!Q78</f>
        <v>0.50512500000000005</v>
      </c>
      <c r="I80" s="14">
        <f>'visszaford(5)'!Q78</f>
        <v>0.46394999999999986</v>
      </c>
      <c r="J80" s="14">
        <f>'szukseg(5)'!Q78</f>
        <v>-0.27322499999999983</v>
      </c>
      <c r="K80" s="14">
        <f>'gyak(5)'!Q78</f>
        <v>-0.24262500000000009</v>
      </c>
      <c r="L80" s="14">
        <f>'visszaall(5)'!Q78</f>
        <v>-5.4675000000000251E-2</v>
      </c>
      <c r="M80" s="1">
        <v>1000000</v>
      </c>
      <c r="N80" s="18">
        <f>gyanuk!AF80</f>
        <v>68</v>
      </c>
    </row>
    <row r="81" spans="1:14" x14ac:dyDescent="0.3">
      <c r="A81" s="1" t="s">
        <v>152</v>
      </c>
      <c r="B81" s="1" t="s">
        <v>90</v>
      </c>
      <c r="C81" s="14">
        <f>'bizalom(5)'!Q79</f>
        <v>0.54810000000000036</v>
      </c>
      <c r="D81" s="14">
        <f>'sertetlen(5)'!Q79</f>
        <v>-1.0615000000000001</v>
      </c>
      <c r="E81" s="14">
        <f>'rendelkezes(5)'!Q79</f>
        <v>-3.0659999999999998</v>
      </c>
      <c r="F81" s="14">
        <f>'kar(5)'!Q79</f>
        <v>-3.2457999999999991</v>
      </c>
      <c r="G81" s="14">
        <f>'csoportmunka(5)'!Q79</f>
        <v>-2.2072999999999992</v>
      </c>
      <c r="H81" s="14">
        <f>'javitas(5)'!Q79</f>
        <v>-2.4256000000000002</v>
      </c>
      <c r="I81" s="14">
        <f>'visszaford(5)'!Q79</f>
        <v>-1.6764999999999999</v>
      </c>
      <c r="J81" s="14">
        <f>'szukseg(5)'!Q79</f>
        <v>-2.0583999999999998</v>
      </c>
      <c r="K81" s="14">
        <f>'gyak(5)'!Q79</f>
        <v>-2.5751000000000004</v>
      </c>
      <c r="L81" s="14">
        <f>'visszaall(5)'!Q79</f>
        <v>-0.48139999999999961</v>
      </c>
      <c r="M81" s="1">
        <v>1000000</v>
      </c>
      <c r="N81" s="18">
        <f>gyanuk!AF81</f>
        <v>1</v>
      </c>
    </row>
    <row r="82" spans="1:14" hidden="1" x14ac:dyDescent="0.3">
      <c r="A82" s="1" t="s">
        <v>156</v>
      </c>
      <c r="B82" s="1" t="s">
        <v>91</v>
      </c>
      <c r="C82" s="14">
        <f>'bizalom(5)'!Q80</f>
        <v>0.14905000000000013</v>
      </c>
      <c r="D82" s="14">
        <f>'sertetlen(5)'!Q80</f>
        <v>0.25875000000000004</v>
      </c>
      <c r="E82" s="14">
        <f>'rendelkezes(5)'!Q80</f>
        <v>0.28430000000000022</v>
      </c>
      <c r="F82" s="14">
        <f>'kar(5)'!Q80</f>
        <v>0.39884999999999993</v>
      </c>
      <c r="G82" s="14">
        <f>'csoportmunka(5)'!Q80</f>
        <v>7.4999999999999956E-2</v>
      </c>
      <c r="H82" s="14">
        <f>'javitas(5)'!Q80</f>
        <v>0.43957499999999983</v>
      </c>
      <c r="I82" s="14">
        <f>'visszaford(5)'!Q80</f>
        <v>0.45805000000000018</v>
      </c>
      <c r="J82" s="14">
        <f>'szukseg(5)'!Q80</f>
        <v>-3.819999999999979E-2</v>
      </c>
      <c r="K82" s="14">
        <f>'gyak(5)'!Q80</f>
        <v>-0.11865000000000014</v>
      </c>
      <c r="L82" s="14">
        <f>'visszaall(5)'!Q80</f>
        <v>-4.9999999999998934E-3</v>
      </c>
      <c r="M82" s="1">
        <v>1000000</v>
      </c>
      <c r="N82" s="18">
        <f>gyanuk!AF82</f>
        <v>127</v>
      </c>
    </row>
    <row r="83" spans="1:14" x14ac:dyDescent="0.3">
      <c r="A83" s="1" t="s">
        <v>152</v>
      </c>
      <c r="B83" s="1" t="s">
        <v>92</v>
      </c>
      <c r="C83" s="14">
        <f>'bizalom(5)'!Q81</f>
        <v>0.22713333333333319</v>
      </c>
      <c r="D83" s="14">
        <f>'sertetlen(5)'!Q81</f>
        <v>0.30886666666666684</v>
      </c>
      <c r="E83" s="14">
        <f>'rendelkezes(5)'!Q81</f>
        <v>0.27599999999999997</v>
      </c>
      <c r="F83" s="14">
        <f>'kar(5)'!Q81</f>
        <v>0.219</v>
      </c>
      <c r="G83" s="14">
        <f>'csoportmunka(5)'!Q81</f>
        <v>-0.19920000000000013</v>
      </c>
      <c r="H83" s="14">
        <f>'javitas(5)'!Q81</f>
        <v>0.26713333333333322</v>
      </c>
      <c r="I83" s="14">
        <f>'visszaford(5)'!Q81</f>
        <v>0.45146666666666652</v>
      </c>
      <c r="J83" s="14">
        <f>'szukseg(5)'!Q81</f>
        <v>-0.44650000000000006</v>
      </c>
      <c r="K83" s="14">
        <f>'gyak(5)'!Q81</f>
        <v>-0.41809999999999964</v>
      </c>
      <c r="L83" s="14">
        <f>'visszaall(5)'!Q81</f>
        <v>0.11283333333333327</v>
      </c>
      <c r="M83" s="1">
        <v>1000000</v>
      </c>
      <c r="N83" s="18">
        <f>gyanuk!AF83</f>
        <v>84</v>
      </c>
    </row>
    <row r="84" spans="1:14" hidden="1" x14ac:dyDescent="0.3">
      <c r="A84" s="1" t="s">
        <v>154</v>
      </c>
      <c r="B84" s="1" t="s">
        <v>93</v>
      </c>
      <c r="C84" s="14">
        <f>'bizalom(5)'!Q82</f>
        <v>0.11012500000000003</v>
      </c>
      <c r="D84" s="14">
        <f>'sertetlen(5)'!Q82</f>
        <v>0.16587499999999999</v>
      </c>
      <c r="E84" s="14">
        <f>'rendelkezes(5)'!Q82</f>
        <v>0.41477500000000012</v>
      </c>
      <c r="F84" s="14">
        <f>'kar(5)'!Q82</f>
        <v>0.35507499999999981</v>
      </c>
      <c r="G84" s="14">
        <f>'csoportmunka(5)'!Q82</f>
        <v>6.5000000000003944E-4</v>
      </c>
      <c r="H84" s="14">
        <f>'javitas(5)'!Q82</f>
        <v>0.55230000000000024</v>
      </c>
      <c r="I84" s="14">
        <f>'visszaford(5)'!Q82</f>
        <v>0.43394999999999984</v>
      </c>
      <c r="J84" s="14">
        <f>'szukseg(5)'!Q82</f>
        <v>-8.4875000000000034E-2</v>
      </c>
      <c r="K84" s="14">
        <f>'gyak(5)'!Q82</f>
        <v>4.3300000000000227E-2</v>
      </c>
      <c r="L84" s="14">
        <f>'visszaall(5)'!Q82</f>
        <v>0.14669999999999983</v>
      </c>
      <c r="M84" s="1">
        <v>1000000</v>
      </c>
      <c r="N84" s="18">
        <f>gyanuk!AF84</f>
        <v>122</v>
      </c>
    </row>
    <row r="85" spans="1:14" hidden="1" x14ac:dyDescent="0.3">
      <c r="A85" s="1" t="s">
        <v>156</v>
      </c>
      <c r="B85" s="1" t="s">
        <v>94</v>
      </c>
      <c r="C85" s="14">
        <f>'bizalom(5)'!Q83</f>
        <v>0.76307999999999987</v>
      </c>
      <c r="D85" s="14">
        <f>'sertetlen(5)'!Q83</f>
        <v>0.6839400000000001</v>
      </c>
      <c r="E85" s="14">
        <f>'rendelkezes(5)'!Q83</f>
        <v>0.71464000000000016</v>
      </c>
      <c r="F85" s="14">
        <f>'kar(5)'!Q83</f>
        <v>0.71892000000000011</v>
      </c>
      <c r="G85" s="14">
        <f>'csoportmunka(5)'!Q83</f>
        <v>0.46697999999999995</v>
      </c>
      <c r="H85" s="14">
        <f>'javitas(5)'!Q83</f>
        <v>0.81708000000000003</v>
      </c>
      <c r="I85" s="14">
        <f>'visszaford(5)'!Q83</f>
        <v>0.79212000000000005</v>
      </c>
      <c r="J85" s="14">
        <f>'szukseg(5)'!Q83</f>
        <v>7.764000000000007E-2</v>
      </c>
      <c r="K85" s="14">
        <f>'gyak(5)'!Q83</f>
        <v>0.45339999999999997</v>
      </c>
      <c r="L85" s="14">
        <f>'visszaall(5)'!Q83</f>
        <v>0.21224000000000015</v>
      </c>
      <c r="M85" s="1">
        <v>1000000</v>
      </c>
      <c r="N85" s="18">
        <f>gyanuk!AF85</f>
        <v>17</v>
      </c>
    </row>
    <row r="86" spans="1:14" hidden="1" x14ac:dyDescent="0.3">
      <c r="A86" s="1" t="s">
        <v>156</v>
      </c>
      <c r="B86" s="1" t="s">
        <v>95</v>
      </c>
      <c r="C86" s="14">
        <f>'bizalom(5)'!Q84</f>
        <v>0.69710000000000005</v>
      </c>
      <c r="D86" s="14">
        <f>'sertetlen(5)'!Q84</f>
        <v>0.74697999999999998</v>
      </c>
      <c r="E86" s="14">
        <f>'rendelkezes(5)'!Q84</f>
        <v>0.69540000000000002</v>
      </c>
      <c r="F86" s="14">
        <f>'kar(5)'!Q84</f>
        <v>0.78315999999999986</v>
      </c>
      <c r="G86" s="14">
        <f>'csoportmunka(5)'!Q84</f>
        <v>0.6616200000000001</v>
      </c>
      <c r="H86" s="14">
        <f>'javitas(5)'!Q84</f>
        <v>0.76484000000000019</v>
      </c>
      <c r="I86" s="14">
        <f>'visszaford(5)'!Q84</f>
        <v>0.80959999999999999</v>
      </c>
      <c r="J86" s="14">
        <f>'szukseg(5)'!Q84</f>
        <v>0.14641999999999999</v>
      </c>
      <c r="K86" s="14">
        <f>'gyak(5)'!Q84</f>
        <v>0.34859999999999997</v>
      </c>
      <c r="L86" s="14">
        <f>'visszaall(5)'!Q84</f>
        <v>5.0159999999999802E-2</v>
      </c>
      <c r="M86" s="1">
        <v>1000000</v>
      </c>
      <c r="N86" s="18">
        <f>gyanuk!AF86</f>
        <v>24</v>
      </c>
    </row>
    <row r="87" spans="1:14" hidden="1" x14ac:dyDescent="0.3">
      <c r="A87" s="1" t="s">
        <v>156</v>
      </c>
      <c r="B87" s="1" t="s">
        <v>96</v>
      </c>
      <c r="C87" s="14">
        <f>'bizalom(5)'!Q85</f>
        <v>-0.2969666666666666</v>
      </c>
      <c r="D87" s="14">
        <f>'sertetlen(5)'!Q85</f>
        <v>-0.27090000000000031</v>
      </c>
      <c r="E87" s="14">
        <f>'rendelkezes(5)'!Q85</f>
        <v>0.13129999999999983</v>
      </c>
      <c r="F87" s="14">
        <f>'kar(5)'!Q85</f>
        <v>-0.36756666666666682</v>
      </c>
      <c r="G87" s="14">
        <f>'csoportmunka(5)'!Q85</f>
        <v>-0.30690000000000017</v>
      </c>
      <c r="H87" s="14">
        <f>'javitas(5)'!Q85</f>
        <v>-9.0666666666666604E-2</v>
      </c>
      <c r="I87" s="14">
        <f>'visszaford(5)'!Q85</f>
        <v>-0.32956666666666684</v>
      </c>
      <c r="J87" s="14">
        <f>'szukseg(5)'!Q85</f>
        <v>-7.8400000000000247E-2</v>
      </c>
      <c r="K87" s="14">
        <f>'gyak(5)'!Q85</f>
        <v>5.3700000000000081E-2</v>
      </c>
      <c r="L87" s="14">
        <f>'visszaall(5)'!Q85</f>
        <v>3.6466666666666502E-2</v>
      </c>
      <c r="M87" s="1">
        <v>1000000</v>
      </c>
      <c r="N87" s="18">
        <f>gyanuk!AF87</f>
        <v>128</v>
      </c>
    </row>
    <row r="88" spans="1:14" hidden="1" x14ac:dyDescent="0.3">
      <c r="A88" s="1" t="s">
        <v>156</v>
      </c>
      <c r="B88" s="1" t="s">
        <v>97</v>
      </c>
      <c r="C88" s="14">
        <f>'bizalom(5)'!Q86</f>
        <v>-0.43556666666666705</v>
      </c>
      <c r="D88" s="14">
        <f>'sertetlen(5)'!Q86</f>
        <v>-0.35816666666666652</v>
      </c>
      <c r="E88" s="14">
        <f>'rendelkezes(5)'!Q86</f>
        <v>-4.4333333333330671E-3</v>
      </c>
      <c r="F88" s="14">
        <f>'kar(5)'!Q86</f>
        <v>-0.57820000000000016</v>
      </c>
      <c r="G88" s="14">
        <f>'csoportmunka(5)'!Q86</f>
        <v>-0.4798</v>
      </c>
      <c r="H88" s="14">
        <f>'javitas(5)'!Q86</f>
        <v>-0.20743333333333305</v>
      </c>
      <c r="I88" s="14">
        <f>'visszaford(5)'!Q86</f>
        <v>-0.68863333333333332</v>
      </c>
      <c r="J88" s="14">
        <f>'szukseg(5)'!Q86</f>
        <v>0.54320000000000013</v>
      </c>
      <c r="K88" s="14">
        <f>'gyak(5)'!Q86</f>
        <v>-0.52813333333333323</v>
      </c>
      <c r="L88" s="14">
        <f>'visszaall(5)'!Q86</f>
        <v>1.570000000000012E-2</v>
      </c>
      <c r="M88" s="1">
        <v>1000000</v>
      </c>
      <c r="N88" s="18">
        <f>gyanuk!AF88</f>
        <v>98</v>
      </c>
    </row>
    <row r="89" spans="1:14" hidden="1" x14ac:dyDescent="0.3">
      <c r="A89" s="1" t="s">
        <v>156</v>
      </c>
      <c r="B89" s="1" t="s">
        <v>98</v>
      </c>
      <c r="C89" s="14">
        <f>'bizalom(5)'!Q87</f>
        <v>0.17365000000000008</v>
      </c>
      <c r="D89" s="14">
        <f>'sertetlen(5)'!Q87</f>
        <v>5.2050000000000152E-2</v>
      </c>
      <c r="E89" s="14">
        <f>'rendelkezes(5)'!Q87</f>
        <v>0.50249999999999995</v>
      </c>
      <c r="F89" s="14">
        <f>'kar(5)'!Q87</f>
        <v>0.20422499999999988</v>
      </c>
      <c r="G89" s="14">
        <f>'csoportmunka(5)'!Q87</f>
        <v>0.13432499999999981</v>
      </c>
      <c r="H89" s="14">
        <f>'javitas(5)'!Q87</f>
        <v>0.17562500000000003</v>
      </c>
      <c r="I89" s="14">
        <f>'visszaford(5)'!Q87</f>
        <v>0.28730000000000022</v>
      </c>
      <c r="J89" s="14">
        <f>'szukseg(5)'!Q87</f>
        <v>-7.2349999999999914E-2</v>
      </c>
      <c r="K89" s="14">
        <f>'gyak(5)'!Q87</f>
        <v>0.24032499999999979</v>
      </c>
      <c r="L89" s="14">
        <f>'visszaall(5)'!Q87</f>
        <v>1.880000000000015E-2</v>
      </c>
      <c r="M89" s="1">
        <v>1000000</v>
      </c>
      <c r="N89" s="18">
        <f>gyanuk!AF89</f>
        <v>129</v>
      </c>
    </row>
    <row r="90" spans="1:14" x14ac:dyDescent="0.3">
      <c r="A90" s="1" t="s">
        <v>152</v>
      </c>
      <c r="B90" s="1" t="s">
        <v>99</v>
      </c>
      <c r="C90" s="14">
        <f>'bizalom(5)'!Q88</f>
        <v>-0.97920000000000074</v>
      </c>
      <c r="D90" s="14">
        <f>'sertetlen(5)'!Q88</f>
        <v>-2.4697000000000009</v>
      </c>
      <c r="E90" s="14">
        <f>'rendelkezes(5)'!Q88</f>
        <v>-4.4536000000000007</v>
      </c>
      <c r="F90" s="14">
        <f>'kar(5)'!Q88</f>
        <v>-3.928700000000001</v>
      </c>
      <c r="G90" s="14">
        <f>'csoportmunka(5)'!Q88</f>
        <v>-3.8838999999999997</v>
      </c>
      <c r="H90" s="14">
        <f>'javitas(5)'!Q88</f>
        <v>-4.0114000000000001</v>
      </c>
      <c r="I90" s="14">
        <f>'visszaford(5)'!Q88</f>
        <v>-4.0815000000000001</v>
      </c>
      <c r="J90" s="14">
        <f>'szukseg(5)'!Q88</f>
        <v>0.33399999999999996</v>
      </c>
      <c r="K90" s="14">
        <f>'gyak(5)'!Q88</f>
        <v>-1.1562000000000006</v>
      </c>
      <c r="L90" s="14">
        <f>'visszaall(5)'!Q88</f>
        <v>9.2500000000000027E-2</v>
      </c>
      <c r="M90" s="1">
        <v>1000000</v>
      </c>
      <c r="N90" s="18">
        <f>gyanuk!AF90</f>
        <v>4</v>
      </c>
    </row>
    <row r="91" spans="1:14" hidden="1" x14ac:dyDescent="0.3">
      <c r="A91" s="1" t="s">
        <v>155</v>
      </c>
      <c r="B91" s="1" t="s">
        <v>100</v>
      </c>
      <c r="C91" s="14">
        <f>'bizalom(5)'!Q89</f>
        <v>6.0349999999999904E-2</v>
      </c>
      <c r="D91" s="14">
        <f>'sertetlen(5)'!Q89</f>
        <v>0.44822499999999987</v>
      </c>
      <c r="E91" s="14">
        <f>'rendelkezes(5)'!Q89</f>
        <v>0.5686500000000001</v>
      </c>
      <c r="F91" s="14">
        <f>'kar(5)'!Q89</f>
        <v>0.52732499999999982</v>
      </c>
      <c r="G91" s="14">
        <f>'csoportmunka(5)'!Q89</f>
        <v>9.3574999999999853E-2</v>
      </c>
      <c r="H91" s="14">
        <f>'javitas(5)'!Q89</f>
        <v>0.47950000000000004</v>
      </c>
      <c r="I91" s="14">
        <f>'visszaford(5)'!Q89</f>
        <v>0.35219999999999985</v>
      </c>
      <c r="J91" s="14">
        <f>'szukseg(5)'!Q89</f>
        <v>7.6199999999999823E-2</v>
      </c>
      <c r="K91" s="14">
        <f>'gyak(5)'!Q89</f>
        <v>-1.9875000000000087E-2</v>
      </c>
      <c r="L91" s="14">
        <f>'visszaall(5)'!Q89</f>
        <v>9.3900000000000095E-2</v>
      </c>
      <c r="M91" s="1">
        <v>1000000</v>
      </c>
      <c r="N91" s="18">
        <f>gyanuk!AF91</f>
        <v>97</v>
      </c>
    </row>
    <row r="92" spans="1:14" hidden="1" x14ac:dyDescent="0.3">
      <c r="A92" s="1" t="s">
        <v>154</v>
      </c>
      <c r="B92" s="1" t="s">
        <v>101</v>
      </c>
      <c r="C92" s="14">
        <f>'bizalom(5)'!Q90</f>
        <v>0.3620799999999999</v>
      </c>
      <c r="D92" s="14">
        <f>'sertetlen(5)'!Q90</f>
        <v>0.64205999999999985</v>
      </c>
      <c r="E92" s="14">
        <f>'rendelkezes(5)'!Q90</f>
        <v>0.65264000000000011</v>
      </c>
      <c r="F92" s="14">
        <f>'kar(5)'!Q90</f>
        <v>0.64205999999999985</v>
      </c>
      <c r="G92" s="14">
        <f>'csoportmunka(5)'!Q90</f>
        <v>0.19429999999999997</v>
      </c>
      <c r="H92" s="14">
        <f>'javitas(5)'!Q90</f>
        <v>0.58989999999999998</v>
      </c>
      <c r="I92" s="14">
        <f>'visszaford(5)'!Q90</f>
        <v>0.57135999999999987</v>
      </c>
      <c r="J92" s="14">
        <f>'szukseg(5)'!Q90</f>
        <v>9.6659999999999788E-2</v>
      </c>
      <c r="K92" s="14">
        <f>'gyak(5)'!Q90</f>
        <v>0.14664000000000019</v>
      </c>
      <c r="L92" s="14">
        <f>'visszaall(5)'!Q90</f>
        <v>0.12408000000000001</v>
      </c>
      <c r="M92" s="1">
        <v>1000000</v>
      </c>
      <c r="N92" s="18">
        <f>gyanuk!AF92</f>
        <v>48</v>
      </c>
    </row>
    <row r="93" spans="1:14" x14ac:dyDescent="0.3">
      <c r="A93" s="1" t="s">
        <v>152</v>
      </c>
      <c r="B93" s="1" t="s">
        <v>102</v>
      </c>
      <c r="C93" s="14">
        <f>'bizalom(5)'!Q91</f>
        <v>0.3510500000000002</v>
      </c>
      <c r="D93" s="14">
        <f>'sertetlen(5)'!Q91</f>
        <v>0.29714999999999958</v>
      </c>
      <c r="E93" s="14">
        <f>'rendelkezes(5)'!Q91</f>
        <v>-0.42539999999999956</v>
      </c>
      <c r="F93" s="14">
        <f>'kar(5)'!Q91</f>
        <v>-0.18805000000000027</v>
      </c>
      <c r="G93" s="14">
        <f>'csoportmunka(5)'!Q91</f>
        <v>-0.23044999999999982</v>
      </c>
      <c r="H93" s="14">
        <f>'javitas(5)'!Q91</f>
        <v>0.13160000000000038</v>
      </c>
      <c r="I93" s="14">
        <f>'visszaford(5)'!Q91</f>
        <v>0.20635000000000037</v>
      </c>
      <c r="J93" s="14">
        <f>'szukseg(5)'!Q91</f>
        <v>-0.96625000000000005</v>
      </c>
      <c r="K93" s="14">
        <f>'gyak(5)'!Q91</f>
        <v>-0.46714999999999973</v>
      </c>
      <c r="L93" s="14">
        <f>'visszaall(5)'!Q91</f>
        <v>-0.35339999999999971</v>
      </c>
      <c r="M93" s="1">
        <v>1000000</v>
      </c>
      <c r="N93" s="18">
        <f>gyanuk!AF93</f>
        <v>67</v>
      </c>
    </row>
    <row r="94" spans="1:14" hidden="1" x14ac:dyDescent="0.3">
      <c r="A94" s="1" t="s">
        <v>156</v>
      </c>
      <c r="B94" s="1" t="s">
        <v>103</v>
      </c>
      <c r="C94" s="14">
        <f>'bizalom(5)'!Q92</f>
        <v>0.29667500000000013</v>
      </c>
      <c r="D94" s="14">
        <f>'sertetlen(5)'!Q92</f>
        <v>0.44512499999999999</v>
      </c>
      <c r="E94" s="14">
        <f>'rendelkezes(5)'!Q92</f>
        <v>0.45590000000000008</v>
      </c>
      <c r="F94" s="14">
        <f>'kar(5)'!Q92</f>
        <v>0.41549999999999998</v>
      </c>
      <c r="G94" s="14">
        <f>'csoportmunka(5)'!Q92</f>
        <v>0.57415000000000016</v>
      </c>
      <c r="H94" s="14">
        <f>'javitas(5)'!Q92</f>
        <v>0.36490000000000011</v>
      </c>
      <c r="I94" s="14">
        <f>'visszaford(5)'!Q92</f>
        <v>0.31430000000000013</v>
      </c>
      <c r="J94" s="14">
        <f>'szukseg(5)'!Q92</f>
        <v>0.20059999999999989</v>
      </c>
      <c r="K94" s="14">
        <f>'gyak(5)'!Q92</f>
        <v>9.2250000000000054E-2</v>
      </c>
      <c r="L94" s="14">
        <f>'visszaall(5)'!Q92</f>
        <v>-1.2499999999993072E-4</v>
      </c>
      <c r="M94" s="1">
        <v>1000000</v>
      </c>
      <c r="N94" s="18">
        <f>gyanuk!AF94</f>
        <v>109</v>
      </c>
    </row>
    <row r="95" spans="1:14" x14ac:dyDescent="0.3">
      <c r="A95" s="1" t="s">
        <v>152</v>
      </c>
      <c r="B95" s="1" t="s">
        <v>104</v>
      </c>
      <c r="C95" s="14">
        <f>'bizalom(5)'!Q93</f>
        <v>0.38700000000000001</v>
      </c>
      <c r="D95" s="14">
        <f>'sertetlen(5)'!Q93</f>
        <v>0.54223333333333357</v>
      </c>
      <c r="E95" s="14">
        <f>'rendelkezes(5)'!Q93</f>
        <v>0.28449999999999998</v>
      </c>
      <c r="F95" s="14">
        <f>'kar(5)'!Q93</f>
        <v>0.21566666666666659</v>
      </c>
      <c r="G95" s="14">
        <f>'csoportmunka(5)'!Q93</f>
        <v>8.373333333333359E-2</v>
      </c>
      <c r="H95" s="14">
        <f>'javitas(5)'!Q93</f>
        <v>8.0299999999999816E-2</v>
      </c>
      <c r="I95" s="14">
        <f>'visszaford(5)'!Q93</f>
        <v>0.41500000000000004</v>
      </c>
      <c r="J95" s="14">
        <f>'szukseg(5)'!Q93</f>
        <v>-0.19320000000000018</v>
      </c>
      <c r="K95" s="14">
        <f>'gyak(5)'!Q93</f>
        <v>-0.18620000000000006</v>
      </c>
      <c r="L95" s="14">
        <f>'visszaall(5)'!Q93</f>
        <v>-1.5666666666668643E-3</v>
      </c>
      <c r="M95" s="1">
        <v>1000000</v>
      </c>
      <c r="N95" s="18">
        <f>gyanuk!AF95</f>
        <v>120</v>
      </c>
    </row>
    <row r="96" spans="1:14" hidden="1" x14ac:dyDescent="0.3">
      <c r="A96" s="1" t="s">
        <v>154</v>
      </c>
      <c r="B96" s="1" t="s">
        <v>105</v>
      </c>
      <c r="C96" s="14">
        <f>'bizalom(5)'!Q94</f>
        <v>0.30130000000000023</v>
      </c>
      <c r="D96" s="14">
        <f>'sertetlen(5)'!Q94</f>
        <v>0.36632499999999979</v>
      </c>
      <c r="E96" s="14">
        <f>'rendelkezes(5)'!Q94</f>
        <v>0.45590000000000008</v>
      </c>
      <c r="F96" s="14">
        <f>'kar(5)'!Q94</f>
        <v>0.40609999999999991</v>
      </c>
      <c r="G96" s="14">
        <f>'csoportmunka(5)'!Q94</f>
        <v>0.48084999999999989</v>
      </c>
      <c r="H96" s="14">
        <f>'javitas(5)'!Q94</f>
        <v>0.37902500000000006</v>
      </c>
      <c r="I96" s="14">
        <f>'visszaford(5)'!Q94</f>
        <v>0.31430000000000013</v>
      </c>
      <c r="J96" s="14">
        <f>'szukseg(5)'!Q94</f>
        <v>0.19409999999999994</v>
      </c>
      <c r="K96" s="14">
        <f>'gyak(5)'!Q94</f>
        <v>8.1125000000000003E-2</v>
      </c>
      <c r="L96" s="14">
        <f>'visszaall(5)'!Q94</f>
        <v>0.15042500000000014</v>
      </c>
      <c r="M96" s="1">
        <v>1000000</v>
      </c>
      <c r="N96" s="18">
        <f>gyanuk!AF96</f>
        <v>76</v>
      </c>
    </row>
    <row r="97" spans="1:14" hidden="1" x14ac:dyDescent="0.3">
      <c r="A97" s="1" t="s">
        <v>156</v>
      </c>
      <c r="B97" s="1" t="s">
        <v>106</v>
      </c>
      <c r="C97" s="14">
        <f>'bizalom(5)'!Q95</f>
        <v>-5.2849999999999842E-2</v>
      </c>
      <c r="D97" s="14">
        <f>'sertetlen(5)'!Q95</f>
        <v>0.21859999999999991</v>
      </c>
      <c r="E97" s="14">
        <f>'rendelkezes(5)'!Q95</f>
        <v>0.34797499999999992</v>
      </c>
      <c r="F97" s="14">
        <f>'kar(5)'!Q95</f>
        <v>3.3250000000000002E-2</v>
      </c>
      <c r="G97" s="14">
        <f>'csoportmunka(5)'!Q95</f>
        <v>-1.9675000000000109E-2</v>
      </c>
      <c r="H97" s="14">
        <f>'javitas(5)'!Q95</f>
        <v>0.23017500000000013</v>
      </c>
      <c r="I97" s="14">
        <f>'visszaford(5)'!Q95</f>
        <v>0.25980000000000014</v>
      </c>
      <c r="J97" s="14">
        <f>'szukseg(5)'!Q95</f>
        <v>-0.25257499999999977</v>
      </c>
      <c r="K97" s="14">
        <f>'gyak(5)'!Q95</f>
        <v>4.2249999999999233E-3</v>
      </c>
      <c r="L97" s="14">
        <f>'visszaall(5)'!Q95</f>
        <v>-0.1027499999999999</v>
      </c>
      <c r="M97" s="1">
        <v>1000000</v>
      </c>
      <c r="N97" s="18">
        <f>gyanuk!AF97</f>
        <v>134</v>
      </c>
    </row>
    <row r="98" spans="1:14" x14ac:dyDescent="0.3">
      <c r="A98" s="1" t="s">
        <v>152</v>
      </c>
      <c r="B98" s="1" t="s">
        <v>107</v>
      </c>
      <c r="C98" s="14">
        <f>'bizalom(5)'!Q96</f>
        <v>-9.6449999999999925E-2</v>
      </c>
      <c r="D98" s="14">
        <f>'sertetlen(5)'!Q96</f>
        <v>-0.54935000000000045</v>
      </c>
      <c r="E98" s="14">
        <f>'rendelkezes(5)'!Q96</f>
        <v>-0.44810000000000039</v>
      </c>
      <c r="F98" s="14">
        <f>'kar(5)'!Q96</f>
        <v>-0.80919999999999992</v>
      </c>
      <c r="G98" s="14">
        <f>'csoportmunka(5)'!Q96</f>
        <v>-1.0193000000000003</v>
      </c>
      <c r="H98" s="14">
        <f>'javitas(5)'!Q96</f>
        <v>-0.73955000000000015</v>
      </c>
      <c r="I98" s="14">
        <f>'visszaford(5)'!Q96</f>
        <v>-0.52080000000000015</v>
      </c>
      <c r="J98" s="14">
        <f>'szukseg(5)'!Q96</f>
        <v>-1.0493500000000004</v>
      </c>
      <c r="K98" s="14">
        <f>'gyak(5)'!Q96</f>
        <v>-0.75885000000000047</v>
      </c>
      <c r="L98" s="14">
        <f>'visszaall(5)'!Q96</f>
        <v>-0.39450000000000007</v>
      </c>
      <c r="M98" s="1">
        <v>1000000</v>
      </c>
      <c r="N98" s="18">
        <f>gyanuk!AF98</f>
        <v>22</v>
      </c>
    </row>
    <row r="99" spans="1:14" hidden="1" x14ac:dyDescent="0.3">
      <c r="A99" s="1" t="s">
        <v>154</v>
      </c>
      <c r="B99" s="1" t="s">
        <v>108</v>
      </c>
      <c r="C99" s="14">
        <f>'bizalom(5)'!Q97</f>
        <v>2.6999999999998137E-3</v>
      </c>
      <c r="D99" s="14">
        <f>'sertetlen(5)'!Q97</f>
        <v>0.23242500000000021</v>
      </c>
      <c r="E99" s="14">
        <f>'rendelkezes(5)'!Q97</f>
        <v>0.34797499999999992</v>
      </c>
      <c r="F99" s="14">
        <f>'kar(5)'!Q97</f>
        <v>-8.9699999999999891E-2</v>
      </c>
      <c r="G99" s="14">
        <f>'csoportmunka(5)'!Q97</f>
        <v>-0.10607499999999992</v>
      </c>
      <c r="H99" s="14">
        <f>'javitas(5)'!Q97</f>
        <v>0.2937249999999999</v>
      </c>
      <c r="I99" s="14">
        <f>'visszaford(5)'!Q97</f>
        <v>0.24837500000000001</v>
      </c>
      <c r="J99" s="14">
        <f>'szukseg(5)'!Q97</f>
        <v>-0.20302500000000001</v>
      </c>
      <c r="K99" s="14">
        <f>'gyak(5)'!Q97</f>
        <v>1.5699999999999825E-2</v>
      </c>
      <c r="L99" s="14">
        <f>'visszaall(5)'!Q97</f>
        <v>-8.3449999999999802E-2</v>
      </c>
      <c r="M99" s="1">
        <v>1000000</v>
      </c>
      <c r="N99" s="18">
        <f>gyanuk!AF99</f>
        <v>133</v>
      </c>
    </row>
    <row r="100" spans="1:14" hidden="1" x14ac:dyDescent="0.3">
      <c r="A100" s="1" t="s">
        <v>156</v>
      </c>
      <c r="B100" s="1" t="s">
        <v>109</v>
      </c>
      <c r="C100" s="14">
        <f>'bizalom(5)'!Q98</f>
        <v>-4.2724999999999902E-2</v>
      </c>
      <c r="D100" s="14">
        <f>'sertetlen(5)'!Q98</f>
        <v>6.7875000000000019E-2</v>
      </c>
      <c r="E100" s="14">
        <f>'rendelkezes(5)'!Q98</f>
        <v>0.38487499999999997</v>
      </c>
      <c r="F100" s="14">
        <f>'kar(5)'!Q98</f>
        <v>0.1721999999999998</v>
      </c>
      <c r="G100" s="14">
        <f>'csoportmunka(5)'!Q98</f>
        <v>6.3724999999999921E-2</v>
      </c>
      <c r="H100" s="14">
        <f>'javitas(5)'!Q98</f>
        <v>0.39217500000000016</v>
      </c>
      <c r="I100" s="14">
        <f>'visszaford(5)'!Q98</f>
        <v>0.3490749999999998</v>
      </c>
      <c r="J100" s="14">
        <f>'szukseg(5)'!Q98</f>
        <v>0.14490000000000014</v>
      </c>
      <c r="K100" s="14">
        <f>'gyak(5)'!Q98</f>
        <v>0.15480000000000016</v>
      </c>
      <c r="L100" s="14">
        <f>'visszaall(5)'!Q98</f>
        <v>0.12552500000000011</v>
      </c>
      <c r="M100" s="1">
        <v>1000000</v>
      </c>
      <c r="N100" s="18">
        <f>gyanuk!AF100</f>
        <v>116</v>
      </c>
    </row>
    <row r="101" spans="1:14" hidden="1" x14ac:dyDescent="0.3">
      <c r="A101" s="1" t="s">
        <v>154</v>
      </c>
      <c r="B101" s="1" t="s">
        <v>110</v>
      </c>
      <c r="C101" s="14">
        <f>'bizalom(5)'!Q99</f>
        <v>1.2800000000000145E-2</v>
      </c>
      <c r="D101" s="14">
        <f>'sertetlen(5)'!Q99</f>
        <v>8.1724999999999937E-2</v>
      </c>
      <c r="E101" s="14">
        <f>'rendelkezes(5)'!Q99</f>
        <v>0.38487499999999997</v>
      </c>
      <c r="F101" s="14">
        <f>'kar(5)'!Q99</f>
        <v>4.9250000000000016E-2</v>
      </c>
      <c r="G101" s="14">
        <f>'csoportmunka(5)'!Q99</f>
        <v>-2.2675000000000223E-2</v>
      </c>
      <c r="H101" s="14">
        <f>'javitas(5)'!Q99</f>
        <v>0.45572499999999994</v>
      </c>
      <c r="I101" s="14">
        <f>'visszaford(5)'!Q99</f>
        <v>0.33765000000000012</v>
      </c>
      <c r="J101" s="14">
        <f>'szukseg(5)'!Q99</f>
        <v>0.19447499999999995</v>
      </c>
      <c r="K101" s="14">
        <f>'gyak(5)'!Q99</f>
        <v>0.16627500000000006</v>
      </c>
      <c r="L101" s="14">
        <f>'visszaall(5)'!Q99</f>
        <v>0.14482499999999987</v>
      </c>
      <c r="M101" s="1">
        <v>1000000</v>
      </c>
      <c r="N101" s="18">
        <f>gyanuk!AF101</f>
        <v>117</v>
      </c>
    </row>
    <row r="102" spans="1:14" x14ac:dyDescent="0.3">
      <c r="A102" s="1" t="s">
        <v>152</v>
      </c>
      <c r="B102" s="1" t="s">
        <v>111</v>
      </c>
      <c r="C102" s="14">
        <f>'bizalom(5)'!Q100</f>
        <v>5.2550000000000208E-2</v>
      </c>
      <c r="D102" s="14">
        <f>'sertetlen(5)'!Q100</f>
        <v>-0.41694999999999971</v>
      </c>
      <c r="E102" s="14">
        <f>'rendelkezes(5)'!Q100</f>
        <v>-0.36535000000000029</v>
      </c>
      <c r="F102" s="14">
        <f>'kar(5)'!Q100</f>
        <v>-0.42369999999999974</v>
      </c>
      <c r="G102" s="14">
        <f>'csoportmunka(5)'!Q100</f>
        <v>-0.45169999999999977</v>
      </c>
      <c r="H102" s="14">
        <f>'javitas(5)'!Q100</f>
        <v>-0.75310000000000032</v>
      </c>
      <c r="I102" s="14">
        <f>'visszaford(5)'!Q100</f>
        <v>-0.19539999999999957</v>
      </c>
      <c r="J102" s="14">
        <f>'szukseg(5)'!Q100</f>
        <v>-0.26989999999999958</v>
      </c>
      <c r="K102" s="14">
        <f>'gyak(5)'!Q100</f>
        <v>-0.49039999999999973</v>
      </c>
      <c r="L102" s="14">
        <f>'visszaall(5)'!Q100</f>
        <v>-0.45680000000000009</v>
      </c>
      <c r="M102" s="1">
        <v>1000000</v>
      </c>
      <c r="N102" s="18">
        <f>gyanuk!AF102</f>
        <v>51</v>
      </c>
    </row>
    <row r="103" spans="1:14" hidden="1" x14ac:dyDescent="0.3">
      <c r="A103" s="1" t="s">
        <v>156</v>
      </c>
      <c r="B103" s="1" t="s">
        <v>112</v>
      </c>
      <c r="C103" s="14">
        <f>'bizalom(5)'!Q101</f>
        <v>-0.66016666666666668</v>
      </c>
      <c r="D103" s="14">
        <f>'sertetlen(5)'!Q101</f>
        <v>-0.52990000000000015</v>
      </c>
      <c r="E103" s="14">
        <f>'rendelkezes(5)'!Q101</f>
        <v>8.4799999999999834E-2</v>
      </c>
      <c r="F103" s="14">
        <f>'kar(5)'!Q101</f>
        <v>-0.60820000000000007</v>
      </c>
      <c r="G103" s="14">
        <f>'csoportmunka(5)'!Q101</f>
        <v>-0.71673333333333356</v>
      </c>
      <c r="H103" s="14">
        <f>'javitas(5)'!Q101</f>
        <v>-0.6706333333333333</v>
      </c>
      <c r="I103" s="14">
        <f>'visszaford(5)'!Q101</f>
        <v>-0.74020000000000008</v>
      </c>
      <c r="J103" s="14">
        <f>'szukseg(5)'!Q101</f>
        <v>0.66220000000000012</v>
      </c>
      <c r="K103" s="14">
        <f>'gyak(5)'!Q101</f>
        <v>0.16156666666666686</v>
      </c>
      <c r="L103" s="14">
        <f>'visszaall(5)'!Q101</f>
        <v>-0.12296666666666652</v>
      </c>
      <c r="M103" s="1">
        <v>1000000</v>
      </c>
      <c r="N103" s="18">
        <f>gyanuk!AF103</f>
        <v>39</v>
      </c>
    </row>
    <row r="104" spans="1:14" hidden="1" x14ac:dyDescent="0.3">
      <c r="A104" s="1" t="s">
        <v>154</v>
      </c>
      <c r="B104" s="1" t="s">
        <v>113</v>
      </c>
      <c r="C104" s="14">
        <f>'bizalom(5)'!Q102</f>
        <v>-0.24362499999999998</v>
      </c>
      <c r="D104" s="14">
        <f>'sertetlen(5)'!Q102</f>
        <v>-0.36194999999999977</v>
      </c>
      <c r="E104" s="14">
        <f>'rendelkezes(5)'!Q102</f>
        <v>0.27869999999999984</v>
      </c>
      <c r="F104" s="14">
        <f>'kar(5)'!Q102</f>
        <v>-0.32284999999999986</v>
      </c>
      <c r="G104" s="14">
        <f>'csoportmunka(5)'!Q102</f>
        <v>-0.23025000000000007</v>
      </c>
      <c r="H104" s="14">
        <f>'javitas(5)'!Q102</f>
        <v>-0.2574749999999999</v>
      </c>
      <c r="I104" s="14">
        <f>'visszaford(5)'!Q102</f>
        <v>-0.26634999999999986</v>
      </c>
      <c r="J104" s="14">
        <f>'szukseg(5)'!Q102</f>
        <v>0.63724999999999998</v>
      </c>
      <c r="K104" s="14">
        <f>'gyak(5)'!Q102</f>
        <v>0.58367500000000017</v>
      </c>
      <c r="L104" s="14">
        <f>'visszaall(5)'!Q102</f>
        <v>0.10672499999999996</v>
      </c>
      <c r="M104" s="1">
        <v>1000000</v>
      </c>
      <c r="N104" s="18">
        <f>gyanuk!AF104</f>
        <v>80</v>
      </c>
    </row>
    <row r="105" spans="1:14" x14ac:dyDescent="0.3">
      <c r="A105" s="1" t="s">
        <v>152</v>
      </c>
      <c r="B105" s="1" t="s">
        <v>114</v>
      </c>
      <c r="C105" s="14">
        <f>'bizalom(5)'!Q103</f>
        <v>0.37003333333333344</v>
      </c>
      <c r="D105" s="14">
        <f>'sertetlen(5)'!Q103</f>
        <v>-0.14209999999999981</v>
      </c>
      <c r="E105" s="14">
        <f>'rendelkezes(5)'!Q103</f>
        <v>-0.52409999999999979</v>
      </c>
      <c r="F105" s="14">
        <f>'kar(5)'!Q103</f>
        <v>-4.2833333333333279E-2</v>
      </c>
      <c r="G105" s="14">
        <f>'csoportmunka(5)'!Q103</f>
        <v>-0.18999999999999995</v>
      </c>
      <c r="H105" s="14">
        <f>'javitas(5)'!Q103</f>
        <v>-0.52049999999999985</v>
      </c>
      <c r="I105" s="14">
        <f>'visszaford(5)'!Q103</f>
        <v>-0.22043333333333312</v>
      </c>
      <c r="J105" s="14">
        <f>'szukseg(5)'!Q103</f>
        <v>-0.18450000000000003</v>
      </c>
      <c r="K105" s="14">
        <f>'gyak(5)'!Q103</f>
        <v>0.51533333333333331</v>
      </c>
      <c r="L105" s="14">
        <f>'visszaall(5)'!Q103</f>
        <v>1.570000000000012E-2</v>
      </c>
      <c r="M105" s="1">
        <v>1000000</v>
      </c>
      <c r="N105" s="18">
        <f>gyanuk!AF105</f>
        <v>101</v>
      </c>
    </row>
    <row r="106" spans="1:14" hidden="1" x14ac:dyDescent="0.3">
      <c r="A106" s="1" t="s">
        <v>156</v>
      </c>
      <c r="B106" s="1" t="s">
        <v>115</v>
      </c>
      <c r="C106" s="14">
        <f>'bizalom(5)'!Q104</f>
        <v>5.9849999999999959E-2</v>
      </c>
      <c r="D106" s="14">
        <f>'sertetlen(5)'!Q104</f>
        <v>0.17222499999999996</v>
      </c>
      <c r="E106" s="14">
        <f>'rendelkezes(5)'!Q104</f>
        <v>0.29117500000000018</v>
      </c>
      <c r="F106" s="14">
        <f>'kar(5)'!Q104</f>
        <v>-2.2175000000000278E-2</v>
      </c>
      <c r="G106" s="14">
        <f>'csoportmunka(5)'!Q104</f>
        <v>0.18925000000000003</v>
      </c>
      <c r="H106" s="14">
        <f>'javitas(5)'!Q104</f>
        <v>0.20790000000000008</v>
      </c>
      <c r="I106" s="14">
        <f>'visszaford(5)'!Q104</f>
        <v>0.20997499999999991</v>
      </c>
      <c r="J106" s="14">
        <f>'szukseg(5)'!Q104</f>
        <v>0.26842500000000014</v>
      </c>
      <c r="K106" s="14">
        <f>'gyak(5)'!Q104</f>
        <v>0.45282499999999981</v>
      </c>
      <c r="L106" s="14">
        <f>'visszaall(5)'!Q104</f>
        <v>7.8199999999999825E-2</v>
      </c>
      <c r="M106" s="1">
        <v>1000000</v>
      </c>
      <c r="N106" s="18">
        <f>gyanuk!AF106</f>
        <v>113</v>
      </c>
    </row>
    <row r="107" spans="1:14" hidden="1" x14ac:dyDescent="0.3">
      <c r="A107" s="1" t="s">
        <v>156</v>
      </c>
      <c r="B107" s="1" t="s">
        <v>116</v>
      </c>
      <c r="C107" s="14">
        <f>'bizalom(5)'!Q105</f>
        <v>-0.27932499999999982</v>
      </c>
      <c r="D107" s="14">
        <f>'sertetlen(5)'!Q105</f>
        <v>8.8699999999999779E-2</v>
      </c>
      <c r="E107" s="14">
        <f>'rendelkezes(5)'!Q105</f>
        <v>0.17540000000000011</v>
      </c>
      <c r="F107" s="14">
        <f>'kar(5)'!Q105</f>
        <v>-0.21567500000000028</v>
      </c>
      <c r="G107" s="14">
        <f>'csoportmunka(5)'!Q105</f>
        <v>0.10134999999999994</v>
      </c>
      <c r="H107" s="14">
        <f>'javitas(5)'!Q105</f>
        <v>3.5775000000000112E-2</v>
      </c>
      <c r="I107" s="14">
        <f>'visszaford(5)'!Q105</f>
        <v>-0.26647500000000002</v>
      </c>
      <c r="J107" s="14">
        <f>'szukseg(5)'!Q105</f>
        <v>0.60922499999999991</v>
      </c>
      <c r="K107" s="14">
        <f>'gyak(5)'!Q105</f>
        <v>0.1263249999999998</v>
      </c>
      <c r="L107" s="14">
        <f>'visszaall(5)'!Q105</f>
        <v>0.12217500000000014</v>
      </c>
      <c r="M107" s="1">
        <v>1000000</v>
      </c>
      <c r="N107" s="18">
        <f>gyanuk!AF107</f>
        <v>111</v>
      </c>
    </row>
    <row r="108" spans="1:14" hidden="1" x14ac:dyDescent="0.3">
      <c r="A108" s="1" t="s">
        <v>156</v>
      </c>
      <c r="B108" s="1" t="s">
        <v>117</v>
      </c>
      <c r="C108" s="14">
        <f>'bizalom(5)'!Q106</f>
        <v>0.5924799999999999</v>
      </c>
      <c r="D108" s="14">
        <f>'sertetlen(5)'!Q106</f>
        <v>0.62460000000000004</v>
      </c>
      <c r="E108" s="14">
        <f>'rendelkezes(5)'!Q106</f>
        <v>0.72650000000000003</v>
      </c>
      <c r="F108" s="14">
        <f>'kar(5)'!Q106</f>
        <v>0.67277999999999993</v>
      </c>
      <c r="G108" s="14">
        <f>'csoportmunka(5)'!Q106</f>
        <v>0.69312000000000007</v>
      </c>
      <c r="H108" s="14">
        <f>'javitas(5)'!Q106</f>
        <v>0.66055999999999993</v>
      </c>
      <c r="I108" s="14">
        <f>'visszaford(5)'!Q106</f>
        <v>0.66235999999999984</v>
      </c>
      <c r="J108" s="14">
        <f>'szukseg(5)'!Q106</f>
        <v>6.592000000000002E-2</v>
      </c>
      <c r="K108" s="14">
        <f>'gyak(5)'!Q106</f>
        <v>0.22764000000000015</v>
      </c>
      <c r="L108" s="14">
        <f>'visszaall(5)'!Q106</f>
        <v>-2.9159999999999898E-2</v>
      </c>
      <c r="M108" s="1">
        <v>1000000</v>
      </c>
      <c r="N108" s="18">
        <f>gyanuk!AF108</f>
        <v>41</v>
      </c>
    </row>
    <row r="109" spans="1:14" hidden="1" x14ac:dyDescent="0.3">
      <c r="A109" s="1" t="s">
        <v>156</v>
      </c>
      <c r="B109" s="1" t="s">
        <v>118</v>
      </c>
      <c r="C109" s="14">
        <f>'bizalom(5)'!Q107</f>
        <v>0.76347999999999994</v>
      </c>
      <c r="D109" s="14">
        <f>'sertetlen(5)'!Q107</f>
        <v>0.71265999999999985</v>
      </c>
      <c r="E109" s="14">
        <f>'rendelkezes(5)'!Q107</f>
        <v>0.79727999999999999</v>
      </c>
      <c r="F109" s="14">
        <f>'kar(5)'!Q107</f>
        <v>0.75584000000000018</v>
      </c>
      <c r="G109" s="14">
        <f>'csoportmunka(5)'!Q107</f>
        <v>0.84664000000000017</v>
      </c>
      <c r="H109" s="14">
        <f>'javitas(5)'!Q107</f>
        <v>0.80005999999999988</v>
      </c>
      <c r="I109" s="14">
        <f>'visszaford(5)'!Q107</f>
        <v>0.82897999999999994</v>
      </c>
      <c r="J109" s="14">
        <f>'szukseg(5)'!Q107</f>
        <v>3.7679999999999936E-2</v>
      </c>
      <c r="K109" s="14">
        <f>'gyak(5)'!Q107</f>
        <v>0.45847999999999994</v>
      </c>
      <c r="L109" s="14">
        <f>'visszaall(5)'!Q107</f>
        <v>6.2599999999999947E-2</v>
      </c>
      <c r="M109" s="1">
        <v>1000000</v>
      </c>
      <c r="N109" s="18">
        <f>gyanuk!AF109</f>
        <v>23</v>
      </c>
    </row>
    <row r="110" spans="1:14" x14ac:dyDescent="0.3">
      <c r="A110" s="1" t="s">
        <v>152</v>
      </c>
      <c r="B110" s="1" t="s">
        <v>119</v>
      </c>
      <c r="C110" s="14">
        <f>'bizalom(5)'!Q108</f>
        <v>2.0000000000000018E-2</v>
      </c>
      <c r="D110" s="14">
        <f>'sertetlen(5)'!Q108</f>
        <v>-1.5237000000000007</v>
      </c>
      <c r="E110" s="14">
        <f>'rendelkezes(5)'!Q108</f>
        <v>-4.4306000000000001</v>
      </c>
      <c r="F110" s="14">
        <f>'kar(5)'!Q108</f>
        <v>-2.851</v>
      </c>
      <c r="G110" s="14">
        <f>'csoportmunka(5)'!Q108</f>
        <v>-1.5497000000000005</v>
      </c>
      <c r="H110" s="14">
        <f>'javitas(5)'!Q108</f>
        <v>-3.6840999999999999</v>
      </c>
      <c r="I110" s="14">
        <f>'visszaford(5)'!Q108</f>
        <v>-3.0415000000000001</v>
      </c>
      <c r="J110" s="14">
        <f>'szukseg(5)'!Q108</f>
        <v>-1.5467999999999993</v>
      </c>
      <c r="K110" s="14">
        <f>'gyak(5)'!Q108</f>
        <v>-1.2022000000000008</v>
      </c>
      <c r="L110" s="14">
        <f>'visszaall(5)'!Q108</f>
        <v>-0.43999999999999995</v>
      </c>
      <c r="M110" s="1">
        <v>1000000</v>
      </c>
      <c r="N110" s="18">
        <f>gyanuk!AF110</f>
        <v>10</v>
      </c>
    </row>
    <row r="111" spans="1:14" hidden="1" x14ac:dyDescent="0.3">
      <c r="A111" s="1" t="s">
        <v>156</v>
      </c>
      <c r="B111" s="1" t="s">
        <v>120</v>
      </c>
      <c r="C111" s="14">
        <f>'bizalom(5)'!Q109</f>
        <v>0.20769999999999977</v>
      </c>
      <c r="D111" s="14">
        <f>'sertetlen(5)'!Q109</f>
        <v>0.14567500000000022</v>
      </c>
      <c r="E111" s="14">
        <f>'rendelkezes(5)'!Q109</f>
        <v>0.45290000000000008</v>
      </c>
      <c r="F111" s="14">
        <f>'kar(5)'!Q109</f>
        <v>0.16094999999999982</v>
      </c>
      <c r="G111" s="14">
        <f>'csoportmunka(5)'!Q109</f>
        <v>0.33372499999999994</v>
      </c>
      <c r="H111" s="14">
        <f>'javitas(5)'!Q109</f>
        <v>0.57819999999999983</v>
      </c>
      <c r="I111" s="14">
        <f>'visszaford(5)'!Q109</f>
        <v>0.42740000000000011</v>
      </c>
      <c r="J111" s="14">
        <f>'szukseg(5)'!Q109</f>
        <v>0.32474999999999998</v>
      </c>
      <c r="K111" s="14">
        <f>'gyak(5)'!Q109</f>
        <v>2.3324999999999818E-2</v>
      </c>
      <c r="L111" s="14">
        <f>'visszaall(5)'!Q109</f>
        <v>0.12652500000000011</v>
      </c>
      <c r="M111" s="1">
        <v>1000000</v>
      </c>
      <c r="N111" s="18">
        <f>gyanuk!AF111</f>
        <v>93</v>
      </c>
    </row>
    <row r="112" spans="1:14" hidden="1" x14ac:dyDescent="0.3">
      <c r="A112" s="1" t="s">
        <v>156</v>
      </c>
      <c r="B112" s="1" t="s">
        <v>121</v>
      </c>
      <c r="C112" s="14">
        <f>'bizalom(5)'!Q110</f>
        <v>0.30292500000000022</v>
      </c>
      <c r="D112" s="14">
        <f>'sertetlen(5)'!Q110</f>
        <v>0.5136750000000001</v>
      </c>
      <c r="E112" s="14">
        <f>'rendelkezes(5)'!Q110</f>
        <v>0.45974999999999999</v>
      </c>
      <c r="F112" s="14">
        <f>'kar(5)'!Q110</f>
        <v>0.47852500000000009</v>
      </c>
      <c r="G112" s="14">
        <f>'csoportmunka(5)'!Q110</f>
        <v>0.27755000000000019</v>
      </c>
      <c r="H112" s="14">
        <f>'javitas(5)'!Q110</f>
        <v>0.5804499999999998</v>
      </c>
      <c r="I112" s="14">
        <f>'visszaford(5)'!Q110</f>
        <v>0.49657499999999977</v>
      </c>
      <c r="J112" s="14">
        <f>'szukseg(5)'!Q110</f>
        <v>-0.21640000000000015</v>
      </c>
      <c r="K112" s="14">
        <f>'gyak(5)'!Q110</f>
        <v>-0.15284999999999993</v>
      </c>
      <c r="L112" s="14">
        <f>'visszaall(5)'!Q110</f>
        <v>-5.9275000000000189E-2</v>
      </c>
      <c r="M112" s="1">
        <v>1000000</v>
      </c>
      <c r="N112" s="18">
        <f>gyanuk!AF112</f>
        <v>70</v>
      </c>
    </row>
    <row r="113" spans="1:14" x14ac:dyDescent="0.3">
      <c r="A113" s="1" t="s">
        <v>152</v>
      </c>
      <c r="B113" s="1" t="s">
        <v>122</v>
      </c>
      <c r="C113" s="14">
        <f>'bizalom(5)'!Q111</f>
        <v>-0.21225000000000005</v>
      </c>
      <c r="D113" s="14">
        <f>'sertetlen(5)'!Q111</f>
        <v>0.18989999999999962</v>
      </c>
      <c r="E113" s="14">
        <f>'rendelkezes(5)'!Q111</f>
        <v>-0.19835000000000047</v>
      </c>
      <c r="F113" s="14">
        <f>'kar(5)'!Q111</f>
        <v>9.4899999999999651E-2</v>
      </c>
      <c r="G113" s="14">
        <f>'csoportmunka(5)'!Q111</f>
        <v>-0.98164999999999969</v>
      </c>
      <c r="H113" s="14">
        <f>'javitas(5)'!Q111</f>
        <v>-0.27894999999999981</v>
      </c>
      <c r="I113" s="14">
        <f>'visszaford(5)'!Q111</f>
        <v>0.32185000000000041</v>
      </c>
      <c r="J113" s="14">
        <f>'szukseg(5)'!Q111</f>
        <v>-1.3762500000000002</v>
      </c>
      <c r="K113" s="14">
        <f>'gyak(5)'!Q111</f>
        <v>-1.4518</v>
      </c>
      <c r="L113" s="14">
        <f>'visszaall(5)'!Q111</f>
        <v>-0.45874999999999999</v>
      </c>
      <c r="M113" s="1">
        <v>1000000</v>
      </c>
      <c r="N113" s="18">
        <f>gyanuk!AF113</f>
        <v>55</v>
      </c>
    </row>
    <row r="114" spans="1:14" hidden="1" x14ac:dyDescent="0.3">
      <c r="A114" s="1" t="s">
        <v>154</v>
      </c>
      <c r="B114" s="1" t="s">
        <v>123</v>
      </c>
      <c r="C114" s="14">
        <f>'bizalom(5)'!Q112</f>
        <v>0.30752500000000005</v>
      </c>
      <c r="D114" s="14">
        <f>'sertetlen(5)'!Q112</f>
        <v>0.43490000000000006</v>
      </c>
      <c r="E114" s="14">
        <f>'rendelkezes(5)'!Q112</f>
        <v>0.45974999999999999</v>
      </c>
      <c r="F114" s="14">
        <f>'kar(5)'!Q112</f>
        <v>0.46915000000000007</v>
      </c>
      <c r="G114" s="14">
        <f>'csoportmunka(5)'!Q112</f>
        <v>0.18425000000000002</v>
      </c>
      <c r="H114" s="14">
        <f>'javitas(5)'!Q112</f>
        <v>0.59457499999999985</v>
      </c>
      <c r="I114" s="14">
        <f>'visszaford(5)'!Q112</f>
        <v>0.49657499999999977</v>
      </c>
      <c r="J114" s="14">
        <f>'szukseg(5)'!Q112</f>
        <v>-0.22292500000000026</v>
      </c>
      <c r="K114" s="14">
        <f>'gyak(5)'!Q112</f>
        <v>-0.16397499999999998</v>
      </c>
      <c r="L114" s="14">
        <f>'visszaall(5)'!Q112</f>
        <v>9.1275000000000106E-2</v>
      </c>
      <c r="M114" s="1">
        <v>1000000</v>
      </c>
      <c r="N114" s="18">
        <f>gyanuk!AF114</f>
        <v>66</v>
      </c>
    </row>
    <row r="115" spans="1:14" hidden="1" x14ac:dyDescent="0.3">
      <c r="A115" s="1" t="s">
        <v>156</v>
      </c>
      <c r="B115" s="1" t="s">
        <v>124</v>
      </c>
      <c r="C115" s="14">
        <f>'bizalom(5)'!Q113</f>
        <v>0.57489999999999997</v>
      </c>
      <c r="D115" s="14">
        <f>'sertetlen(5)'!Q113</f>
        <v>0.65482000000000018</v>
      </c>
      <c r="E115" s="14">
        <f>'rendelkezes(5)'!Q113</f>
        <v>0.76207999999999987</v>
      </c>
      <c r="F115" s="14">
        <f>'kar(5)'!Q113</f>
        <v>0.76704000000000017</v>
      </c>
      <c r="G115" s="14">
        <f>'csoportmunka(5)'!Q113</f>
        <v>0.66624000000000017</v>
      </c>
      <c r="H115" s="14">
        <f>'javitas(5)'!Q113</f>
        <v>0.80135999999999985</v>
      </c>
      <c r="I115" s="14">
        <f>'visszaford(5)'!Q113</f>
        <v>0.68605999999999978</v>
      </c>
      <c r="J115" s="14">
        <f>'szukseg(5)'!Q113</f>
        <v>-4.1120000000000087E-2</v>
      </c>
      <c r="K115" s="14">
        <f>'gyak(5)'!Q113</f>
        <v>0.33892000000000005</v>
      </c>
      <c r="L115" s="14">
        <f>'visszaall(5)'!Q113</f>
        <v>-3.8220000000000101E-2</v>
      </c>
      <c r="M115" s="1">
        <v>1000000</v>
      </c>
      <c r="N115" s="18">
        <f>gyanuk!AF115</f>
        <v>31</v>
      </c>
    </row>
    <row r="116" spans="1:14" hidden="1" x14ac:dyDescent="0.3">
      <c r="A116" s="1" t="s">
        <v>154</v>
      </c>
      <c r="B116" s="1" t="s">
        <v>125</v>
      </c>
      <c r="C116" s="14">
        <f>'bizalom(5)'!Q114</f>
        <v>0.30777500000000013</v>
      </c>
      <c r="D116" s="14">
        <f>'sertetlen(5)'!Q114</f>
        <v>0.34762499999999996</v>
      </c>
      <c r="E116" s="14">
        <f>'rendelkezes(5)'!Q114</f>
        <v>0.52717500000000017</v>
      </c>
      <c r="F116" s="14">
        <f>'kar(5)'!Q114</f>
        <v>0.3344499999999998</v>
      </c>
      <c r="G116" s="14">
        <f>'csoportmunka(5)'!Q114</f>
        <v>-3.1725000000000003E-2</v>
      </c>
      <c r="H116" s="14">
        <f>'javitas(5)'!Q114</f>
        <v>0.52740000000000009</v>
      </c>
      <c r="I116" s="14">
        <f>'visszaford(5)'!Q114</f>
        <v>0.42640000000000011</v>
      </c>
      <c r="J116" s="14">
        <f>'szukseg(5)'!Q114</f>
        <v>-0.18799999999999994</v>
      </c>
      <c r="K116" s="14">
        <f>'gyak(5)'!Q114</f>
        <v>-0.23115000000000019</v>
      </c>
      <c r="L116" s="14">
        <f>'visszaall(5)'!Q114</f>
        <v>5.4800000000000182E-2</v>
      </c>
      <c r="M116" s="1">
        <v>1000000</v>
      </c>
      <c r="N116" s="18">
        <f>gyanuk!AF116</f>
        <v>92</v>
      </c>
    </row>
    <row r="117" spans="1:14" hidden="1" x14ac:dyDescent="0.3">
      <c r="A117" s="1" t="s">
        <v>156</v>
      </c>
      <c r="B117" s="1" t="s">
        <v>126</v>
      </c>
      <c r="C117" s="14">
        <f>'bizalom(5)'!Q115</f>
        <v>0.35006666666666691</v>
      </c>
      <c r="D117" s="14">
        <f>'sertetlen(5)'!Q115</f>
        <v>0.3128333333333333</v>
      </c>
      <c r="E117" s="14">
        <f>'rendelkezes(5)'!Q115</f>
        <v>0.47540000000000027</v>
      </c>
      <c r="F117" s="14">
        <f>'kar(5)'!Q115</f>
        <v>6.8400000000000308E-2</v>
      </c>
      <c r="G117" s="14">
        <f>'csoportmunka(5)'!Q115</f>
        <v>0.17399999999999993</v>
      </c>
      <c r="H117" s="14">
        <f>'javitas(5)'!Q115</f>
        <v>9.3333333333333268E-2</v>
      </c>
      <c r="I117" s="14">
        <f>'visszaford(5)'!Q115</f>
        <v>4.3366666666666852E-2</v>
      </c>
      <c r="J117" s="14">
        <f>'szukseg(5)'!Q115</f>
        <v>-0.4216333333333333</v>
      </c>
      <c r="K117" s="14">
        <f>'gyak(5)'!Q115</f>
        <v>-9.2133333333333248E-2</v>
      </c>
      <c r="L117" s="14">
        <f>'visszaall(5)'!Q115</f>
        <v>-0.11016666666666659</v>
      </c>
      <c r="M117" s="1">
        <v>1000000</v>
      </c>
      <c r="N117" s="18">
        <f>gyanuk!AF117</f>
        <v>105</v>
      </c>
    </row>
    <row r="118" spans="1:14" hidden="1" x14ac:dyDescent="0.3">
      <c r="A118" s="1" t="s">
        <v>155</v>
      </c>
      <c r="B118" s="1" t="s">
        <v>127</v>
      </c>
      <c r="C118" s="14">
        <f>'bizalom(5)'!Q116</f>
        <v>0.67164000000000024</v>
      </c>
      <c r="D118" s="14">
        <f>'sertetlen(5)'!Q116</f>
        <v>0.69281999999999999</v>
      </c>
      <c r="E118" s="14">
        <f>'rendelkezes(5)'!Q116</f>
        <v>0.60497999999999996</v>
      </c>
      <c r="F118" s="14">
        <f>'kar(5)'!Q116</f>
        <v>0.65267999999999993</v>
      </c>
      <c r="G118" s="14">
        <f>'csoportmunka(5)'!Q116</f>
        <v>0.49175999999999986</v>
      </c>
      <c r="H118" s="14">
        <f>'javitas(5)'!Q116</f>
        <v>0.83257999999999988</v>
      </c>
      <c r="I118" s="14">
        <f>'visszaford(5)'!Q116</f>
        <v>0.70574000000000014</v>
      </c>
      <c r="J118" s="14">
        <f>'szukseg(5)'!Q116</f>
        <v>0.10998000000000001</v>
      </c>
      <c r="K118" s="14">
        <f>'gyak(5)'!Q116</f>
        <v>0.29017999999999999</v>
      </c>
      <c r="L118" s="14">
        <f>'visszaall(5)'!Q116</f>
        <v>0.10035999999999987</v>
      </c>
      <c r="M118" s="1">
        <v>1000000</v>
      </c>
      <c r="N118" s="18">
        <f>gyanuk!AF118</f>
        <v>26</v>
      </c>
    </row>
    <row r="119" spans="1:14" x14ac:dyDescent="0.3">
      <c r="A119" s="1" t="s">
        <v>152</v>
      </c>
      <c r="B119" s="1" t="s">
        <v>128</v>
      </c>
      <c r="C119" s="14">
        <f>'bizalom(5)'!Q117</f>
        <v>0.31960000000000033</v>
      </c>
      <c r="D119" s="14">
        <f>'sertetlen(5)'!Q117</f>
        <v>0.37639999999999962</v>
      </c>
      <c r="E119" s="14">
        <f>'rendelkezes(5)'!Q117</f>
        <v>-0.18989999999999974</v>
      </c>
      <c r="F119" s="14">
        <f>'kar(5)'!Q117</f>
        <v>0.25849999999999995</v>
      </c>
      <c r="G119" s="14">
        <f>'csoportmunka(5)'!Q117</f>
        <v>-0.29739999999999966</v>
      </c>
      <c r="H119" s="14">
        <f>'javitas(5)'!Q117</f>
        <v>0.40960000000000041</v>
      </c>
      <c r="I119" s="14">
        <f>'visszaford(5)'!Q117</f>
        <v>0.58674999999999999</v>
      </c>
      <c r="J119" s="14">
        <f>'szukseg(5)'!Q117</f>
        <v>-1.0521000000000003</v>
      </c>
      <c r="K119" s="14">
        <f>'gyak(5)'!Q117</f>
        <v>-0.96310000000000029</v>
      </c>
      <c r="L119" s="14">
        <f>'visszaall(5)'!Q117</f>
        <v>-0.61719999999999975</v>
      </c>
      <c r="M119" s="1">
        <v>1000000</v>
      </c>
      <c r="N119" s="18">
        <f>gyanuk!AF119</f>
        <v>37</v>
      </c>
    </row>
    <row r="120" spans="1:14" hidden="1" x14ac:dyDescent="0.3">
      <c r="A120" s="1" t="s">
        <v>156</v>
      </c>
      <c r="B120" s="1" t="s">
        <v>129</v>
      </c>
      <c r="C120" s="14">
        <f>'bizalom(5)'!Q118</f>
        <v>0.75927999999999984</v>
      </c>
      <c r="D120" s="14">
        <f>'sertetlen(5)'!Q118</f>
        <v>0.62819999999999998</v>
      </c>
      <c r="E120" s="14">
        <f>'rendelkezes(5)'!Q118</f>
        <v>0.67117999999999989</v>
      </c>
      <c r="F120" s="14">
        <f>'kar(5)'!Q118</f>
        <v>0.77405999999999986</v>
      </c>
      <c r="G120" s="14">
        <f>'csoportmunka(5)'!Q118</f>
        <v>0.8220599999999999</v>
      </c>
      <c r="H120" s="14">
        <f>'javitas(5)'!Q118</f>
        <v>0.87142000000000019</v>
      </c>
      <c r="I120" s="14">
        <f>'visszaford(5)'!Q118</f>
        <v>0.76941999999999999</v>
      </c>
      <c r="J120" s="14">
        <f>'szukseg(5)'!Q118</f>
        <v>0.20107999999999998</v>
      </c>
      <c r="K120" s="14">
        <f>'gyak(5)'!Q118</f>
        <v>0.53410000000000002</v>
      </c>
      <c r="L120" s="14">
        <f>'visszaall(5)'!Q118</f>
        <v>0.17807999999999993</v>
      </c>
      <c r="M120" s="1">
        <v>1000000</v>
      </c>
      <c r="N120" s="18">
        <f>gyanuk!AF120</f>
        <v>13</v>
      </c>
    </row>
    <row r="121" spans="1:14" hidden="1" x14ac:dyDescent="0.3">
      <c r="A121" s="1" t="s">
        <v>156</v>
      </c>
      <c r="B121" s="1" t="s">
        <v>130</v>
      </c>
      <c r="C121" s="14">
        <f>'bizalom(5)'!Q119</f>
        <v>0.75927999999999984</v>
      </c>
      <c r="D121" s="14">
        <f>'sertetlen(5)'!Q119</f>
        <v>0.62819999999999998</v>
      </c>
      <c r="E121" s="14">
        <f>'rendelkezes(5)'!Q119</f>
        <v>0.67117999999999989</v>
      </c>
      <c r="F121" s="14">
        <f>'kar(5)'!Q119</f>
        <v>0.77405999999999986</v>
      </c>
      <c r="G121" s="14">
        <f>'csoportmunka(5)'!Q119</f>
        <v>0.8220599999999999</v>
      </c>
      <c r="H121" s="14">
        <f>'javitas(5)'!Q119</f>
        <v>0.87142000000000019</v>
      </c>
      <c r="I121" s="14">
        <f>'visszaford(5)'!Q119</f>
        <v>0.76941999999999999</v>
      </c>
      <c r="J121" s="14">
        <f>'szukseg(5)'!Q119</f>
        <v>0.20107999999999998</v>
      </c>
      <c r="K121" s="14">
        <f>'gyak(5)'!Q119</f>
        <v>0.53410000000000002</v>
      </c>
      <c r="L121" s="14">
        <f>'visszaall(5)'!Q119</f>
        <v>0.17807999999999993</v>
      </c>
      <c r="M121" s="1">
        <v>1000000</v>
      </c>
      <c r="N121" s="18">
        <f>gyanuk!AF121</f>
        <v>13</v>
      </c>
    </row>
    <row r="122" spans="1:14" hidden="1" x14ac:dyDescent="0.3">
      <c r="A122" s="1" t="s">
        <v>155</v>
      </c>
      <c r="B122" s="1" t="s">
        <v>131</v>
      </c>
      <c r="C122" s="14">
        <f>'bizalom(5)'!Q120</f>
        <v>0.24490000000000012</v>
      </c>
      <c r="D122" s="14">
        <f>'sertetlen(5)'!Q120</f>
        <v>0.22469999999999979</v>
      </c>
      <c r="E122" s="14">
        <f>'rendelkezes(5)'!Q120</f>
        <v>0.49590000000000012</v>
      </c>
      <c r="F122" s="14">
        <f>'kar(5)'!Q120</f>
        <v>0.35244999999999982</v>
      </c>
      <c r="G122" s="14">
        <f>'csoportmunka(5)'!Q120</f>
        <v>0.488375</v>
      </c>
      <c r="H122" s="14">
        <f>'javitas(5)'!Q120</f>
        <v>0.48150000000000004</v>
      </c>
      <c r="I122" s="14">
        <f>'visszaford(5)'!Q120</f>
        <v>0.51930000000000021</v>
      </c>
      <c r="J122" s="14">
        <f>'szukseg(5)'!Q120</f>
        <v>0.21987500000000004</v>
      </c>
      <c r="K122" s="14">
        <f>'gyak(5)'!Q120</f>
        <v>0.18612499999999998</v>
      </c>
      <c r="L122" s="14">
        <f>'visszaall(5)'!Q120</f>
        <v>-0.10897499999999982</v>
      </c>
      <c r="M122" s="1">
        <v>1000000</v>
      </c>
      <c r="N122" s="18">
        <f>gyanuk!AF122</f>
        <v>72</v>
      </c>
    </row>
    <row r="123" spans="1:14" x14ac:dyDescent="0.3">
      <c r="A123" s="1" t="s">
        <v>152</v>
      </c>
      <c r="B123" s="1" t="s">
        <v>132</v>
      </c>
      <c r="C123" s="14">
        <f>'bizalom(5)'!Q121</f>
        <v>-0.25789999999999957</v>
      </c>
      <c r="D123" s="14">
        <f>'sertetlen(5)'!Q121</f>
        <v>-0.23344999999999971</v>
      </c>
      <c r="E123" s="14">
        <f>'rendelkezes(5)'!Q121</f>
        <v>-0.46575000000000011</v>
      </c>
      <c r="F123" s="14">
        <f>'kar(5)'!Q121</f>
        <v>-0.76264999999999961</v>
      </c>
      <c r="G123" s="14">
        <f>'csoportmunka(5)'!Q121</f>
        <v>-0.45769999999999977</v>
      </c>
      <c r="H123" s="14">
        <f>'javitas(5)'!Q121</f>
        <v>-0.81464999999999965</v>
      </c>
      <c r="I123" s="14">
        <f>'visszaford(5)'!Q121</f>
        <v>-0.17405000000000026</v>
      </c>
      <c r="J123" s="14">
        <f>'szukseg(5)'!Q121</f>
        <v>-0.71819999999999973</v>
      </c>
      <c r="K123" s="14">
        <f>'gyak(5)'!Q121</f>
        <v>0.22330000000000017</v>
      </c>
      <c r="L123" s="14">
        <f>'visszaall(5)'!Q121</f>
        <v>-0.59650000000000003</v>
      </c>
      <c r="M123" s="1">
        <v>1000000</v>
      </c>
      <c r="N123" s="18">
        <f>gyanuk!AF123</f>
        <v>35</v>
      </c>
    </row>
    <row r="124" spans="1:14" hidden="1" x14ac:dyDescent="0.3">
      <c r="A124" s="1" t="s">
        <v>156</v>
      </c>
      <c r="B124" s="1" t="s">
        <v>133</v>
      </c>
      <c r="C124" s="14">
        <f>'bizalom(5)'!Q122</f>
        <v>1.2550000000000172E-2</v>
      </c>
      <c r="D124" s="14">
        <f>'sertetlen(5)'!Q122</f>
        <v>-0.12272499999999997</v>
      </c>
      <c r="E124" s="14">
        <f>'rendelkezes(5)'!Q122</f>
        <v>0.36755000000000015</v>
      </c>
      <c r="F124" s="14">
        <f>'kar(5)'!Q122</f>
        <v>4.9124999999999974E-2</v>
      </c>
      <c r="G124" s="14">
        <f>'csoportmunka(5)'!Q122</f>
        <v>-2.9949999999999921E-2</v>
      </c>
      <c r="H124" s="14">
        <f>'javitas(5)'!Q122</f>
        <v>0.1324749999999999</v>
      </c>
      <c r="I124" s="14">
        <f>'visszaford(5)'!Q122</f>
        <v>0.10462499999999997</v>
      </c>
      <c r="J124" s="14">
        <f>'szukseg(5)'!Q122</f>
        <v>-2.0675000000000221E-2</v>
      </c>
      <c r="K124" s="14">
        <f>'gyak(5)'!Q122</f>
        <v>0.34544999999999981</v>
      </c>
      <c r="L124" s="14">
        <f>'visszaall(5)'!Q122</f>
        <v>0.12092500000000017</v>
      </c>
      <c r="M124" s="1">
        <v>1000000</v>
      </c>
      <c r="N124" s="18">
        <f>gyanuk!AF124</f>
        <v>135</v>
      </c>
    </row>
    <row r="125" spans="1:14" hidden="1" x14ac:dyDescent="0.3">
      <c r="A125" s="1" t="s">
        <v>156</v>
      </c>
      <c r="B125" s="1" t="s">
        <v>134</v>
      </c>
      <c r="C125" s="14">
        <f>'bizalom(5)'!Q123</f>
        <v>0.29742500000000016</v>
      </c>
      <c r="D125" s="14">
        <f>'sertetlen(5)'!Q123</f>
        <v>5.7900000000000063E-2</v>
      </c>
      <c r="E125" s="14">
        <f>'rendelkezes(5)'!Q123</f>
        <v>0.34062499999999996</v>
      </c>
      <c r="F125" s="14">
        <f>'kar(5)'!Q123</f>
        <v>5.2875000000000005E-2</v>
      </c>
      <c r="G125" s="14">
        <f>'csoportmunka(5)'!Q123</f>
        <v>3.3749999999999947E-2</v>
      </c>
      <c r="H125" s="14">
        <f>'javitas(5)'!Q123</f>
        <v>7.2175000000000211E-2</v>
      </c>
      <c r="I125" s="14">
        <f>'visszaford(5)'!Q123</f>
        <v>0.16867500000000013</v>
      </c>
      <c r="J125" s="14">
        <f>'szukseg(5)'!Q123</f>
        <v>6.0050000000000159E-2</v>
      </c>
      <c r="K125" s="14">
        <f>'gyak(5)'!Q123</f>
        <v>0.45157499999999984</v>
      </c>
      <c r="L125" s="14">
        <f>'visszaall(5)'!Q123</f>
        <v>0.24994999999999978</v>
      </c>
      <c r="M125" s="1">
        <v>1000000</v>
      </c>
      <c r="N125" s="18">
        <f>gyanuk!AF125</f>
        <v>112</v>
      </c>
    </row>
    <row r="126" spans="1:14" hidden="1" x14ac:dyDescent="0.3">
      <c r="A126" s="1" t="s">
        <v>156</v>
      </c>
      <c r="B126" s="1" t="s">
        <v>135</v>
      </c>
      <c r="C126" s="14">
        <f>'bizalom(5)'!Q124</f>
        <v>9.0525000000000078E-2</v>
      </c>
      <c r="D126" s="14">
        <f>'sertetlen(5)'!Q124</f>
        <v>0.23842500000000022</v>
      </c>
      <c r="E126" s="14">
        <f>'rendelkezes(5)'!Q124</f>
        <v>0.3268000000000002</v>
      </c>
      <c r="F126" s="14">
        <f>'kar(5)'!Q124</f>
        <v>8.5525000000000073E-2</v>
      </c>
      <c r="G126" s="14">
        <f>'csoportmunka(5)'!Q124</f>
        <v>0.30200000000000005</v>
      </c>
      <c r="H126" s="14">
        <f>'javitas(5)'!Q124</f>
        <v>0.31447499999999995</v>
      </c>
      <c r="I126" s="14">
        <f>'visszaford(5)'!Q124</f>
        <v>0.27802500000000008</v>
      </c>
      <c r="J126" s="14">
        <f>'szukseg(5)'!Q124</f>
        <v>-0.14107499999999984</v>
      </c>
      <c r="K126" s="14">
        <f>'gyak(5)'!Q124</f>
        <v>0.16652500000000015</v>
      </c>
      <c r="L126" s="14">
        <f>'visszaall(5)'!Q124</f>
        <v>-6.0400000000000009E-2</v>
      </c>
      <c r="M126" s="1">
        <v>1000000</v>
      </c>
      <c r="N126" s="18">
        <f>gyanuk!AF126</f>
        <v>123</v>
      </c>
    </row>
    <row r="127" spans="1:14" hidden="1" x14ac:dyDescent="0.3">
      <c r="A127" s="1" t="s">
        <v>156</v>
      </c>
      <c r="B127" s="1" t="s">
        <v>136</v>
      </c>
      <c r="C127" s="14">
        <f>'bizalom(5)'!Q125</f>
        <v>-0.1685500000000002</v>
      </c>
      <c r="D127" s="14">
        <f>'sertetlen(5)'!Q125</f>
        <v>-0.1828500000000004</v>
      </c>
      <c r="E127" s="14">
        <f>'rendelkezes(5)'!Q125</f>
        <v>-0.21730000000000027</v>
      </c>
      <c r="F127" s="14">
        <f>'kar(5)'!Q125</f>
        <v>-0.39964999999999962</v>
      </c>
      <c r="G127" s="14">
        <f>'csoportmunka(5)'!Q125</f>
        <v>0.30530000000000013</v>
      </c>
      <c r="H127" s="14">
        <f>'javitas(5)'!Q125</f>
        <v>0.24994999999999978</v>
      </c>
      <c r="I127" s="14">
        <f>'visszaford(5)'!Q125</f>
        <v>7.7050000000000174E-2</v>
      </c>
      <c r="J127" s="14">
        <f>'szukseg(5)'!Q125</f>
        <v>-1.1164499999999999</v>
      </c>
      <c r="K127" s="14">
        <f>'gyak(5)'!Q125</f>
        <v>-1.0627499999999999</v>
      </c>
      <c r="L127" s="14">
        <f>'visszaall(5)'!Q125</f>
        <v>-0.46700000000000008</v>
      </c>
      <c r="M127" s="1">
        <v>1000000</v>
      </c>
      <c r="N127" s="18">
        <f>gyanuk!AF127</f>
        <v>71</v>
      </c>
    </row>
    <row r="128" spans="1:14" hidden="1" x14ac:dyDescent="0.3">
      <c r="A128" s="1" t="s">
        <v>156</v>
      </c>
      <c r="B128" s="1" t="s">
        <v>137</v>
      </c>
      <c r="C128" s="14">
        <f>'bizalom(5)'!Q126</f>
        <v>-0.27910000000000035</v>
      </c>
      <c r="D128" s="14">
        <f>'sertetlen(5)'!Q126</f>
        <v>-0.25414999999999965</v>
      </c>
      <c r="E128" s="14">
        <f>'rendelkezes(5)'!Q126</f>
        <v>-0.13285000000000036</v>
      </c>
      <c r="F128" s="14">
        <f>'kar(5)'!Q126</f>
        <v>-0.41239999999999966</v>
      </c>
      <c r="G128" s="14">
        <f>'csoportmunka(5)'!Q126</f>
        <v>0.10564999999999969</v>
      </c>
      <c r="H128" s="14">
        <f>'javitas(5)'!Q126</f>
        <v>-3.3749999999999947E-2</v>
      </c>
      <c r="I128" s="14">
        <f>'visszaford(5)'!Q126</f>
        <v>7.7050000000000174E-2</v>
      </c>
      <c r="J128" s="14">
        <f>'szukseg(5)'!Q126</f>
        <v>-0.98755000000000015</v>
      </c>
      <c r="K128" s="14">
        <f>'gyak(5)'!Q126</f>
        <v>-1.0814499999999998</v>
      </c>
      <c r="L128" s="14">
        <f>'visszaall(5)'!Q126</f>
        <v>-0.43910000000000027</v>
      </c>
      <c r="M128" s="1">
        <v>1000000</v>
      </c>
      <c r="N128" s="18">
        <f>gyanuk!AF128</f>
        <v>79</v>
      </c>
    </row>
    <row r="129" spans="1:14" hidden="1" x14ac:dyDescent="0.3">
      <c r="A129" s="1" t="s">
        <v>156</v>
      </c>
      <c r="B129" s="1" t="s">
        <v>138</v>
      </c>
      <c r="C129" s="14">
        <f>'bizalom(5)'!Q127</f>
        <v>0.33709999999999996</v>
      </c>
      <c r="D129" s="14">
        <f>'sertetlen(5)'!Q127</f>
        <v>0.35187500000000005</v>
      </c>
      <c r="E129" s="14">
        <f>'rendelkezes(5)'!Q127</f>
        <v>0.4448000000000002</v>
      </c>
      <c r="F129" s="14">
        <f>'kar(5)'!Q127</f>
        <v>0.39984999999999993</v>
      </c>
      <c r="G129" s="14">
        <f>'csoportmunka(5)'!Q127</f>
        <v>0.46290000000000009</v>
      </c>
      <c r="H129" s="14">
        <f>'javitas(5)'!Q127</f>
        <v>0.32362500000000005</v>
      </c>
      <c r="I129" s="14">
        <f>'visszaford(5)'!Q127</f>
        <v>0.35547499999999987</v>
      </c>
      <c r="J129" s="14">
        <f>'szukseg(5)'!Q127</f>
        <v>0.18457499999999982</v>
      </c>
      <c r="K129" s="14">
        <f>'gyak(5)'!Q127</f>
        <v>0.28527500000000006</v>
      </c>
      <c r="L129" s="14">
        <f>'visszaall(5)'!Q127</f>
        <v>3.5599999999999854E-2</v>
      </c>
      <c r="M129" s="1">
        <v>1000000</v>
      </c>
      <c r="N129" s="18">
        <f>gyanuk!AF129</f>
        <v>90</v>
      </c>
    </row>
    <row r="130" spans="1:14" x14ac:dyDescent="0.3">
      <c r="A130" s="1" t="s">
        <v>152</v>
      </c>
      <c r="B130" s="1" t="s">
        <v>139</v>
      </c>
      <c r="C130" s="14">
        <f>'bizalom(5)'!Q128</f>
        <v>0.39724999999999999</v>
      </c>
      <c r="D130" s="14">
        <f>'sertetlen(5)'!Q128</f>
        <v>0.35237499999999999</v>
      </c>
      <c r="E130" s="14">
        <f>'rendelkezes(5)'!Q128</f>
        <v>0.41962500000000003</v>
      </c>
      <c r="F130" s="14">
        <f>'kar(5)'!Q128</f>
        <v>0.27290000000000014</v>
      </c>
      <c r="G130" s="14">
        <f>'csoportmunka(5)'!Q128</f>
        <v>0.31292500000000023</v>
      </c>
      <c r="H130" s="14">
        <f>'javitas(5)'!Q128</f>
        <v>0.39017500000000016</v>
      </c>
      <c r="I130" s="14">
        <f>'visszaford(5)'!Q128</f>
        <v>0.40280000000000016</v>
      </c>
      <c r="J130" s="14">
        <f>'szukseg(5)'!Q128</f>
        <v>0.30672499999999991</v>
      </c>
      <c r="K130" s="14">
        <f>'gyak(5)'!Q128</f>
        <v>0.35494999999999977</v>
      </c>
      <c r="L130" s="14">
        <f>'visszaall(5)'!Q128</f>
        <v>0.27522499999999994</v>
      </c>
      <c r="M130" s="1">
        <v>1000000</v>
      </c>
      <c r="N130" s="18">
        <f>gyanuk!AF130</f>
        <v>57</v>
      </c>
    </row>
    <row r="131" spans="1:14" hidden="1" x14ac:dyDescent="0.3">
      <c r="A131" s="1" t="s">
        <v>156</v>
      </c>
      <c r="B131" s="1" t="s">
        <v>140</v>
      </c>
      <c r="C131" s="14">
        <f>'bizalom(5)'!Q129</f>
        <v>0.46415000000000006</v>
      </c>
      <c r="D131" s="14">
        <f>'sertetlen(5)'!Q129</f>
        <v>0.41519999999999979</v>
      </c>
      <c r="E131" s="14">
        <f>'rendelkezes(5)'!Q129</f>
        <v>0.39022499999999993</v>
      </c>
      <c r="F131" s="14">
        <f>'kar(5)'!Q129</f>
        <v>0.27852500000000013</v>
      </c>
      <c r="G131" s="14">
        <f>'csoportmunka(5)'!Q129</f>
        <v>0.59057499999999985</v>
      </c>
      <c r="H131" s="14">
        <f>'javitas(5)'!Q129</f>
        <v>0.62472499999999997</v>
      </c>
      <c r="I131" s="14">
        <f>'visszaford(5)'!Q129</f>
        <v>0.49144999999999983</v>
      </c>
      <c r="J131" s="14">
        <f>'szukseg(5)'!Q129</f>
        <v>-4.8449999999999882E-2</v>
      </c>
      <c r="K131" s="14">
        <f>'gyak(5)'!Q129</f>
        <v>0.18077500000000013</v>
      </c>
      <c r="L131" s="14">
        <f>'visszaall(5)'!Q129</f>
        <v>1.2699999999999823E-2</v>
      </c>
      <c r="M131" s="1">
        <v>1000000</v>
      </c>
      <c r="N131" s="18">
        <f>gyanuk!AF131</f>
        <v>87</v>
      </c>
    </row>
    <row r="132" spans="1:14" hidden="1" x14ac:dyDescent="0.3">
      <c r="A132" s="1" t="s">
        <v>156</v>
      </c>
      <c r="B132" s="1" t="s">
        <v>141</v>
      </c>
      <c r="C132" s="14">
        <f>'bizalom(5)'!Q130</f>
        <v>7.8925000000000134E-2</v>
      </c>
      <c r="D132" s="14">
        <f>'sertetlen(5)'!Q130</f>
        <v>0.33902500000000013</v>
      </c>
      <c r="E132" s="14">
        <f>'rendelkezes(5)'!Q130</f>
        <v>0.42225000000000001</v>
      </c>
      <c r="F132" s="14">
        <f>'kar(5)'!Q130</f>
        <v>0.11442500000000022</v>
      </c>
      <c r="G132" s="14">
        <f>'csoportmunka(5)'!Q130</f>
        <v>0.31742500000000018</v>
      </c>
      <c r="H132" s="14">
        <f>'javitas(5)'!Q130</f>
        <v>0.59332499999999988</v>
      </c>
      <c r="I132" s="14">
        <f>'visszaford(5)'!Q130</f>
        <v>0.21962499999999996</v>
      </c>
      <c r="J132" s="14">
        <f>'szukseg(5)'!Q130</f>
        <v>0.31612499999999999</v>
      </c>
      <c r="K132" s="14">
        <f>'gyak(5)'!Q130</f>
        <v>0.13694999999999979</v>
      </c>
      <c r="L132" s="14">
        <f>'visszaall(5)'!Q130</f>
        <v>8.3300000000000152E-2</v>
      </c>
      <c r="M132" s="1">
        <v>1000000</v>
      </c>
      <c r="N132" s="18">
        <f>gyanuk!AF132</f>
        <v>96</v>
      </c>
    </row>
    <row r="133" spans="1:14" x14ac:dyDescent="0.3">
      <c r="A133" s="1" t="s">
        <v>152</v>
      </c>
      <c r="B133" s="1" t="s">
        <v>142</v>
      </c>
      <c r="C133" s="14">
        <f>'bizalom(5)'!Q131</f>
        <v>0.22230000000000016</v>
      </c>
      <c r="D133" s="14">
        <f>'sertetlen(5)'!Q131</f>
        <v>0.42865000000000009</v>
      </c>
      <c r="E133" s="14">
        <f>'rendelkezes(5)'!Q131</f>
        <v>0.26749999999999996</v>
      </c>
      <c r="F133" s="14">
        <f>'kar(5)'!Q131</f>
        <v>0.20584999999999987</v>
      </c>
      <c r="G133" s="14">
        <f>'csoportmunka(5)'!Q131</f>
        <v>0.16405000000000014</v>
      </c>
      <c r="H133" s="14">
        <f>'javitas(5)'!Q131</f>
        <v>0.5571750000000002</v>
      </c>
      <c r="I133" s="14">
        <f>'visszaford(5)'!Q131</f>
        <v>0.25655000000000017</v>
      </c>
      <c r="J133" s="14">
        <f>'szukseg(5)'!Q131</f>
        <v>0.27907499999999985</v>
      </c>
      <c r="K133" s="14">
        <f>'gyak(5)'!Q131</f>
        <v>0.1790250000000001</v>
      </c>
      <c r="L133" s="14">
        <f>'visszaall(5)'!Q131</f>
        <v>0.24632499999999979</v>
      </c>
      <c r="M133" s="1">
        <v>1000000</v>
      </c>
      <c r="N133" s="18">
        <f>gyanuk!AF133</f>
        <v>88</v>
      </c>
    </row>
    <row r="134" spans="1:14" hidden="1" x14ac:dyDescent="0.3">
      <c r="A134" s="1" t="s">
        <v>154</v>
      </c>
      <c r="B134" s="1" t="s">
        <v>143</v>
      </c>
      <c r="C134" s="14">
        <f>'bizalom(5)'!Q132</f>
        <v>8.3550000000000235E-2</v>
      </c>
      <c r="D134" s="14">
        <f>'sertetlen(5)'!Q132</f>
        <v>0.26022499999999993</v>
      </c>
      <c r="E134" s="14">
        <f>'rendelkezes(5)'!Q132</f>
        <v>0.42225000000000001</v>
      </c>
      <c r="F134" s="14">
        <f>'kar(5)'!Q132</f>
        <v>0.1050500000000002</v>
      </c>
      <c r="G134" s="14">
        <f>'csoportmunka(5)'!Q132</f>
        <v>0.22412500000000002</v>
      </c>
      <c r="H134" s="14">
        <f>'javitas(5)'!Q132</f>
        <v>0.60747499999999999</v>
      </c>
      <c r="I134" s="14">
        <f>'visszaford(5)'!Q132</f>
        <v>0.21962499999999996</v>
      </c>
      <c r="J134" s="14">
        <f>'szukseg(5)'!Q132</f>
        <v>0.30959999999999988</v>
      </c>
      <c r="K134" s="14">
        <f>'gyak(5)'!Q132</f>
        <v>0.12582499999999985</v>
      </c>
      <c r="L134" s="14">
        <f>'visszaall(5)'!Q132</f>
        <v>0.23387500000000006</v>
      </c>
      <c r="M134" s="1">
        <v>1000000</v>
      </c>
      <c r="N134" s="18">
        <f>gyanuk!AF134</f>
        <v>94</v>
      </c>
    </row>
    <row r="135" spans="1:14" hidden="1" x14ac:dyDescent="0.3">
      <c r="A135" s="1" t="s">
        <v>156</v>
      </c>
      <c r="B135" s="1" t="s">
        <v>144</v>
      </c>
      <c r="C135" s="14">
        <f>'bizalom(5)'!Q133</f>
        <v>0.52010000000000001</v>
      </c>
      <c r="D135" s="14">
        <f>'sertetlen(5)'!Q133</f>
        <v>0.50642000000000009</v>
      </c>
      <c r="E135" s="14">
        <f>'rendelkezes(5)'!Q133</f>
        <v>0.48675999999999986</v>
      </c>
      <c r="F135" s="14">
        <f>'kar(5)'!Q133</f>
        <v>0.39829999999999999</v>
      </c>
      <c r="G135" s="14">
        <f>'csoportmunka(5)'!Q133</f>
        <v>0.3716799999999999</v>
      </c>
      <c r="H135" s="14">
        <f>'javitas(5)'!Q133</f>
        <v>0.51084000000000018</v>
      </c>
      <c r="I135" s="14">
        <f>'visszaford(5)'!Q133</f>
        <v>0.51752000000000009</v>
      </c>
      <c r="J135" s="14">
        <f>'szukseg(5)'!Q133</f>
        <v>0.11478000000000002</v>
      </c>
      <c r="K135" s="14">
        <f>'gyak(5)'!Q133</f>
        <v>0.19527999999999998</v>
      </c>
      <c r="L135" s="14">
        <f>'visszaall(5)'!Q133</f>
        <v>8.5920000000000135E-2</v>
      </c>
      <c r="M135" s="1">
        <v>1000000</v>
      </c>
      <c r="N135" s="18">
        <f>gyanuk!AF135</f>
        <v>56</v>
      </c>
    </row>
    <row r="136" spans="1:14" x14ac:dyDescent="0.3">
      <c r="A136" s="1" t="s">
        <v>152</v>
      </c>
      <c r="B136" s="1" t="s">
        <v>145</v>
      </c>
      <c r="C136" s="14">
        <f>'bizalom(5)'!Q134</f>
        <v>0.63109999999999999</v>
      </c>
      <c r="D136" s="14">
        <f>'sertetlen(5)'!Q134</f>
        <v>0.50682000000000005</v>
      </c>
      <c r="E136" s="14">
        <f>'rendelkezes(5)'!Q134</f>
        <v>0.52872000000000008</v>
      </c>
      <c r="F136" s="14">
        <f>'kar(5)'!Q134</f>
        <v>0.34627999999999998</v>
      </c>
      <c r="G136" s="14">
        <f>'csoportmunka(5)'!Q134</f>
        <v>0.33925999999999989</v>
      </c>
      <c r="H136" s="14">
        <f>'javitas(5)'!Q134</f>
        <v>0.6132200000000001</v>
      </c>
      <c r="I136" s="14">
        <f>'visszaford(5)'!Q134</f>
        <v>0.56030000000000002</v>
      </c>
      <c r="J136" s="14">
        <f>'szukseg(5)'!Q134</f>
        <v>0.17665999999999987</v>
      </c>
      <c r="K136" s="14">
        <f>'gyak(5)'!Q134</f>
        <v>0.20855999999999986</v>
      </c>
      <c r="L136" s="14">
        <f>'visszaall(5)'!Q134</f>
        <v>0.28010000000000002</v>
      </c>
      <c r="M136" s="1">
        <v>1000000</v>
      </c>
      <c r="N136" s="18">
        <f>gyanuk!AF136</f>
        <v>38</v>
      </c>
    </row>
    <row r="137" spans="1:14" hidden="1" x14ac:dyDescent="0.3">
      <c r="A137" s="1" t="s">
        <v>156</v>
      </c>
      <c r="B137" s="1" t="s">
        <v>146</v>
      </c>
      <c r="C137" s="14">
        <f>'bizalom(5)'!Q135</f>
        <v>0.30940000000000012</v>
      </c>
      <c r="D137" s="14">
        <f>'sertetlen(5)'!Q135</f>
        <v>0.45957499999999984</v>
      </c>
      <c r="E137" s="14">
        <f>'rendelkezes(5)'!Q135</f>
        <v>0.4313499999999999</v>
      </c>
      <c r="F137" s="14">
        <f>'kar(5)'!Q135</f>
        <v>0.30317500000000019</v>
      </c>
      <c r="G137" s="14">
        <f>'csoportmunka(5)'!Q135</f>
        <v>0.52084999999999992</v>
      </c>
      <c r="H137" s="14">
        <f>'javitas(5)'!Q135</f>
        <v>0.37465000000000004</v>
      </c>
      <c r="I137" s="14">
        <f>'visszaford(5)'!Q135</f>
        <v>0.46257499999999985</v>
      </c>
      <c r="J137" s="14">
        <f>'szukseg(5)'!Q135</f>
        <v>0.17782499999999979</v>
      </c>
      <c r="K137" s="14">
        <f>'gyak(5)'!Q135</f>
        <v>0.22359999999999991</v>
      </c>
      <c r="L137" s="14">
        <f>'visszaall(5)'!Q135</f>
        <v>0.19677500000000014</v>
      </c>
      <c r="M137" s="1">
        <v>1000000</v>
      </c>
      <c r="N137" s="18">
        <f>gyanuk!AF137</f>
        <v>60</v>
      </c>
    </row>
    <row r="138" spans="1:14" x14ac:dyDescent="0.3">
      <c r="A138" s="1" t="s">
        <v>152</v>
      </c>
      <c r="B138" s="1" t="s">
        <v>147</v>
      </c>
      <c r="C138" s="14">
        <f>'bizalom(5)'!Q136</f>
        <v>0.55273333333333363</v>
      </c>
      <c r="D138" s="14">
        <f>'sertetlen(5)'!Q136</f>
        <v>0.54023333333333357</v>
      </c>
      <c r="E138" s="14">
        <f>'rendelkezes(5)'!Q136</f>
        <v>0.30043333333333305</v>
      </c>
      <c r="F138" s="14">
        <f>'kar(5)'!Q136</f>
        <v>8.040000000000018E-2</v>
      </c>
      <c r="G138" s="14">
        <f>'csoportmunka(5)'!Q136</f>
        <v>0.33686666666666681</v>
      </c>
      <c r="H138" s="14">
        <f>'javitas(5)'!Q136</f>
        <v>0.39573333333333355</v>
      </c>
      <c r="I138" s="14">
        <f>'visszaford(5)'!Q136</f>
        <v>0.55643333333333311</v>
      </c>
      <c r="J138" s="14">
        <f>'szukseg(5)'!Q136</f>
        <v>-0.30266666666666664</v>
      </c>
      <c r="K138" s="14">
        <f>'gyak(5)'!Q136</f>
        <v>-0.3358666666666667</v>
      </c>
      <c r="L138" s="14">
        <f>'visszaall(5)'!Q136</f>
        <v>0.1098333333333333</v>
      </c>
      <c r="M138" s="1">
        <v>1000000</v>
      </c>
      <c r="N138" s="18">
        <f>gyanuk!AF138</f>
        <v>54</v>
      </c>
    </row>
    <row r="139" spans="1:14" hidden="1" x14ac:dyDescent="0.3">
      <c r="A139" s="1" t="s">
        <v>154</v>
      </c>
      <c r="B139" s="1" t="s">
        <v>148</v>
      </c>
      <c r="C139" s="14">
        <f>'bizalom(5)'!Q137</f>
        <v>0.31402500000000011</v>
      </c>
      <c r="D139" s="14">
        <f>'sertetlen(5)'!Q137</f>
        <v>0.38077500000000009</v>
      </c>
      <c r="E139" s="14">
        <f>'rendelkezes(5)'!Q137</f>
        <v>0.4313499999999999</v>
      </c>
      <c r="F139" s="14">
        <f>'kar(5)'!Q137</f>
        <v>0.29380000000000017</v>
      </c>
      <c r="G139" s="14">
        <f>'csoportmunka(5)'!Q137</f>
        <v>0.42755000000000021</v>
      </c>
      <c r="H139" s="14">
        <f>'javitas(5)'!Q137</f>
        <v>0.38880000000000015</v>
      </c>
      <c r="I139" s="14">
        <f>'visszaford(5)'!Q137</f>
        <v>0.46257499999999985</v>
      </c>
      <c r="J139" s="14">
        <f>'szukseg(5)'!Q137</f>
        <v>0.17130000000000023</v>
      </c>
      <c r="K139" s="14">
        <f>'gyak(5)'!Q137</f>
        <v>0.21247499999999986</v>
      </c>
      <c r="L139" s="14">
        <f>'visszaall(5)'!Q137</f>
        <v>0.34732499999999977</v>
      </c>
      <c r="M139" s="1">
        <v>1000000</v>
      </c>
      <c r="N139" s="18">
        <f>gyanuk!AF139</f>
        <v>65</v>
      </c>
    </row>
    <row r="140" spans="1:14" hidden="1" x14ac:dyDescent="0.3">
      <c r="A140" s="1" t="s">
        <v>156</v>
      </c>
      <c r="B140" s="1" t="s">
        <v>149</v>
      </c>
      <c r="C140" s="14">
        <f>'bizalom(5)'!Q138</f>
        <v>0.49097499999999994</v>
      </c>
      <c r="D140" s="14">
        <f>'sertetlen(5)'!Q138</f>
        <v>0.45422499999999988</v>
      </c>
      <c r="E140" s="14">
        <f>'rendelkezes(5)'!Q138</f>
        <v>0.49102500000000004</v>
      </c>
      <c r="F140" s="14">
        <f>'kar(5)'!Q138</f>
        <v>0.4840500000000002</v>
      </c>
      <c r="G140" s="14">
        <f>'csoportmunka(5)'!Q138</f>
        <v>0.90259999999999985</v>
      </c>
      <c r="H140" s="14">
        <f>'javitas(5)'!Q138</f>
        <v>0.54430000000000023</v>
      </c>
      <c r="I140" s="14">
        <f>'visszaford(5)'!Q138</f>
        <v>0.57882499999999981</v>
      </c>
      <c r="J140" s="14">
        <f>'szukseg(5)'!Q138</f>
        <v>-1.5550000000000175E-2</v>
      </c>
      <c r="K140" s="14">
        <f>'gyak(5)'!Q138</f>
        <v>8.2250000000000045E-2</v>
      </c>
      <c r="L140" s="14">
        <f>'visszaall(5)'!Q138</f>
        <v>-0.12230000000000008</v>
      </c>
      <c r="M140" s="1">
        <v>1000000</v>
      </c>
      <c r="N140" s="18">
        <f>gyanuk!AF140</f>
        <v>50</v>
      </c>
    </row>
    <row r="141" spans="1:14" x14ac:dyDescent="0.3">
      <c r="A141" s="1" t="s">
        <v>152</v>
      </c>
      <c r="B141" s="1" t="s">
        <v>150</v>
      </c>
      <c r="C141" s="14">
        <f>'bizalom(5)'!Q139</f>
        <v>0.6865</v>
      </c>
      <c r="D141" s="14">
        <f>'sertetlen(5)'!Q139</f>
        <v>0.42965000000000009</v>
      </c>
      <c r="E141" s="14">
        <f>'rendelkezes(5)'!Q139</f>
        <v>0.33252500000000007</v>
      </c>
      <c r="F141" s="14">
        <f>'kar(5)'!Q139</f>
        <v>0.35619999999999985</v>
      </c>
      <c r="G141" s="14">
        <f>'csoportmunka(5)'!Q139</f>
        <v>0.71750000000000003</v>
      </c>
      <c r="H141" s="14">
        <f>'javitas(5)'!Q139</f>
        <v>0.62997499999999995</v>
      </c>
      <c r="I141" s="14">
        <f>'visszaford(5)'!Q139</f>
        <v>0.73787500000000006</v>
      </c>
      <c r="J141" s="14">
        <f>'szukseg(5)'!Q139</f>
        <v>-8.2249999999999934E-2</v>
      </c>
      <c r="K141" s="14">
        <f>'gyak(5)'!Q139</f>
        <v>0.39965000000000006</v>
      </c>
      <c r="L141" s="14">
        <f>'visszaall(5)'!Q139</f>
        <v>0.28555000000000019</v>
      </c>
      <c r="M141" s="1">
        <v>1000000</v>
      </c>
      <c r="N141" s="18">
        <f>gyanuk!AF141</f>
        <v>34</v>
      </c>
    </row>
    <row r="142" spans="1:14" x14ac:dyDescent="0.3">
      <c r="A142" s="1" t="s">
        <v>152</v>
      </c>
      <c r="B142" s="1" t="s">
        <v>151</v>
      </c>
      <c r="C142" s="14">
        <f>'bizalom(5)'!Q140</f>
        <v>0.21170000000000078</v>
      </c>
      <c r="D142" s="14">
        <f>'sertetlen(5)'!Q140</f>
        <v>-1.4413999999999998</v>
      </c>
      <c r="E142" s="14">
        <f>'rendelkezes(5)'!Q140</f>
        <v>-3.8713999999999995</v>
      </c>
      <c r="F142" s="14">
        <f>'kar(5)'!Q140</f>
        <v>-2.5647999999999991</v>
      </c>
      <c r="G142" s="14">
        <f>'csoportmunka(5)'!Q140</f>
        <v>-1.3907000000000007</v>
      </c>
      <c r="H142" s="14">
        <f>'javitas(5)'!Q140</f>
        <v>-3.6591000000000005</v>
      </c>
      <c r="I142" s="14">
        <f>'visszaford(5)'!Q140</f>
        <v>-2.7115</v>
      </c>
      <c r="J142" s="14">
        <f>'szukseg(5)'!Q140</f>
        <v>0.30939999999999968</v>
      </c>
      <c r="K142" s="14">
        <f>'gyak(5)'!Q140</f>
        <v>-0.6292999999999993</v>
      </c>
      <c r="L142" s="14">
        <f>'visszaall(5)'!Q140</f>
        <v>0.40179999999999927</v>
      </c>
      <c r="M142" s="1">
        <v>1000000</v>
      </c>
      <c r="N142" s="18">
        <f>gyanuk!AF142</f>
        <v>11</v>
      </c>
    </row>
  </sheetData>
  <autoFilter ref="A4:N142" xr:uid="{E249C7FB-8CE3-4266-9DB1-22EE16F9CA1F}">
    <filterColumn colId="0">
      <filters>
        <filter val="törlés"/>
      </filters>
    </filterColumn>
  </autoFilter>
  <conditionalFormatting sqref="C5:L14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1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7B85-4FE2-4DF8-AFB4-9A935C2CDDF5}">
  <dimension ref="A1:N151"/>
  <sheetViews>
    <sheetView zoomScale="91" zoomScaleNormal="145" workbookViewId="0"/>
  </sheetViews>
  <sheetFormatPr defaultRowHeight="14.4" x14ac:dyDescent="0.3"/>
  <cols>
    <col min="1" max="1" width="9.44140625" bestFit="1" customWidth="1"/>
    <col min="2" max="2" width="37.5546875" bestFit="1" customWidth="1"/>
  </cols>
  <sheetData>
    <row r="1" spans="1:14" x14ac:dyDescent="0.3">
      <c r="L1">
        <f>CORREL(L5:L142,K5:K142)</f>
        <v>0.60059594263246385</v>
      </c>
    </row>
    <row r="2" spans="1:14" x14ac:dyDescent="0.3">
      <c r="B2">
        <f>rnd!M1</f>
        <v>0.49450797283426434</v>
      </c>
      <c r="C2">
        <f>'bizalom(5)'!M1</f>
        <v>0.86109195045158471</v>
      </c>
      <c r="D2">
        <f>'sertetlen(5)'!M1</f>
        <v>0.80847771810945346</v>
      </c>
      <c r="E2">
        <f>'rendelkezes(5)'!M1</f>
        <v>0.78030361938430703</v>
      </c>
      <c r="F2">
        <f>'kar(5)'!M1</f>
        <v>0.92022709819225068</v>
      </c>
      <c r="G2">
        <f>'csoportmunka(5)'!M1</f>
        <v>0.78432841836674438</v>
      </c>
      <c r="H2">
        <f>'javitas(5)'!M1</f>
        <v>0.91314176689908999</v>
      </c>
      <c r="I2">
        <f>'visszaford(5)'!M1</f>
        <v>0.8962214136576252</v>
      </c>
      <c r="J2">
        <f>'szukseg(5)'!M1</f>
        <v>0.72906599815026663</v>
      </c>
      <c r="K2">
        <f>'gyak(5)'!M1</f>
        <v>0.60932965147397244</v>
      </c>
      <c r="L2">
        <f>'visszaall(5)'!M1</f>
        <v>0.81283718707987562</v>
      </c>
    </row>
    <row r="3" spans="1:14" x14ac:dyDescent="0.3">
      <c r="A3" s="1"/>
      <c r="B3" s="1" t="s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/>
    </row>
    <row r="4" spans="1:14" s="18" customFormat="1" ht="86.4" x14ac:dyDescent="0.3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8" t="str">
        <f>gyanuk!AF4</f>
        <v>sorrend</v>
      </c>
    </row>
    <row r="5" spans="1:14" x14ac:dyDescent="0.3">
      <c r="A5" s="1" t="s">
        <v>156</v>
      </c>
      <c r="B5" s="1" t="s">
        <v>14</v>
      </c>
      <c r="C5" s="14">
        <f>'bizalom(5)'!Q3</f>
        <v>-8.7166666666666615E-2</v>
      </c>
      <c r="D5" s="14">
        <f>'sertetlen(5)'!Q3</f>
        <v>0.35573333333333362</v>
      </c>
      <c r="E5" s="14">
        <f>'rendelkezes(5)'!Q3</f>
        <v>0.54399999999999993</v>
      </c>
      <c r="F5" s="14">
        <f>'kar(5)'!Q3</f>
        <v>0.21983333333333333</v>
      </c>
      <c r="G5" s="14">
        <f>'csoportmunka(5)'!Q3</f>
        <v>-3.1166666666666714E-2</v>
      </c>
      <c r="H5" s="14">
        <f>'javitas(5)'!Q3</f>
        <v>0.36836666666666679</v>
      </c>
      <c r="I5" s="14">
        <f>'visszaford(5)'!Q3</f>
        <v>0.25296666666666656</v>
      </c>
      <c r="J5" s="14">
        <f>'szukseg(5)'!Q3</f>
        <v>-0.3407</v>
      </c>
      <c r="K5" s="14">
        <f>'gyak(5)'!Q3</f>
        <v>-0.29656666666666692</v>
      </c>
      <c r="L5" s="14">
        <f>'visszaall(5)'!Q3</f>
        <v>-0.29946666666666655</v>
      </c>
      <c r="M5" s="1">
        <v>1000000</v>
      </c>
      <c r="N5" s="18">
        <f>gyanuk!AF5</f>
        <v>81</v>
      </c>
    </row>
    <row r="6" spans="1:14" x14ac:dyDescent="0.3">
      <c r="A6" s="1" t="s">
        <v>153</v>
      </c>
      <c r="B6" s="1" t="s">
        <v>15</v>
      </c>
      <c r="C6" s="14">
        <f>'bizalom(5)'!Q4</f>
        <v>-4.2900000000000237E-2</v>
      </c>
      <c r="D6" s="14">
        <f>'sertetlen(5)'!Q4</f>
        <v>0.34409999999999979</v>
      </c>
      <c r="E6" s="14">
        <f>'rendelkezes(5)'!Q4</f>
        <v>0.48220000000000013</v>
      </c>
      <c r="F6" s="14">
        <f>'kar(5)'!Q4</f>
        <v>0.17496666666666658</v>
      </c>
      <c r="G6" s="14">
        <f>'csoportmunka(5)'!Q4</f>
        <v>-6.4599999999999699E-2</v>
      </c>
      <c r="H6" s="14">
        <f>'javitas(5)'!Q4</f>
        <v>0.48296666666666654</v>
      </c>
      <c r="I6" s="14">
        <f>'visszaford(5)'!Q4</f>
        <v>0.30299999999999994</v>
      </c>
      <c r="J6" s="14">
        <f>'szukseg(5)'!Q4</f>
        <v>-0.23523333333333354</v>
      </c>
      <c r="K6" s="14">
        <f>'gyak(5)'!Q4</f>
        <v>-7.8166666666666718E-2</v>
      </c>
      <c r="L6" s="14">
        <f>'visszaall(5)'!Q4</f>
        <v>-8.8599999999999721E-2</v>
      </c>
      <c r="M6" s="1">
        <v>1000000</v>
      </c>
      <c r="N6" s="18">
        <f>gyanuk!AF6</f>
        <v>108</v>
      </c>
    </row>
    <row r="7" spans="1:14" x14ac:dyDescent="0.3">
      <c r="A7" s="1" t="s">
        <v>152</v>
      </c>
      <c r="B7" s="1" t="s">
        <v>16</v>
      </c>
      <c r="C7" s="14">
        <f>'bizalom(5)'!Q5</f>
        <v>0.33099999999999996</v>
      </c>
      <c r="D7" s="14">
        <f>'sertetlen(5)'!Q5</f>
        <v>-1.5676000000000005</v>
      </c>
      <c r="E7" s="14">
        <f>'rendelkezes(5)'!Q5</f>
        <v>-1.9211000000000005</v>
      </c>
      <c r="F7" s="14">
        <f>'kar(5)'!Q5</f>
        <v>-2.1511000000000005</v>
      </c>
      <c r="G7" s="14">
        <f>'csoportmunka(5)'!Q5</f>
        <v>-7.1299999999999253E-2</v>
      </c>
      <c r="H7" s="14">
        <f>'javitas(5)'!Q5</f>
        <v>-1.3982999999999994</v>
      </c>
      <c r="I7" s="14">
        <f>'visszaford(5)'!Q5</f>
        <v>-1.1121000000000003</v>
      </c>
      <c r="J7" s="14">
        <f>'szukseg(5)'!Q5</f>
        <v>-2.4950000000000001</v>
      </c>
      <c r="K7" s="14">
        <f>'gyak(5)'!Q5</f>
        <v>-1.9137999999999993</v>
      </c>
      <c r="L7" s="14">
        <f>'visszaall(5)'!Q5</f>
        <v>-0.80870000000000064</v>
      </c>
      <c r="M7" s="1">
        <v>1000000</v>
      </c>
      <c r="N7" s="18">
        <f>gyanuk!AF7</f>
        <v>8</v>
      </c>
    </row>
    <row r="8" spans="1:14" x14ac:dyDescent="0.3">
      <c r="A8" s="1" t="s">
        <v>156</v>
      </c>
      <c r="B8" s="1" t="s">
        <v>17</v>
      </c>
      <c r="C8" s="14">
        <f>'bizalom(5)'!Q6</f>
        <v>0.621</v>
      </c>
      <c r="D8" s="14">
        <f>'sertetlen(5)'!Q6</f>
        <v>0.53897499999999998</v>
      </c>
      <c r="E8" s="14">
        <f>'rendelkezes(5)'!Q6</f>
        <v>0.57550000000000001</v>
      </c>
      <c r="F8" s="14">
        <f>'kar(5)'!Q6</f>
        <v>0.50180000000000025</v>
      </c>
      <c r="G8" s="14">
        <f>'csoportmunka(5)'!Q6</f>
        <v>0.65315000000000012</v>
      </c>
      <c r="H8" s="14">
        <f>'javitas(5)'!Q6</f>
        <v>0.53352500000000003</v>
      </c>
      <c r="I8" s="14">
        <f>'visszaford(5)'!Q6</f>
        <v>0.61119999999999974</v>
      </c>
      <c r="J8" s="14">
        <f>'szukseg(5)'!Q6</f>
        <v>0.26567500000000022</v>
      </c>
      <c r="K8" s="14">
        <f>'gyak(5)'!Q6</f>
        <v>0.43722499999999986</v>
      </c>
      <c r="L8" s="14">
        <f>'visszaall(5)'!Q6</f>
        <v>-5.6675000000000253E-2</v>
      </c>
      <c r="M8" s="1">
        <v>1000000</v>
      </c>
      <c r="N8" s="18">
        <f>gyanuk!AF8</f>
        <v>33</v>
      </c>
    </row>
    <row r="9" spans="1:14" x14ac:dyDescent="0.3">
      <c r="A9" s="1" t="s">
        <v>156</v>
      </c>
      <c r="B9" s="1" t="s">
        <v>18</v>
      </c>
      <c r="C9" s="14">
        <f>'bizalom(5)'!Q7</f>
        <v>0.77947499999999992</v>
      </c>
      <c r="D9" s="14">
        <f>'sertetlen(5)'!Q7</f>
        <v>0.54794999999999983</v>
      </c>
      <c r="E9" s="14">
        <f>'rendelkezes(5)'!Q7</f>
        <v>0.73140000000000005</v>
      </c>
      <c r="F9" s="14">
        <f>'kar(5)'!Q7</f>
        <v>0.59384999999999999</v>
      </c>
      <c r="G9" s="14">
        <f>'csoportmunka(5)'!Q7</f>
        <v>0.71547499999999986</v>
      </c>
      <c r="H9" s="14">
        <f>'javitas(5)'!Q7</f>
        <v>0.57719999999999982</v>
      </c>
      <c r="I9" s="14">
        <f>'visszaford(5)'!Q7</f>
        <v>0.76072499999999987</v>
      </c>
      <c r="J9" s="14">
        <f>'szukseg(5)'!Q7</f>
        <v>0.21575</v>
      </c>
      <c r="K9" s="14">
        <f>'gyak(5)'!Q7</f>
        <v>0.64712499999999995</v>
      </c>
      <c r="L9" s="14">
        <f>'visszaall(5)'!Q7</f>
        <v>2.2249999999999215E-3</v>
      </c>
      <c r="M9" s="1">
        <v>1000000</v>
      </c>
      <c r="N9" s="18">
        <f>gyanuk!AF9</f>
        <v>30</v>
      </c>
    </row>
    <row r="10" spans="1:14" x14ac:dyDescent="0.3">
      <c r="A10" s="1" t="s">
        <v>155</v>
      </c>
      <c r="B10" s="1" t="s">
        <v>19</v>
      </c>
      <c r="C10" s="14">
        <f>'bizalom(5)'!Q8</f>
        <v>-0.18249999999999997</v>
      </c>
      <c r="D10" s="14">
        <f>'sertetlen(5)'!Q8</f>
        <v>0.37333333333333335</v>
      </c>
      <c r="E10" s="14">
        <f>'rendelkezes(5)'!Q8</f>
        <v>0.34879999999999983</v>
      </c>
      <c r="F10" s="14">
        <f>'kar(5)'!Q8</f>
        <v>0.24800000000000008</v>
      </c>
      <c r="G10" s="14">
        <f>'csoportmunka(5)'!Q8</f>
        <v>-0.12896666666666659</v>
      </c>
      <c r="H10" s="14">
        <f>'javitas(5)'!Q8</f>
        <v>0.13400000000000004</v>
      </c>
      <c r="I10" s="14">
        <f>'visszaford(5)'!Q8</f>
        <v>8.4566666666666901E-2</v>
      </c>
      <c r="J10" s="14">
        <f>'szukseg(5)'!Q8</f>
        <v>-0.15546666666666656</v>
      </c>
      <c r="K10" s="14">
        <f>'gyak(5)'!Q8</f>
        <v>-0.41709999999999986</v>
      </c>
      <c r="L10" s="14">
        <f>'visszaall(5)'!Q8</f>
        <v>-0.14206666666666687</v>
      </c>
      <c r="M10" s="1">
        <v>1000000</v>
      </c>
      <c r="N10" s="18">
        <f>gyanuk!AF10</f>
        <v>100</v>
      </c>
    </row>
    <row r="11" spans="1:14" x14ac:dyDescent="0.3">
      <c r="A11" s="1" t="s">
        <v>153</v>
      </c>
      <c r="B11" s="1" t="s">
        <v>20</v>
      </c>
      <c r="C11" s="14">
        <f>'bizalom(5)'!Q9</f>
        <v>3.3133333333333237E-2</v>
      </c>
      <c r="D11" s="14">
        <f>'sertetlen(5)'!Q9</f>
        <v>0.21793333333333317</v>
      </c>
      <c r="E11" s="14">
        <f>'rendelkezes(5)'!Q9</f>
        <v>0.36873333333333358</v>
      </c>
      <c r="F11" s="14">
        <f>'kar(5)'!Q9</f>
        <v>4.3666666666668519E-3</v>
      </c>
      <c r="G11" s="14">
        <f>'csoportmunka(5)'!Q9</f>
        <v>2.8866666666666745E-2</v>
      </c>
      <c r="H11" s="14">
        <f>'javitas(5)'!Q9</f>
        <v>8.5799999999999876E-2</v>
      </c>
      <c r="I11" s="14">
        <f>'visszaford(5)'!Q9</f>
        <v>6.4299999999999954E-2</v>
      </c>
      <c r="J11" s="14">
        <f>'szukseg(5)'!Q9</f>
        <v>-0.15196666666666658</v>
      </c>
      <c r="K11" s="14">
        <f>'gyak(5)'!Q9</f>
        <v>-0.17106666666666692</v>
      </c>
      <c r="L11" s="14">
        <f>'visszaall(5)'!Q9</f>
        <v>-9.0900000000000272E-2</v>
      </c>
      <c r="M11" s="1">
        <v>1000000</v>
      </c>
      <c r="N11" s="18">
        <f>gyanuk!AF11</f>
        <v>137</v>
      </c>
    </row>
    <row r="12" spans="1:14" x14ac:dyDescent="0.3">
      <c r="A12" s="1" t="s">
        <v>156</v>
      </c>
      <c r="B12" s="1" t="s">
        <v>21</v>
      </c>
      <c r="C12" s="14">
        <f>'bizalom(5)'!Q10</f>
        <v>0.64707499999999984</v>
      </c>
      <c r="D12" s="14">
        <f>'sertetlen(5)'!Q10</f>
        <v>0.5990749999999998</v>
      </c>
      <c r="E12" s="14">
        <f>'rendelkezes(5)'!Q10</f>
        <v>0.47769999999999979</v>
      </c>
      <c r="F12" s="14">
        <f>'kar(5)'!Q10</f>
        <v>0.47965000000000013</v>
      </c>
      <c r="G12" s="14">
        <f>'csoportmunka(5)'!Q10</f>
        <v>0.63182499999999986</v>
      </c>
      <c r="H12" s="14">
        <f>'javitas(5)'!Q10</f>
        <v>0.69702500000000012</v>
      </c>
      <c r="I12" s="14">
        <f>'visszaford(5)'!Q10</f>
        <v>0.71817500000000023</v>
      </c>
      <c r="J12" s="14">
        <f>'szukseg(5)'!Q10</f>
        <v>2.849999999999997E-2</v>
      </c>
      <c r="K12" s="14">
        <f>'gyak(5)'!Q10</f>
        <v>0.13219999999999987</v>
      </c>
      <c r="L12" s="14">
        <f>'visszaall(5)'!Q10</f>
        <v>0.13659999999999994</v>
      </c>
      <c r="M12" s="1">
        <v>1000000</v>
      </c>
      <c r="N12" s="18">
        <f>gyanuk!AF12</f>
        <v>40</v>
      </c>
    </row>
    <row r="13" spans="1:14" x14ac:dyDescent="0.3">
      <c r="A13" s="1" t="s">
        <v>156</v>
      </c>
      <c r="B13" s="1" t="s">
        <v>22</v>
      </c>
      <c r="C13" s="14">
        <f>'bizalom(5)'!Q11</f>
        <v>0.70267999999999997</v>
      </c>
      <c r="D13" s="14">
        <f>'sertetlen(5)'!Q11</f>
        <v>0.67815999999999987</v>
      </c>
      <c r="E13" s="14">
        <f>'rendelkezes(5)'!Q11</f>
        <v>0.67305999999999988</v>
      </c>
      <c r="F13" s="14">
        <f>'kar(5)'!Q11</f>
        <v>0.69159999999999999</v>
      </c>
      <c r="G13" s="14">
        <f>'csoportmunka(5)'!Q11</f>
        <v>0.50180000000000002</v>
      </c>
      <c r="H13" s="14">
        <f>'javitas(5)'!Q11</f>
        <v>0.81607999999999981</v>
      </c>
      <c r="I13" s="14">
        <f>'visszaford(5)'!Q11</f>
        <v>0.79502000000000006</v>
      </c>
      <c r="J13" s="14">
        <f>'szukseg(5)'!Q11</f>
        <v>5.2899999999999989E-2</v>
      </c>
      <c r="K13" s="14">
        <f>'gyak(5)'!Q11</f>
        <v>0.34542000000000012</v>
      </c>
      <c r="L13" s="14">
        <f>'visszaall(5)'!Q11</f>
        <v>0.30987999999999988</v>
      </c>
      <c r="M13" s="1">
        <v>1000000</v>
      </c>
      <c r="N13" s="18">
        <f>gyanuk!AF13</f>
        <v>21</v>
      </c>
    </row>
    <row r="14" spans="1:14" x14ac:dyDescent="0.3">
      <c r="A14" s="1" t="s">
        <v>152</v>
      </c>
      <c r="B14" s="1" t="s">
        <v>23</v>
      </c>
      <c r="C14" s="14">
        <f>'bizalom(5)'!Q12</f>
        <v>-0.75360000000000027</v>
      </c>
      <c r="D14" s="14">
        <f>'sertetlen(5)'!Q12</f>
        <v>-1.8747999999999991</v>
      </c>
      <c r="E14" s="14">
        <f>'rendelkezes(5)'!Q12</f>
        <v>-3.6710000000000003</v>
      </c>
      <c r="F14" s="14">
        <f>'kar(5)'!Q12</f>
        <v>-4.133799999999999</v>
      </c>
      <c r="G14" s="14">
        <f>'csoportmunka(5)'!Q12</f>
        <v>-3.6481000000000003</v>
      </c>
      <c r="H14" s="14">
        <f>'javitas(5)'!Q12</f>
        <v>-4.0143999999999993</v>
      </c>
      <c r="I14" s="14">
        <f>'visszaford(5)'!Q12</f>
        <v>-4.0648999999999997</v>
      </c>
      <c r="J14" s="14">
        <f>'szukseg(5)'!Q12</f>
        <v>-0.30229999999999935</v>
      </c>
      <c r="K14" s="14">
        <f>'gyak(5)'!Q12</f>
        <v>-1.6102000000000007</v>
      </c>
      <c r="L14" s="14">
        <f>'visszaall(5)'!Q12</f>
        <v>-0.23279999999999923</v>
      </c>
      <c r="M14" s="1">
        <v>1000000</v>
      </c>
      <c r="N14" s="18">
        <f>gyanuk!AF14</f>
        <v>3</v>
      </c>
    </row>
    <row r="15" spans="1:14" x14ac:dyDescent="0.3">
      <c r="A15" s="1" t="s">
        <v>155</v>
      </c>
      <c r="B15" s="1" t="s">
        <v>24</v>
      </c>
      <c r="C15" s="14">
        <f>'bizalom(5)'!Q13</f>
        <v>-0.28866666666666668</v>
      </c>
      <c r="D15" s="14">
        <f>'sertetlen(5)'!Q13</f>
        <v>0.3738333333333333</v>
      </c>
      <c r="E15" s="14">
        <f>'rendelkezes(5)'!Q13</f>
        <v>0.10206666666666697</v>
      </c>
      <c r="F15" s="14">
        <f>'kar(5)'!Q13</f>
        <v>-0.15326666666666636</v>
      </c>
      <c r="G15" s="14">
        <f>'csoportmunka(5)'!Q13</f>
        <v>-0.29853333333333348</v>
      </c>
      <c r="H15" s="14">
        <f>'javitas(5)'!Q13</f>
        <v>4.6933333333333049E-2</v>
      </c>
      <c r="I15" s="14">
        <f>'visszaford(5)'!Q13</f>
        <v>-0.24470000000000006</v>
      </c>
      <c r="J15" s="14">
        <f>'szukseg(5)'!Q13</f>
        <v>4.7433333333333071E-2</v>
      </c>
      <c r="K15" s="14">
        <f>'gyak(5)'!Q13</f>
        <v>3.6366666666666735E-2</v>
      </c>
      <c r="L15" s="14">
        <f>'visszaall(5)'!Q13</f>
        <v>9.4900000000000276E-2</v>
      </c>
      <c r="M15" s="1">
        <v>1000000</v>
      </c>
      <c r="N15" s="18">
        <f>gyanuk!AF15</f>
        <v>132</v>
      </c>
    </row>
    <row r="16" spans="1:14" x14ac:dyDescent="0.3">
      <c r="A16" s="1" t="s">
        <v>152</v>
      </c>
      <c r="B16" s="1" t="s">
        <v>25</v>
      </c>
      <c r="C16" s="14">
        <f>'bizalom(5)'!Q14</f>
        <v>-8.4833333333333386E-2</v>
      </c>
      <c r="D16" s="14">
        <f>'sertetlen(5)'!Q14</f>
        <v>0.23703333333333351</v>
      </c>
      <c r="E16" s="14">
        <f>'rendelkezes(5)'!Q14</f>
        <v>0.25690000000000018</v>
      </c>
      <c r="F16" s="14">
        <f>'kar(5)'!Q14</f>
        <v>-7.0366666666666841E-2</v>
      </c>
      <c r="G16" s="14">
        <f>'csoportmunka(5)'!Q14</f>
        <v>-8.3999999999999922E-2</v>
      </c>
      <c r="H16" s="14">
        <f>'javitas(5)'!Q14</f>
        <v>0.13686666666666683</v>
      </c>
      <c r="I16" s="14">
        <f>'visszaford(5)'!Q14</f>
        <v>-3.496666666666659E-2</v>
      </c>
      <c r="J16" s="14">
        <f>'szukseg(5)'!Q14</f>
        <v>0.21179999999999991</v>
      </c>
      <c r="K16" s="14">
        <f>'gyak(5)'!Q14</f>
        <v>7.6166666666666646E-2</v>
      </c>
      <c r="L16" s="14">
        <f>'visszaall(5)'!Q14</f>
        <v>7.2499999999999939E-2</v>
      </c>
      <c r="M16" s="1">
        <v>1000000</v>
      </c>
      <c r="N16" s="18">
        <f>gyanuk!AF16</f>
        <v>136</v>
      </c>
    </row>
    <row r="17" spans="1:14" x14ac:dyDescent="0.3">
      <c r="A17" s="1" t="s">
        <v>154</v>
      </c>
      <c r="B17" s="1" t="s">
        <v>26</v>
      </c>
      <c r="C17" s="14">
        <f>'bizalom(5)'!Q15</f>
        <v>-0.14040000000000022</v>
      </c>
      <c r="D17" s="14">
        <f>'sertetlen(5)'!Q15</f>
        <v>0.33493333333333308</v>
      </c>
      <c r="E17" s="14">
        <f>'rendelkezes(5)'!Q15</f>
        <v>0.30493333333333306</v>
      </c>
      <c r="F17" s="14">
        <f>'kar(5)'!Q15</f>
        <v>-0.12190000000000027</v>
      </c>
      <c r="G17" s="14">
        <f>'csoportmunka(5)'!Q15</f>
        <v>-0.22663333333333316</v>
      </c>
      <c r="H17" s="14">
        <f>'javitas(5)'!Q15</f>
        <v>-0.13603333333333353</v>
      </c>
      <c r="I17" s="14">
        <f>'visszaford(5)'!Q15</f>
        <v>4.0033333333333442E-2</v>
      </c>
      <c r="J17" s="14">
        <f>'szukseg(5)'!Q15</f>
        <v>9.9333333333333343E-2</v>
      </c>
      <c r="K17" s="14">
        <f>'gyak(5)'!Q15</f>
        <v>0.2145</v>
      </c>
      <c r="L17" s="14">
        <f>'visszaall(5)'!Q15</f>
        <v>-0.11829999999999992</v>
      </c>
      <c r="M17" s="1">
        <v>1000000</v>
      </c>
      <c r="N17" s="18">
        <f>gyanuk!AF17</f>
        <v>118</v>
      </c>
    </row>
    <row r="18" spans="1:14" x14ac:dyDescent="0.3">
      <c r="A18" s="1" t="s">
        <v>155</v>
      </c>
      <c r="B18" s="1" t="s">
        <v>27</v>
      </c>
      <c r="C18" s="14">
        <f>'bizalom(5)'!Q16</f>
        <v>0.2489000000000002</v>
      </c>
      <c r="D18" s="14">
        <f>'sertetlen(5)'!Q16</f>
        <v>0.31899999999999995</v>
      </c>
      <c r="E18" s="14">
        <f>'rendelkezes(5)'!Q16</f>
        <v>0.34613333333333318</v>
      </c>
      <c r="F18" s="14">
        <f>'kar(5)'!Q16</f>
        <v>-5.9700000000000163E-2</v>
      </c>
      <c r="G18" s="14">
        <f>'csoportmunka(5)'!Q16</f>
        <v>9.6933333333333024E-2</v>
      </c>
      <c r="H18" s="14">
        <f>'javitas(5)'!Q16</f>
        <v>0.25643333333333312</v>
      </c>
      <c r="I18" s="14">
        <f>'visszaford(5)'!Q16</f>
        <v>0.17863333333333328</v>
      </c>
      <c r="J18" s="14">
        <f>'szukseg(5)'!Q16</f>
        <v>-9.6066666666666897E-2</v>
      </c>
      <c r="K18" s="14">
        <f>'gyak(5)'!Q16</f>
        <v>-0.32970000000000016</v>
      </c>
      <c r="L18" s="14">
        <f>'visszaall(5)'!Q16</f>
        <v>-0.26593333333333308</v>
      </c>
      <c r="M18" s="1">
        <v>1000000</v>
      </c>
      <c r="N18" s="18">
        <f>gyanuk!AF18</f>
        <v>107</v>
      </c>
    </row>
    <row r="19" spans="1:14" x14ac:dyDescent="0.3">
      <c r="A19" s="1" t="s">
        <v>152</v>
      </c>
      <c r="B19" s="1" t="s">
        <v>28</v>
      </c>
      <c r="C19" s="14">
        <f>'bizalom(5)'!Q17</f>
        <v>-0.27214999999999967</v>
      </c>
      <c r="D19" s="14">
        <f>'sertetlen(5)'!Q17</f>
        <v>0.15949999999999998</v>
      </c>
      <c r="E19" s="14">
        <f>'rendelkezes(5)'!Q17</f>
        <v>-0.62055000000000016</v>
      </c>
      <c r="F19" s="14">
        <f>'kar(5)'!Q17</f>
        <v>-0.60305000000000009</v>
      </c>
      <c r="G19" s="14">
        <f>'csoportmunka(5)'!Q17</f>
        <v>-0.57155000000000022</v>
      </c>
      <c r="H19" s="14">
        <f>'javitas(5)'!Q17</f>
        <v>-6.6800000000000193E-2</v>
      </c>
      <c r="I19" s="14">
        <f>'visszaford(5)'!Q17</f>
        <v>-0.41610000000000036</v>
      </c>
      <c r="J19" s="14">
        <f>'szukseg(5)'!Q17</f>
        <v>-0.61130000000000018</v>
      </c>
      <c r="K19" s="14">
        <f>'gyak(5)'!Q17</f>
        <v>-0.62224999999999997</v>
      </c>
      <c r="L19" s="14">
        <f>'visszaall(5)'!Q17</f>
        <v>-0.50735000000000041</v>
      </c>
      <c r="M19" s="1">
        <v>1000000</v>
      </c>
      <c r="N19" s="18">
        <f>gyanuk!AF19</f>
        <v>32</v>
      </c>
    </row>
    <row r="20" spans="1:14" x14ac:dyDescent="0.3">
      <c r="A20" s="1" t="s">
        <v>154</v>
      </c>
      <c r="B20" s="1" t="s">
        <v>29</v>
      </c>
      <c r="C20" s="14">
        <f>'bizalom(5)'!Q18</f>
        <v>0.29316666666666674</v>
      </c>
      <c r="D20" s="14">
        <f>'sertetlen(5)'!Q18</f>
        <v>0.22009999999999982</v>
      </c>
      <c r="E20" s="14">
        <f>'rendelkezes(5)'!Q18</f>
        <v>0.31790000000000029</v>
      </c>
      <c r="F20" s="14">
        <f>'kar(5)'!Q18</f>
        <v>-0.11173333333333361</v>
      </c>
      <c r="G20" s="14">
        <f>'csoportmunka(5)'!Q18</f>
        <v>2.3866666666666852E-2</v>
      </c>
      <c r="H20" s="14">
        <f>'javitas(5)'!Q18</f>
        <v>0.3858666666666668</v>
      </c>
      <c r="I20" s="14">
        <f>'visszaford(5)'!Q18</f>
        <v>0.15033333333333335</v>
      </c>
      <c r="J20" s="14">
        <f>'szukseg(5)'!Q18</f>
        <v>-9.6066666666666897E-2</v>
      </c>
      <c r="K20" s="14">
        <f>'gyak(5)'!Q18</f>
        <v>-0.20370000000000013</v>
      </c>
      <c r="L20" s="14">
        <f>'visszaall(5)'!Q18</f>
        <v>-0.14803333333333338</v>
      </c>
      <c r="M20" s="1">
        <v>1000000</v>
      </c>
      <c r="N20" s="18">
        <f>gyanuk!AF20</f>
        <v>115</v>
      </c>
    </row>
    <row r="21" spans="1:14" x14ac:dyDescent="0.3">
      <c r="A21" s="1" t="s">
        <v>156</v>
      </c>
      <c r="B21" s="1" t="s">
        <v>30</v>
      </c>
      <c r="C21" s="14">
        <f>'bizalom(5)'!Q19</f>
        <v>0.31929999999999986</v>
      </c>
      <c r="D21" s="14">
        <f>'sertetlen(5)'!Q19</f>
        <v>0.37799999999999995</v>
      </c>
      <c r="E21" s="14">
        <f>'rendelkezes(5)'!Q19</f>
        <v>0.14409999999999976</v>
      </c>
      <c r="F21" s="14">
        <f>'kar(5)'!Q19</f>
        <v>0.26936666666666681</v>
      </c>
      <c r="G21" s="14">
        <f>'csoportmunka(5)'!Q19</f>
        <v>0.58770000000000011</v>
      </c>
      <c r="H21" s="14">
        <f>'javitas(5)'!Q19</f>
        <v>0.52183333333333326</v>
      </c>
      <c r="I21" s="14">
        <f>'visszaford(5)'!Q19</f>
        <v>0.41533333333333333</v>
      </c>
      <c r="J21" s="14">
        <f>'szukseg(5)'!Q19</f>
        <v>-0.14596666666666649</v>
      </c>
      <c r="K21" s="14">
        <f>'gyak(5)'!Q19</f>
        <v>-7.8666666666666732E-2</v>
      </c>
      <c r="L21" s="14">
        <f>'visszaall(5)'!Q19</f>
        <v>-0.12413333333333328</v>
      </c>
      <c r="M21" s="1">
        <v>1000000</v>
      </c>
      <c r="N21" s="18">
        <f>gyanuk!AF21</f>
        <v>89</v>
      </c>
    </row>
    <row r="22" spans="1:14" x14ac:dyDescent="0.3">
      <c r="A22" s="1" t="s">
        <v>152</v>
      </c>
      <c r="B22" s="1" t="s">
        <v>31</v>
      </c>
      <c r="C22" s="14">
        <f>'bizalom(5)'!Q20</f>
        <v>0.49380000000000013</v>
      </c>
      <c r="D22" s="14">
        <f>'sertetlen(5)'!Q20</f>
        <v>-5.5399999999999672E-2</v>
      </c>
      <c r="E22" s="14">
        <f>'rendelkezes(5)'!Q20</f>
        <v>-0.58989999999999965</v>
      </c>
      <c r="F22" s="14">
        <f>'kar(5)'!Q20</f>
        <v>-0.33610000000000029</v>
      </c>
      <c r="G22" s="14">
        <f>'csoportmunka(5)'!Q20</f>
        <v>0.33164999999999967</v>
      </c>
      <c r="H22" s="14">
        <f>'javitas(5)'!Q20</f>
        <v>-4.5300000000000118E-2</v>
      </c>
      <c r="I22" s="14">
        <f>'visszaford(5)'!Q20</f>
        <v>0.35699999999999998</v>
      </c>
      <c r="J22" s="14">
        <f>'szukseg(5)'!Q20</f>
        <v>-1.0328500000000003</v>
      </c>
      <c r="K22" s="14">
        <f>'gyak(5)'!Q20</f>
        <v>-0.39300000000000002</v>
      </c>
      <c r="L22" s="14">
        <f>'visszaall(5)'!Q20</f>
        <v>-0.18730000000000024</v>
      </c>
      <c r="M22" s="1">
        <v>1000000</v>
      </c>
      <c r="N22" s="18">
        <f>gyanuk!AF22</f>
        <v>53</v>
      </c>
    </row>
    <row r="23" spans="1:14" x14ac:dyDescent="0.3">
      <c r="A23" s="1" t="s">
        <v>154</v>
      </c>
      <c r="B23" s="1" t="s">
        <v>32</v>
      </c>
      <c r="C23" s="14">
        <f>'bizalom(5)'!Q21</f>
        <v>0.48934999999999995</v>
      </c>
      <c r="D23" s="14">
        <f>'sertetlen(5)'!Q21</f>
        <v>0.45894999999999986</v>
      </c>
      <c r="E23" s="14">
        <f>'rendelkezes(5)'!Q21</f>
        <v>0.20955000000000024</v>
      </c>
      <c r="F23" s="14">
        <f>'kar(5)'!Q21</f>
        <v>0.36332499999999979</v>
      </c>
      <c r="G23" s="14">
        <f>'csoportmunka(5)'!Q21</f>
        <v>0.76702500000000007</v>
      </c>
      <c r="H23" s="14">
        <f>'javitas(5)'!Q21</f>
        <v>0.68340000000000012</v>
      </c>
      <c r="I23" s="14">
        <f>'visszaford(5)'!Q21</f>
        <v>0.56677500000000003</v>
      </c>
      <c r="J23" s="14">
        <f>'szukseg(5)'!Q21</f>
        <v>0.29119999999999979</v>
      </c>
      <c r="K23" s="14">
        <f>'gyak(5)'!Q21</f>
        <v>0.21434999999999993</v>
      </c>
      <c r="L23" s="14">
        <f>'visszaall(5)'!Q21</f>
        <v>0.15617500000000017</v>
      </c>
      <c r="M23" s="1">
        <v>1000000</v>
      </c>
      <c r="N23" s="18">
        <f>gyanuk!AF23</f>
        <v>45</v>
      </c>
    </row>
    <row r="24" spans="1:14" x14ac:dyDescent="0.3">
      <c r="A24" s="1" t="s">
        <v>156</v>
      </c>
      <c r="B24" s="1" t="s">
        <v>33</v>
      </c>
      <c r="C24" s="14">
        <f>'bizalom(5)'!Q22</f>
        <v>-0.1177000000000008</v>
      </c>
      <c r="D24" s="14">
        <f>'sertetlen(5)'!Q22</f>
        <v>-1.0445000000000002</v>
      </c>
      <c r="E24" s="14">
        <f>'rendelkezes(5)'!Q22</f>
        <v>-3.3172000000000006</v>
      </c>
      <c r="F24" s="14">
        <f>'kar(5)'!Q22</f>
        <v>-2.5922999999999994</v>
      </c>
      <c r="G24" s="14">
        <f>'csoportmunka(5)'!Q22</f>
        <v>-2.1927999999999992</v>
      </c>
      <c r="H24" s="14">
        <f>'javitas(5)'!Q22</f>
        <v>-3.7261000000000006</v>
      </c>
      <c r="I24" s="14">
        <f>'visszaford(5)'!Q22</f>
        <v>-1.3857999999999993</v>
      </c>
      <c r="J24" s="14">
        <f>'szukseg(5)'!Q22</f>
        <v>0.3115</v>
      </c>
      <c r="K24" s="14">
        <f>'gyak(5)'!Q22</f>
        <v>-2.0642000000000009</v>
      </c>
      <c r="L24" s="14">
        <f>'visszaall(5)'!Q22</f>
        <v>-0.70649999999999991</v>
      </c>
      <c r="M24" s="1">
        <v>1000000</v>
      </c>
      <c r="N24" s="18">
        <f>gyanuk!AF24</f>
        <v>6</v>
      </c>
    </row>
    <row r="25" spans="1:14" x14ac:dyDescent="0.3">
      <c r="A25" s="1" t="s">
        <v>155</v>
      </c>
      <c r="B25" s="1" t="s">
        <v>34</v>
      </c>
      <c r="C25" s="14">
        <f>'bizalom(5)'!Q23</f>
        <v>0.496</v>
      </c>
      <c r="D25" s="14">
        <f>'sertetlen(5)'!Q23</f>
        <v>0.47043333333333309</v>
      </c>
      <c r="E25" s="14">
        <f>'rendelkezes(5)'!Q23</f>
        <v>0.25243333333333312</v>
      </c>
      <c r="F25" s="14">
        <f>'kar(5)'!Q23</f>
        <v>3.1866666666666855E-2</v>
      </c>
      <c r="G25" s="14">
        <f>'csoportmunka(5)'!Q23</f>
        <v>0.46879999999999988</v>
      </c>
      <c r="H25" s="14">
        <f>'javitas(5)'!Q23</f>
        <v>0.3910666666666669</v>
      </c>
      <c r="I25" s="14">
        <f>'visszaford(5)'!Q23</f>
        <v>0.31236666666666685</v>
      </c>
      <c r="J25" s="14">
        <f>'szukseg(5)'!Q23</f>
        <v>-0.20186666666666678</v>
      </c>
      <c r="K25" s="14">
        <f>'gyak(5)'!Q23</f>
        <v>-0.27159999999999968</v>
      </c>
      <c r="L25" s="14">
        <f>'visszaall(5)'!Q23</f>
        <v>-0.19153333333333342</v>
      </c>
      <c r="M25" s="1">
        <v>1000000</v>
      </c>
      <c r="N25" s="18">
        <f>gyanuk!AF25</f>
        <v>74</v>
      </c>
    </row>
    <row r="26" spans="1:14" x14ac:dyDescent="0.3">
      <c r="A26" s="1" t="s">
        <v>154</v>
      </c>
      <c r="B26" s="1" t="s">
        <v>35</v>
      </c>
      <c r="C26" s="14">
        <f>'bizalom(5)'!Q24</f>
        <v>0.48459999999999992</v>
      </c>
      <c r="D26" s="14">
        <f>'sertetlen(5)'!Q24</f>
        <v>0.4479749999999999</v>
      </c>
      <c r="E26" s="14">
        <f>'rendelkezes(5)'!Q24</f>
        <v>0.49190000000000011</v>
      </c>
      <c r="F26" s="14">
        <f>'kar(5)'!Q24</f>
        <v>0.35757499999999987</v>
      </c>
      <c r="G26" s="14">
        <f>'csoportmunka(5)'!Q24</f>
        <v>0.55709999999999993</v>
      </c>
      <c r="H26" s="14">
        <f>'javitas(5)'!Q24</f>
        <v>0.81187500000000001</v>
      </c>
      <c r="I26" s="14">
        <f>'visszaford(5)'!Q24</f>
        <v>0.59477500000000005</v>
      </c>
      <c r="J26" s="14">
        <f>'szukseg(5)'!Q24</f>
        <v>5.7550000000000212E-2</v>
      </c>
      <c r="K26" s="14">
        <f>'gyak(5)'!Q24</f>
        <v>0.23057499999999986</v>
      </c>
      <c r="L26" s="14">
        <f>'visszaall(5)'!Q24</f>
        <v>2.452500000000013E-2</v>
      </c>
      <c r="M26" s="1">
        <v>1000000</v>
      </c>
      <c r="N26" s="18">
        <f>gyanuk!AF26</f>
        <v>61</v>
      </c>
    </row>
    <row r="27" spans="1:14" x14ac:dyDescent="0.3">
      <c r="A27" s="1" t="s">
        <v>152</v>
      </c>
      <c r="B27" s="1" t="s">
        <v>36</v>
      </c>
      <c r="C27" s="14">
        <f>'bizalom(5)'!Q25</f>
        <v>0.48555000000000015</v>
      </c>
      <c r="D27" s="14">
        <f>'sertetlen(5)'!Q25</f>
        <v>-8.0500000000001126E-3</v>
      </c>
      <c r="E27" s="14">
        <f>'rendelkezes(5)'!Q25</f>
        <v>-0.43585000000000029</v>
      </c>
      <c r="F27" s="14">
        <f>'kar(5)'!Q25</f>
        <v>-0.3483999999999996</v>
      </c>
      <c r="G27" s="14">
        <f>'csoportmunka(5)'!Q25</f>
        <v>0.23055000000000014</v>
      </c>
      <c r="H27" s="14">
        <f>'javitas(5)'!Q25</f>
        <v>-3.9749999999999952E-2</v>
      </c>
      <c r="I27" s="14">
        <f>'visszaford(5)'!Q25</f>
        <v>0.35524999999999995</v>
      </c>
      <c r="J27" s="14">
        <f>'szukseg(5)'!Q25</f>
        <v>-1.1800000000000002</v>
      </c>
      <c r="K27" s="14">
        <f>'gyak(5)'!Q25</f>
        <v>-0.42144999999999988</v>
      </c>
      <c r="L27" s="14">
        <f>'visszaall(5)'!Q25</f>
        <v>-0.42039999999999966</v>
      </c>
      <c r="M27" s="1">
        <v>1000000</v>
      </c>
      <c r="N27" s="18">
        <f>gyanuk!AF27</f>
        <v>99</v>
      </c>
    </row>
    <row r="28" spans="1:14" x14ac:dyDescent="0.3">
      <c r="A28" s="1" t="s">
        <v>152</v>
      </c>
      <c r="B28" s="1" t="s">
        <v>37</v>
      </c>
      <c r="C28" s="14">
        <f>'bizalom(5)'!Q26</f>
        <v>0.42864999999999964</v>
      </c>
      <c r="D28" s="14">
        <f>'sertetlen(5)'!Q26</f>
        <v>0.24875000000000003</v>
      </c>
      <c r="E28" s="14">
        <f>'rendelkezes(5)'!Q26</f>
        <v>-0.15749999999999997</v>
      </c>
      <c r="F28" s="14">
        <f>'kar(5)'!Q26</f>
        <v>-0.44594999999999985</v>
      </c>
      <c r="G28" s="14">
        <f>'csoportmunka(5)'!Q26</f>
        <v>-0.55000000000000004</v>
      </c>
      <c r="H28" s="14">
        <f>'javitas(5)'!Q26</f>
        <v>-3.0999999999999917E-2</v>
      </c>
      <c r="I28" s="14">
        <f>'visszaford(5)'!Q26</f>
        <v>0.21914999999999962</v>
      </c>
      <c r="J28" s="14">
        <f>'szukseg(5)'!Q26</f>
        <v>-0.97799999999999998</v>
      </c>
      <c r="K28" s="14">
        <f>'gyak(5)'!Q26</f>
        <v>-0.46289999999999965</v>
      </c>
      <c r="L28" s="14">
        <f>'visszaall(5)'!Q26</f>
        <v>-0.35714999999999963</v>
      </c>
      <c r="M28" s="1">
        <v>1000000</v>
      </c>
      <c r="N28" s="18">
        <f>gyanuk!AF28</f>
        <v>58</v>
      </c>
    </row>
    <row r="29" spans="1:14" x14ac:dyDescent="0.3">
      <c r="A29" s="1" t="s">
        <v>155</v>
      </c>
      <c r="B29" s="1" t="s">
        <v>38</v>
      </c>
      <c r="C29" s="14">
        <f>'bizalom(5)'!Q27</f>
        <v>4.8224999999999962E-2</v>
      </c>
      <c r="D29" s="14">
        <f>'sertetlen(5)'!Q27</f>
        <v>0.44722499999999987</v>
      </c>
      <c r="E29" s="14">
        <f>'rendelkezes(5)'!Q27</f>
        <v>0.50497499999999995</v>
      </c>
      <c r="F29" s="14">
        <f>'kar(5)'!Q27</f>
        <v>0.43500000000000005</v>
      </c>
      <c r="G29" s="14">
        <f>'csoportmunka(5)'!Q27</f>
        <v>0.15000000000000002</v>
      </c>
      <c r="H29" s="14">
        <f>'javitas(5)'!Q27</f>
        <v>0.40205000000000013</v>
      </c>
      <c r="I29" s="14">
        <f>'visszaford(5)'!Q27</f>
        <v>0.41974999999999996</v>
      </c>
      <c r="J29" s="14">
        <f>'szukseg(5)'!Q27</f>
        <v>3.1775000000000109E-2</v>
      </c>
      <c r="K29" s="14">
        <f>'gyak(5)'!Q27</f>
        <v>8.725000000000005E-2</v>
      </c>
      <c r="L29" s="14">
        <f>'visszaall(5)'!Q27</f>
        <v>3.3625000000000016E-2</v>
      </c>
      <c r="M29" s="1">
        <v>1000000</v>
      </c>
      <c r="N29" s="18">
        <f>gyanuk!AF29</f>
        <v>109</v>
      </c>
    </row>
    <row r="30" spans="1:14" x14ac:dyDescent="0.3">
      <c r="A30" s="1" t="s">
        <v>156</v>
      </c>
      <c r="B30" s="1" t="s">
        <v>39</v>
      </c>
      <c r="C30" s="14">
        <f>'bizalom(5)'!Q28</f>
        <v>-0.16386666666666683</v>
      </c>
      <c r="D30" s="14">
        <f>'sertetlen(5)'!Q28</f>
        <v>5.9033333333333417E-2</v>
      </c>
      <c r="E30" s="14">
        <f>'rendelkezes(5)'!Q28</f>
        <v>0.40643333333333304</v>
      </c>
      <c r="F30" s="14">
        <f>'kar(5)'!Q28</f>
        <v>-0.2124666666666665</v>
      </c>
      <c r="G30" s="14">
        <f>'csoportmunka(5)'!Q28</f>
        <v>-0.16476666666666637</v>
      </c>
      <c r="H30" s="14">
        <f>'javitas(5)'!Q28</f>
        <v>2.7433333333333049E-2</v>
      </c>
      <c r="I30" s="14">
        <f>'visszaford(5)'!Q28</f>
        <v>-0.2092333333333336</v>
      </c>
      <c r="J30" s="14">
        <f>'szukseg(5)'!Q28</f>
        <v>0.40753333333333347</v>
      </c>
      <c r="K30" s="14">
        <f>'gyak(5)'!Q28</f>
        <v>5.2866666666666763E-2</v>
      </c>
      <c r="L30" s="14">
        <f>'visszaall(5)'!Q28</f>
        <v>-4.5733333333333626E-2</v>
      </c>
      <c r="M30" s="1">
        <v>1000000</v>
      </c>
      <c r="N30" s="18">
        <f>gyanuk!AF30</f>
        <v>131</v>
      </c>
    </row>
    <row r="31" spans="1:14" x14ac:dyDescent="0.3">
      <c r="A31" s="1" t="s">
        <v>156</v>
      </c>
      <c r="B31" s="1" t="s">
        <v>40</v>
      </c>
      <c r="C31" s="14">
        <f>'bizalom(5)'!Q29</f>
        <v>-0.35236666666666672</v>
      </c>
      <c r="D31" s="14">
        <f>'sertetlen(5)'!Q29</f>
        <v>-0.21806666666666694</v>
      </c>
      <c r="E31" s="14">
        <f>'rendelkezes(5)'!Q29</f>
        <v>0.11966666666666666</v>
      </c>
      <c r="F31" s="14">
        <f>'kar(5)'!Q29</f>
        <v>-0.33620000000000011</v>
      </c>
      <c r="G31" s="14">
        <f>'csoportmunka(5)'!Q29</f>
        <v>-0.38213333333333327</v>
      </c>
      <c r="H31" s="14">
        <f>'javitas(5)'!Q29</f>
        <v>-0.37806666666666694</v>
      </c>
      <c r="I31" s="14">
        <f>'visszaford(5)'!Q29</f>
        <v>-0.3017999999999999</v>
      </c>
      <c r="J31" s="14">
        <f>'szukseg(5)'!Q29</f>
        <v>-7.8400000000000247E-2</v>
      </c>
      <c r="K31" s="14">
        <f>'gyak(5)'!Q29</f>
        <v>0.19203333333333342</v>
      </c>
      <c r="L31" s="14">
        <f>'visszaall(5)'!Q29</f>
        <v>-0.12659999999999982</v>
      </c>
      <c r="M31" s="1">
        <v>1000000</v>
      </c>
      <c r="N31" s="18">
        <f>gyanuk!AF31</f>
        <v>106</v>
      </c>
    </row>
    <row r="32" spans="1:14" x14ac:dyDescent="0.3">
      <c r="A32" s="1" t="s">
        <v>154</v>
      </c>
      <c r="B32" s="1" t="s">
        <v>41</v>
      </c>
      <c r="C32" s="14">
        <f>'bizalom(5)'!Q30</f>
        <v>0.26397499999999996</v>
      </c>
      <c r="D32" s="14">
        <f>'sertetlen(5)'!Q30</f>
        <v>0.39812499999999995</v>
      </c>
      <c r="E32" s="14">
        <f>'rendelkezes(5)'!Q30</f>
        <v>0.35272499999999996</v>
      </c>
      <c r="F32" s="14">
        <f>'kar(5)'!Q30</f>
        <v>0.23812500000000003</v>
      </c>
      <c r="G32" s="14">
        <f>'csoportmunka(5)'!Q30</f>
        <v>0.24944999999999984</v>
      </c>
      <c r="H32" s="14">
        <f>'javitas(5)'!Q30</f>
        <v>0.30709999999999993</v>
      </c>
      <c r="I32" s="14">
        <f>'visszaford(5)'!Q30</f>
        <v>0.37405000000000022</v>
      </c>
      <c r="J32" s="14">
        <f>'szukseg(5)'!Q30</f>
        <v>-0.10302500000000014</v>
      </c>
      <c r="K32" s="14">
        <f>'gyak(5)'!Q30</f>
        <v>-6.5949999999999731E-2</v>
      </c>
      <c r="L32" s="14">
        <f>'visszaall(5)'!Q30</f>
        <v>1.2699999999999823E-2</v>
      </c>
      <c r="M32" s="1">
        <v>1000000</v>
      </c>
      <c r="N32" s="18">
        <f>gyanuk!AF32</f>
        <v>119</v>
      </c>
    </row>
    <row r="33" spans="1:14" x14ac:dyDescent="0.3">
      <c r="A33" s="1" t="s">
        <v>155</v>
      </c>
      <c r="B33" s="1" t="s">
        <v>42</v>
      </c>
      <c r="C33" s="14">
        <f>'bizalom(5)'!Q31</f>
        <v>0.37970000000000015</v>
      </c>
      <c r="D33" s="14">
        <f>'sertetlen(5)'!Q31</f>
        <v>0.4346666666666667</v>
      </c>
      <c r="E33" s="14">
        <f>'rendelkezes(5)'!Q31</f>
        <v>0.36906666666666688</v>
      </c>
      <c r="F33" s="14">
        <f>'kar(5)'!Q31</f>
        <v>0.31390000000000029</v>
      </c>
      <c r="G33" s="14">
        <f>'csoportmunka(5)'!Q31</f>
        <v>0.69973333333333354</v>
      </c>
      <c r="H33" s="14">
        <f>'javitas(5)'!Q31</f>
        <v>0.50363333333333327</v>
      </c>
      <c r="I33" s="14">
        <f>'visszaford(5)'!Q31</f>
        <v>0.42066666666666669</v>
      </c>
      <c r="J33" s="14">
        <f>'szukseg(5)'!Q31</f>
        <v>-0.42363333333333308</v>
      </c>
      <c r="K33" s="14">
        <f>'gyak(5)'!Q31</f>
        <v>-0.36783333333333346</v>
      </c>
      <c r="L33" s="14">
        <f>'visszaall(5)'!Q31</f>
        <v>-0.35856666666666676</v>
      </c>
      <c r="M33" s="1">
        <v>1000000</v>
      </c>
      <c r="N33" s="18">
        <f>gyanuk!AF33</f>
        <v>43</v>
      </c>
    </row>
    <row r="34" spans="1:14" x14ac:dyDescent="0.3">
      <c r="A34" s="1" t="s">
        <v>154</v>
      </c>
      <c r="B34" s="1" t="s">
        <v>43</v>
      </c>
      <c r="C34" s="14">
        <f>'bizalom(5)'!Q32</f>
        <v>0.4401750000000002</v>
      </c>
      <c r="D34" s="14">
        <f>'sertetlen(5)'!Q32</f>
        <v>0.43352500000000005</v>
      </c>
      <c r="E34" s="14">
        <f>'rendelkezes(5)'!Q32</f>
        <v>0.53415000000000012</v>
      </c>
      <c r="F34" s="14">
        <f>'kar(5)'!Q32</f>
        <v>0.39034999999999986</v>
      </c>
      <c r="G34" s="14">
        <f>'csoportmunka(5)'!Q32</f>
        <v>0.56537499999999996</v>
      </c>
      <c r="H34" s="14">
        <f>'javitas(5)'!Q32</f>
        <v>0.65662500000000001</v>
      </c>
      <c r="I34" s="14">
        <f>'visszaford(5)'!Q32</f>
        <v>0.58182499999999981</v>
      </c>
      <c r="J34" s="14">
        <f>'szukseg(5)'!Q32</f>
        <v>0.1072249999999999</v>
      </c>
      <c r="K34" s="14">
        <f>'gyak(5)'!Q32</f>
        <v>1.8574999999999786E-2</v>
      </c>
      <c r="L34" s="14">
        <f>'visszaall(5)'!Q32</f>
        <v>1.432499999999981E-2</v>
      </c>
      <c r="M34" s="1">
        <v>1000000</v>
      </c>
      <c r="N34" s="18">
        <f>gyanuk!AF34</f>
        <v>78</v>
      </c>
    </row>
    <row r="35" spans="1:14" x14ac:dyDescent="0.3">
      <c r="A35" s="1" t="s">
        <v>152</v>
      </c>
      <c r="B35" s="1" t="s">
        <v>44</v>
      </c>
      <c r="C35" s="14">
        <f>'bizalom(5)'!Q33</f>
        <v>0.2649499999999998</v>
      </c>
      <c r="D35" s="14">
        <f>'sertetlen(5)'!Q33</f>
        <v>9.6899999999999653E-2</v>
      </c>
      <c r="E35" s="14">
        <f>'rendelkezes(5)'!Q33</f>
        <v>-0.46649999999999991</v>
      </c>
      <c r="F35" s="14">
        <f>'kar(5)'!Q33</f>
        <v>-0.28435000000000032</v>
      </c>
      <c r="G35" s="14">
        <f>'csoportmunka(5)'!Q33</f>
        <v>0.24460000000000037</v>
      </c>
      <c r="H35" s="14">
        <f>'javitas(5)'!Q33</f>
        <v>0.11110000000000031</v>
      </c>
      <c r="I35" s="14">
        <f>'visszaford(5)'!Q33</f>
        <v>0.60005000000000019</v>
      </c>
      <c r="J35" s="14">
        <f>'szukseg(5)'!Q33</f>
        <v>-1.1657500000000001</v>
      </c>
      <c r="K35" s="14">
        <f>'gyak(5)'!Q33</f>
        <v>-0.29810000000000025</v>
      </c>
      <c r="L35" s="14">
        <f>'visszaall(5)'!Q33</f>
        <v>-0.49910000000000032</v>
      </c>
      <c r="M35" s="1">
        <v>1000000</v>
      </c>
      <c r="N35" s="18">
        <f>gyanuk!AF35</f>
        <v>47</v>
      </c>
    </row>
    <row r="36" spans="1:14" x14ac:dyDescent="0.3">
      <c r="A36" s="1" t="s">
        <v>153</v>
      </c>
      <c r="B36" s="1" t="s">
        <v>45</v>
      </c>
      <c r="C36" s="14">
        <f>'bizalom(5)'!Q34</f>
        <v>0.38302500000000006</v>
      </c>
      <c r="D36" s="14">
        <f>'sertetlen(5)'!Q34</f>
        <v>0.43737499999999996</v>
      </c>
      <c r="E36" s="14">
        <f>'rendelkezes(5)'!Q34</f>
        <v>0.46709999999999996</v>
      </c>
      <c r="F36" s="14">
        <f>'kar(5)'!Q34</f>
        <v>0.23499999999999999</v>
      </c>
      <c r="G36" s="14">
        <f>'csoportmunka(5)'!Q34</f>
        <v>0.3658499999999999</v>
      </c>
      <c r="H36" s="14">
        <f>'javitas(5)'!Q34</f>
        <v>0.3781500000000001</v>
      </c>
      <c r="I36" s="14">
        <f>'visszaford(5)'!Q34</f>
        <v>0.42340000000000011</v>
      </c>
      <c r="J36" s="14">
        <f>'szukseg(5)'!Q34</f>
        <v>8.5824999999999818E-2</v>
      </c>
      <c r="K36" s="14">
        <f>'gyak(5)'!Q34</f>
        <v>6.8275000000000086E-2</v>
      </c>
      <c r="L36" s="14">
        <f>'visszaall(5)'!Q34</f>
        <v>-5.7300000000000129E-2</v>
      </c>
      <c r="M36" s="1">
        <v>1000000</v>
      </c>
      <c r="N36" s="18">
        <f>gyanuk!AF36</f>
        <v>95</v>
      </c>
    </row>
    <row r="37" spans="1:14" x14ac:dyDescent="0.3">
      <c r="A37" s="1" t="s">
        <v>155</v>
      </c>
      <c r="B37" s="1" t="s">
        <v>46</v>
      </c>
      <c r="C37" s="14">
        <f>'bizalom(5)'!Q35</f>
        <v>0.47887500000000005</v>
      </c>
      <c r="D37" s="14">
        <f>'sertetlen(5)'!Q35</f>
        <v>0.42467500000000014</v>
      </c>
      <c r="E37" s="14">
        <f>'rendelkezes(5)'!Q35</f>
        <v>0.59905000000000019</v>
      </c>
      <c r="F37" s="14">
        <f>'kar(5)'!Q35</f>
        <v>0.61050000000000004</v>
      </c>
      <c r="G37" s="14">
        <f>'csoportmunka(5)'!Q35</f>
        <v>0.57327500000000009</v>
      </c>
      <c r="H37" s="14">
        <f>'javitas(5)'!Q35</f>
        <v>0.75394999999999979</v>
      </c>
      <c r="I37" s="14">
        <f>'visszaford(5)'!Q35</f>
        <v>0.60994999999999977</v>
      </c>
      <c r="J37" s="14">
        <f>'szukseg(5)'!Q35</f>
        <v>-0.11592500000000028</v>
      </c>
      <c r="K37" s="14">
        <f>'gyak(5)'!Q35</f>
        <v>-0.14037499999999992</v>
      </c>
      <c r="L37" s="14">
        <f>'visszaall(5)'!Q35</f>
        <v>-0.13090000000000002</v>
      </c>
      <c r="M37" s="1">
        <v>1000000</v>
      </c>
      <c r="N37" s="18">
        <f>gyanuk!AF37</f>
        <v>44</v>
      </c>
    </row>
    <row r="38" spans="1:14" x14ac:dyDescent="0.3">
      <c r="A38" s="1" t="s">
        <v>154</v>
      </c>
      <c r="B38" s="1" t="s">
        <v>47</v>
      </c>
      <c r="C38" s="14">
        <f>'bizalom(5)'!Q36</f>
        <v>0.56532000000000004</v>
      </c>
      <c r="D38" s="14">
        <f>'sertetlen(5)'!Q36</f>
        <v>0.56347999999999998</v>
      </c>
      <c r="E38" s="14">
        <f>'rendelkezes(5)'!Q36</f>
        <v>0.65314000000000016</v>
      </c>
      <c r="F38" s="14">
        <f>'kar(5)'!Q36</f>
        <v>0.6649799999999999</v>
      </c>
      <c r="G38" s="14">
        <f>'csoportmunka(5)'!Q36</f>
        <v>0.59732000000000007</v>
      </c>
      <c r="H38" s="14">
        <f>'javitas(5)'!Q36</f>
        <v>0.67425999999999986</v>
      </c>
      <c r="I38" s="14">
        <f>'visszaford(5)'!Q36</f>
        <v>0.64807999999999999</v>
      </c>
      <c r="J38" s="14">
        <f>'szukseg(5)'!Q36</f>
        <v>0.15662000000000004</v>
      </c>
      <c r="K38" s="14">
        <f>'gyak(5)'!Q36</f>
        <v>0.2187599999999999</v>
      </c>
      <c r="L38" s="14">
        <f>'visszaall(5)'!Q36</f>
        <v>0.11940000000000009</v>
      </c>
      <c r="M38" s="1">
        <v>1000000</v>
      </c>
      <c r="N38" s="18">
        <f>gyanuk!AF38</f>
        <v>27</v>
      </c>
    </row>
    <row r="39" spans="1:14" x14ac:dyDescent="0.3">
      <c r="A39" s="1" t="s">
        <v>152</v>
      </c>
      <c r="B39" s="1" t="s">
        <v>48</v>
      </c>
      <c r="C39" s="14">
        <f>'bizalom(5)'!Q37</f>
        <v>0.48830000000000018</v>
      </c>
      <c r="D39" s="14">
        <f>'sertetlen(5)'!Q37</f>
        <v>0.29214999999999969</v>
      </c>
      <c r="E39" s="14">
        <f>'rendelkezes(5)'!Q37</f>
        <v>-0.19860000000000033</v>
      </c>
      <c r="F39" s="14">
        <f>'kar(5)'!Q37</f>
        <v>-0.13424999999999998</v>
      </c>
      <c r="G39" s="14">
        <f>'csoportmunka(5)'!Q37</f>
        <v>-0.17025000000000001</v>
      </c>
      <c r="H39" s="14">
        <f>'javitas(5)'!Q37</f>
        <v>0.6705500000000002</v>
      </c>
      <c r="I39" s="14">
        <f>'visszaford(5)'!Q37</f>
        <v>0.45114999999999961</v>
      </c>
      <c r="J39" s="14">
        <f>'szukseg(5)'!Q37</f>
        <v>-0.95300000000000007</v>
      </c>
      <c r="K39" s="14">
        <f>'gyak(5)'!Q37</f>
        <v>-0.46589999999999954</v>
      </c>
      <c r="L39" s="14">
        <f>'visszaall(5)'!Q37</f>
        <v>-0.43960000000000043</v>
      </c>
      <c r="M39" s="1">
        <v>1000000</v>
      </c>
      <c r="N39" s="18">
        <f>gyanuk!AF39</f>
        <v>49</v>
      </c>
    </row>
    <row r="40" spans="1:14" x14ac:dyDescent="0.3">
      <c r="A40" s="1" t="s">
        <v>155</v>
      </c>
      <c r="B40" s="1" t="s">
        <v>49</v>
      </c>
      <c r="C40" s="14">
        <f>'bizalom(5)'!Q38</f>
        <v>0.45802500000000013</v>
      </c>
      <c r="D40" s="14">
        <f>'sertetlen(5)'!Q38</f>
        <v>0.53012499999999996</v>
      </c>
      <c r="E40" s="14">
        <f>'rendelkezes(5)'!Q38</f>
        <v>0.48830000000000018</v>
      </c>
      <c r="F40" s="14">
        <f>'kar(5)'!Q38</f>
        <v>0.51930000000000021</v>
      </c>
      <c r="G40" s="14">
        <f>'csoportmunka(5)'!Q38</f>
        <v>0.67534999999999989</v>
      </c>
      <c r="H40" s="14">
        <f>'javitas(5)'!Q38</f>
        <v>0.60809999999999986</v>
      </c>
      <c r="I40" s="14">
        <f>'visszaford(5)'!Q38</f>
        <v>0.59477500000000005</v>
      </c>
      <c r="J40" s="14">
        <f>'szukseg(5)'!Q38</f>
        <v>0.14815000000000011</v>
      </c>
      <c r="K40" s="14">
        <f>'gyak(5)'!Q38</f>
        <v>0.22957499999999986</v>
      </c>
      <c r="L40" s="14">
        <f>'visszaall(5)'!Q38</f>
        <v>-1.2949999999999795E-2</v>
      </c>
      <c r="M40" s="1">
        <v>1000000</v>
      </c>
      <c r="N40" s="18">
        <f>gyanuk!AF40</f>
        <v>52</v>
      </c>
    </row>
    <row r="41" spans="1:14" x14ac:dyDescent="0.3">
      <c r="A41" s="1" t="s">
        <v>152</v>
      </c>
      <c r="B41" s="1" t="s">
        <v>50</v>
      </c>
      <c r="C41" s="14">
        <f>'bizalom(5)'!Q39</f>
        <v>0.63605000000000023</v>
      </c>
      <c r="D41" s="14">
        <f>'sertetlen(5)'!Q39</f>
        <v>0.29414999999999969</v>
      </c>
      <c r="E41" s="14">
        <f>'rendelkezes(5)'!Q39</f>
        <v>4.8350000000000337E-2</v>
      </c>
      <c r="F41" s="14">
        <f>'kar(5)'!Q39</f>
        <v>0.20199999999999996</v>
      </c>
      <c r="G41" s="14">
        <f>'csoportmunka(5)'!Q39</f>
        <v>0.58875</v>
      </c>
      <c r="H41" s="14">
        <f>'javitas(5)'!Q39</f>
        <v>0.43435000000000035</v>
      </c>
      <c r="I41" s="14">
        <f>'visszaford(5)'!Q39</f>
        <v>0.55939999999999968</v>
      </c>
      <c r="J41" s="14">
        <f>'szukseg(5)'!Q39</f>
        <v>-1.1149499999999999</v>
      </c>
      <c r="K41" s="14">
        <f>'gyak(5)'!Q39</f>
        <v>-0.10480000000000023</v>
      </c>
      <c r="L41" s="14">
        <f>'visszaall(5)'!Q39</f>
        <v>-0.63485000000000036</v>
      </c>
      <c r="M41" s="1">
        <v>1000000</v>
      </c>
      <c r="N41" s="18">
        <f>gyanuk!AF41</f>
        <v>46</v>
      </c>
    </row>
    <row r="42" spans="1:14" x14ac:dyDescent="0.3">
      <c r="A42" s="1" t="s">
        <v>155</v>
      </c>
      <c r="B42" s="1" t="s">
        <v>51</v>
      </c>
      <c r="C42" s="14">
        <f>'bizalom(5)'!Q40</f>
        <v>0.53755999999999982</v>
      </c>
      <c r="D42" s="14">
        <f>'sertetlen(5)'!Q40</f>
        <v>0.57134000000000018</v>
      </c>
      <c r="E42" s="14">
        <f>'rendelkezes(5)'!Q40</f>
        <v>0.77005999999999974</v>
      </c>
      <c r="F42" s="14">
        <f>'kar(5)'!Q40</f>
        <v>0.70960000000000001</v>
      </c>
      <c r="G42" s="14">
        <f>'csoportmunka(5)'!Q40</f>
        <v>0.51174000000000019</v>
      </c>
      <c r="H42" s="14">
        <f>'javitas(5)'!Q40</f>
        <v>0.70567999999999986</v>
      </c>
      <c r="I42" s="14">
        <f>'visszaford(5)'!Q40</f>
        <v>0.71507999999999994</v>
      </c>
      <c r="J42" s="14">
        <f>'szukseg(5)'!Q40</f>
        <v>-3.3599999999998076E-3</v>
      </c>
      <c r="K42" s="14">
        <f>'gyak(5)'!Q40</f>
        <v>0.33392000000000011</v>
      </c>
      <c r="L42" s="14">
        <f>'visszaall(5)'!Q40</f>
        <v>0.16999999999999993</v>
      </c>
      <c r="M42" s="1">
        <v>1000000</v>
      </c>
      <c r="N42" s="18">
        <f>gyanuk!AF42</f>
        <v>82</v>
      </c>
    </row>
    <row r="43" spans="1:14" x14ac:dyDescent="0.3">
      <c r="A43" s="1" t="s">
        <v>152</v>
      </c>
      <c r="B43" s="1" t="s">
        <v>52</v>
      </c>
      <c r="C43" s="14">
        <f>'bizalom(5)'!Q41</f>
        <v>0.21420000000000072</v>
      </c>
      <c r="D43" s="14">
        <f>'sertetlen(5)'!Q41</f>
        <v>-1.2305000000000001</v>
      </c>
      <c r="E43" s="14">
        <f>'rendelkezes(5)'!Q41</f>
        <v>-1.9653999999999998</v>
      </c>
      <c r="F43" s="14">
        <f>'kar(5)'!Q41</f>
        <v>-2.2191000000000005</v>
      </c>
      <c r="G43" s="14">
        <f>'csoportmunka(5)'!Q41</f>
        <v>0.14789999999999959</v>
      </c>
      <c r="H43" s="14">
        <f>'javitas(5)'!Q41</f>
        <v>-1.7541000000000002</v>
      </c>
      <c r="I43" s="14">
        <f>'visszaford(5)'!Q41</f>
        <v>-0.88210000000000033</v>
      </c>
      <c r="J43" s="14">
        <f>'szukseg(5)'!Q41</f>
        <v>-2.5379999999999998</v>
      </c>
      <c r="K43" s="14">
        <f>'gyak(5)'!Q41</f>
        <v>-2.2349999999999999</v>
      </c>
      <c r="L43" s="14">
        <f>'visszaall(5)'!Q41</f>
        <v>-0.77929999999999922</v>
      </c>
      <c r="M43" s="1">
        <v>1000000</v>
      </c>
      <c r="N43" s="18">
        <f>gyanuk!AF43</f>
        <v>9</v>
      </c>
    </row>
    <row r="44" spans="1:14" x14ac:dyDescent="0.3">
      <c r="A44" s="1" t="s">
        <v>154</v>
      </c>
      <c r="B44" s="1" t="s">
        <v>53</v>
      </c>
      <c r="C44" s="14">
        <f>'bizalom(5)'!Q42</f>
        <v>0.18312499999999998</v>
      </c>
      <c r="D44" s="14">
        <f>'sertetlen(5)'!Q42</f>
        <v>0.47330000000000017</v>
      </c>
      <c r="E44" s="14">
        <f>'rendelkezes(5)'!Q42</f>
        <v>0.55009999999999992</v>
      </c>
      <c r="F44" s="14">
        <f>'kar(5)'!Q42</f>
        <v>0.59072499999999994</v>
      </c>
      <c r="G44" s="14">
        <f>'csoportmunka(5)'!Q42</f>
        <v>0.56184999999999996</v>
      </c>
      <c r="H44" s="14">
        <f>'javitas(5)'!Q42</f>
        <v>0.54880000000000018</v>
      </c>
      <c r="I44" s="14">
        <f>'visszaford(5)'!Q42</f>
        <v>0.58497499999999991</v>
      </c>
      <c r="J44" s="14">
        <f>'szukseg(5)'!Q42</f>
        <v>-2.6550000000000074E-2</v>
      </c>
      <c r="K44" s="14">
        <f>'gyak(5)'!Q42</f>
        <v>7.0999999999998842E-3</v>
      </c>
      <c r="L44" s="14">
        <f>'visszaall(5)'!Q42</f>
        <v>5.005000000000015E-2</v>
      </c>
      <c r="M44" s="1">
        <v>1000000</v>
      </c>
      <c r="N44" s="18">
        <f>gyanuk!AF44</f>
        <v>83</v>
      </c>
    </row>
    <row r="45" spans="1:14" x14ac:dyDescent="0.3">
      <c r="A45" s="1" t="s">
        <v>156</v>
      </c>
      <c r="B45" s="1" t="s">
        <v>54</v>
      </c>
      <c r="C45" s="14">
        <f>'bizalom(5)'!Q43</f>
        <v>-0.98814999999999964</v>
      </c>
      <c r="D45" s="14">
        <f>'sertetlen(5)'!Q43</f>
        <v>1.5899999999999581E-2</v>
      </c>
      <c r="E45" s="14">
        <f>'rendelkezes(5)'!Q43</f>
        <v>1.8699999999999828E-2</v>
      </c>
      <c r="F45" s="14">
        <f>'kar(5)'!Q43</f>
        <v>-0.68385000000000029</v>
      </c>
      <c r="G45" s="14">
        <f>'csoportmunka(5)'!Q43</f>
        <v>-0.52164999999999973</v>
      </c>
      <c r="H45" s="14">
        <f>'javitas(5)'!Q43</f>
        <v>-1.5059499999999999</v>
      </c>
      <c r="I45" s="14">
        <f>'visszaford(5)'!Q43</f>
        <v>-0.95819999999999972</v>
      </c>
      <c r="J45" s="14">
        <f>'szukseg(5)'!Q43</f>
        <v>-1.5091499999999995</v>
      </c>
      <c r="K45" s="14">
        <f>'gyak(5)'!Q43</f>
        <v>-1.49125</v>
      </c>
      <c r="L45" s="14">
        <f>'visszaall(5)'!Q43</f>
        <v>2.1949999999999803E-2</v>
      </c>
      <c r="M45" s="1">
        <v>1000000</v>
      </c>
      <c r="N45" s="18">
        <f>gyanuk!AF45</f>
        <v>28</v>
      </c>
    </row>
    <row r="46" spans="1:14" x14ac:dyDescent="0.3">
      <c r="A46" s="1" t="s">
        <v>155</v>
      </c>
      <c r="B46" s="1" t="s">
        <v>55</v>
      </c>
      <c r="C46" s="14">
        <f>'bizalom(5)'!Q44</f>
        <v>0.37605000000000022</v>
      </c>
      <c r="D46" s="14">
        <f>'sertetlen(5)'!Q44</f>
        <v>0.55382499999999979</v>
      </c>
      <c r="E46" s="14">
        <f>'rendelkezes(5)'!Q44</f>
        <v>0.54125000000000001</v>
      </c>
      <c r="F46" s="14">
        <f>'kar(5)'!Q44</f>
        <v>0.58409999999999984</v>
      </c>
      <c r="G46" s="14">
        <f>'csoportmunka(5)'!Q44</f>
        <v>0.77480000000000016</v>
      </c>
      <c r="H46" s="14">
        <f>'javitas(5)'!Q44</f>
        <v>0.55967500000000014</v>
      </c>
      <c r="I46" s="14">
        <f>'visszaford(5)'!Q44</f>
        <v>0.61572499999999986</v>
      </c>
      <c r="J46" s="14">
        <f>'szukseg(5)'!Q44</f>
        <v>0.15405000000000013</v>
      </c>
      <c r="K46" s="14">
        <f>'gyak(5)'!Q44</f>
        <v>7.327500000000009E-2</v>
      </c>
      <c r="L46" s="14">
        <f>'visszaall(5)'!Q44</f>
        <v>-0.18157499999999982</v>
      </c>
      <c r="M46" s="1">
        <v>1000000</v>
      </c>
      <c r="N46" s="18">
        <f>gyanuk!AF46</f>
        <v>42</v>
      </c>
    </row>
    <row r="47" spans="1:14" x14ac:dyDescent="0.3">
      <c r="A47" s="1" t="s">
        <v>154</v>
      </c>
      <c r="B47" s="1" t="s">
        <v>56</v>
      </c>
      <c r="C47" s="14">
        <f>'bizalom(5)'!Q45</f>
        <v>0.29450000000000004</v>
      </c>
      <c r="D47" s="14">
        <f>'sertetlen(5)'!Q45</f>
        <v>0.56599999999999995</v>
      </c>
      <c r="E47" s="14">
        <f>'rendelkezes(5)'!Q45</f>
        <v>0.43483333333333335</v>
      </c>
      <c r="F47" s="14">
        <f>'kar(5)'!Q45</f>
        <v>0.39976666666666644</v>
      </c>
      <c r="G47" s="14">
        <f>'csoportmunka(5)'!Q45</f>
        <v>0.73066666666666669</v>
      </c>
      <c r="H47" s="14">
        <f>'javitas(5)'!Q45</f>
        <v>0.26996666666666663</v>
      </c>
      <c r="I47" s="14">
        <f>'visszaford(5)'!Q45</f>
        <v>0.45063333333333322</v>
      </c>
      <c r="J47" s="14">
        <f>'szukseg(5)'!Q45</f>
        <v>-0.20920000000000005</v>
      </c>
      <c r="K47" s="14">
        <f>'gyak(5)'!Q45</f>
        <v>-0.29209999999999975</v>
      </c>
      <c r="L47" s="14">
        <f>'visszaall(5)'!Q45</f>
        <v>-0.57543333333333313</v>
      </c>
      <c r="M47" s="1">
        <v>1000000</v>
      </c>
      <c r="N47" s="18">
        <f>gyanuk!AF47</f>
        <v>35</v>
      </c>
    </row>
    <row r="48" spans="1:14" x14ac:dyDescent="0.3">
      <c r="A48" s="1" t="s">
        <v>152</v>
      </c>
      <c r="B48" s="1" t="s">
        <v>57</v>
      </c>
      <c r="C48" s="14">
        <f>'bizalom(5)'!Q46</f>
        <v>0.47353333333333342</v>
      </c>
      <c r="D48" s="14">
        <f>'sertetlen(5)'!Q46</f>
        <v>0.46843333333333309</v>
      </c>
      <c r="E48" s="14">
        <f>'rendelkezes(5)'!Q46</f>
        <v>0.40476666666666644</v>
      </c>
      <c r="F48" s="14">
        <f>'kar(5)'!Q46</f>
        <v>0.22400000000000006</v>
      </c>
      <c r="G48" s="14">
        <f>'csoportmunka(5)'!Q46</f>
        <v>-3.0999999999999989E-2</v>
      </c>
      <c r="H48" s="14">
        <f>'javitas(5)'!Q46</f>
        <v>0.54399999999999993</v>
      </c>
      <c r="I48" s="14">
        <f>'visszaford(5)'!Q46</f>
        <v>0.48513333333333319</v>
      </c>
      <c r="J48" s="14">
        <f>'szukseg(5)'!Q46</f>
        <v>-0.35406666666666692</v>
      </c>
      <c r="K48" s="14">
        <f>'gyak(5)'!Q46</f>
        <v>-0.14009999999999975</v>
      </c>
      <c r="L48" s="14">
        <f>'visszaall(5)'!Q46</f>
        <v>9.9400000000000308E-2</v>
      </c>
      <c r="M48" s="1">
        <v>1000000</v>
      </c>
      <c r="N48" s="18">
        <f>gyanuk!AF48</f>
        <v>75</v>
      </c>
    </row>
    <row r="49" spans="1:14" x14ac:dyDescent="0.3">
      <c r="A49" s="1" t="s">
        <v>152</v>
      </c>
      <c r="B49" s="1" t="s">
        <v>58</v>
      </c>
      <c r="C49" s="14">
        <f>'bizalom(5)'!Q47</f>
        <v>-0.47760000000000047</v>
      </c>
      <c r="D49" s="14">
        <f>'sertetlen(5)'!Q47</f>
        <v>-1.8537999999999992</v>
      </c>
      <c r="E49" s="14">
        <f>'rendelkezes(5)'!Q47</f>
        <v>-4.1858999999999993</v>
      </c>
      <c r="F49" s="14">
        <f>'kar(5)'!Q47</f>
        <v>-3.7391000000000005</v>
      </c>
      <c r="G49" s="14">
        <f>'csoportmunka(5)'!Q47</f>
        <v>-3.5477000000000007</v>
      </c>
      <c r="H49" s="14">
        <f>'javitas(5)'!Q47</f>
        <v>-4.0108999999999995</v>
      </c>
      <c r="I49" s="14">
        <f>'visszaford(5)'!Q47</f>
        <v>-3.6048999999999998</v>
      </c>
      <c r="J49" s="14">
        <f>'szukseg(5)'!Q47</f>
        <v>-0.38239999999999963</v>
      </c>
      <c r="K49" s="14">
        <f>'gyak(5)'!Q47</f>
        <v>-2.0762000000000009</v>
      </c>
      <c r="L49" s="14">
        <f>'visszaall(5)'!Q47</f>
        <v>0.32160000000000033</v>
      </c>
      <c r="M49" s="1">
        <v>1000000</v>
      </c>
      <c r="N49" s="18">
        <f>gyanuk!AF49</f>
        <v>5</v>
      </c>
    </row>
    <row r="50" spans="1:14" x14ac:dyDescent="0.3">
      <c r="A50" s="1" t="s">
        <v>156</v>
      </c>
      <c r="B50" s="1" t="s">
        <v>59</v>
      </c>
      <c r="C50" s="14">
        <f>'bizalom(5)'!Q48</f>
        <v>0.41547499999999993</v>
      </c>
      <c r="D50" s="14">
        <f>'sertetlen(5)'!Q48</f>
        <v>0.39312499999999995</v>
      </c>
      <c r="E50" s="14">
        <f>'rendelkezes(5)'!Q48</f>
        <v>0.66037499999999993</v>
      </c>
      <c r="F50" s="14">
        <f>'kar(5)'!Q48</f>
        <v>0.46352500000000008</v>
      </c>
      <c r="G50" s="14">
        <f>'csoportmunka(5)'!Q48</f>
        <v>0.26437500000000003</v>
      </c>
      <c r="H50" s="14">
        <f>'javitas(5)'!Q48</f>
        <v>0.59794999999999976</v>
      </c>
      <c r="I50" s="14">
        <f>'visszaford(5)'!Q48</f>
        <v>0.52872499999999989</v>
      </c>
      <c r="J50" s="14">
        <f>'szukseg(5)'!Q48</f>
        <v>-5.8224999999999971E-2</v>
      </c>
      <c r="K50" s="14">
        <f>'gyak(5)'!Q48</f>
        <v>-0.1025250000000002</v>
      </c>
      <c r="L50" s="14">
        <f>'visszaall(5)'!Q48</f>
        <v>-0.11544999999999983</v>
      </c>
      <c r="M50" s="1">
        <v>1000000</v>
      </c>
      <c r="N50" s="18">
        <f>gyanuk!AF50</f>
        <v>64</v>
      </c>
    </row>
    <row r="51" spans="1:14" x14ac:dyDescent="0.3">
      <c r="A51" s="1" t="s">
        <v>156</v>
      </c>
      <c r="B51" s="1" t="s">
        <v>60</v>
      </c>
      <c r="C51" s="14">
        <f>'bizalom(5)'!Q49</f>
        <v>-0.252</v>
      </c>
      <c r="D51" s="14">
        <f>'sertetlen(5)'!Q49</f>
        <v>0.12697499999999995</v>
      </c>
      <c r="E51" s="14">
        <f>'rendelkezes(5)'!Q49</f>
        <v>0.5064749999999999</v>
      </c>
      <c r="F51" s="14">
        <f>'kar(5)'!Q49</f>
        <v>-3.3925000000000205E-2</v>
      </c>
      <c r="G51" s="14">
        <f>'csoportmunka(5)'!Q49</f>
        <v>7.6400000000000134E-2</v>
      </c>
      <c r="H51" s="14">
        <f>'javitas(5)'!Q49</f>
        <v>0.18287500000000001</v>
      </c>
      <c r="I51" s="14">
        <f>'visszaford(5)'!Q49</f>
        <v>-1.5374999999999917E-2</v>
      </c>
      <c r="J51" s="14">
        <f>'szukseg(5)'!Q49</f>
        <v>0.41084999999999994</v>
      </c>
      <c r="K51" s="14">
        <f>'gyak(5)'!Q49</f>
        <v>0.34344999999999981</v>
      </c>
      <c r="L51" s="14">
        <f>'visszaall(5)'!Q49</f>
        <v>1.2699999999999823E-2</v>
      </c>
      <c r="M51" s="1">
        <v>1000000</v>
      </c>
      <c r="N51" s="18">
        <f>gyanuk!AF51</f>
        <v>124</v>
      </c>
    </row>
    <row r="52" spans="1:14" x14ac:dyDescent="0.3">
      <c r="A52" s="1" t="s">
        <v>156</v>
      </c>
      <c r="B52" s="1" t="s">
        <v>61</v>
      </c>
      <c r="C52" s="14">
        <f>'bizalom(5)'!Q50</f>
        <v>0.48284999999999989</v>
      </c>
      <c r="D52" s="14">
        <f>'sertetlen(5)'!Q50</f>
        <v>0.54484999999999983</v>
      </c>
      <c r="E52" s="14">
        <f>'rendelkezes(5)'!Q50</f>
        <v>0.51819999999999977</v>
      </c>
      <c r="F52" s="14">
        <f>'kar(5)'!Q50</f>
        <v>0.65190000000000015</v>
      </c>
      <c r="G52" s="14">
        <f>'csoportmunka(5)'!Q50</f>
        <v>0.47757499999999986</v>
      </c>
      <c r="H52" s="14">
        <f>'javitas(5)'!Q50</f>
        <v>0.7493249999999998</v>
      </c>
      <c r="I52" s="14">
        <f>'visszaford(5)'!Q50</f>
        <v>0.83392500000000025</v>
      </c>
      <c r="J52" s="14">
        <f>'szukseg(5)'!Q50</f>
        <v>7.4749999999998984E-3</v>
      </c>
      <c r="K52" s="14">
        <f>'gyak(5)'!Q50</f>
        <v>-0.11927500000000002</v>
      </c>
      <c r="L52" s="14">
        <f>'visszaall(5)'!Q50</f>
        <v>0.19999999999999996</v>
      </c>
      <c r="M52" s="1">
        <v>1000000</v>
      </c>
      <c r="N52" s="18">
        <f>gyanuk!AF52</f>
        <v>91</v>
      </c>
    </row>
    <row r="53" spans="1:14" x14ac:dyDescent="0.3">
      <c r="A53" s="1" t="s">
        <v>156</v>
      </c>
      <c r="B53" s="1" t="s">
        <v>62</v>
      </c>
      <c r="C53" s="14">
        <f>'bizalom(5)'!Q51</f>
        <v>0.8017200000000001</v>
      </c>
      <c r="D53" s="14">
        <f>'sertetlen(5)'!Q51</f>
        <v>0.68105999999999989</v>
      </c>
      <c r="E53" s="14">
        <f>'rendelkezes(5)'!Q51</f>
        <v>0.66808000000000001</v>
      </c>
      <c r="F53" s="14">
        <f>'kar(5)'!Q51</f>
        <v>0.73122000000000009</v>
      </c>
      <c r="G53" s="14">
        <f>'csoportmunka(5)'!Q51</f>
        <v>0.58205999999999991</v>
      </c>
      <c r="H53" s="14">
        <f>'javitas(5)'!Q51</f>
        <v>0.86531999999999998</v>
      </c>
      <c r="I53" s="14">
        <f>'visszaford(5)'!Q51</f>
        <v>0.82605999999999979</v>
      </c>
      <c r="J53" s="14">
        <f>'szukseg(5)'!Q51</f>
        <v>0.12889999999999996</v>
      </c>
      <c r="K53" s="14">
        <f>'gyak(5)'!Q51</f>
        <v>0.4694799999999999</v>
      </c>
      <c r="L53" s="14">
        <f>'visszaall(5)'!Q51</f>
        <v>0.24074000000000018</v>
      </c>
      <c r="M53" s="1">
        <v>1000000</v>
      </c>
      <c r="N53" s="18">
        <f>gyanuk!AF53</f>
        <v>15</v>
      </c>
    </row>
    <row r="54" spans="1:14" x14ac:dyDescent="0.3">
      <c r="A54" s="1" t="s">
        <v>155</v>
      </c>
      <c r="B54" s="1" t="s">
        <v>63</v>
      </c>
      <c r="C54" s="14">
        <f>'bizalom(5)'!Q52</f>
        <v>0.11446666666666649</v>
      </c>
      <c r="D54" s="14">
        <f>'sertetlen(5)'!Q52</f>
        <v>0.15659999999999977</v>
      </c>
      <c r="E54" s="14">
        <f>'rendelkezes(5)'!Q52</f>
        <v>0.15473333333333361</v>
      </c>
      <c r="F54" s="14">
        <f>'kar(5)'!Q52</f>
        <v>5.2533333333333466E-2</v>
      </c>
      <c r="G54" s="14">
        <f>'csoportmunka(5)'!Q52</f>
        <v>6.0466666666666523E-2</v>
      </c>
      <c r="H54" s="14">
        <f>'javitas(5)'!Q52</f>
        <v>0.20473333333333357</v>
      </c>
      <c r="I54" s="14">
        <f>'visszaford(5)'!Q52</f>
        <v>0.11016666666666659</v>
      </c>
      <c r="J54" s="14">
        <f>'szukseg(5)'!Q52</f>
        <v>1.006666666666689E-2</v>
      </c>
      <c r="K54" s="14">
        <f>'gyak(5)'!Q52</f>
        <v>-0.14823333333333352</v>
      </c>
      <c r="L54" s="14">
        <f>'visszaall(5)'!Q52</f>
        <v>-0.15020000000000019</v>
      </c>
      <c r="M54" s="1">
        <v>1000000</v>
      </c>
      <c r="N54" s="18">
        <f>gyanuk!AF54</f>
        <v>138</v>
      </c>
    </row>
    <row r="55" spans="1:14" x14ac:dyDescent="0.3">
      <c r="A55" s="1" t="s">
        <v>154</v>
      </c>
      <c r="B55" s="1" t="s">
        <v>64</v>
      </c>
      <c r="C55" s="14">
        <f>'bizalom(5)'!Q53</f>
        <v>0.24102500000000004</v>
      </c>
      <c r="D55" s="14">
        <f>'sertetlen(5)'!Q53</f>
        <v>0.24677500000000008</v>
      </c>
      <c r="E55" s="14">
        <f>'rendelkezes(5)'!Q53</f>
        <v>0.33115000000000006</v>
      </c>
      <c r="F55" s="14">
        <f>'kar(5)'!Q53</f>
        <v>0.32367500000000016</v>
      </c>
      <c r="G55" s="14">
        <f>'csoportmunka(5)'!Q53</f>
        <v>0.27215000000000011</v>
      </c>
      <c r="H55" s="14">
        <f>'javitas(5)'!Q53</f>
        <v>0.51077500000000009</v>
      </c>
      <c r="I55" s="14">
        <f>'visszaford(5)'!Q53</f>
        <v>0.360375</v>
      </c>
      <c r="J55" s="14">
        <f>'szukseg(5)'!Q53</f>
        <v>0.31850000000000001</v>
      </c>
      <c r="K55" s="14">
        <f>'gyak(5)'!Q53</f>
        <v>0.18115000000000014</v>
      </c>
      <c r="L55" s="14">
        <f>'visszaall(5)'!Q53</f>
        <v>0.13734999999999986</v>
      </c>
      <c r="M55" s="1">
        <v>1000000</v>
      </c>
      <c r="N55" s="18">
        <f>gyanuk!AF55</f>
        <v>85</v>
      </c>
    </row>
    <row r="56" spans="1:14" x14ac:dyDescent="0.3">
      <c r="A56" s="1" t="s">
        <v>152</v>
      </c>
      <c r="B56" s="1" t="s">
        <v>65</v>
      </c>
      <c r="C56" s="14">
        <f>'bizalom(5)'!Q54</f>
        <v>0.14514999999999967</v>
      </c>
      <c r="D56" s="14">
        <f>'sertetlen(5)'!Q54</f>
        <v>0.2719499999999998</v>
      </c>
      <c r="E56" s="14">
        <f>'rendelkezes(5)'!Q54</f>
        <v>-0.35314999999999963</v>
      </c>
      <c r="F56" s="14">
        <f>'kar(5)'!Q54</f>
        <v>-0.12074999999999991</v>
      </c>
      <c r="G56" s="14">
        <f>'csoportmunka(5)'!Q54</f>
        <v>-0.48680000000000012</v>
      </c>
      <c r="H56" s="14">
        <f>'javitas(5)'!Q54</f>
        <v>-3.8999999999999924E-2</v>
      </c>
      <c r="I56" s="14">
        <f>'visszaford(5)'!Q54</f>
        <v>0.22014999999999962</v>
      </c>
      <c r="J56" s="14">
        <f>'szukseg(5)'!Q54</f>
        <v>-0.61985000000000046</v>
      </c>
      <c r="K56" s="14">
        <f>'gyak(5)'!Q54</f>
        <v>-0.45989999999999953</v>
      </c>
      <c r="L56" s="14">
        <f>'visszaall(5)'!Q54</f>
        <v>-0.58180000000000009</v>
      </c>
      <c r="M56" s="1">
        <v>1000000</v>
      </c>
      <c r="N56" s="18">
        <f>gyanuk!AF56</f>
        <v>63</v>
      </c>
    </row>
    <row r="57" spans="1:14" x14ac:dyDescent="0.3">
      <c r="A57" s="1" t="s">
        <v>154</v>
      </c>
      <c r="B57" s="1" t="s">
        <v>66</v>
      </c>
      <c r="C57" s="14">
        <f>'bizalom(5)'!Q55</f>
        <v>0.73942000000000008</v>
      </c>
      <c r="D57" s="14">
        <f>'sertetlen(5)'!Q55</f>
        <v>0.68105999999999989</v>
      </c>
      <c r="E57" s="14">
        <f>'rendelkezes(5)'!Q55</f>
        <v>0.64884000000000008</v>
      </c>
      <c r="F57" s="14">
        <f>'kar(5)'!Q55</f>
        <v>0.78795999999999977</v>
      </c>
      <c r="G57" s="14">
        <f>'csoportmunka(5)'!Q55</f>
        <v>0.7020599999999998</v>
      </c>
      <c r="H57" s="14">
        <f>'javitas(5)'!Q55</f>
        <v>0.82438</v>
      </c>
      <c r="I57" s="14">
        <f>'visszaford(5)'!Q55</f>
        <v>0.84354000000000018</v>
      </c>
      <c r="J57" s="14">
        <f>'szukseg(5)'!Q55</f>
        <v>0.19247999999999993</v>
      </c>
      <c r="K57" s="14">
        <f>'gyak(5)'!Q55</f>
        <v>0.35580000000000001</v>
      </c>
      <c r="L57" s="14">
        <f>'visszaall(5)'!Q55</f>
        <v>0.19909999999999997</v>
      </c>
      <c r="M57" s="1">
        <v>1000000</v>
      </c>
      <c r="N57" s="18">
        <f>gyanuk!AF57</f>
        <v>16</v>
      </c>
    </row>
    <row r="58" spans="1:14" x14ac:dyDescent="0.3">
      <c r="A58" s="1" t="s">
        <v>154</v>
      </c>
      <c r="B58" s="1" t="s">
        <v>67</v>
      </c>
      <c r="C58" s="14">
        <f>'bizalom(5)'!Q56</f>
        <v>0.65395999999999987</v>
      </c>
      <c r="D58" s="14">
        <f>'sertetlen(5)'!Q56</f>
        <v>0.69112000000000007</v>
      </c>
      <c r="E58" s="14">
        <f>'rendelkezes(5)'!Q56</f>
        <v>0.58045999999999986</v>
      </c>
      <c r="F58" s="14">
        <f>'kar(5)'!Q56</f>
        <v>0.64967999999999992</v>
      </c>
      <c r="G58" s="14">
        <f>'csoportmunka(5)'!Q56</f>
        <v>0.53150000000000008</v>
      </c>
      <c r="H58" s="14">
        <f>'javitas(5)'!Q56</f>
        <v>0.82837999999999989</v>
      </c>
      <c r="I58" s="14">
        <f>'visszaford(5)'!Q56</f>
        <v>0.78910000000000002</v>
      </c>
      <c r="J58" s="14">
        <f>'szukseg(5)'!Q56</f>
        <v>0.25204000000000015</v>
      </c>
      <c r="K58" s="14">
        <f>'gyak(5)'!Q56</f>
        <v>0.24094000000000015</v>
      </c>
      <c r="L58" s="14">
        <f>'visszaall(5)'!Q56</f>
        <v>0.31177999999999989</v>
      </c>
      <c r="M58" s="1">
        <v>1000000</v>
      </c>
      <c r="N58" s="18">
        <f>gyanuk!AF58</f>
        <v>18</v>
      </c>
    </row>
    <row r="59" spans="1:14" x14ac:dyDescent="0.3">
      <c r="A59" s="1" t="s">
        <v>154</v>
      </c>
      <c r="B59" s="1" t="s">
        <v>68</v>
      </c>
      <c r="C59" s="14">
        <f>'bizalom(5)'!Q57</f>
        <v>0.42657499999999982</v>
      </c>
      <c r="D59" s="14">
        <f>'sertetlen(5)'!Q57</f>
        <v>0.33852500000000008</v>
      </c>
      <c r="E59" s="14">
        <f>'rendelkezes(5)'!Q57</f>
        <v>0.30312499999999998</v>
      </c>
      <c r="F59" s="14">
        <f>'kar(5)'!Q57</f>
        <v>0.26302500000000006</v>
      </c>
      <c r="G59" s="14">
        <f>'csoportmunka(5)'!Q57</f>
        <v>0.36482499999999984</v>
      </c>
      <c r="H59" s="14">
        <f>'javitas(5)'!Q57</f>
        <v>0.5334000000000001</v>
      </c>
      <c r="I59" s="14">
        <f>'visszaford(5)'!Q57</f>
        <v>0.44925000000000004</v>
      </c>
      <c r="J59" s="14">
        <f>'szukseg(5)'!Q57</f>
        <v>0.35315000000000007</v>
      </c>
      <c r="K59" s="14">
        <f>'gyak(5)'!Q57</f>
        <v>0.22684999999999989</v>
      </c>
      <c r="L59" s="14">
        <f>'visszaall(5)'!Q57</f>
        <v>0.22640000000000005</v>
      </c>
      <c r="M59" s="1">
        <v>1000000</v>
      </c>
      <c r="N59" s="18">
        <f>gyanuk!AF59</f>
        <v>59</v>
      </c>
    </row>
    <row r="60" spans="1:14" x14ac:dyDescent="0.3">
      <c r="A60" s="1" t="s">
        <v>155</v>
      </c>
      <c r="B60" s="1" t="s">
        <v>69</v>
      </c>
      <c r="C60" s="14">
        <f>'bizalom(5)'!Q58</f>
        <v>0.41722499999999996</v>
      </c>
      <c r="D60" s="14">
        <f>'sertetlen(5)'!Q58</f>
        <v>0.29949999999999999</v>
      </c>
      <c r="E60" s="14">
        <f>'rendelkezes(5)'!Q58</f>
        <v>0.50075000000000003</v>
      </c>
      <c r="F60" s="14">
        <f>'kar(5)'!Q58</f>
        <v>0.31967500000000015</v>
      </c>
      <c r="G60" s="14">
        <f>'csoportmunka(5)'!Q58</f>
        <v>0.25872499999999987</v>
      </c>
      <c r="H60" s="14">
        <f>'javitas(5)'!Q58</f>
        <v>0.65749999999999997</v>
      </c>
      <c r="I60" s="14">
        <f>'visszaford(5)'!Q58</f>
        <v>0.36615000000000009</v>
      </c>
      <c r="J60" s="14">
        <f>'szukseg(5)'!Q58</f>
        <v>0.20509999999999995</v>
      </c>
      <c r="K60" s="14">
        <f>'gyak(5)'!Q58</f>
        <v>0.14019999999999977</v>
      </c>
      <c r="L60" s="14">
        <f>'visszaall(5)'!Q58</f>
        <v>0.11019999999999985</v>
      </c>
      <c r="M60" s="1">
        <v>1000000</v>
      </c>
      <c r="N60" s="18">
        <f>gyanuk!AF60</f>
        <v>73</v>
      </c>
    </row>
    <row r="61" spans="1:14" x14ac:dyDescent="0.3">
      <c r="A61" s="1" t="s">
        <v>152</v>
      </c>
      <c r="B61" s="1" t="s">
        <v>70</v>
      </c>
      <c r="C61" s="14">
        <f>'bizalom(5)'!Q59</f>
        <v>6.6499999999996007E-3</v>
      </c>
      <c r="D61" s="14">
        <f>'sertetlen(5)'!Q59</f>
        <v>9.3699999999999783E-2</v>
      </c>
      <c r="E61" s="14">
        <f>'rendelkezes(5)'!Q59</f>
        <v>-0.25119999999999987</v>
      </c>
      <c r="F61" s="14">
        <f>'kar(5)'!Q59</f>
        <v>6.5399999999999681E-2</v>
      </c>
      <c r="G61" s="14">
        <f>'csoportmunka(5)'!Q59</f>
        <v>-0.40074999999999994</v>
      </c>
      <c r="H61" s="14">
        <f>'javitas(5)'!Q59</f>
        <v>-1.8750000000000044E-2</v>
      </c>
      <c r="I61" s="14">
        <f>'visszaford(5)'!Q59</f>
        <v>0.20135000000000036</v>
      </c>
      <c r="J61" s="14">
        <f>'szukseg(5)'!Q59</f>
        <v>-0.59005000000000019</v>
      </c>
      <c r="K61" s="14">
        <f>'gyak(5)'!Q59</f>
        <v>-0.70914999999999973</v>
      </c>
      <c r="L61" s="14">
        <f>'visszaall(5)'!Q59</f>
        <v>-0.34794999999999976</v>
      </c>
      <c r="M61" s="1">
        <v>1000000</v>
      </c>
      <c r="N61" s="18">
        <f>gyanuk!AF61</f>
        <v>114</v>
      </c>
    </row>
    <row r="62" spans="1:14" x14ac:dyDescent="0.3">
      <c r="A62" s="1" t="s">
        <v>155</v>
      </c>
      <c r="B62" s="1" t="s">
        <v>71</v>
      </c>
      <c r="C62" s="14">
        <f>'bizalom(5)'!Q60</f>
        <v>0.71457499999999974</v>
      </c>
      <c r="D62" s="14">
        <f>'sertetlen(5)'!Q60</f>
        <v>0.58797499999999991</v>
      </c>
      <c r="E62" s="14">
        <f>'rendelkezes(5)'!Q60</f>
        <v>0.72155000000000014</v>
      </c>
      <c r="F62" s="14">
        <f>'kar(5)'!Q60</f>
        <v>0.59034999999999993</v>
      </c>
      <c r="G62" s="14">
        <f>'csoportmunka(5)'!Q60</f>
        <v>0.60862499999999997</v>
      </c>
      <c r="H62" s="14">
        <f>'javitas(5)'!Q60</f>
        <v>0.83165000000000011</v>
      </c>
      <c r="I62" s="14">
        <f>'visszaford(5)'!Q60</f>
        <v>0.83267500000000017</v>
      </c>
      <c r="J62" s="14">
        <f>'szukseg(5)'!Q60</f>
        <v>-0.17047499999999993</v>
      </c>
      <c r="K62" s="14">
        <f>'gyak(5)'!Q60</f>
        <v>0.30625000000000002</v>
      </c>
      <c r="L62" s="14">
        <f>'visszaall(5)'!Q60</f>
        <v>-4.9999999999998934E-3</v>
      </c>
      <c r="M62" s="1">
        <v>1000000</v>
      </c>
      <c r="N62" s="18">
        <f>gyanuk!AF62</f>
        <v>29</v>
      </c>
    </row>
    <row r="63" spans="1:14" x14ac:dyDescent="0.3">
      <c r="A63" s="1" t="s">
        <v>152</v>
      </c>
      <c r="B63" s="1" t="s">
        <v>72</v>
      </c>
      <c r="C63" s="14">
        <f>'bizalom(5)'!Q61</f>
        <v>0.74590000000000023</v>
      </c>
      <c r="D63" s="14">
        <f>'sertetlen(5)'!Q61</f>
        <v>0.61153333333333348</v>
      </c>
      <c r="E63" s="14">
        <f>'rendelkezes(5)'!Q61</f>
        <v>0.67526666666666646</v>
      </c>
      <c r="F63" s="14">
        <f>'kar(5)'!Q61</f>
        <v>0.40809999999999974</v>
      </c>
      <c r="G63" s="14">
        <f>'csoportmunka(5)'!Q61</f>
        <v>0.50909999999999977</v>
      </c>
      <c r="H63" s="14">
        <f>'javitas(5)'!Q61</f>
        <v>0.63256666666666694</v>
      </c>
      <c r="I63" s="14">
        <f>'visszaford(5)'!Q61</f>
        <v>0.73990000000000011</v>
      </c>
      <c r="J63" s="14">
        <f>'szukseg(5)'!Q61</f>
        <v>-0.64190000000000025</v>
      </c>
      <c r="K63" s="14">
        <f>'gyak(5)'!Q61</f>
        <v>1.8566666666666915E-2</v>
      </c>
      <c r="L63" s="14">
        <f>'visszaall(5)'!Q61</f>
        <v>-0.33999999999999986</v>
      </c>
      <c r="M63" s="1">
        <v>1000000</v>
      </c>
      <c r="N63" s="18">
        <f>gyanuk!AF63</f>
        <v>25</v>
      </c>
    </row>
    <row r="64" spans="1:14" x14ac:dyDescent="0.3">
      <c r="A64" s="1" t="s">
        <v>155</v>
      </c>
      <c r="B64" s="1" t="s">
        <v>73</v>
      </c>
      <c r="C64" s="14">
        <f>'bizalom(5)'!Q62</f>
        <v>-3.7766666666666428E-2</v>
      </c>
      <c r="D64" s="14">
        <f>'sertetlen(5)'!Q62</f>
        <v>0.42386666666666678</v>
      </c>
      <c r="E64" s="14">
        <f>'rendelkezes(5)'!Q62</f>
        <v>0.49</v>
      </c>
      <c r="F64" s="14">
        <f>'kar(5)'!Q62</f>
        <v>0.28353333333333347</v>
      </c>
      <c r="G64" s="14">
        <f>'csoportmunka(5)'!Q62</f>
        <v>4.3599999999999785E-2</v>
      </c>
      <c r="H64" s="14">
        <f>'javitas(5)'!Q62</f>
        <v>0.14170000000000016</v>
      </c>
      <c r="I64" s="14">
        <f>'visszaford(5)'!Q62</f>
        <v>0.19753333333333348</v>
      </c>
      <c r="J64" s="14">
        <f>'szukseg(5)'!Q62</f>
        <v>-0.43200000000000011</v>
      </c>
      <c r="K64" s="14">
        <f>'gyak(5)'!Q62</f>
        <v>-0.34420000000000012</v>
      </c>
      <c r="L64" s="14">
        <f>'visszaall(5)'!Q62</f>
        <v>-0.28436666666666682</v>
      </c>
      <c r="M64" s="1">
        <v>1000000</v>
      </c>
      <c r="N64" s="18">
        <f>gyanuk!AF64</f>
        <v>86</v>
      </c>
    </row>
    <row r="65" spans="1:14" x14ac:dyDescent="0.3">
      <c r="A65" s="1" t="s">
        <v>152</v>
      </c>
      <c r="B65" s="1" t="s">
        <v>74</v>
      </c>
      <c r="C65" s="14">
        <f>'bizalom(5)'!Q63</f>
        <v>8.4866666666666798E-2</v>
      </c>
      <c r="D65" s="14">
        <f>'sertetlen(5)'!Q63</f>
        <v>0.61886666666666679</v>
      </c>
      <c r="E65" s="14">
        <f>'rendelkezes(5)'!Q63</f>
        <v>0.31523333333333364</v>
      </c>
      <c r="F65" s="14">
        <f>'kar(5)'!Q63</f>
        <v>0.56990000000000018</v>
      </c>
      <c r="G65" s="14">
        <f>'csoportmunka(5)'!Q63</f>
        <v>0.37920000000000015</v>
      </c>
      <c r="H65" s="14">
        <f>'javitas(5)'!Q63</f>
        <v>0.44326666666666642</v>
      </c>
      <c r="I65" s="14">
        <f>'visszaford(5)'!Q63</f>
        <v>0.52779999999999994</v>
      </c>
      <c r="J65" s="14">
        <f>'szukseg(5)'!Q63</f>
        <v>-0.3213333333333333</v>
      </c>
      <c r="K65" s="14">
        <f>'gyak(5)'!Q63</f>
        <v>-0.24463333333333326</v>
      </c>
      <c r="L65" s="14">
        <f>'visszaall(5)'!Q63</f>
        <v>-7.429999999999988E-2</v>
      </c>
      <c r="M65" s="1">
        <v>1000000</v>
      </c>
      <c r="N65" s="18">
        <f>gyanuk!AF65</f>
        <v>62</v>
      </c>
    </row>
    <row r="66" spans="1:14" x14ac:dyDescent="0.3">
      <c r="A66" s="1" t="s">
        <v>154</v>
      </c>
      <c r="B66" s="1" t="s">
        <v>75</v>
      </c>
      <c r="C66" s="14">
        <f>'bizalom(5)'!Q64</f>
        <v>0.12684999999999991</v>
      </c>
      <c r="D66" s="14">
        <f>'sertetlen(5)'!Q64</f>
        <v>0.44722499999999987</v>
      </c>
      <c r="E66" s="14">
        <f>'rendelkezes(5)'!Q64</f>
        <v>0.58262499999999995</v>
      </c>
      <c r="F66" s="14">
        <f>'kar(5)'!Q64</f>
        <v>0.49692500000000017</v>
      </c>
      <c r="G66" s="14">
        <f>'csoportmunka(5)'!Q64</f>
        <v>0.25949999999999995</v>
      </c>
      <c r="H66" s="14">
        <f>'javitas(5)'!Q64</f>
        <v>0.46347499999999986</v>
      </c>
      <c r="I66" s="14">
        <f>'visszaford(5)'!Q64</f>
        <v>0.42590000000000006</v>
      </c>
      <c r="J66" s="14">
        <f>'szukseg(5)'!Q64</f>
        <v>-1.3050000000000228E-2</v>
      </c>
      <c r="K66" s="14">
        <f>'gyak(5)'!Q64</f>
        <v>3.4175000000000177E-2</v>
      </c>
      <c r="L66" s="14">
        <f>'visszaall(5)'!Q64</f>
        <v>3.6724999999999897E-2</v>
      </c>
      <c r="M66" s="1">
        <v>1000000</v>
      </c>
      <c r="N66" s="18">
        <f>gyanuk!AF66</f>
        <v>104</v>
      </c>
    </row>
    <row r="67" spans="1:14" x14ac:dyDescent="0.3">
      <c r="A67" s="1" t="s">
        <v>156</v>
      </c>
      <c r="B67" s="1" t="s">
        <v>76</v>
      </c>
      <c r="C67" s="14">
        <f>'bizalom(5)'!Q65</f>
        <v>0.75590000000000002</v>
      </c>
      <c r="D67" s="14">
        <f>'sertetlen(5)'!Q65</f>
        <v>0.76154000000000011</v>
      </c>
      <c r="E67" s="14">
        <f>'rendelkezes(5)'!Q65</f>
        <v>0.72810000000000008</v>
      </c>
      <c r="F67" s="14">
        <f>'kar(5)'!Q65</f>
        <v>0.69889999999999997</v>
      </c>
      <c r="G67" s="14">
        <f>'csoportmunka(5)'!Q65</f>
        <v>0.70545999999999986</v>
      </c>
      <c r="H67" s="14">
        <f>'javitas(5)'!Q65</f>
        <v>0.78164000000000011</v>
      </c>
      <c r="I67" s="14">
        <f>'visszaford(5)'!Q65</f>
        <v>0.76400000000000001</v>
      </c>
      <c r="J67" s="14">
        <f>'szukseg(5)'!Q65</f>
        <v>8.2840000000000205E-2</v>
      </c>
      <c r="K67" s="14">
        <f>'gyak(5)'!Q65</f>
        <v>0.57635999999999987</v>
      </c>
      <c r="L67" s="14">
        <f>'visszaall(5)'!Q65</f>
        <v>7.6659999999999867E-2</v>
      </c>
      <c r="M67" s="1">
        <v>1000000</v>
      </c>
      <c r="N67" s="18">
        <f>gyanuk!AF67</f>
        <v>20</v>
      </c>
    </row>
    <row r="68" spans="1:14" x14ac:dyDescent="0.3">
      <c r="A68" s="1" t="s">
        <v>152</v>
      </c>
      <c r="B68" s="1" t="s">
        <v>77</v>
      </c>
      <c r="C68" s="14">
        <f>'bizalom(5)'!Q66</f>
        <v>-0.37379999999999924</v>
      </c>
      <c r="D68" s="14">
        <f>'sertetlen(5)'!Q66</f>
        <v>-1.9660000000000002</v>
      </c>
      <c r="E68" s="14">
        <f>'rendelkezes(5)'!Q66</f>
        <v>-2.7718999999999996</v>
      </c>
      <c r="F68" s="14">
        <f>'kar(5)'!Q66</f>
        <v>-2.3177000000000008</v>
      </c>
      <c r="G68" s="14">
        <f>'csoportmunka(5)'!Q66</f>
        <v>-1.3907000000000007</v>
      </c>
      <c r="H68" s="14">
        <f>'javitas(5)'!Q66</f>
        <v>-3.3297999999999996</v>
      </c>
      <c r="I68" s="14">
        <f>'visszaford(5)'!Q66</f>
        <v>-2.0572000000000008</v>
      </c>
      <c r="J68" s="14">
        <f>'szukseg(5)'!Q66</f>
        <v>0.41710000000000036</v>
      </c>
      <c r="K68" s="14">
        <f>'gyak(5)'!Q66</f>
        <v>-1.3530000000000002</v>
      </c>
      <c r="L68" s="14">
        <f>'visszaall(5)'!Q66</f>
        <v>-0.45799999999999996</v>
      </c>
      <c r="M68" s="1">
        <v>1000000</v>
      </c>
      <c r="N68" s="18">
        <f>gyanuk!AF68</f>
        <v>7</v>
      </c>
    </row>
    <row r="69" spans="1:14" x14ac:dyDescent="0.3">
      <c r="A69" s="1" t="s">
        <v>156</v>
      </c>
      <c r="B69" s="1" t="s">
        <v>78</v>
      </c>
      <c r="C69" s="14">
        <f>'bizalom(5)'!Q67</f>
        <v>0.70597499999999991</v>
      </c>
      <c r="D69" s="14">
        <f>'sertetlen(5)'!Q67</f>
        <v>0.57240000000000002</v>
      </c>
      <c r="E69" s="14">
        <f>'rendelkezes(5)'!Q67</f>
        <v>0.76952500000000013</v>
      </c>
      <c r="F69" s="14">
        <f>'kar(5)'!Q67</f>
        <v>0.7363249999999999</v>
      </c>
      <c r="G69" s="14">
        <f>'csoportmunka(5)'!Q67</f>
        <v>0.97672499999999995</v>
      </c>
      <c r="H69" s="14">
        <f>'javitas(5)'!Q67</f>
        <v>0.63637500000000002</v>
      </c>
      <c r="I69" s="14">
        <f>'visszaford(5)'!Q67</f>
        <v>0.7466750000000002</v>
      </c>
      <c r="J69" s="14">
        <f>'szukseg(5)'!Q67</f>
        <v>0.30597499999999989</v>
      </c>
      <c r="K69" s="14">
        <f>'gyak(5)'!Q67</f>
        <v>0.29252500000000015</v>
      </c>
      <c r="L69" s="14">
        <f>'visszaall(5)'!Q67</f>
        <v>-0.11172499999999985</v>
      </c>
      <c r="M69" s="1">
        <v>1000000</v>
      </c>
      <c r="N69" s="18">
        <f>gyanuk!AF69</f>
        <v>19</v>
      </c>
    </row>
    <row r="70" spans="1:14" x14ac:dyDescent="0.3">
      <c r="A70" s="1" t="s">
        <v>156</v>
      </c>
      <c r="B70" s="1" t="s">
        <v>79</v>
      </c>
      <c r="C70" s="14">
        <f>'bizalom(5)'!Q68</f>
        <v>0.82555999999999974</v>
      </c>
      <c r="D70" s="14">
        <f>'sertetlen(5)'!Q68</f>
        <v>0.69372000000000011</v>
      </c>
      <c r="E70" s="14">
        <f>'rendelkezes(5)'!Q68</f>
        <v>0.81562000000000001</v>
      </c>
      <c r="F70" s="14">
        <f>'kar(5)'!Q68</f>
        <v>0.79855999999999983</v>
      </c>
      <c r="G70" s="14">
        <f>'csoportmunka(5)'!Q68</f>
        <v>0.8572599999999998</v>
      </c>
      <c r="H70" s="14">
        <f>'javitas(5)'!Q68</f>
        <v>0.71540000000000004</v>
      </c>
      <c r="I70" s="14">
        <f>'visszaford(5)'!Q68</f>
        <v>0.79984000000000022</v>
      </c>
      <c r="J70" s="14">
        <f>'szukseg(5)'!Q68</f>
        <v>0.34665999999999986</v>
      </c>
      <c r="K70" s="14">
        <f>'gyak(5)'!Q68</f>
        <v>0.45847999999999994</v>
      </c>
      <c r="L70" s="14">
        <f>'visszaall(5)'!Q68</f>
        <v>0.11062000000000012</v>
      </c>
      <c r="M70" s="1">
        <v>1000000</v>
      </c>
      <c r="N70" s="18">
        <f>gyanuk!AF70</f>
        <v>12</v>
      </c>
    </row>
    <row r="71" spans="1:14" x14ac:dyDescent="0.3">
      <c r="A71" s="1" t="s">
        <v>155</v>
      </c>
      <c r="B71" s="1" t="s">
        <v>80</v>
      </c>
      <c r="C71" s="14">
        <f>'bizalom(5)'!Q69</f>
        <v>0.10499999999999998</v>
      </c>
      <c r="D71" s="14">
        <f>'sertetlen(5)'!Q69</f>
        <v>-2.5400000000000311E-2</v>
      </c>
      <c r="E71" s="14">
        <f>'rendelkezes(5)'!Q69</f>
        <v>0.12583333333333332</v>
      </c>
      <c r="F71" s="14">
        <f>'kar(5)'!Q69</f>
        <v>-0.15843333333333312</v>
      </c>
      <c r="G71" s="14">
        <f>'csoportmunka(5)'!Q69</f>
        <v>-0.11576666666666642</v>
      </c>
      <c r="H71" s="14">
        <f>'javitas(5)'!Q69</f>
        <v>4.4099999999999806E-2</v>
      </c>
      <c r="I71" s="14">
        <f>'visszaford(5)'!Q69</f>
        <v>-0.1628666666666668</v>
      </c>
      <c r="J71" s="14">
        <f>'szukseg(5)'!Q69</f>
        <v>-0.48640000000000033</v>
      </c>
      <c r="K71" s="14">
        <f>'gyak(5)'!Q69</f>
        <v>-0.70409999999999984</v>
      </c>
      <c r="L71" s="14">
        <f>'visszaall(5)'!Q69</f>
        <v>-4.0666666666669586E-3</v>
      </c>
      <c r="M71" s="1">
        <v>1000000</v>
      </c>
      <c r="N71" s="18">
        <f>gyanuk!AF71</f>
        <v>130</v>
      </c>
    </row>
    <row r="72" spans="1:14" x14ac:dyDescent="0.3">
      <c r="A72" s="1" t="s">
        <v>152</v>
      </c>
      <c r="B72" s="1" t="s">
        <v>81</v>
      </c>
      <c r="C72" s="14">
        <f>'bizalom(5)'!Q70</f>
        <v>-0.47760000000000047</v>
      </c>
      <c r="D72" s="14">
        <f>'sertetlen(5)'!Q70</f>
        <v>-2.0323999999999995</v>
      </c>
      <c r="E72" s="14">
        <f>'rendelkezes(5)'!Q70</f>
        <v>-4.0922000000000009</v>
      </c>
      <c r="F72" s="14">
        <f>'kar(5)'!Q70</f>
        <v>-4.1072999999999995</v>
      </c>
      <c r="G72" s="14">
        <f>'csoportmunka(5)'!Q70</f>
        <v>-3.0461</v>
      </c>
      <c r="H72" s="14">
        <f>'javitas(5)'!Q70</f>
        <v>-4.0043999999999995</v>
      </c>
      <c r="I72" s="14">
        <f>'visszaford(5)'!Q70</f>
        <v>-4.1206000000000005</v>
      </c>
      <c r="J72" s="14">
        <f>'szukseg(5)'!Q70</f>
        <v>-0.60270000000000068</v>
      </c>
      <c r="K72" s="14">
        <f>'gyak(5)'!Q70</f>
        <v>-1.8263999999999996</v>
      </c>
      <c r="L72" s="14">
        <f>'visszaall(5)'!Q70</f>
        <v>-0.33989999999999965</v>
      </c>
      <c r="M72" s="1">
        <v>1000000</v>
      </c>
      <c r="N72" s="18">
        <f>gyanuk!AF72</f>
        <v>2</v>
      </c>
    </row>
    <row r="73" spans="1:14" x14ac:dyDescent="0.3">
      <c r="A73" s="1" t="s">
        <v>154</v>
      </c>
      <c r="B73" s="1" t="s">
        <v>82</v>
      </c>
      <c r="C73" s="14">
        <f>'bizalom(5)'!Q71</f>
        <v>6.490000000000018E-2</v>
      </c>
      <c r="D73" s="14">
        <f>'sertetlen(5)'!Q71</f>
        <v>-7.7599999999999739E-2</v>
      </c>
      <c r="E73" s="14">
        <f>'rendelkezes(5)'!Q71</f>
        <v>0.17716666666666661</v>
      </c>
      <c r="F73" s="14">
        <f>'kar(5)'!Q71</f>
        <v>-0.44426666666666631</v>
      </c>
      <c r="G73" s="14">
        <f>'csoportmunka(5)'!Q71</f>
        <v>-0.15706666666666683</v>
      </c>
      <c r="H73" s="14">
        <f>'javitas(5)'!Q71</f>
        <v>0.23126666666666637</v>
      </c>
      <c r="I73" s="14">
        <f>'visszaford(5)'!Q71</f>
        <v>-0.22496666666666654</v>
      </c>
      <c r="J73" s="14">
        <f>'szukseg(5)'!Q71</f>
        <v>-0.3163333333333333</v>
      </c>
      <c r="K73" s="14">
        <f>'gyak(5)'!Q71</f>
        <v>-0.45890000000000014</v>
      </c>
      <c r="L73" s="14">
        <f>'visszaall(5)'!Q71</f>
        <v>8.9266666666666453E-2</v>
      </c>
      <c r="M73" s="1">
        <v>1000000</v>
      </c>
      <c r="N73" s="18">
        <f>gyanuk!AF73</f>
        <v>103</v>
      </c>
    </row>
    <row r="74" spans="1:14" x14ac:dyDescent="0.3">
      <c r="A74" s="1" t="s">
        <v>155</v>
      </c>
      <c r="B74" s="1" t="s">
        <v>83</v>
      </c>
      <c r="C74" s="14">
        <f>'bizalom(5)'!Q72</f>
        <v>-0.31943333333333318</v>
      </c>
      <c r="D74" s="14">
        <f>'sertetlen(5)'!Q72</f>
        <v>-6.779999999999993E-2</v>
      </c>
      <c r="E74" s="14">
        <f>'rendelkezes(5)'!Q72</f>
        <v>-1.6566666666666841E-2</v>
      </c>
      <c r="F74" s="14">
        <f>'kar(5)'!Q72</f>
        <v>-0.49479999999999996</v>
      </c>
      <c r="G74" s="14">
        <f>'csoportmunka(5)'!Q72</f>
        <v>-0.27863333333333323</v>
      </c>
      <c r="H74" s="14">
        <f>'javitas(5)'!Q72</f>
        <v>-2.3433333333333046E-2</v>
      </c>
      <c r="I74" s="14">
        <f>'visszaford(5)'!Q72</f>
        <v>-0.20503333333333348</v>
      </c>
      <c r="J74" s="14">
        <f>'szukseg(5)'!Q72</f>
        <v>-0.3752333333333337</v>
      </c>
      <c r="K74" s="14">
        <f>'gyak(5)'!Q72</f>
        <v>5.0666666666668485E-3</v>
      </c>
      <c r="L74" s="14">
        <f>'visszaall(5)'!Q72</f>
        <v>-8.6433333333333071E-2</v>
      </c>
      <c r="M74" s="1">
        <v>1000000</v>
      </c>
      <c r="N74" s="18">
        <f>gyanuk!AF74</f>
        <v>125</v>
      </c>
    </row>
    <row r="75" spans="1:14" x14ac:dyDescent="0.3">
      <c r="A75" s="1" t="s">
        <v>152</v>
      </c>
      <c r="B75" s="1" t="s">
        <v>84</v>
      </c>
      <c r="C75" s="14">
        <f>'bizalom(5)'!Q73</f>
        <v>0.1342666666666664</v>
      </c>
      <c r="D75" s="14">
        <f>'sertetlen(5)'!Q73</f>
        <v>0.23573333333333357</v>
      </c>
      <c r="E75" s="14">
        <f>'rendelkezes(5)'!Q73</f>
        <v>4.5733333333333626E-2</v>
      </c>
      <c r="F75" s="14">
        <f>'kar(5)'!Q73</f>
        <v>-0.40456666666666702</v>
      </c>
      <c r="G75" s="14">
        <f>'csoportmunka(5)'!Q73</f>
        <v>-1.0006666666666666</v>
      </c>
      <c r="H75" s="14">
        <f>'javitas(5)'!Q73</f>
        <v>-0.2474666666666665</v>
      </c>
      <c r="I75" s="14">
        <f>'visszaford(5)'!Q73</f>
        <v>4.9733333333333629E-2</v>
      </c>
      <c r="J75" s="14">
        <f>'szukseg(5)'!Q73</f>
        <v>0.67370000000000019</v>
      </c>
      <c r="K75" s="14">
        <f>'gyak(5)'!Q73</f>
        <v>5.2333333333335714E-3</v>
      </c>
      <c r="L75" s="14">
        <f>'visszaall(5)'!Q73</f>
        <v>0.23953333333333346</v>
      </c>
      <c r="M75" s="1">
        <v>1000000</v>
      </c>
      <c r="N75" s="18">
        <f>gyanuk!AF75</f>
        <v>102</v>
      </c>
    </row>
    <row r="76" spans="1:14" x14ac:dyDescent="0.3">
      <c r="A76" s="1" t="s">
        <v>156</v>
      </c>
      <c r="B76" s="1" t="s">
        <v>85</v>
      </c>
      <c r="C76" s="14">
        <f>'bizalom(5)'!Q74</f>
        <v>6.0500000000002219E-3</v>
      </c>
      <c r="D76" s="14">
        <f>'sertetlen(5)'!Q74</f>
        <v>9.1750000000001553E-3</v>
      </c>
      <c r="E76" s="14">
        <f>'rendelkezes(5)'!Q74</f>
        <v>0.40367500000000023</v>
      </c>
      <c r="F76" s="14">
        <f>'kar(5)'!Q74</f>
        <v>0.17207499999999987</v>
      </c>
      <c r="G76" s="14">
        <f>'csoportmunka(5)'!Q74</f>
        <v>6.3724999999999921E-2</v>
      </c>
      <c r="H76" s="14">
        <f>'javitas(5)'!Q74</f>
        <v>0.46934999999999993</v>
      </c>
      <c r="I76" s="14">
        <f>'visszaford(5)'!Q74</f>
        <v>0.390625</v>
      </c>
      <c r="J76" s="14">
        <f>'szukseg(5)'!Q74</f>
        <v>0.12887499999999996</v>
      </c>
      <c r="K76" s="14">
        <f>'gyak(5)'!Q74</f>
        <v>0.14955000000000018</v>
      </c>
      <c r="L76" s="14">
        <f>'visszaall(5)'!Q74</f>
        <v>0.19515000000000005</v>
      </c>
      <c r="M76" s="1">
        <v>1000000</v>
      </c>
      <c r="N76" s="18">
        <f>gyanuk!AF76</f>
        <v>126</v>
      </c>
    </row>
    <row r="77" spans="1:14" x14ac:dyDescent="0.3">
      <c r="A77" s="1" t="s">
        <v>154</v>
      </c>
      <c r="B77" s="1" t="s">
        <v>86</v>
      </c>
      <c r="C77" s="14">
        <f>'bizalom(5)'!Q75</f>
        <v>1.6999999999998128E-3</v>
      </c>
      <c r="D77" s="14">
        <f>'sertetlen(5)'!Q75</f>
        <v>2.7375000000000038E-2</v>
      </c>
      <c r="E77" s="14">
        <f>'rendelkezes(5)'!Q75</f>
        <v>0.42049999999999998</v>
      </c>
      <c r="F77" s="14">
        <f>'kar(5)'!Q75</f>
        <v>0.13769999999999982</v>
      </c>
      <c r="G77" s="14">
        <f>'csoportmunka(5)'!Q75</f>
        <v>0.26852500000000012</v>
      </c>
      <c r="H77" s="14">
        <f>'javitas(5)'!Q75</f>
        <v>0.43919999999999981</v>
      </c>
      <c r="I77" s="14">
        <f>'visszaford(5)'!Q75</f>
        <v>0.35547499999999987</v>
      </c>
      <c r="J77" s="14">
        <f>'szukseg(5)'!Q75</f>
        <v>0.12887499999999996</v>
      </c>
      <c r="K77" s="14">
        <f>'gyak(5)'!Q75</f>
        <v>0.29215000000000013</v>
      </c>
      <c r="L77" s="14">
        <f>'visszaall(5)'!Q75</f>
        <v>0.17622499999999985</v>
      </c>
      <c r="M77" s="1">
        <v>1000000</v>
      </c>
      <c r="N77" s="18">
        <f>gyanuk!AF77</f>
        <v>120</v>
      </c>
    </row>
    <row r="78" spans="1:14" x14ac:dyDescent="0.3">
      <c r="A78" s="1" t="s">
        <v>152</v>
      </c>
      <c r="B78" s="1" t="s">
        <v>87</v>
      </c>
      <c r="C78" s="14">
        <f>'bizalom(5)'!Q76</f>
        <v>0.20755000000000023</v>
      </c>
      <c r="D78" s="14">
        <f>'sertetlen(5)'!Q76</f>
        <v>-0.5787500000000001</v>
      </c>
      <c r="E78" s="14">
        <f>'rendelkezes(5)'!Q76</f>
        <v>-0.24694999999999978</v>
      </c>
      <c r="F78" s="14">
        <f>'kar(5)'!Q76</f>
        <v>-0.69510000000000027</v>
      </c>
      <c r="G78" s="14">
        <f>'csoportmunka(5)'!Q76</f>
        <v>-0.25275000000000003</v>
      </c>
      <c r="H78" s="14">
        <f>'javitas(5)'!Q76</f>
        <v>-0.44310000000000027</v>
      </c>
      <c r="I78" s="14">
        <f>'visszaford(5)'!Q76</f>
        <v>-0.15419999999999989</v>
      </c>
      <c r="J78" s="14">
        <f>'szukseg(5)'!Q76</f>
        <v>-0.47064999999999957</v>
      </c>
      <c r="K78" s="14">
        <f>'gyak(5)'!Q76</f>
        <v>-2.6649999999999618E-2</v>
      </c>
      <c r="L78" s="14">
        <f>'visszaall(5)'!Q76</f>
        <v>-0.22014999999999962</v>
      </c>
      <c r="M78" s="1">
        <v>1000000</v>
      </c>
      <c r="N78" s="18">
        <f>gyanuk!AF78</f>
        <v>77</v>
      </c>
    </row>
    <row r="79" spans="1:14" x14ac:dyDescent="0.3">
      <c r="A79" s="1" t="s">
        <v>155</v>
      </c>
      <c r="B79" s="1" t="s">
        <v>88</v>
      </c>
      <c r="C79" s="14">
        <f>'bizalom(5)'!Q77</f>
        <v>0.49234999999999995</v>
      </c>
      <c r="D79" s="14">
        <f>'sertetlen(5)'!Q77</f>
        <v>0.27782499999999977</v>
      </c>
      <c r="E79" s="14">
        <f>'rendelkezes(5)'!Q77</f>
        <v>0.60292500000000016</v>
      </c>
      <c r="F79" s="14">
        <f>'kar(5)'!Q77</f>
        <v>0.38034999999999985</v>
      </c>
      <c r="G79" s="14">
        <f>'csoportmunka(5)'!Q77</f>
        <v>0.17107499999999987</v>
      </c>
      <c r="H79" s="14">
        <f>'javitas(5)'!Q77</f>
        <v>0.50512500000000005</v>
      </c>
      <c r="I79" s="14">
        <f>'visszaford(5)'!Q77</f>
        <v>0.46394999999999986</v>
      </c>
      <c r="J79" s="14">
        <f>'szukseg(5)'!Q77</f>
        <v>-0.27322499999999983</v>
      </c>
      <c r="K79" s="14">
        <f>'gyak(5)'!Q77</f>
        <v>-0.24262500000000009</v>
      </c>
      <c r="L79" s="14">
        <f>'visszaall(5)'!Q77</f>
        <v>-5.4675000000000251E-2</v>
      </c>
      <c r="M79" s="1">
        <v>1000000</v>
      </c>
      <c r="N79" s="18">
        <f>gyanuk!AF79</f>
        <v>68</v>
      </c>
    </row>
    <row r="80" spans="1:14" x14ac:dyDescent="0.3">
      <c r="A80" s="1" t="s">
        <v>154</v>
      </c>
      <c r="B80" s="1" t="s">
        <v>89</v>
      </c>
      <c r="C80" s="14">
        <f>'bizalom(5)'!Q78</f>
        <v>0.49234999999999995</v>
      </c>
      <c r="D80" s="14">
        <f>'sertetlen(5)'!Q78</f>
        <v>0.27782499999999977</v>
      </c>
      <c r="E80" s="14">
        <f>'rendelkezes(5)'!Q78</f>
        <v>0.60292500000000016</v>
      </c>
      <c r="F80" s="14">
        <f>'kar(5)'!Q78</f>
        <v>0.38034999999999985</v>
      </c>
      <c r="G80" s="14">
        <f>'csoportmunka(5)'!Q78</f>
        <v>0.17107499999999987</v>
      </c>
      <c r="H80" s="14">
        <f>'javitas(5)'!Q78</f>
        <v>0.50512500000000005</v>
      </c>
      <c r="I80" s="14">
        <f>'visszaford(5)'!Q78</f>
        <v>0.46394999999999986</v>
      </c>
      <c r="J80" s="14">
        <f>'szukseg(5)'!Q78</f>
        <v>-0.27322499999999983</v>
      </c>
      <c r="K80" s="14">
        <f>'gyak(5)'!Q78</f>
        <v>-0.24262500000000009</v>
      </c>
      <c r="L80" s="14">
        <f>'visszaall(5)'!Q78</f>
        <v>-5.4675000000000251E-2</v>
      </c>
      <c r="M80" s="1">
        <v>1000000</v>
      </c>
      <c r="N80" s="18">
        <f>gyanuk!AF80</f>
        <v>68</v>
      </c>
    </row>
    <row r="81" spans="1:14" x14ac:dyDescent="0.3">
      <c r="A81" s="1" t="s">
        <v>152</v>
      </c>
      <c r="B81" s="1" t="s">
        <v>90</v>
      </c>
      <c r="C81" s="14">
        <f>'bizalom(5)'!Q79</f>
        <v>0.54810000000000036</v>
      </c>
      <c r="D81" s="14">
        <f>'sertetlen(5)'!Q79</f>
        <v>-1.0615000000000001</v>
      </c>
      <c r="E81" s="14">
        <f>'rendelkezes(5)'!Q79</f>
        <v>-3.0659999999999998</v>
      </c>
      <c r="F81" s="14">
        <f>'kar(5)'!Q79</f>
        <v>-3.2457999999999991</v>
      </c>
      <c r="G81" s="14">
        <f>'csoportmunka(5)'!Q79</f>
        <v>-2.2072999999999992</v>
      </c>
      <c r="H81" s="14">
        <f>'javitas(5)'!Q79</f>
        <v>-2.4256000000000002</v>
      </c>
      <c r="I81" s="14">
        <f>'visszaford(5)'!Q79</f>
        <v>-1.6764999999999999</v>
      </c>
      <c r="J81" s="14">
        <f>'szukseg(5)'!Q79</f>
        <v>-2.0583999999999998</v>
      </c>
      <c r="K81" s="14">
        <f>'gyak(5)'!Q79</f>
        <v>-2.5751000000000004</v>
      </c>
      <c r="L81" s="14">
        <f>'visszaall(5)'!Q79</f>
        <v>-0.48139999999999961</v>
      </c>
      <c r="M81" s="1">
        <v>1000000</v>
      </c>
      <c r="N81" s="18">
        <f>gyanuk!AF81</f>
        <v>1</v>
      </c>
    </row>
    <row r="82" spans="1:14" x14ac:dyDescent="0.3">
      <c r="A82" s="1" t="s">
        <v>156</v>
      </c>
      <c r="B82" s="1" t="s">
        <v>91</v>
      </c>
      <c r="C82" s="14">
        <f>'bizalom(5)'!Q80</f>
        <v>0.14905000000000013</v>
      </c>
      <c r="D82" s="14">
        <f>'sertetlen(5)'!Q80</f>
        <v>0.25875000000000004</v>
      </c>
      <c r="E82" s="14">
        <f>'rendelkezes(5)'!Q80</f>
        <v>0.28430000000000022</v>
      </c>
      <c r="F82" s="14">
        <f>'kar(5)'!Q80</f>
        <v>0.39884999999999993</v>
      </c>
      <c r="G82" s="14">
        <f>'csoportmunka(5)'!Q80</f>
        <v>7.4999999999999956E-2</v>
      </c>
      <c r="H82" s="14">
        <f>'javitas(5)'!Q80</f>
        <v>0.43957499999999983</v>
      </c>
      <c r="I82" s="14">
        <f>'visszaford(5)'!Q80</f>
        <v>0.45805000000000018</v>
      </c>
      <c r="J82" s="14">
        <f>'szukseg(5)'!Q80</f>
        <v>-3.819999999999979E-2</v>
      </c>
      <c r="K82" s="14">
        <f>'gyak(5)'!Q80</f>
        <v>-0.11865000000000014</v>
      </c>
      <c r="L82" s="14">
        <f>'visszaall(5)'!Q80</f>
        <v>-4.9999999999998934E-3</v>
      </c>
      <c r="M82" s="1">
        <v>1000000</v>
      </c>
      <c r="N82" s="18">
        <f>gyanuk!AF82</f>
        <v>127</v>
      </c>
    </row>
    <row r="83" spans="1:14" x14ac:dyDescent="0.3">
      <c r="A83" s="1" t="s">
        <v>152</v>
      </c>
      <c r="B83" s="1" t="s">
        <v>92</v>
      </c>
      <c r="C83" s="14">
        <f>'bizalom(5)'!Q81</f>
        <v>0.22713333333333319</v>
      </c>
      <c r="D83" s="14">
        <f>'sertetlen(5)'!Q81</f>
        <v>0.30886666666666684</v>
      </c>
      <c r="E83" s="14">
        <f>'rendelkezes(5)'!Q81</f>
        <v>0.27599999999999997</v>
      </c>
      <c r="F83" s="14">
        <f>'kar(5)'!Q81</f>
        <v>0.219</v>
      </c>
      <c r="G83" s="14">
        <f>'csoportmunka(5)'!Q81</f>
        <v>-0.19920000000000013</v>
      </c>
      <c r="H83" s="14">
        <f>'javitas(5)'!Q81</f>
        <v>0.26713333333333322</v>
      </c>
      <c r="I83" s="14">
        <f>'visszaford(5)'!Q81</f>
        <v>0.45146666666666652</v>
      </c>
      <c r="J83" s="14">
        <f>'szukseg(5)'!Q81</f>
        <v>-0.44650000000000006</v>
      </c>
      <c r="K83" s="14">
        <f>'gyak(5)'!Q81</f>
        <v>-0.41809999999999964</v>
      </c>
      <c r="L83" s="14">
        <f>'visszaall(5)'!Q81</f>
        <v>0.11283333333333327</v>
      </c>
      <c r="M83" s="1">
        <v>1000000</v>
      </c>
      <c r="N83" s="18">
        <f>gyanuk!AF83</f>
        <v>84</v>
      </c>
    </row>
    <row r="84" spans="1:14" x14ac:dyDescent="0.3">
      <c r="A84" s="1" t="s">
        <v>154</v>
      </c>
      <c r="B84" s="1" t="s">
        <v>93</v>
      </c>
      <c r="C84" s="14">
        <f>'bizalom(5)'!Q82</f>
        <v>0.11012500000000003</v>
      </c>
      <c r="D84" s="14">
        <f>'sertetlen(5)'!Q82</f>
        <v>0.16587499999999999</v>
      </c>
      <c r="E84" s="14">
        <f>'rendelkezes(5)'!Q82</f>
        <v>0.41477500000000012</v>
      </c>
      <c r="F84" s="14">
        <f>'kar(5)'!Q82</f>
        <v>0.35507499999999981</v>
      </c>
      <c r="G84" s="14">
        <f>'csoportmunka(5)'!Q82</f>
        <v>6.5000000000003944E-4</v>
      </c>
      <c r="H84" s="14">
        <f>'javitas(5)'!Q82</f>
        <v>0.55230000000000024</v>
      </c>
      <c r="I84" s="14">
        <f>'visszaford(5)'!Q82</f>
        <v>0.43394999999999984</v>
      </c>
      <c r="J84" s="14">
        <f>'szukseg(5)'!Q82</f>
        <v>-8.4875000000000034E-2</v>
      </c>
      <c r="K84" s="14">
        <f>'gyak(5)'!Q82</f>
        <v>4.3300000000000227E-2</v>
      </c>
      <c r="L84" s="14">
        <f>'visszaall(5)'!Q82</f>
        <v>0.14669999999999983</v>
      </c>
      <c r="M84" s="1">
        <v>1000000</v>
      </c>
      <c r="N84" s="18">
        <f>gyanuk!AF84</f>
        <v>122</v>
      </c>
    </row>
    <row r="85" spans="1:14" x14ac:dyDescent="0.3">
      <c r="A85" s="1" t="s">
        <v>156</v>
      </c>
      <c r="B85" s="1" t="s">
        <v>94</v>
      </c>
      <c r="C85" s="14">
        <f>'bizalom(5)'!Q83</f>
        <v>0.76307999999999987</v>
      </c>
      <c r="D85" s="14">
        <f>'sertetlen(5)'!Q83</f>
        <v>0.6839400000000001</v>
      </c>
      <c r="E85" s="14">
        <f>'rendelkezes(5)'!Q83</f>
        <v>0.71464000000000016</v>
      </c>
      <c r="F85" s="14">
        <f>'kar(5)'!Q83</f>
        <v>0.71892000000000011</v>
      </c>
      <c r="G85" s="14">
        <f>'csoportmunka(5)'!Q83</f>
        <v>0.46697999999999995</v>
      </c>
      <c r="H85" s="14">
        <f>'javitas(5)'!Q83</f>
        <v>0.81708000000000003</v>
      </c>
      <c r="I85" s="14">
        <f>'visszaford(5)'!Q83</f>
        <v>0.79212000000000005</v>
      </c>
      <c r="J85" s="14">
        <f>'szukseg(5)'!Q83</f>
        <v>7.764000000000007E-2</v>
      </c>
      <c r="K85" s="14">
        <f>'gyak(5)'!Q83</f>
        <v>0.45339999999999997</v>
      </c>
      <c r="L85" s="14">
        <f>'visszaall(5)'!Q83</f>
        <v>0.21224000000000015</v>
      </c>
      <c r="M85" s="1">
        <v>1000000</v>
      </c>
      <c r="N85" s="18">
        <f>gyanuk!AF85</f>
        <v>17</v>
      </c>
    </row>
    <row r="86" spans="1:14" x14ac:dyDescent="0.3">
      <c r="A86" s="1" t="s">
        <v>156</v>
      </c>
      <c r="B86" s="1" t="s">
        <v>95</v>
      </c>
      <c r="C86" s="14">
        <f>'bizalom(5)'!Q84</f>
        <v>0.69710000000000005</v>
      </c>
      <c r="D86" s="14">
        <f>'sertetlen(5)'!Q84</f>
        <v>0.74697999999999998</v>
      </c>
      <c r="E86" s="14">
        <f>'rendelkezes(5)'!Q84</f>
        <v>0.69540000000000002</v>
      </c>
      <c r="F86" s="14">
        <f>'kar(5)'!Q84</f>
        <v>0.78315999999999986</v>
      </c>
      <c r="G86" s="14">
        <f>'csoportmunka(5)'!Q84</f>
        <v>0.6616200000000001</v>
      </c>
      <c r="H86" s="14">
        <f>'javitas(5)'!Q84</f>
        <v>0.76484000000000019</v>
      </c>
      <c r="I86" s="14">
        <f>'visszaford(5)'!Q84</f>
        <v>0.80959999999999999</v>
      </c>
      <c r="J86" s="14">
        <f>'szukseg(5)'!Q84</f>
        <v>0.14641999999999999</v>
      </c>
      <c r="K86" s="14">
        <f>'gyak(5)'!Q84</f>
        <v>0.34859999999999997</v>
      </c>
      <c r="L86" s="14">
        <f>'visszaall(5)'!Q84</f>
        <v>5.0159999999999802E-2</v>
      </c>
      <c r="M86" s="1">
        <v>1000000</v>
      </c>
      <c r="N86" s="18">
        <f>gyanuk!AF86</f>
        <v>24</v>
      </c>
    </row>
    <row r="87" spans="1:14" x14ac:dyDescent="0.3">
      <c r="A87" s="1" t="s">
        <v>156</v>
      </c>
      <c r="B87" s="1" t="s">
        <v>96</v>
      </c>
      <c r="C87" s="14">
        <f>'bizalom(5)'!Q85</f>
        <v>-0.2969666666666666</v>
      </c>
      <c r="D87" s="14">
        <f>'sertetlen(5)'!Q85</f>
        <v>-0.27090000000000031</v>
      </c>
      <c r="E87" s="14">
        <f>'rendelkezes(5)'!Q85</f>
        <v>0.13129999999999983</v>
      </c>
      <c r="F87" s="14">
        <f>'kar(5)'!Q85</f>
        <v>-0.36756666666666682</v>
      </c>
      <c r="G87" s="14">
        <f>'csoportmunka(5)'!Q85</f>
        <v>-0.30690000000000017</v>
      </c>
      <c r="H87" s="14">
        <f>'javitas(5)'!Q85</f>
        <v>-9.0666666666666604E-2</v>
      </c>
      <c r="I87" s="14">
        <f>'visszaford(5)'!Q85</f>
        <v>-0.32956666666666684</v>
      </c>
      <c r="J87" s="14">
        <f>'szukseg(5)'!Q85</f>
        <v>-7.8400000000000247E-2</v>
      </c>
      <c r="K87" s="14">
        <f>'gyak(5)'!Q85</f>
        <v>5.3700000000000081E-2</v>
      </c>
      <c r="L87" s="14">
        <f>'visszaall(5)'!Q85</f>
        <v>3.6466666666666502E-2</v>
      </c>
      <c r="M87" s="1">
        <v>1000000</v>
      </c>
      <c r="N87" s="18">
        <f>gyanuk!AF87</f>
        <v>128</v>
      </c>
    </row>
    <row r="88" spans="1:14" x14ac:dyDescent="0.3">
      <c r="A88" s="1" t="s">
        <v>156</v>
      </c>
      <c r="B88" s="1" t="s">
        <v>97</v>
      </c>
      <c r="C88" s="14">
        <f>'bizalom(5)'!Q86</f>
        <v>-0.43556666666666705</v>
      </c>
      <c r="D88" s="14">
        <f>'sertetlen(5)'!Q86</f>
        <v>-0.35816666666666652</v>
      </c>
      <c r="E88" s="14">
        <f>'rendelkezes(5)'!Q86</f>
        <v>-4.4333333333330671E-3</v>
      </c>
      <c r="F88" s="14">
        <f>'kar(5)'!Q86</f>
        <v>-0.57820000000000016</v>
      </c>
      <c r="G88" s="14">
        <f>'csoportmunka(5)'!Q86</f>
        <v>-0.4798</v>
      </c>
      <c r="H88" s="14">
        <f>'javitas(5)'!Q86</f>
        <v>-0.20743333333333305</v>
      </c>
      <c r="I88" s="14">
        <f>'visszaford(5)'!Q86</f>
        <v>-0.68863333333333332</v>
      </c>
      <c r="J88" s="14">
        <f>'szukseg(5)'!Q86</f>
        <v>0.54320000000000013</v>
      </c>
      <c r="K88" s="14">
        <f>'gyak(5)'!Q86</f>
        <v>-0.52813333333333323</v>
      </c>
      <c r="L88" s="14">
        <f>'visszaall(5)'!Q86</f>
        <v>1.570000000000012E-2</v>
      </c>
      <c r="M88" s="1">
        <v>1000000</v>
      </c>
      <c r="N88" s="18">
        <f>gyanuk!AF88</f>
        <v>98</v>
      </c>
    </row>
    <row r="89" spans="1:14" x14ac:dyDescent="0.3">
      <c r="A89" s="1" t="s">
        <v>156</v>
      </c>
      <c r="B89" s="1" t="s">
        <v>98</v>
      </c>
      <c r="C89" s="14">
        <f>'bizalom(5)'!Q87</f>
        <v>0.17365000000000008</v>
      </c>
      <c r="D89" s="14">
        <f>'sertetlen(5)'!Q87</f>
        <v>5.2050000000000152E-2</v>
      </c>
      <c r="E89" s="14">
        <f>'rendelkezes(5)'!Q87</f>
        <v>0.50249999999999995</v>
      </c>
      <c r="F89" s="14">
        <f>'kar(5)'!Q87</f>
        <v>0.20422499999999988</v>
      </c>
      <c r="G89" s="14">
        <f>'csoportmunka(5)'!Q87</f>
        <v>0.13432499999999981</v>
      </c>
      <c r="H89" s="14">
        <f>'javitas(5)'!Q87</f>
        <v>0.17562500000000003</v>
      </c>
      <c r="I89" s="14">
        <f>'visszaford(5)'!Q87</f>
        <v>0.28730000000000022</v>
      </c>
      <c r="J89" s="14">
        <f>'szukseg(5)'!Q87</f>
        <v>-7.2349999999999914E-2</v>
      </c>
      <c r="K89" s="14">
        <f>'gyak(5)'!Q87</f>
        <v>0.24032499999999979</v>
      </c>
      <c r="L89" s="14">
        <f>'visszaall(5)'!Q87</f>
        <v>1.880000000000015E-2</v>
      </c>
      <c r="M89" s="1">
        <v>1000000</v>
      </c>
      <c r="N89" s="18">
        <f>gyanuk!AF89</f>
        <v>129</v>
      </c>
    </row>
    <row r="90" spans="1:14" x14ac:dyDescent="0.3">
      <c r="A90" s="1" t="s">
        <v>152</v>
      </c>
      <c r="B90" s="1" t="s">
        <v>99</v>
      </c>
      <c r="C90" s="14">
        <f>'bizalom(5)'!Q88</f>
        <v>-0.97920000000000074</v>
      </c>
      <c r="D90" s="14">
        <f>'sertetlen(5)'!Q88</f>
        <v>-2.4697000000000009</v>
      </c>
      <c r="E90" s="14">
        <f>'rendelkezes(5)'!Q88</f>
        <v>-4.4536000000000007</v>
      </c>
      <c r="F90" s="14">
        <f>'kar(5)'!Q88</f>
        <v>-3.928700000000001</v>
      </c>
      <c r="G90" s="14">
        <f>'csoportmunka(5)'!Q88</f>
        <v>-3.8838999999999997</v>
      </c>
      <c r="H90" s="14">
        <f>'javitas(5)'!Q88</f>
        <v>-4.0114000000000001</v>
      </c>
      <c r="I90" s="14">
        <f>'visszaford(5)'!Q88</f>
        <v>-4.0815000000000001</v>
      </c>
      <c r="J90" s="14">
        <f>'szukseg(5)'!Q88</f>
        <v>0.33399999999999996</v>
      </c>
      <c r="K90" s="14">
        <f>'gyak(5)'!Q88</f>
        <v>-1.1562000000000006</v>
      </c>
      <c r="L90" s="14">
        <f>'visszaall(5)'!Q88</f>
        <v>9.2500000000000027E-2</v>
      </c>
      <c r="M90" s="1">
        <v>1000000</v>
      </c>
      <c r="N90" s="18">
        <f>gyanuk!AF90</f>
        <v>4</v>
      </c>
    </row>
    <row r="91" spans="1:14" x14ac:dyDescent="0.3">
      <c r="A91" s="1" t="s">
        <v>155</v>
      </c>
      <c r="B91" s="1" t="s">
        <v>100</v>
      </c>
      <c r="C91" s="14">
        <f>'bizalom(5)'!Q89</f>
        <v>6.0349999999999904E-2</v>
      </c>
      <c r="D91" s="14">
        <f>'sertetlen(5)'!Q89</f>
        <v>0.44822499999999987</v>
      </c>
      <c r="E91" s="14">
        <f>'rendelkezes(5)'!Q89</f>
        <v>0.5686500000000001</v>
      </c>
      <c r="F91" s="14">
        <f>'kar(5)'!Q89</f>
        <v>0.52732499999999982</v>
      </c>
      <c r="G91" s="14">
        <f>'csoportmunka(5)'!Q89</f>
        <v>9.3574999999999853E-2</v>
      </c>
      <c r="H91" s="14">
        <f>'javitas(5)'!Q89</f>
        <v>0.47950000000000004</v>
      </c>
      <c r="I91" s="14">
        <f>'visszaford(5)'!Q89</f>
        <v>0.35219999999999985</v>
      </c>
      <c r="J91" s="14">
        <f>'szukseg(5)'!Q89</f>
        <v>7.6199999999999823E-2</v>
      </c>
      <c r="K91" s="14">
        <f>'gyak(5)'!Q89</f>
        <v>-1.9875000000000087E-2</v>
      </c>
      <c r="L91" s="14">
        <f>'visszaall(5)'!Q89</f>
        <v>9.3900000000000095E-2</v>
      </c>
      <c r="M91" s="1">
        <v>1000000</v>
      </c>
      <c r="N91" s="18">
        <f>gyanuk!AF91</f>
        <v>97</v>
      </c>
    </row>
    <row r="92" spans="1:14" x14ac:dyDescent="0.3">
      <c r="A92" s="1" t="s">
        <v>154</v>
      </c>
      <c r="B92" s="1" t="s">
        <v>101</v>
      </c>
      <c r="C92" s="14">
        <f>'bizalom(5)'!Q90</f>
        <v>0.3620799999999999</v>
      </c>
      <c r="D92" s="14">
        <f>'sertetlen(5)'!Q90</f>
        <v>0.64205999999999985</v>
      </c>
      <c r="E92" s="14">
        <f>'rendelkezes(5)'!Q90</f>
        <v>0.65264000000000011</v>
      </c>
      <c r="F92" s="14">
        <f>'kar(5)'!Q90</f>
        <v>0.64205999999999985</v>
      </c>
      <c r="G92" s="14">
        <f>'csoportmunka(5)'!Q90</f>
        <v>0.19429999999999997</v>
      </c>
      <c r="H92" s="14">
        <f>'javitas(5)'!Q90</f>
        <v>0.58989999999999998</v>
      </c>
      <c r="I92" s="14">
        <f>'visszaford(5)'!Q90</f>
        <v>0.57135999999999987</v>
      </c>
      <c r="J92" s="14">
        <f>'szukseg(5)'!Q90</f>
        <v>9.6659999999999788E-2</v>
      </c>
      <c r="K92" s="14">
        <f>'gyak(5)'!Q90</f>
        <v>0.14664000000000019</v>
      </c>
      <c r="L92" s="14">
        <f>'visszaall(5)'!Q90</f>
        <v>0.12408000000000001</v>
      </c>
      <c r="M92" s="1">
        <v>1000000</v>
      </c>
      <c r="N92" s="18">
        <f>gyanuk!AF92</f>
        <v>48</v>
      </c>
    </row>
    <row r="93" spans="1:14" x14ac:dyDescent="0.3">
      <c r="A93" s="1" t="s">
        <v>152</v>
      </c>
      <c r="B93" s="1" t="s">
        <v>102</v>
      </c>
      <c r="C93" s="14">
        <f>'bizalom(5)'!Q91</f>
        <v>0.3510500000000002</v>
      </c>
      <c r="D93" s="14">
        <f>'sertetlen(5)'!Q91</f>
        <v>0.29714999999999958</v>
      </c>
      <c r="E93" s="14">
        <f>'rendelkezes(5)'!Q91</f>
        <v>-0.42539999999999956</v>
      </c>
      <c r="F93" s="14">
        <f>'kar(5)'!Q91</f>
        <v>-0.18805000000000027</v>
      </c>
      <c r="G93" s="14">
        <f>'csoportmunka(5)'!Q91</f>
        <v>-0.23044999999999982</v>
      </c>
      <c r="H93" s="14">
        <f>'javitas(5)'!Q91</f>
        <v>0.13160000000000038</v>
      </c>
      <c r="I93" s="14">
        <f>'visszaford(5)'!Q91</f>
        <v>0.20635000000000037</v>
      </c>
      <c r="J93" s="14">
        <f>'szukseg(5)'!Q91</f>
        <v>-0.96625000000000005</v>
      </c>
      <c r="K93" s="14">
        <f>'gyak(5)'!Q91</f>
        <v>-0.46714999999999973</v>
      </c>
      <c r="L93" s="14">
        <f>'visszaall(5)'!Q91</f>
        <v>-0.35339999999999971</v>
      </c>
      <c r="M93" s="1">
        <v>1000000</v>
      </c>
      <c r="N93" s="18">
        <f>gyanuk!AF93</f>
        <v>67</v>
      </c>
    </row>
    <row r="94" spans="1:14" x14ac:dyDescent="0.3">
      <c r="A94" s="1" t="s">
        <v>156</v>
      </c>
      <c r="B94" s="1" t="s">
        <v>103</v>
      </c>
      <c r="C94" s="14">
        <f>'bizalom(5)'!Q92</f>
        <v>0.29667500000000013</v>
      </c>
      <c r="D94" s="14">
        <f>'sertetlen(5)'!Q92</f>
        <v>0.44512499999999999</v>
      </c>
      <c r="E94" s="14">
        <f>'rendelkezes(5)'!Q92</f>
        <v>0.45590000000000008</v>
      </c>
      <c r="F94" s="14">
        <f>'kar(5)'!Q92</f>
        <v>0.41549999999999998</v>
      </c>
      <c r="G94" s="14">
        <f>'csoportmunka(5)'!Q92</f>
        <v>0.57415000000000016</v>
      </c>
      <c r="H94" s="14">
        <f>'javitas(5)'!Q92</f>
        <v>0.36490000000000011</v>
      </c>
      <c r="I94" s="14">
        <f>'visszaford(5)'!Q92</f>
        <v>0.31430000000000013</v>
      </c>
      <c r="J94" s="14">
        <f>'szukseg(5)'!Q92</f>
        <v>0.20059999999999989</v>
      </c>
      <c r="K94" s="14">
        <f>'gyak(5)'!Q92</f>
        <v>9.2250000000000054E-2</v>
      </c>
      <c r="L94" s="14">
        <f>'visszaall(5)'!Q92</f>
        <v>-1.2499999999993072E-4</v>
      </c>
      <c r="M94" s="1">
        <v>1000000</v>
      </c>
      <c r="N94" s="18">
        <f>gyanuk!AF94</f>
        <v>109</v>
      </c>
    </row>
    <row r="95" spans="1:14" x14ac:dyDescent="0.3">
      <c r="A95" s="1" t="s">
        <v>152</v>
      </c>
      <c r="B95" s="1" t="s">
        <v>104</v>
      </c>
      <c r="C95" s="14">
        <f>'bizalom(5)'!Q93</f>
        <v>0.38700000000000001</v>
      </c>
      <c r="D95" s="14">
        <f>'sertetlen(5)'!Q93</f>
        <v>0.54223333333333357</v>
      </c>
      <c r="E95" s="14">
        <f>'rendelkezes(5)'!Q93</f>
        <v>0.28449999999999998</v>
      </c>
      <c r="F95" s="14">
        <f>'kar(5)'!Q93</f>
        <v>0.21566666666666659</v>
      </c>
      <c r="G95" s="14">
        <f>'csoportmunka(5)'!Q93</f>
        <v>8.373333333333359E-2</v>
      </c>
      <c r="H95" s="14">
        <f>'javitas(5)'!Q93</f>
        <v>8.0299999999999816E-2</v>
      </c>
      <c r="I95" s="14">
        <f>'visszaford(5)'!Q93</f>
        <v>0.41500000000000004</v>
      </c>
      <c r="J95" s="14">
        <f>'szukseg(5)'!Q93</f>
        <v>-0.19320000000000018</v>
      </c>
      <c r="K95" s="14">
        <f>'gyak(5)'!Q93</f>
        <v>-0.18620000000000006</v>
      </c>
      <c r="L95" s="14">
        <f>'visszaall(5)'!Q93</f>
        <v>-1.5666666666668643E-3</v>
      </c>
      <c r="M95" s="1">
        <v>1000000</v>
      </c>
      <c r="N95" s="18">
        <f>gyanuk!AF95</f>
        <v>120</v>
      </c>
    </row>
    <row r="96" spans="1:14" x14ac:dyDescent="0.3">
      <c r="A96" s="1" t="s">
        <v>154</v>
      </c>
      <c r="B96" s="1" t="s">
        <v>105</v>
      </c>
      <c r="C96" s="14">
        <f>'bizalom(5)'!Q94</f>
        <v>0.30130000000000023</v>
      </c>
      <c r="D96" s="14">
        <f>'sertetlen(5)'!Q94</f>
        <v>0.36632499999999979</v>
      </c>
      <c r="E96" s="14">
        <f>'rendelkezes(5)'!Q94</f>
        <v>0.45590000000000008</v>
      </c>
      <c r="F96" s="14">
        <f>'kar(5)'!Q94</f>
        <v>0.40609999999999991</v>
      </c>
      <c r="G96" s="14">
        <f>'csoportmunka(5)'!Q94</f>
        <v>0.48084999999999989</v>
      </c>
      <c r="H96" s="14">
        <f>'javitas(5)'!Q94</f>
        <v>0.37902500000000006</v>
      </c>
      <c r="I96" s="14">
        <f>'visszaford(5)'!Q94</f>
        <v>0.31430000000000013</v>
      </c>
      <c r="J96" s="14">
        <f>'szukseg(5)'!Q94</f>
        <v>0.19409999999999994</v>
      </c>
      <c r="K96" s="14">
        <f>'gyak(5)'!Q94</f>
        <v>8.1125000000000003E-2</v>
      </c>
      <c r="L96" s="14">
        <f>'visszaall(5)'!Q94</f>
        <v>0.15042500000000014</v>
      </c>
      <c r="M96" s="1">
        <v>1000000</v>
      </c>
      <c r="N96" s="18">
        <f>gyanuk!AF96</f>
        <v>76</v>
      </c>
    </row>
    <row r="97" spans="1:14" x14ac:dyDescent="0.3">
      <c r="A97" s="1" t="s">
        <v>156</v>
      </c>
      <c r="B97" s="1" t="s">
        <v>106</v>
      </c>
      <c r="C97" s="14">
        <f>'bizalom(5)'!Q95</f>
        <v>-5.2849999999999842E-2</v>
      </c>
      <c r="D97" s="14">
        <f>'sertetlen(5)'!Q95</f>
        <v>0.21859999999999991</v>
      </c>
      <c r="E97" s="14">
        <f>'rendelkezes(5)'!Q95</f>
        <v>0.34797499999999992</v>
      </c>
      <c r="F97" s="14">
        <f>'kar(5)'!Q95</f>
        <v>3.3250000000000002E-2</v>
      </c>
      <c r="G97" s="14">
        <f>'csoportmunka(5)'!Q95</f>
        <v>-1.9675000000000109E-2</v>
      </c>
      <c r="H97" s="14">
        <f>'javitas(5)'!Q95</f>
        <v>0.23017500000000013</v>
      </c>
      <c r="I97" s="14">
        <f>'visszaford(5)'!Q95</f>
        <v>0.25980000000000014</v>
      </c>
      <c r="J97" s="14">
        <f>'szukseg(5)'!Q95</f>
        <v>-0.25257499999999977</v>
      </c>
      <c r="K97" s="14">
        <f>'gyak(5)'!Q95</f>
        <v>4.2249999999999233E-3</v>
      </c>
      <c r="L97" s="14">
        <f>'visszaall(5)'!Q95</f>
        <v>-0.1027499999999999</v>
      </c>
      <c r="M97" s="1">
        <v>1000000</v>
      </c>
      <c r="N97" s="18">
        <f>gyanuk!AF97</f>
        <v>134</v>
      </c>
    </row>
    <row r="98" spans="1:14" x14ac:dyDescent="0.3">
      <c r="A98" s="1" t="s">
        <v>152</v>
      </c>
      <c r="B98" s="1" t="s">
        <v>107</v>
      </c>
      <c r="C98" s="14">
        <f>'bizalom(5)'!Q96</f>
        <v>-9.6449999999999925E-2</v>
      </c>
      <c r="D98" s="14">
        <f>'sertetlen(5)'!Q96</f>
        <v>-0.54935000000000045</v>
      </c>
      <c r="E98" s="14">
        <f>'rendelkezes(5)'!Q96</f>
        <v>-0.44810000000000039</v>
      </c>
      <c r="F98" s="14">
        <f>'kar(5)'!Q96</f>
        <v>-0.80919999999999992</v>
      </c>
      <c r="G98" s="14">
        <f>'csoportmunka(5)'!Q96</f>
        <v>-1.0193000000000003</v>
      </c>
      <c r="H98" s="14">
        <f>'javitas(5)'!Q96</f>
        <v>-0.73955000000000015</v>
      </c>
      <c r="I98" s="14">
        <f>'visszaford(5)'!Q96</f>
        <v>-0.52080000000000015</v>
      </c>
      <c r="J98" s="14">
        <f>'szukseg(5)'!Q96</f>
        <v>-1.0493500000000004</v>
      </c>
      <c r="K98" s="14">
        <f>'gyak(5)'!Q96</f>
        <v>-0.75885000000000047</v>
      </c>
      <c r="L98" s="14">
        <f>'visszaall(5)'!Q96</f>
        <v>-0.39450000000000007</v>
      </c>
      <c r="M98" s="1">
        <v>1000000</v>
      </c>
      <c r="N98" s="18">
        <f>gyanuk!AF98</f>
        <v>22</v>
      </c>
    </row>
    <row r="99" spans="1:14" x14ac:dyDescent="0.3">
      <c r="A99" s="1" t="s">
        <v>154</v>
      </c>
      <c r="B99" s="1" t="s">
        <v>108</v>
      </c>
      <c r="C99" s="14">
        <f>'bizalom(5)'!Q97</f>
        <v>2.6999999999998137E-3</v>
      </c>
      <c r="D99" s="14">
        <f>'sertetlen(5)'!Q97</f>
        <v>0.23242500000000021</v>
      </c>
      <c r="E99" s="14">
        <f>'rendelkezes(5)'!Q97</f>
        <v>0.34797499999999992</v>
      </c>
      <c r="F99" s="14">
        <f>'kar(5)'!Q97</f>
        <v>-8.9699999999999891E-2</v>
      </c>
      <c r="G99" s="14">
        <f>'csoportmunka(5)'!Q97</f>
        <v>-0.10607499999999992</v>
      </c>
      <c r="H99" s="14">
        <f>'javitas(5)'!Q97</f>
        <v>0.2937249999999999</v>
      </c>
      <c r="I99" s="14">
        <f>'visszaford(5)'!Q97</f>
        <v>0.24837500000000001</v>
      </c>
      <c r="J99" s="14">
        <f>'szukseg(5)'!Q97</f>
        <v>-0.20302500000000001</v>
      </c>
      <c r="K99" s="14">
        <f>'gyak(5)'!Q97</f>
        <v>1.5699999999999825E-2</v>
      </c>
      <c r="L99" s="14">
        <f>'visszaall(5)'!Q97</f>
        <v>-8.3449999999999802E-2</v>
      </c>
      <c r="M99" s="1">
        <v>1000000</v>
      </c>
      <c r="N99" s="18">
        <f>gyanuk!AF99</f>
        <v>133</v>
      </c>
    </row>
    <row r="100" spans="1:14" x14ac:dyDescent="0.3">
      <c r="A100" s="1" t="s">
        <v>156</v>
      </c>
      <c r="B100" s="1" t="s">
        <v>109</v>
      </c>
      <c r="C100" s="14">
        <f>'bizalom(5)'!Q98</f>
        <v>-4.2724999999999902E-2</v>
      </c>
      <c r="D100" s="14">
        <f>'sertetlen(5)'!Q98</f>
        <v>6.7875000000000019E-2</v>
      </c>
      <c r="E100" s="14">
        <f>'rendelkezes(5)'!Q98</f>
        <v>0.38487499999999997</v>
      </c>
      <c r="F100" s="14">
        <f>'kar(5)'!Q98</f>
        <v>0.1721999999999998</v>
      </c>
      <c r="G100" s="14">
        <f>'csoportmunka(5)'!Q98</f>
        <v>6.3724999999999921E-2</v>
      </c>
      <c r="H100" s="14">
        <f>'javitas(5)'!Q98</f>
        <v>0.39217500000000016</v>
      </c>
      <c r="I100" s="14">
        <f>'visszaford(5)'!Q98</f>
        <v>0.3490749999999998</v>
      </c>
      <c r="J100" s="14">
        <f>'szukseg(5)'!Q98</f>
        <v>0.14490000000000014</v>
      </c>
      <c r="K100" s="14">
        <f>'gyak(5)'!Q98</f>
        <v>0.15480000000000016</v>
      </c>
      <c r="L100" s="14">
        <f>'visszaall(5)'!Q98</f>
        <v>0.12552500000000011</v>
      </c>
      <c r="M100" s="1">
        <v>1000000</v>
      </c>
      <c r="N100" s="18">
        <f>gyanuk!AF100</f>
        <v>116</v>
      </c>
    </row>
    <row r="101" spans="1:14" x14ac:dyDescent="0.3">
      <c r="A101" s="1" t="s">
        <v>154</v>
      </c>
      <c r="B101" s="1" t="s">
        <v>110</v>
      </c>
      <c r="C101" s="14">
        <f>'bizalom(5)'!Q99</f>
        <v>1.2800000000000145E-2</v>
      </c>
      <c r="D101" s="14">
        <f>'sertetlen(5)'!Q99</f>
        <v>8.1724999999999937E-2</v>
      </c>
      <c r="E101" s="14">
        <f>'rendelkezes(5)'!Q99</f>
        <v>0.38487499999999997</v>
      </c>
      <c r="F101" s="14">
        <f>'kar(5)'!Q99</f>
        <v>4.9250000000000016E-2</v>
      </c>
      <c r="G101" s="14">
        <f>'csoportmunka(5)'!Q99</f>
        <v>-2.2675000000000223E-2</v>
      </c>
      <c r="H101" s="14">
        <f>'javitas(5)'!Q99</f>
        <v>0.45572499999999994</v>
      </c>
      <c r="I101" s="14">
        <f>'visszaford(5)'!Q99</f>
        <v>0.33765000000000012</v>
      </c>
      <c r="J101" s="14">
        <f>'szukseg(5)'!Q99</f>
        <v>0.19447499999999995</v>
      </c>
      <c r="K101" s="14">
        <f>'gyak(5)'!Q99</f>
        <v>0.16627500000000006</v>
      </c>
      <c r="L101" s="14">
        <f>'visszaall(5)'!Q99</f>
        <v>0.14482499999999987</v>
      </c>
      <c r="M101" s="1">
        <v>1000000</v>
      </c>
      <c r="N101" s="18">
        <f>gyanuk!AF101</f>
        <v>117</v>
      </c>
    </row>
    <row r="102" spans="1:14" x14ac:dyDescent="0.3">
      <c r="A102" s="1" t="s">
        <v>152</v>
      </c>
      <c r="B102" s="1" t="s">
        <v>111</v>
      </c>
      <c r="C102" s="14">
        <f>'bizalom(5)'!Q100</f>
        <v>5.2550000000000208E-2</v>
      </c>
      <c r="D102" s="14">
        <f>'sertetlen(5)'!Q100</f>
        <v>-0.41694999999999971</v>
      </c>
      <c r="E102" s="14">
        <f>'rendelkezes(5)'!Q100</f>
        <v>-0.36535000000000029</v>
      </c>
      <c r="F102" s="14">
        <f>'kar(5)'!Q100</f>
        <v>-0.42369999999999974</v>
      </c>
      <c r="G102" s="14">
        <f>'csoportmunka(5)'!Q100</f>
        <v>-0.45169999999999977</v>
      </c>
      <c r="H102" s="14">
        <f>'javitas(5)'!Q100</f>
        <v>-0.75310000000000032</v>
      </c>
      <c r="I102" s="14">
        <f>'visszaford(5)'!Q100</f>
        <v>-0.19539999999999957</v>
      </c>
      <c r="J102" s="14">
        <f>'szukseg(5)'!Q100</f>
        <v>-0.26989999999999958</v>
      </c>
      <c r="K102" s="14">
        <f>'gyak(5)'!Q100</f>
        <v>-0.49039999999999973</v>
      </c>
      <c r="L102" s="14">
        <f>'visszaall(5)'!Q100</f>
        <v>-0.45680000000000009</v>
      </c>
      <c r="M102" s="1">
        <v>1000000</v>
      </c>
      <c r="N102" s="18">
        <f>gyanuk!AF102</f>
        <v>51</v>
      </c>
    </row>
    <row r="103" spans="1:14" x14ac:dyDescent="0.3">
      <c r="A103" s="1" t="s">
        <v>156</v>
      </c>
      <c r="B103" s="1" t="s">
        <v>112</v>
      </c>
      <c r="C103" s="14">
        <f>'bizalom(5)'!Q101</f>
        <v>-0.66016666666666668</v>
      </c>
      <c r="D103" s="14">
        <f>'sertetlen(5)'!Q101</f>
        <v>-0.52990000000000015</v>
      </c>
      <c r="E103" s="14">
        <f>'rendelkezes(5)'!Q101</f>
        <v>8.4799999999999834E-2</v>
      </c>
      <c r="F103" s="14">
        <f>'kar(5)'!Q101</f>
        <v>-0.60820000000000007</v>
      </c>
      <c r="G103" s="14">
        <f>'csoportmunka(5)'!Q101</f>
        <v>-0.71673333333333356</v>
      </c>
      <c r="H103" s="14">
        <f>'javitas(5)'!Q101</f>
        <v>-0.6706333333333333</v>
      </c>
      <c r="I103" s="14">
        <f>'visszaford(5)'!Q101</f>
        <v>-0.74020000000000008</v>
      </c>
      <c r="J103" s="14">
        <f>'szukseg(5)'!Q101</f>
        <v>0.66220000000000012</v>
      </c>
      <c r="K103" s="14">
        <f>'gyak(5)'!Q101</f>
        <v>0.16156666666666686</v>
      </c>
      <c r="L103" s="14">
        <f>'visszaall(5)'!Q101</f>
        <v>-0.12296666666666652</v>
      </c>
      <c r="M103" s="1">
        <v>1000000</v>
      </c>
      <c r="N103" s="18">
        <f>gyanuk!AF103</f>
        <v>39</v>
      </c>
    </row>
    <row r="104" spans="1:14" x14ac:dyDescent="0.3">
      <c r="A104" s="1" t="s">
        <v>154</v>
      </c>
      <c r="B104" s="1" t="s">
        <v>113</v>
      </c>
      <c r="C104" s="14">
        <f>'bizalom(5)'!Q102</f>
        <v>-0.24362499999999998</v>
      </c>
      <c r="D104" s="14">
        <f>'sertetlen(5)'!Q102</f>
        <v>-0.36194999999999977</v>
      </c>
      <c r="E104" s="14">
        <f>'rendelkezes(5)'!Q102</f>
        <v>0.27869999999999984</v>
      </c>
      <c r="F104" s="14">
        <f>'kar(5)'!Q102</f>
        <v>-0.32284999999999986</v>
      </c>
      <c r="G104" s="14">
        <f>'csoportmunka(5)'!Q102</f>
        <v>-0.23025000000000007</v>
      </c>
      <c r="H104" s="14">
        <f>'javitas(5)'!Q102</f>
        <v>-0.2574749999999999</v>
      </c>
      <c r="I104" s="14">
        <f>'visszaford(5)'!Q102</f>
        <v>-0.26634999999999986</v>
      </c>
      <c r="J104" s="14">
        <f>'szukseg(5)'!Q102</f>
        <v>0.63724999999999998</v>
      </c>
      <c r="K104" s="14">
        <f>'gyak(5)'!Q102</f>
        <v>0.58367500000000017</v>
      </c>
      <c r="L104" s="14">
        <f>'visszaall(5)'!Q102</f>
        <v>0.10672499999999996</v>
      </c>
      <c r="M104" s="1">
        <v>1000000</v>
      </c>
      <c r="N104" s="18">
        <f>gyanuk!AF104</f>
        <v>80</v>
      </c>
    </row>
    <row r="105" spans="1:14" x14ac:dyDescent="0.3">
      <c r="A105" s="1" t="s">
        <v>152</v>
      </c>
      <c r="B105" s="1" t="s">
        <v>114</v>
      </c>
      <c r="C105" s="14">
        <f>'bizalom(5)'!Q103</f>
        <v>0.37003333333333344</v>
      </c>
      <c r="D105" s="14">
        <f>'sertetlen(5)'!Q103</f>
        <v>-0.14209999999999981</v>
      </c>
      <c r="E105" s="14">
        <f>'rendelkezes(5)'!Q103</f>
        <v>-0.52409999999999979</v>
      </c>
      <c r="F105" s="14">
        <f>'kar(5)'!Q103</f>
        <v>-4.2833333333333279E-2</v>
      </c>
      <c r="G105" s="14">
        <f>'csoportmunka(5)'!Q103</f>
        <v>-0.18999999999999995</v>
      </c>
      <c r="H105" s="14">
        <f>'javitas(5)'!Q103</f>
        <v>-0.52049999999999985</v>
      </c>
      <c r="I105" s="14">
        <f>'visszaford(5)'!Q103</f>
        <v>-0.22043333333333312</v>
      </c>
      <c r="J105" s="14">
        <f>'szukseg(5)'!Q103</f>
        <v>-0.18450000000000003</v>
      </c>
      <c r="K105" s="14">
        <f>'gyak(5)'!Q103</f>
        <v>0.51533333333333331</v>
      </c>
      <c r="L105" s="14">
        <f>'visszaall(5)'!Q103</f>
        <v>1.570000000000012E-2</v>
      </c>
      <c r="M105" s="1">
        <v>1000000</v>
      </c>
      <c r="N105" s="18">
        <f>gyanuk!AF105</f>
        <v>101</v>
      </c>
    </row>
    <row r="106" spans="1:14" x14ac:dyDescent="0.3">
      <c r="A106" s="1" t="s">
        <v>156</v>
      </c>
      <c r="B106" s="1" t="s">
        <v>115</v>
      </c>
      <c r="C106" s="14">
        <f>'bizalom(5)'!Q104</f>
        <v>5.9849999999999959E-2</v>
      </c>
      <c r="D106" s="14">
        <f>'sertetlen(5)'!Q104</f>
        <v>0.17222499999999996</v>
      </c>
      <c r="E106" s="14">
        <f>'rendelkezes(5)'!Q104</f>
        <v>0.29117500000000018</v>
      </c>
      <c r="F106" s="14">
        <f>'kar(5)'!Q104</f>
        <v>-2.2175000000000278E-2</v>
      </c>
      <c r="G106" s="14">
        <f>'csoportmunka(5)'!Q104</f>
        <v>0.18925000000000003</v>
      </c>
      <c r="H106" s="14">
        <f>'javitas(5)'!Q104</f>
        <v>0.20790000000000008</v>
      </c>
      <c r="I106" s="14">
        <f>'visszaford(5)'!Q104</f>
        <v>0.20997499999999991</v>
      </c>
      <c r="J106" s="14">
        <f>'szukseg(5)'!Q104</f>
        <v>0.26842500000000014</v>
      </c>
      <c r="K106" s="14">
        <f>'gyak(5)'!Q104</f>
        <v>0.45282499999999981</v>
      </c>
      <c r="L106" s="14">
        <f>'visszaall(5)'!Q104</f>
        <v>7.8199999999999825E-2</v>
      </c>
      <c r="M106" s="1">
        <v>1000000</v>
      </c>
      <c r="N106" s="18">
        <f>gyanuk!AF106</f>
        <v>113</v>
      </c>
    </row>
    <row r="107" spans="1:14" x14ac:dyDescent="0.3">
      <c r="A107" s="1" t="s">
        <v>156</v>
      </c>
      <c r="B107" s="1" t="s">
        <v>116</v>
      </c>
      <c r="C107" s="14">
        <f>'bizalom(5)'!Q105</f>
        <v>-0.27932499999999982</v>
      </c>
      <c r="D107" s="14">
        <f>'sertetlen(5)'!Q105</f>
        <v>8.8699999999999779E-2</v>
      </c>
      <c r="E107" s="14">
        <f>'rendelkezes(5)'!Q105</f>
        <v>0.17540000000000011</v>
      </c>
      <c r="F107" s="14">
        <f>'kar(5)'!Q105</f>
        <v>-0.21567500000000028</v>
      </c>
      <c r="G107" s="14">
        <f>'csoportmunka(5)'!Q105</f>
        <v>0.10134999999999994</v>
      </c>
      <c r="H107" s="14">
        <f>'javitas(5)'!Q105</f>
        <v>3.5775000000000112E-2</v>
      </c>
      <c r="I107" s="14">
        <f>'visszaford(5)'!Q105</f>
        <v>-0.26647500000000002</v>
      </c>
      <c r="J107" s="14">
        <f>'szukseg(5)'!Q105</f>
        <v>0.60922499999999991</v>
      </c>
      <c r="K107" s="14">
        <f>'gyak(5)'!Q105</f>
        <v>0.1263249999999998</v>
      </c>
      <c r="L107" s="14">
        <f>'visszaall(5)'!Q105</f>
        <v>0.12217500000000014</v>
      </c>
      <c r="M107" s="1">
        <v>1000000</v>
      </c>
      <c r="N107" s="18">
        <f>gyanuk!AF107</f>
        <v>111</v>
      </c>
    </row>
    <row r="108" spans="1:14" x14ac:dyDescent="0.3">
      <c r="A108" s="1" t="s">
        <v>156</v>
      </c>
      <c r="B108" s="1" t="s">
        <v>117</v>
      </c>
      <c r="C108" s="14">
        <f>'bizalom(5)'!Q106</f>
        <v>0.5924799999999999</v>
      </c>
      <c r="D108" s="14">
        <f>'sertetlen(5)'!Q106</f>
        <v>0.62460000000000004</v>
      </c>
      <c r="E108" s="14">
        <f>'rendelkezes(5)'!Q106</f>
        <v>0.72650000000000003</v>
      </c>
      <c r="F108" s="14">
        <f>'kar(5)'!Q106</f>
        <v>0.67277999999999993</v>
      </c>
      <c r="G108" s="14">
        <f>'csoportmunka(5)'!Q106</f>
        <v>0.69312000000000007</v>
      </c>
      <c r="H108" s="14">
        <f>'javitas(5)'!Q106</f>
        <v>0.66055999999999993</v>
      </c>
      <c r="I108" s="14">
        <f>'visszaford(5)'!Q106</f>
        <v>0.66235999999999984</v>
      </c>
      <c r="J108" s="14">
        <f>'szukseg(5)'!Q106</f>
        <v>6.592000000000002E-2</v>
      </c>
      <c r="K108" s="14">
        <f>'gyak(5)'!Q106</f>
        <v>0.22764000000000015</v>
      </c>
      <c r="L108" s="14">
        <f>'visszaall(5)'!Q106</f>
        <v>-2.9159999999999898E-2</v>
      </c>
      <c r="M108" s="1">
        <v>1000000</v>
      </c>
      <c r="N108" s="18">
        <f>gyanuk!AF108</f>
        <v>41</v>
      </c>
    </row>
    <row r="109" spans="1:14" x14ac:dyDescent="0.3">
      <c r="A109" s="1" t="s">
        <v>156</v>
      </c>
      <c r="B109" s="1" t="s">
        <v>118</v>
      </c>
      <c r="C109" s="14">
        <f>'bizalom(5)'!Q107</f>
        <v>0.76347999999999994</v>
      </c>
      <c r="D109" s="14">
        <f>'sertetlen(5)'!Q107</f>
        <v>0.71265999999999985</v>
      </c>
      <c r="E109" s="14">
        <f>'rendelkezes(5)'!Q107</f>
        <v>0.79727999999999999</v>
      </c>
      <c r="F109" s="14">
        <f>'kar(5)'!Q107</f>
        <v>0.75584000000000018</v>
      </c>
      <c r="G109" s="14">
        <f>'csoportmunka(5)'!Q107</f>
        <v>0.84664000000000017</v>
      </c>
      <c r="H109" s="14">
        <f>'javitas(5)'!Q107</f>
        <v>0.80005999999999988</v>
      </c>
      <c r="I109" s="14">
        <f>'visszaford(5)'!Q107</f>
        <v>0.82897999999999994</v>
      </c>
      <c r="J109" s="14">
        <f>'szukseg(5)'!Q107</f>
        <v>3.7679999999999936E-2</v>
      </c>
      <c r="K109" s="14">
        <f>'gyak(5)'!Q107</f>
        <v>0.45847999999999994</v>
      </c>
      <c r="L109" s="14">
        <f>'visszaall(5)'!Q107</f>
        <v>6.2599999999999947E-2</v>
      </c>
      <c r="M109" s="1">
        <v>1000000</v>
      </c>
      <c r="N109" s="18">
        <f>gyanuk!AF109</f>
        <v>23</v>
      </c>
    </row>
    <row r="110" spans="1:14" x14ac:dyDescent="0.3">
      <c r="A110" s="1" t="s">
        <v>152</v>
      </c>
      <c r="B110" s="1" t="s">
        <v>119</v>
      </c>
      <c r="C110" s="14">
        <f>'bizalom(5)'!Q108</f>
        <v>2.0000000000000018E-2</v>
      </c>
      <c r="D110" s="14">
        <f>'sertetlen(5)'!Q108</f>
        <v>-1.5237000000000007</v>
      </c>
      <c r="E110" s="14">
        <f>'rendelkezes(5)'!Q108</f>
        <v>-4.4306000000000001</v>
      </c>
      <c r="F110" s="14">
        <f>'kar(5)'!Q108</f>
        <v>-2.851</v>
      </c>
      <c r="G110" s="14">
        <f>'csoportmunka(5)'!Q108</f>
        <v>-1.5497000000000005</v>
      </c>
      <c r="H110" s="14">
        <f>'javitas(5)'!Q108</f>
        <v>-3.6840999999999999</v>
      </c>
      <c r="I110" s="14">
        <f>'visszaford(5)'!Q108</f>
        <v>-3.0415000000000001</v>
      </c>
      <c r="J110" s="14">
        <f>'szukseg(5)'!Q108</f>
        <v>-1.5467999999999993</v>
      </c>
      <c r="K110" s="14">
        <f>'gyak(5)'!Q108</f>
        <v>-1.2022000000000008</v>
      </c>
      <c r="L110" s="14">
        <f>'visszaall(5)'!Q108</f>
        <v>-0.43999999999999995</v>
      </c>
      <c r="M110" s="1">
        <v>1000000</v>
      </c>
      <c r="N110" s="18">
        <f>gyanuk!AF110</f>
        <v>10</v>
      </c>
    </row>
    <row r="111" spans="1:14" x14ac:dyDescent="0.3">
      <c r="A111" s="1" t="s">
        <v>156</v>
      </c>
      <c r="B111" s="1" t="s">
        <v>120</v>
      </c>
      <c r="C111" s="14">
        <f>'bizalom(5)'!Q109</f>
        <v>0.20769999999999977</v>
      </c>
      <c r="D111" s="14">
        <f>'sertetlen(5)'!Q109</f>
        <v>0.14567500000000022</v>
      </c>
      <c r="E111" s="14">
        <f>'rendelkezes(5)'!Q109</f>
        <v>0.45290000000000008</v>
      </c>
      <c r="F111" s="14">
        <f>'kar(5)'!Q109</f>
        <v>0.16094999999999982</v>
      </c>
      <c r="G111" s="14">
        <f>'csoportmunka(5)'!Q109</f>
        <v>0.33372499999999994</v>
      </c>
      <c r="H111" s="14">
        <f>'javitas(5)'!Q109</f>
        <v>0.57819999999999983</v>
      </c>
      <c r="I111" s="14">
        <f>'visszaford(5)'!Q109</f>
        <v>0.42740000000000011</v>
      </c>
      <c r="J111" s="14">
        <f>'szukseg(5)'!Q109</f>
        <v>0.32474999999999998</v>
      </c>
      <c r="K111" s="14">
        <f>'gyak(5)'!Q109</f>
        <v>2.3324999999999818E-2</v>
      </c>
      <c r="L111" s="14">
        <f>'visszaall(5)'!Q109</f>
        <v>0.12652500000000011</v>
      </c>
      <c r="M111" s="1">
        <v>1000000</v>
      </c>
      <c r="N111" s="18">
        <f>gyanuk!AF111</f>
        <v>93</v>
      </c>
    </row>
    <row r="112" spans="1:14" x14ac:dyDescent="0.3">
      <c r="A112" s="1" t="s">
        <v>156</v>
      </c>
      <c r="B112" s="1" t="s">
        <v>121</v>
      </c>
      <c r="C112" s="14">
        <f>'bizalom(5)'!Q110</f>
        <v>0.30292500000000022</v>
      </c>
      <c r="D112" s="14">
        <f>'sertetlen(5)'!Q110</f>
        <v>0.5136750000000001</v>
      </c>
      <c r="E112" s="14">
        <f>'rendelkezes(5)'!Q110</f>
        <v>0.45974999999999999</v>
      </c>
      <c r="F112" s="14">
        <f>'kar(5)'!Q110</f>
        <v>0.47852500000000009</v>
      </c>
      <c r="G112" s="14">
        <f>'csoportmunka(5)'!Q110</f>
        <v>0.27755000000000019</v>
      </c>
      <c r="H112" s="14">
        <f>'javitas(5)'!Q110</f>
        <v>0.5804499999999998</v>
      </c>
      <c r="I112" s="14">
        <f>'visszaford(5)'!Q110</f>
        <v>0.49657499999999977</v>
      </c>
      <c r="J112" s="14">
        <f>'szukseg(5)'!Q110</f>
        <v>-0.21640000000000015</v>
      </c>
      <c r="K112" s="14">
        <f>'gyak(5)'!Q110</f>
        <v>-0.15284999999999993</v>
      </c>
      <c r="L112" s="14">
        <f>'visszaall(5)'!Q110</f>
        <v>-5.9275000000000189E-2</v>
      </c>
      <c r="M112" s="1">
        <v>1000000</v>
      </c>
      <c r="N112" s="18">
        <f>gyanuk!AF112</f>
        <v>70</v>
      </c>
    </row>
    <row r="113" spans="1:14" x14ac:dyDescent="0.3">
      <c r="A113" s="1" t="s">
        <v>152</v>
      </c>
      <c r="B113" s="1" t="s">
        <v>122</v>
      </c>
      <c r="C113" s="14">
        <f>'bizalom(5)'!Q111</f>
        <v>-0.21225000000000005</v>
      </c>
      <c r="D113" s="14">
        <f>'sertetlen(5)'!Q111</f>
        <v>0.18989999999999962</v>
      </c>
      <c r="E113" s="14">
        <f>'rendelkezes(5)'!Q111</f>
        <v>-0.19835000000000047</v>
      </c>
      <c r="F113" s="14">
        <f>'kar(5)'!Q111</f>
        <v>9.4899999999999651E-2</v>
      </c>
      <c r="G113" s="14">
        <f>'csoportmunka(5)'!Q111</f>
        <v>-0.98164999999999969</v>
      </c>
      <c r="H113" s="14">
        <f>'javitas(5)'!Q111</f>
        <v>-0.27894999999999981</v>
      </c>
      <c r="I113" s="14">
        <f>'visszaford(5)'!Q111</f>
        <v>0.32185000000000041</v>
      </c>
      <c r="J113" s="14">
        <f>'szukseg(5)'!Q111</f>
        <v>-1.3762500000000002</v>
      </c>
      <c r="K113" s="14">
        <f>'gyak(5)'!Q111</f>
        <v>-1.4518</v>
      </c>
      <c r="L113" s="14">
        <f>'visszaall(5)'!Q111</f>
        <v>-0.45874999999999999</v>
      </c>
      <c r="M113" s="1">
        <v>1000000</v>
      </c>
      <c r="N113" s="18">
        <f>gyanuk!AF113</f>
        <v>55</v>
      </c>
    </row>
    <row r="114" spans="1:14" x14ac:dyDescent="0.3">
      <c r="A114" s="1" t="s">
        <v>154</v>
      </c>
      <c r="B114" s="1" t="s">
        <v>123</v>
      </c>
      <c r="C114" s="14">
        <f>'bizalom(5)'!Q112</f>
        <v>0.30752500000000005</v>
      </c>
      <c r="D114" s="14">
        <f>'sertetlen(5)'!Q112</f>
        <v>0.43490000000000006</v>
      </c>
      <c r="E114" s="14">
        <f>'rendelkezes(5)'!Q112</f>
        <v>0.45974999999999999</v>
      </c>
      <c r="F114" s="14">
        <f>'kar(5)'!Q112</f>
        <v>0.46915000000000007</v>
      </c>
      <c r="G114" s="14">
        <f>'csoportmunka(5)'!Q112</f>
        <v>0.18425000000000002</v>
      </c>
      <c r="H114" s="14">
        <f>'javitas(5)'!Q112</f>
        <v>0.59457499999999985</v>
      </c>
      <c r="I114" s="14">
        <f>'visszaford(5)'!Q112</f>
        <v>0.49657499999999977</v>
      </c>
      <c r="J114" s="14">
        <f>'szukseg(5)'!Q112</f>
        <v>-0.22292500000000026</v>
      </c>
      <c r="K114" s="14">
        <f>'gyak(5)'!Q112</f>
        <v>-0.16397499999999998</v>
      </c>
      <c r="L114" s="14">
        <f>'visszaall(5)'!Q112</f>
        <v>9.1275000000000106E-2</v>
      </c>
      <c r="M114" s="1">
        <v>1000000</v>
      </c>
      <c r="N114" s="18">
        <f>gyanuk!AF114</f>
        <v>66</v>
      </c>
    </row>
    <row r="115" spans="1:14" x14ac:dyDescent="0.3">
      <c r="A115" s="1" t="s">
        <v>156</v>
      </c>
      <c r="B115" s="1" t="s">
        <v>124</v>
      </c>
      <c r="C115" s="14">
        <f>'bizalom(5)'!Q113</f>
        <v>0.57489999999999997</v>
      </c>
      <c r="D115" s="14">
        <f>'sertetlen(5)'!Q113</f>
        <v>0.65482000000000018</v>
      </c>
      <c r="E115" s="14">
        <f>'rendelkezes(5)'!Q113</f>
        <v>0.76207999999999987</v>
      </c>
      <c r="F115" s="14">
        <f>'kar(5)'!Q113</f>
        <v>0.76704000000000017</v>
      </c>
      <c r="G115" s="14">
        <f>'csoportmunka(5)'!Q113</f>
        <v>0.66624000000000017</v>
      </c>
      <c r="H115" s="14">
        <f>'javitas(5)'!Q113</f>
        <v>0.80135999999999985</v>
      </c>
      <c r="I115" s="14">
        <f>'visszaford(5)'!Q113</f>
        <v>0.68605999999999978</v>
      </c>
      <c r="J115" s="14">
        <f>'szukseg(5)'!Q113</f>
        <v>-4.1120000000000087E-2</v>
      </c>
      <c r="K115" s="14">
        <f>'gyak(5)'!Q113</f>
        <v>0.33892000000000005</v>
      </c>
      <c r="L115" s="14">
        <f>'visszaall(5)'!Q113</f>
        <v>-3.8220000000000101E-2</v>
      </c>
      <c r="M115" s="1">
        <v>1000000</v>
      </c>
      <c r="N115" s="18">
        <f>gyanuk!AF115</f>
        <v>31</v>
      </c>
    </row>
    <row r="116" spans="1:14" x14ac:dyDescent="0.3">
      <c r="A116" s="1" t="s">
        <v>154</v>
      </c>
      <c r="B116" s="1" t="s">
        <v>125</v>
      </c>
      <c r="C116" s="14">
        <f>'bizalom(5)'!Q114</f>
        <v>0.30777500000000013</v>
      </c>
      <c r="D116" s="14">
        <f>'sertetlen(5)'!Q114</f>
        <v>0.34762499999999996</v>
      </c>
      <c r="E116" s="14">
        <f>'rendelkezes(5)'!Q114</f>
        <v>0.52717500000000017</v>
      </c>
      <c r="F116" s="14">
        <f>'kar(5)'!Q114</f>
        <v>0.3344499999999998</v>
      </c>
      <c r="G116" s="14">
        <f>'csoportmunka(5)'!Q114</f>
        <v>-3.1725000000000003E-2</v>
      </c>
      <c r="H116" s="14">
        <f>'javitas(5)'!Q114</f>
        <v>0.52740000000000009</v>
      </c>
      <c r="I116" s="14">
        <f>'visszaford(5)'!Q114</f>
        <v>0.42640000000000011</v>
      </c>
      <c r="J116" s="14">
        <f>'szukseg(5)'!Q114</f>
        <v>-0.18799999999999994</v>
      </c>
      <c r="K116" s="14">
        <f>'gyak(5)'!Q114</f>
        <v>-0.23115000000000019</v>
      </c>
      <c r="L116" s="14">
        <f>'visszaall(5)'!Q114</f>
        <v>5.4800000000000182E-2</v>
      </c>
      <c r="M116" s="1">
        <v>1000000</v>
      </c>
      <c r="N116" s="18">
        <f>gyanuk!AF116</f>
        <v>92</v>
      </c>
    </row>
    <row r="117" spans="1:14" x14ac:dyDescent="0.3">
      <c r="A117" s="1" t="s">
        <v>156</v>
      </c>
      <c r="B117" s="1" t="s">
        <v>126</v>
      </c>
      <c r="C117" s="14">
        <f>'bizalom(5)'!Q115</f>
        <v>0.35006666666666691</v>
      </c>
      <c r="D117" s="14">
        <f>'sertetlen(5)'!Q115</f>
        <v>0.3128333333333333</v>
      </c>
      <c r="E117" s="14">
        <f>'rendelkezes(5)'!Q115</f>
        <v>0.47540000000000027</v>
      </c>
      <c r="F117" s="14">
        <f>'kar(5)'!Q115</f>
        <v>6.8400000000000308E-2</v>
      </c>
      <c r="G117" s="14">
        <f>'csoportmunka(5)'!Q115</f>
        <v>0.17399999999999993</v>
      </c>
      <c r="H117" s="14">
        <f>'javitas(5)'!Q115</f>
        <v>9.3333333333333268E-2</v>
      </c>
      <c r="I117" s="14">
        <f>'visszaford(5)'!Q115</f>
        <v>4.3366666666666852E-2</v>
      </c>
      <c r="J117" s="14">
        <f>'szukseg(5)'!Q115</f>
        <v>-0.4216333333333333</v>
      </c>
      <c r="K117" s="14">
        <f>'gyak(5)'!Q115</f>
        <v>-9.2133333333333248E-2</v>
      </c>
      <c r="L117" s="14">
        <f>'visszaall(5)'!Q115</f>
        <v>-0.11016666666666659</v>
      </c>
      <c r="M117" s="1">
        <v>1000000</v>
      </c>
      <c r="N117" s="18">
        <f>gyanuk!AF117</f>
        <v>105</v>
      </c>
    </row>
    <row r="118" spans="1:14" x14ac:dyDescent="0.3">
      <c r="A118" s="1" t="s">
        <v>155</v>
      </c>
      <c r="B118" s="1" t="s">
        <v>127</v>
      </c>
      <c r="C118" s="14">
        <f>'bizalom(5)'!Q116</f>
        <v>0.67164000000000024</v>
      </c>
      <c r="D118" s="14">
        <f>'sertetlen(5)'!Q116</f>
        <v>0.69281999999999999</v>
      </c>
      <c r="E118" s="14">
        <f>'rendelkezes(5)'!Q116</f>
        <v>0.60497999999999996</v>
      </c>
      <c r="F118" s="14">
        <f>'kar(5)'!Q116</f>
        <v>0.65267999999999993</v>
      </c>
      <c r="G118" s="14">
        <f>'csoportmunka(5)'!Q116</f>
        <v>0.49175999999999986</v>
      </c>
      <c r="H118" s="14">
        <f>'javitas(5)'!Q116</f>
        <v>0.83257999999999988</v>
      </c>
      <c r="I118" s="14">
        <f>'visszaford(5)'!Q116</f>
        <v>0.70574000000000014</v>
      </c>
      <c r="J118" s="14">
        <f>'szukseg(5)'!Q116</f>
        <v>0.10998000000000001</v>
      </c>
      <c r="K118" s="14">
        <f>'gyak(5)'!Q116</f>
        <v>0.29017999999999999</v>
      </c>
      <c r="L118" s="14">
        <f>'visszaall(5)'!Q116</f>
        <v>0.10035999999999987</v>
      </c>
      <c r="M118" s="1">
        <v>1000000</v>
      </c>
      <c r="N118" s="18">
        <f>gyanuk!AF118</f>
        <v>26</v>
      </c>
    </row>
    <row r="119" spans="1:14" x14ac:dyDescent="0.3">
      <c r="A119" s="1" t="s">
        <v>152</v>
      </c>
      <c r="B119" s="1" t="s">
        <v>128</v>
      </c>
      <c r="C119" s="14">
        <f>'bizalom(5)'!Q117</f>
        <v>0.31960000000000033</v>
      </c>
      <c r="D119" s="14">
        <f>'sertetlen(5)'!Q117</f>
        <v>0.37639999999999962</v>
      </c>
      <c r="E119" s="14">
        <f>'rendelkezes(5)'!Q117</f>
        <v>-0.18989999999999974</v>
      </c>
      <c r="F119" s="14">
        <f>'kar(5)'!Q117</f>
        <v>0.25849999999999995</v>
      </c>
      <c r="G119" s="14">
        <f>'csoportmunka(5)'!Q117</f>
        <v>-0.29739999999999966</v>
      </c>
      <c r="H119" s="14">
        <f>'javitas(5)'!Q117</f>
        <v>0.40960000000000041</v>
      </c>
      <c r="I119" s="14">
        <f>'visszaford(5)'!Q117</f>
        <v>0.58674999999999999</v>
      </c>
      <c r="J119" s="14">
        <f>'szukseg(5)'!Q117</f>
        <v>-1.0521000000000003</v>
      </c>
      <c r="K119" s="14">
        <f>'gyak(5)'!Q117</f>
        <v>-0.96310000000000029</v>
      </c>
      <c r="L119" s="14">
        <f>'visszaall(5)'!Q117</f>
        <v>-0.61719999999999975</v>
      </c>
      <c r="M119" s="1">
        <v>1000000</v>
      </c>
      <c r="N119" s="18">
        <f>gyanuk!AF119</f>
        <v>37</v>
      </c>
    </row>
    <row r="120" spans="1:14" x14ac:dyDescent="0.3">
      <c r="A120" s="1" t="s">
        <v>156</v>
      </c>
      <c r="B120" s="1" t="s">
        <v>129</v>
      </c>
      <c r="C120" s="14">
        <f>'bizalom(5)'!Q118</f>
        <v>0.75927999999999984</v>
      </c>
      <c r="D120" s="14">
        <f>'sertetlen(5)'!Q118</f>
        <v>0.62819999999999998</v>
      </c>
      <c r="E120" s="14">
        <f>'rendelkezes(5)'!Q118</f>
        <v>0.67117999999999989</v>
      </c>
      <c r="F120" s="14">
        <f>'kar(5)'!Q118</f>
        <v>0.77405999999999986</v>
      </c>
      <c r="G120" s="14">
        <f>'csoportmunka(5)'!Q118</f>
        <v>0.8220599999999999</v>
      </c>
      <c r="H120" s="14">
        <f>'javitas(5)'!Q118</f>
        <v>0.87142000000000019</v>
      </c>
      <c r="I120" s="14">
        <f>'visszaford(5)'!Q118</f>
        <v>0.76941999999999999</v>
      </c>
      <c r="J120" s="14">
        <f>'szukseg(5)'!Q118</f>
        <v>0.20107999999999998</v>
      </c>
      <c r="K120" s="14">
        <f>'gyak(5)'!Q118</f>
        <v>0.53410000000000002</v>
      </c>
      <c r="L120" s="14">
        <f>'visszaall(5)'!Q118</f>
        <v>0.17807999999999993</v>
      </c>
      <c r="M120" s="1">
        <v>1000000</v>
      </c>
      <c r="N120" s="18">
        <f>gyanuk!AF120</f>
        <v>13</v>
      </c>
    </row>
    <row r="121" spans="1:14" x14ac:dyDescent="0.3">
      <c r="A121" s="1" t="s">
        <v>156</v>
      </c>
      <c r="B121" s="1" t="s">
        <v>130</v>
      </c>
      <c r="C121" s="14">
        <f>'bizalom(5)'!Q119</f>
        <v>0.75927999999999984</v>
      </c>
      <c r="D121" s="14">
        <f>'sertetlen(5)'!Q119</f>
        <v>0.62819999999999998</v>
      </c>
      <c r="E121" s="14">
        <f>'rendelkezes(5)'!Q119</f>
        <v>0.67117999999999989</v>
      </c>
      <c r="F121" s="14">
        <f>'kar(5)'!Q119</f>
        <v>0.77405999999999986</v>
      </c>
      <c r="G121" s="14">
        <f>'csoportmunka(5)'!Q119</f>
        <v>0.8220599999999999</v>
      </c>
      <c r="H121" s="14">
        <f>'javitas(5)'!Q119</f>
        <v>0.87142000000000019</v>
      </c>
      <c r="I121" s="14">
        <f>'visszaford(5)'!Q119</f>
        <v>0.76941999999999999</v>
      </c>
      <c r="J121" s="14">
        <f>'szukseg(5)'!Q119</f>
        <v>0.20107999999999998</v>
      </c>
      <c r="K121" s="14">
        <f>'gyak(5)'!Q119</f>
        <v>0.53410000000000002</v>
      </c>
      <c r="L121" s="14">
        <f>'visszaall(5)'!Q119</f>
        <v>0.17807999999999993</v>
      </c>
      <c r="M121" s="1">
        <v>1000000</v>
      </c>
      <c r="N121" s="18">
        <f>gyanuk!AF121</f>
        <v>13</v>
      </c>
    </row>
    <row r="122" spans="1:14" x14ac:dyDescent="0.3">
      <c r="A122" s="1" t="s">
        <v>155</v>
      </c>
      <c r="B122" s="1" t="s">
        <v>131</v>
      </c>
      <c r="C122" s="14">
        <f>'bizalom(5)'!Q120</f>
        <v>0.24490000000000012</v>
      </c>
      <c r="D122" s="14">
        <f>'sertetlen(5)'!Q120</f>
        <v>0.22469999999999979</v>
      </c>
      <c r="E122" s="14">
        <f>'rendelkezes(5)'!Q120</f>
        <v>0.49590000000000012</v>
      </c>
      <c r="F122" s="14">
        <f>'kar(5)'!Q120</f>
        <v>0.35244999999999982</v>
      </c>
      <c r="G122" s="14">
        <f>'csoportmunka(5)'!Q120</f>
        <v>0.488375</v>
      </c>
      <c r="H122" s="14">
        <f>'javitas(5)'!Q120</f>
        <v>0.48150000000000004</v>
      </c>
      <c r="I122" s="14">
        <f>'visszaford(5)'!Q120</f>
        <v>0.51930000000000021</v>
      </c>
      <c r="J122" s="14">
        <f>'szukseg(5)'!Q120</f>
        <v>0.21987500000000004</v>
      </c>
      <c r="K122" s="14">
        <f>'gyak(5)'!Q120</f>
        <v>0.18612499999999998</v>
      </c>
      <c r="L122" s="14">
        <f>'visszaall(5)'!Q120</f>
        <v>-0.10897499999999982</v>
      </c>
      <c r="M122" s="1">
        <v>1000000</v>
      </c>
      <c r="N122" s="18">
        <f>gyanuk!AF122</f>
        <v>72</v>
      </c>
    </row>
    <row r="123" spans="1:14" x14ac:dyDescent="0.3">
      <c r="A123" s="1" t="s">
        <v>152</v>
      </c>
      <c r="B123" s="1" t="s">
        <v>132</v>
      </c>
      <c r="C123" s="14">
        <f>'bizalom(5)'!Q121</f>
        <v>-0.25789999999999957</v>
      </c>
      <c r="D123" s="14">
        <f>'sertetlen(5)'!Q121</f>
        <v>-0.23344999999999971</v>
      </c>
      <c r="E123" s="14">
        <f>'rendelkezes(5)'!Q121</f>
        <v>-0.46575000000000011</v>
      </c>
      <c r="F123" s="14">
        <f>'kar(5)'!Q121</f>
        <v>-0.76264999999999961</v>
      </c>
      <c r="G123" s="14">
        <f>'csoportmunka(5)'!Q121</f>
        <v>-0.45769999999999977</v>
      </c>
      <c r="H123" s="14">
        <f>'javitas(5)'!Q121</f>
        <v>-0.81464999999999965</v>
      </c>
      <c r="I123" s="14">
        <f>'visszaford(5)'!Q121</f>
        <v>-0.17405000000000026</v>
      </c>
      <c r="J123" s="14">
        <f>'szukseg(5)'!Q121</f>
        <v>-0.71819999999999973</v>
      </c>
      <c r="K123" s="14">
        <f>'gyak(5)'!Q121</f>
        <v>0.22330000000000017</v>
      </c>
      <c r="L123" s="14">
        <f>'visszaall(5)'!Q121</f>
        <v>-0.59650000000000003</v>
      </c>
      <c r="M123" s="1">
        <v>1000000</v>
      </c>
      <c r="N123" s="18">
        <f>gyanuk!AF123</f>
        <v>35</v>
      </c>
    </row>
    <row r="124" spans="1:14" x14ac:dyDescent="0.3">
      <c r="A124" s="1" t="s">
        <v>156</v>
      </c>
      <c r="B124" s="1" t="s">
        <v>133</v>
      </c>
      <c r="C124" s="14">
        <f>'bizalom(5)'!Q122</f>
        <v>1.2550000000000172E-2</v>
      </c>
      <c r="D124" s="14">
        <f>'sertetlen(5)'!Q122</f>
        <v>-0.12272499999999997</v>
      </c>
      <c r="E124" s="14">
        <f>'rendelkezes(5)'!Q122</f>
        <v>0.36755000000000015</v>
      </c>
      <c r="F124" s="14">
        <f>'kar(5)'!Q122</f>
        <v>4.9124999999999974E-2</v>
      </c>
      <c r="G124" s="14">
        <f>'csoportmunka(5)'!Q122</f>
        <v>-2.9949999999999921E-2</v>
      </c>
      <c r="H124" s="14">
        <f>'javitas(5)'!Q122</f>
        <v>0.1324749999999999</v>
      </c>
      <c r="I124" s="14">
        <f>'visszaford(5)'!Q122</f>
        <v>0.10462499999999997</v>
      </c>
      <c r="J124" s="14">
        <f>'szukseg(5)'!Q122</f>
        <v>-2.0675000000000221E-2</v>
      </c>
      <c r="K124" s="14">
        <f>'gyak(5)'!Q122</f>
        <v>0.34544999999999981</v>
      </c>
      <c r="L124" s="14">
        <f>'visszaall(5)'!Q122</f>
        <v>0.12092500000000017</v>
      </c>
      <c r="M124" s="1">
        <v>1000000</v>
      </c>
      <c r="N124" s="18">
        <f>gyanuk!AF124</f>
        <v>135</v>
      </c>
    </row>
    <row r="125" spans="1:14" x14ac:dyDescent="0.3">
      <c r="A125" s="1" t="s">
        <v>156</v>
      </c>
      <c r="B125" s="1" t="s">
        <v>134</v>
      </c>
      <c r="C125" s="14">
        <f>'bizalom(5)'!Q123</f>
        <v>0.29742500000000016</v>
      </c>
      <c r="D125" s="14">
        <f>'sertetlen(5)'!Q123</f>
        <v>5.7900000000000063E-2</v>
      </c>
      <c r="E125" s="14">
        <f>'rendelkezes(5)'!Q123</f>
        <v>0.34062499999999996</v>
      </c>
      <c r="F125" s="14">
        <f>'kar(5)'!Q123</f>
        <v>5.2875000000000005E-2</v>
      </c>
      <c r="G125" s="14">
        <f>'csoportmunka(5)'!Q123</f>
        <v>3.3749999999999947E-2</v>
      </c>
      <c r="H125" s="14">
        <f>'javitas(5)'!Q123</f>
        <v>7.2175000000000211E-2</v>
      </c>
      <c r="I125" s="14">
        <f>'visszaford(5)'!Q123</f>
        <v>0.16867500000000013</v>
      </c>
      <c r="J125" s="14">
        <f>'szukseg(5)'!Q123</f>
        <v>6.0050000000000159E-2</v>
      </c>
      <c r="K125" s="14">
        <f>'gyak(5)'!Q123</f>
        <v>0.45157499999999984</v>
      </c>
      <c r="L125" s="14">
        <f>'visszaall(5)'!Q123</f>
        <v>0.24994999999999978</v>
      </c>
      <c r="M125" s="1">
        <v>1000000</v>
      </c>
      <c r="N125" s="18">
        <f>gyanuk!AF125</f>
        <v>112</v>
      </c>
    </row>
    <row r="126" spans="1:14" x14ac:dyDescent="0.3">
      <c r="A126" s="1" t="s">
        <v>156</v>
      </c>
      <c r="B126" s="1" t="s">
        <v>135</v>
      </c>
      <c r="C126" s="14">
        <f>'bizalom(5)'!Q124</f>
        <v>9.0525000000000078E-2</v>
      </c>
      <c r="D126" s="14">
        <f>'sertetlen(5)'!Q124</f>
        <v>0.23842500000000022</v>
      </c>
      <c r="E126" s="14">
        <f>'rendelkezes(5)'!Q124</f>
        <v>0.3268000000000002</v>
      </c>
      <c r="F126" s="14">
        <f>'kar(5)'!Q124</f>
        <v>8.5525000000000073E-2</v>
      </c>
      <c r="G126" s="14">
        <f>'csoportmunka(5)'!Q124</f>
        <v>0.30200000000000005</v>
      </c>
      <c r="H126" s="14">
        <f>'javitas(5)'!Q124</f>
        <v>0.31447499999999995</v>
      </c>
      <c r="I126" s="14">
        <f>'visszaford(5)'!Q124</f>
        <v>0.27802500000000008</v>
      </c>
      <c r="J126" s="14">
        <f>'szukseg(5)'!Q124</f>
        <v>-0.14107499999999984</v>
      </c>
      <c r="K126" s="14">
        <f>'gyak(5)'!Q124</f>
        <v>0.16652500000000015</v>
      </c>
      <c r="L126" s="14">
        <f>'visszaall(5)'!Q124</f>
        <v>-6.0400000000000009E-2</v>
      </c>
      <c r="M126" s="1">
        <v>1000000</v>
      </c>
      <c r="N126" s="18">
        <f>gyanuk!AF126</f>
        <v>123</v>
      </c>
    </row>
    <row r="127" spans="1:14" x14ac:dyDescent="0.3">
      <c r="A127" s="1" t="s">
        <v>156</v>
      </c>
      <c r="B127" s="1" t="s">
        <v>136</v>
      </c>
      <c r="C127" s="14">
        <f>'bizalom(5)'!Q125</f>
        <v>-0.1685500000000002</v>
      </c>
      <c r="D127" s="14">
        <f>'sertetlen(5)'!Q125</f>
        <v>-0.1828500000000004</v>
      </c>
      <c r="E127" s="14">
        <f>'rendelkezes(5)'!Q125</f>
        <v>-0.21730000000000027</v>
      </c>
      <c r="F127" s="14">
        <f>'kar(5)'!Q125</f>
        <v>-0.39964999999999962</v>
      </c>
      <c r="G127" s="14">
        <f>'csoportmunka(5)'!Q125</f>
        <v>0.30530000000000013</v>
      </c>
      <c r="H127" s="14">
        <f>'javitas(5)'!Q125</f>
        <v>0.24994999999999978</v>
      </c>
      <c r="I127" s="14">
        <f>'visszaford(5)'!Q125</f>
        <v>7.7050000000000174E-2</v>
      </c>
      <c r="J127" s="14">
        <f>'szukseg(5)'!Q125</f>
        <v>-1.1164499999999999</v>
      </c>
      <c r="K127" s="14">
        <f>'gyak(5)'!Q125</f>
        <v>-1.0627499999999999</v>
      </c>
      <c r="L127" s="14">
        <f>'visszaall(5)'!Q125</f>
        <v>-0.46700000000000008</v>
      </c>
      <c r="M127" s="1">
        <v>1000000</v>
      </c>
      <c r="N127" s="18">
        <f>gyanuk!AF127</f>
        <v>71</v>
      </c>
    </row>
    <row r="128" spans="1:14" x14ac:dyDescent="0.3">
      <c r="A128" s="1" t="s">
        <v>156</v>
      </c>
      <c r="B128" s="1" t="s">
        <v>137</v>
      </c>
      <c r="C128" s="14">
        <f>'bizalom(5)'!Q126</f>
        <v>-0.27910000000000035</v>
      </c>
      <c r="D128" s="14">
        <f>'sertetlen(5)'!Q126</f>
        <v>-0.25414999999999965</v>
      </c>
      <c r="E128" s="14">
        <f>'rendelkezes(5)'!Q126</f>
        <v>-0.13285000000000036</v>
      </c>
      <c r="F128" s="14">
        <f>'kar(5)'!Q126</f>
        <v>-0.41239999999999966</v>
      </c>
      <c r="G128" s="14">
        <f>'csoportmunka(5)'!Q126</f>
        <v>0.10564999999999969</v>
      </c>
      <c r="H128" s="14">
        <f>'javitas(5)'!Q126</f>
        <v>-3.3749999999999947E-2</v>
      </c>
      <c r="I128" s="14">
        <f>'visszaford(5)'!Q126</f>
        <v>7.7050000000000174E-2</v>
      </c>
      <c r="J128" s="14">
        <f>'szukseg(5)'!Q126</f>
        <v>-0.98755000000000015</v>
      </c>
      <c r="K128" s="14">
        <f>'gyak(5)'!Q126</f>
        <v>-1.0814499999999998</v>
      </c>
      <c r="L128" s="14">
        <f>'visszaall(5)'!Q126</f>
        <v>-0.43910000000000027</v>
      </c>
      <c r="M128" s="1">
        <v>1000000</v>
      </c>
      <c r="N128" s="18">
        <f>gyanuk!AF128</f>
        <v>79</v>
      </c>
    </row>
    <row r="129" spans="1:14" x14ac:dyDescent="0.3">
      <c r="A129" s="1" t="s">
        <v>156</v>
      </c>
      <c r="B129" s="1" t="s">
        <v>138</v>
      </c>
      <c r="C129" s="14">
        <f>'bizalom(5)'!Q127</f>
        <v>0.33709999999999996</v>
      </c>
      <c r="D129" s="14">
        <f>'sertetlen(5)'!Q127</f>
        <v>0.35187500000000005</v>
      </c>
      <c r="E129" s="14">
        <f>'rendelkezes(5)'!Q127</f>
        <v>0.4448000000000002</v>
      </c>
      <c r="F129" s="14">
        <f>'kar(5)'!Q127</f>
        <v>0.39984999999999993</v>
      </c>
      <c r="G129" s="14">
        <f>'csoportmunka(5)'!Q127</f>
        <v>0.46290000000000009</v>
      </c>
      <c r="H129" s="14">
        <f>'javitas(5)'!Q127</f>
        <v>0.32362500000000005</v>
      </c>
      <c r="I129" s="14">
        <f>'visszaford(5)'!Q127</f>
        <v>0.35547499999999987</v>
      </c>
      <c r="J129" s="14">
        <f>'szukseg(5)'!Q127</f>
        <v>0.18457499999999982</v>
      </c>
      <c r="K129" s="14">
        <f>'gyak(5)'!Q127</f>
        <v>0.28527500000000006</v>
      </c>
      <c r="L129" s="14">
        <f>'visszaall(5)'!Q127</f>
        <v>3.5599999999999854E-2</v>
      </c>
      <c r="M129" s="1">
        <v>1000000</v>
      </c>
      <c r="N129" s="18">
        <f>gyanuk!AF129</f>
        <v>90</v>
      </c>
    </row>
    <row r="130" spans="1:14" x14ac:dyDescent="0.3">
      <c r="A130" s="1" t="s">
        <v>152</v>
      </c>
      <c r="B130" s="1" t="s">
        <v>139</v>
      </c>
      <c r="C130" s="14">
        <f>'bizalom(5)'!Q128</f>
        <v>0.39724999999999999</v>
      </c>
      <c r="D130" s="14">
        <f>'sertetlen(5)'!Q128</f>
        <v>0.35237499999999999</v>
      </c>
      <c r="E130" s="14">
        <f>'rendelkezes(5)'!Q128</f>
        <v>0.41962500000000003</v>
      </c>
      <c r="F130" s="14">
        <f>'kar(5)'!Q128</f>
        <v>0.27290000000000014</v>
      </c>
      <c r="G130" s="14">
        <f>'csoportmunka(5)'!Q128</f>
        <v>0.31292500000000023</v>
      </c>
      <c r="H130" s="14">
        <f>'javitas(5)'!Q128</f>
        <v>0.39017500000000016</v>
      </c>
      <c r="I130" s="14">
        <f>'visszaford(5)'!Q128</f>
        <v>0.40280000000000016</v>
      </c>
      <c r="J130" s="14">
        <f>'szukseg(5)'!Q128</f>
        <v>0.30672499999999991</v>
      </c>
      <c r="K130" s="14">
        <f>'gyak(5)'!Q128</f>
        <v>0.35494999999999977</v>
      </c>
      <c r="L130" s="14">
        <f>'visszaall(5)'!Q128</f>
        <v>0.27522499999999994</v>
      </c>
      <c r="M130" s="1">
        <v>1000000</v>
      </c>
      <c r="N130" s="18">
        <f>gyanuk!AF130</f>
        <v>57</v>
      </c>
    </row>
    <row r="131" spans="1:14" x14ac:dyDescent="0.3">
      <c r="A131" s="1" t="s">
        <v>156</v>
      </c>
      <c r="B131" s="1" t="s">
        <v>140</v>
      </c>
      <c r="C131" s="14">
        <f>'bizalom(5)'!Q129</f>
        <v>0.46415000000000006</v>
      </c>
      <c r="D131" s="14">
        <f>'sertetlen(5)'!Q129</f>
        <v>0.41519999999999979</v>
      </c>
      <c r="E131" s="14">
        <f>'rendelkezes(5)'!Q129</f>
        <v>0.39022499999999993</v>
      </c>
      <c r="F131" s="14">
        <f>'kar(5)'!Q129</f>
        <v>0.27852500000000013</v>
      </c>
      <c r="G131" s="14">
        <f>'csoportmunka(5)'!Q129</f>
        <v>0.59057499999999985</v>
      </c>
      <c r="H131" s="14">
        <f>'javitas(5)'!Q129</f>
        <v>0.62472499999999997</v>
      </c>
      <c r="I131" s="14">
        <f>'visszaford(5)'!Q129</f>
        <v>0.49144999999999983</v>
      </c>
      <c r="J131" s="14">
        <f>'szukseg(5)'!Q129</f>
        <v>-4.8449999999999882E-2</v>
      </c>
      <c r="K131" s="14">
        <f>'gyak(5)'!Q129</f>
        <v>0.18077500000000013</v>
      </c>
      <c r="L131" s="14">
        <f>'visszaall(5)'!Q129</f>
        <v>1.2699999999999823E-2</v>
      </c>
      <c r="M131" s="1">
        <v>1000000</v>
      </c>
      <c r="N131" s="18">
        <f>gyanuk!AF131</f>
        <v>87</v>
      </c>
    </row>
    <row r="132" spans="1:14" x14ac:dyDescent="0.3">
      <c r="A132" s="1" t="s">
        <v>156</v>
      </c>
      <c r="B132" s="1" t="s">
        <v>141</v>
      </c>
      <c r="C132" s="14">
        <f>'bizalom(5)'!Q130</f>
        <v>7.8925000000000134E-2</v>
      </c>
      <c r="D132" s="14">
        <f>'sertetlen(5)'!Q130</f>
        <v>0.33902500000000013</v>
      </c>
      <c r="E132" s="14">
        <f>'rendelkezes(5)'!Q130</f>
        <v>0.42225000000000001</v>
      </c>
      <c r="F132" s="14">
        <f>'kar(5)'!Q130</f>
        <v>0.11442500000000022</v>
      </c>
      <c r="G132" s="14">
        <f>'csoportmunka(5)'!Q130</f>
        <v>0.31742500000000018</v>
      </c>
      <c r="H132" s="14">
        <f>'javitas(5)'!Q130</f>
        <v>0.59332499999999988</v>
      </c>
      <c r="I132" s="14">
        <f>'visszaford(5)'!Q130</f>
        <v>0.21962499999999996</v>
      </c>
      <c r="J132" s="14">
        <f>'szukseg(5)'!Q130</f>
        <v>0.31612499999999999</v>
      </c>
      <c r="K132" s="14">
        <f>'gyak(5)'!Q130</f>
        <v>0.13694999999999979</v>
      </c>
      <c r="L132" s="14">
        <f>'visszaall(5)'!Q130</f>
        <v>8.3300000000000152E-2</v>
      </c>
      <c r="M132" s="1">
        <v>1000000</v>
      </c>
      <c r="N132" s="18">
        <f>gyanuk!AF132</f>
        <v>96</v>
      </c>
    </row>
    <row r="133" spans="1:14" x14ac:dyDescent="0.3">
      <c r="A133" s="1" t="s">
        <v>152</v>
      </c>
      <c r="B133" s="1" t="s">
        <v>142</v>
      </c>
      <c r="C133" s="14">
        <f>'bizalom(5)'!Q131</f>
        <v>0.22230000000000016</v>
      </c>
      <c r="D133" s="14">
        <f>'sertetlen(5)'!Q131</f>
        <v>0.42865000000000009</v>
      </c>
      <c r="E133" s="14">
        <f>'rendelkezes(5)'!Q131</f>
        <v>0.26749999999999996</v>
      </c>
      <c r="F133" s="14">
        <f>'kar(5)'!Q131</f>
        <v>0.20584999999999987</v>
      </c>
      <c r="G133" s="14">
        <f>'csoportmunka(5)'!Q131</f>
        <v>0.16405000000000014</v>
      </c>
      <c r="H133" s="14">
        <f>'javitas(5)'!Q131</f>
        <v>0.5571750000000002</v>
      </c>
      <c r="I133" s="14">
        <f>'visszaford(5)'!Q131</f>
        <v>0.25655000000000017</v>
      </c>
      <c r="J133" s="14">
        <f>'szukseg(5)'!Q131</f>
        <v>0.27907499999999985</v>
      </c>
      <c r="K133" s="14">
        <f>'gyak(5)'!Q131</f>
        <v>0.1790250000000001</v>
      </c>
      <c r="L133" s="14">
        <f>'visszaall(5)'!Q131</f>
        <v>0.24632499999999979</v>
      </c>
      <c r="M133" s="1">
        <v>1000000</v>
      </c>
      <c r="N133" s="18">
        <f>gyanuk!AF133</f>
        <v>88</v>
      </c>
    </row>
    <row r="134" spans="1:14" x14ac:dyDescent="0.3">
      <c r="A134" s="1" t="s">
        <v>154</v>
      </c>
      <c r="B134" s="1" t="s">
        <v>143</v>
      </c>
      <c r="C134" s="14">
        <f>'bizalom(5)'!Q132</f>
        <v>8.3550000000000235E-2</v>
      </c>
      <c r="D134" s="14">
        <f>'sertetlen(5)'!Q132</f>
        <v>0.26022499999999993</v>
      </c>
      <c r="E134" s="14">
        <f>'rendelkezes(5)'!Q132</f>
        <v>0.42225000000000001</v>
      </c>
      <c r="F134" s="14">
        <f>'kar(5)'!Q132</f>
        <v>0.1050500000000002</v>
      </c>
      <c r="G134" s="14">
        <f>'csoportmunka(5)'!Q132</f>
        <v>0.22412500000000002</v>
      </c>
      <c r="H134" s="14">
        <f>'javitas(5)'!Q132</f>
        <v>0.60747499999999999</v>
      </c>
      <c r="I134" s="14">
        <f>'visszaford(5)'!Q132</f>
        <v>0.21962499999999996</v>
      </c>
      <c r="J134" s="14">
        <f>'szukseg(5)'!Q132</f>
        <v>0.30959999999999988</v>
      </c>
      <c r="K134" s="14">
        <f>'gyak(5)'!Q132</f>
        <v>0.12582499999999985</v>
      </c>
      <c r="L134" s="14">
        <f>'visszaall(5)'!Q132</f>
        <v>0.23387500000000006</v>
      </c>
      <c r="M134" s="1">
        <v>1000000</v>
      </c>
      <c r="N134" s="18">
        <f>gyanuk!AF134</f>
        <v>94</v>
      </c>
    </row>
    <row r="135" spans="1:14" x14ac:dyDescent="0.3">
      <c r="A135" s="1" t="s">
        <v>156</v>
      </c>
      <c r="B135" s="1" t="s">
        <v>144</v>
      </c>
      <c r="C135" s="14">
        <f>'bizalom(5)'!Q133</f>
        <v>0.52010000000000001</v>
      </c>
      <c r="D135" s="14">
        <f>'sertetlen(5)'!Q133</f>
        <v>0.50642000000000009</v>
      </c>
      <c r="E135" s="14">
        <f>'rendelkezes(5)'!Q133</f>
        <v>0.48675999999999986</v>
      </c>
      <c r="F135" s="14">
        <f>'kar(5)'!Q133</f>
        <v>0.39829999999999999</v>
      </c>
      <c r="G135" s="14">
        <f>'csoportmunka(5)'!Q133</f>
        <v>0.3716799999999999</v>
      </c>
      <c r="H135" s="14">
        <f>'javitas(5)'!Q133</f>
        <v>0.51084000000000018</v>
      </c>
      <c r="I135" s="14">
        <f>'visszaford(5)'!Q133</f>
        <v>0.51752000000000009</v>
      </c>
      <c r="J135" s="14">
        <f>'szukseg(5)'!Q133</f>
        <v>0.11478000000000002</v>
      </c>
      <c r="K135" s="14">
        <f>'gyak(5)'!Q133</f>
        <v>0.19527999999999998</v>
      </c>
      <c r="L135" s="14">
        <f>'visszaall(5)'!Q133</f>
        <v>8.5920000000000135E-2</v>
      </c>
      <c r="M135" s="1">
        <v>1000000</v>
      </c>
      <c r="N135" s="18">
        <f>gyanuk!AF135</f>
        <v>56</v>
      </c>
    </row>
    <row r="136" spans="1:14" x14ac:dyDescent="0.3">
      <c r="A136" s="1" t="s">
        <v>152</v>
      </c>
      <c r="B136" s="1" t="s">
        <v>145</v>
      </c>
      <c r="C136" s="14">
        <f>'bizalom(5)'!Q134</f>
        <v>0.63109999999999999</v>
      </c>
      <c r="D136" s="14">
        <f>'sertetlen(5)'!Q134</f>
        <v>0.50682000000000005</v>
      </c>
      <c r="E136" s="14">
        <f>'rendelkezes(5)'!Q134</f>
        <v>0.52872000000000008</v>
      </c>
      <c r="F136" s="14">
        <f>'kar(5)'!Q134</f>
        <v>0.34627999999999998</v>
      </c>
      <c r="G136" s="14">
        <f>'csoportmunka(5)'!Q134</f>
        <v>0.33925999999999989</v>
      </c>
      <c r="H136" s="14">
        <f>'javitas(5)'!Q134</f>
        <v>0.6132200000000001</v>
      </c>
      <c r="I136" s="14">
        <f>'visszaford(5)'!Q134</f>
        <v>0.56030000000000002</v>
      </c>
      <c r="J136" s="14">
        <f>'szukseg(5)'!Q134</f>
        <v>0.17665999999999987</v>
      </c>
      <c r="K136" s="14">
        <f>'gyak(5)'!Q134</f>
        <v>0.20855999999999986</v>
      </c>
      <c r="L136" s="14">
        <f>'visszaall(5)'!Q134</f>
        <v>0.28010000000000002</v>
      </c>
      <c r="M136" s="1">
        <v>1000000</v>
      </c>
      <c r="N136" s="18">
        <f>gyanuk!AF136</f>
        <v>38</v>
      </c>
    </row>
    <row r="137" spans="1:14" x14ac:dyDescent="0.3">
      <c r="A137" s="1" t="s">
        <v>156</v>
      </c>
      <c r="B137" s="1" t="s">
        <v>146</v>
      </c>
      <c r="C137" s="14">
        <f>'bizalom(5)'!Q135</f>
        <v>0.30940000000000012</v>
      </c>
      <c r="D137" s="14">
        <f>'sertetlen(5)'!Q135</f>
        <v>0.45957499999999984</v>
      </c>
      <c r="E137" s="14">
        <f>'rendelkezes(5)'!Q135</f>
        <v>0.4313499999999999</v>
      </c>
      <c r="F137" s="14">
        <f>'kar(5)'!Q135</f>
        <v>0.30317500000000019</v>
      </c>
      <c r="G137" s="14">
        <f>'csoportmunka(5)'!Q135</f>
        <v>0.52084999999999992</v>
      </c>
      <c r="H137" s="14">
        <f>'javitas(5)'!Q135</f>
        <v>0.37465000000000004</v>
      </c>
      <c r="I137" s="14">
        <f>'visszaford(5)'!Q135</f>
        <v>0.46257499999999985</v>
      </c>
      <c r="J137" s="14">
        <f>'szukseg(5)'!Q135</f>
        <v>0.17782499999999979</v>
      </c>
      <c r="K137" s="14">
        <f>'gyak(5)'!Q135</f>
        <v>0.22359999999999991</v>
      </c>
      <c r="L137" s="14">
        <f>'visszaall(5)'!Q135</f>
        <v>0.19677500000000014</v>
      </c>
      <c r="M137" s="1">
        <v>1000000</v>
      </c>
      <c r="N137" s="18">
        <f>gyanuk!AF137</f>
        <v>60</v>
      </c>
    </row>
    <row r="138" spans="1:14" x14ac:dyDescent="0.3">
      <c r="A138" s="1" t="s">
        <v>152</v>
      </c>
      <c r="B138" s="1" t="s">
        <v>147</v>
      </c>
      <c r="C138" s="14">
        <f>'bizalom(5)'!Q136</f>
        <v>0.55273333333333363</v>
      </c>
      <c r="D138" s="14">
        <f>'sertetlen(5)'!Q136</f>
        <v>0.54023333333333357</v>
      </c>
      <c r="E138" s="14">
        <f>'rendelkezes(5)'!Q136</f>
        <v>0.30043333333333305</v>
      </c>
      <c r="F138" s="14">
        <f>'kar(5)'!Q136</f>
        <v>8.040000000000018E-2</v>
      </c>
      <c r="G138" s="14">
        <f>'csoportmunka(5)'!Q136</f>
        <v>0.33686666666666681</v>
      </c>
      <c r="H138" s="14">
        <f>'javitas(5)'!Q136</f>
        <v>0.39573333333333355</v>
      </c>
      <c r="I138" s="14">
        <f>'visszaford(5)'!Q136</f>
        <v>0.55643333333333311</v>
      </c>
      <c r="J138" s="14">
        <f>'szukseg(5)'!Q136</f>
        <v>-0.30266666666666664</v>
      </c>
      <c r="K138" s="14">
        <f>'gyak(5)'!Q136</f>
        <v>-0.3358666666666667</v>
      </c>
      <c r="L138" s="14">
        <f>'visszaall(5)'!Q136</f>
        <v>0.1098333333333333</v>
      </c>
      <c r="M138" s="1">
        <v>1000000</v>
      </c>
      <c r="N138" s="18">
        <f>gyanuk!AF138</f>
        <v>54</v>
      </c>
    </row>
    <row r="139" spans="1:14" x14ac:dyDescent="0.3">
      <c r="A139" s="1" t="s">
        <v>154</v>
      </c>
      <c r="B139" s="1" t="s">
        <v>148</v>
      </c>
      <c r="C139" s="14">
        <f>'bizalom(5)'!Q137</f>
        <v>0.31402500000000011</v>
      </c>
      <c r="D139" s="14">
        <f>'sertetlen(5)'!Q137</f>
        <v>0.38077500000000009</v>
      </c>
      <c r="E139" s="14">
        <f>'rendelkezes(5)'!Q137</f>
        <v>0.4313499999999999</v>
      </c>
      <c r="F139" s="14">
        <f>'kar(5)'!Q137</f>
        <v>0.29380000000000017</v>
      </c>
      <c r="G139" s="14">
        <f>'csoportmunka(5)'!Q137</f>
        <v>0.42755000000000021</v>
      </c>
      <c r="H139" s="14">
        <f>'javitas(5)'!Q137</f>
        <v>0.38880000000000015</v>
      </c>
      <c r="I139" s="14">
        <f>'visszaford(5)'!Q137</f>
        <v>0.46257499999999985</v>
      </c>
      <c r="J139" s="14">
        <f>'szukseg(5)'!Q137</f>
        <v>0.17130000000000023</v>
      </c>
      <c r="K139" s="14">
        <f>'gyak(5)'!Q137</f>
        <v>0.21247499999999986</v>
      </c>
      <c r="L139" s="14">
        <f>'visszaall(5)'!Q137</f>
        <v>0.34732499999999977</v>
      </c>
      <c r="M139" s="1">
        <v>1000000</v>
      </c>
      <c r="N139" s="18">
        <f>gyanuk!AF139</f>
        <v>65</v>
      </c>
    </row>
    <row r="140" spans="1:14" x14ac:dyDescent="0.3">
      <c r="A140" s="1" t="s">
        <v>156</v>
      </c>
      <c r="B140" s="1" t="s">
        <v>149</v>
      </c>
      <c r="C140" s="14">
        <f>'bizalom(5)'!Q138</f>
        <v>0.49097499999999994</v>
      </c>
      <c r="D140" s="14">
        <f>'sertetlen(5)'!Q138</f>
        <v>0.45422499999999988</v>
      </c>
      <c r="E140" s="14">
        <f>'rendelkezes(5)'!Q138</f>
        <v>0.49102500000000004</v>
      </c>
      <c r="F140" s="14">
        <f>'kar(5)'!Q138</f>
        <v>0.4840500000000002</v>
      </c>
      <c r="G140" s="14">
        <f>'csoportmunka(5)'!Q138</f>
        <v>0.90259999999999985</v>
      </c>
      <c r="H140" s="14">
        <f>'javitas(5)'!Q138</f>
        <v>0.54430000000000023</v>
      </c>
      <c r="I140" s="14">
        <f>'visszaford(5)'!Q138</f>
        <v>0.57882499999999981</v>
      </c>
      <c r="J140" s="14">
        <f>'szukseg(5)'!Q138</f>
        <v>-1.5550000000000175E-2</v>
      </c>
      <c r="K140" s="14">
        <f>'gyak(5)'!Q138</f>
        <v>8.2250000000000045E-2</v>
      </c>
      <c r="L140" s="14">
        <f>'visszaall(5)'!Q138</f>
        <v>-0.12230000000000008</v>
      </c>
      <c r="M140" s="1">
        <v>1000000</v>
      </c>
      <c r="N140" s="18">
        <f>gyanuk!AF140</f>
        <v>50</v>
      </c>
    </row>
    <row r="141" spans="1:14" x14ac:dyDescent="0.3">
      <c r="A141" s="1" t="s">
        <v>152</v>
      </c>
      <c r="B141" s="1" t="s">
        <v>150</v>
      </c>
      <c r="C141" s="14">
        <f>'bizalom(5)'!Q139</f>
        <v>0.6865</v>
      </c>
      <c r="D141" s="14">
        <f>'sertetlen(5)'!Q139</f>
        <v>0.42965000000000009</v>
      </c>
      <c r="E141" s="14">
        <f>'rendelkezes(5)'!Q139</f>
        <v>0.33252500000000007</v>
      </c>
      <c r="F141" s="14">
        <f>'kar(5)'!Q139</f>
        <v>0.35619999999999985</v>
      </c>
      <c r="G141" s="14">
        <f>'csoportmunka(5)'!Q139</f>
        <v>0.71750000000000003</v>
      </c>
      <c r="H141" s="14">
        <f>'javitas(5)'!Q139</f>
        <v>0.62997499999999995</v>
      </c>
      <c r="I141" s="14">
        <f>'visszaford(5)'!Q139</f>
        <v>0.73787500000000006</v>
      </c>
      <c r="J141" s="14">
        <f>'szukseg(5)'!Q139</f>
        <v>-8.2249999999999934E-2</v>
      </c>
      <c r="K141" s="14">
        <f>'gyak(5)'!Q139</f>
        <v>0.39965000000000006</v>
      </c>
      <c r="L141" s="14">
        <f>'visszaall(5)'!Q139</f>
        <v>0.28555000000000019</v>
      </c>
      <c r="M141" s="1">
        <v>1000000</v>
      </c>
      <c r="N141" s="18">
        <f>gyanuk!AF141</f>
        <v>34</v>
      </c>
    </row>
    <row r="142" spans="1:14" x14ac:dyDescent="0.3">
      <c r="A142" s="1" t="s">
        <v>152</v>
      </c>
      <c r="B142" s="1" t="s">
        <v>151</v>
      </c>
      <c r="C142" s="14">
        <f>'bizalom(5)'!Q140</f>
        <v>0.21170000000000078</v>
      </c>
      <c r="D142" s="14">
        <f>'sertetlen(5)'!Q140</f>
        <v>-1.4413999999999998</v>
      </c>
      <c r="E142" s="14">
        <f>'rendelkezes(5)'!Q140</f>
        <v>-3.8713999999999995</v>
      </c>
      <c r="F142" s="14">
        <f>'kar(5)'!Q140</f>
        <v>-2.5647999999999991</v>
      </c>
      <c r="G142" s="14">
        <f>'csoportmunka(5)'!Q140</f>
        <v>-1.3907000000000007</v>
      </c>
      <c r="H142" s="14">
        <f>'javitas(5)'!Q140</f>
        <v>-3.6591000000000005</v>
      </c>
      <c r="I142" s="14">
        <f>'visszaford(5)'!Q140</f>
        <v>-2.7115</v>
      </c>
      <c r="J142" s="14">
        <f>'szukseg(5)'!Q140</f>
        <v>0.30939999999999968</v>
      </c>
      <c r="K142" s="14">
        <f>'gyak(5)'!Q140</f>
        <v>-0.6292999999999993</v>
      </c>
      <c r="L142" s="14">
        <f>'visszaall(5)'!Q140</f>
        <v>0.40179999999999927</v>
      </c>
      <c r="M142" s="1">
        <v>1000000</v>
      </c>
      <c r="N142" s="18">
        <f>gyanuk!AF142</f>
        <v>11</v>
      </c>
    </row>
    <row r="145" spans="1:12" ht="86.4" x14ac:dyDescent="0.3">
      <c r="A145" s="1" t="s">
        <v>0</v>
      </c>
      <c r="C145" s="18" t="str">
        <f>C4</f>
        <v>Bizalmasság sérülése</v>
      </c>
      <c r="D145" s="18" t="str">
        <f t="shared" ref="D145:L145" si="0">D4</f>
        <v>Sértetlenség sérülése</v>
      </c>
      <c r="E145" s="18" t="str">
        <f t="shared" si="0"/>
        <v>Rendelkezésre állás sérülése</v>
      </c>
      <c r="F145" s="18" t="str">
        <f t="shared" si="0"/>
        <v>Kár mértéke</v>
      </c>
      <c r="G145" s="18" t="str">
        <f t="shared" si="0"/>
        <v>Csoportmunkára hatás</v>
      </c>
      <c r="H145" s="18" t="str">
        <f t="shared" si="0"/>
        <v>Bekövetkezés után kijavítás nehézsége</v>
      </c>
      <c r="I145" s="18" t="str">
        <f t="shared" si="0"/>
        <v>Potenciál visszafordíthatatlan kárra</v>
      </c>
      <c r="J145" s="18" t="str">
        <f t="shared" si="0"/>
        <v>Művelet szükségessége átlag munkához</v>
      </c>
      <c r="K145" s="18" t="str">
        <f t="shared" si="0"/>
        <v>Művelet gyakorisága átlag munkánál</v>
      </c>
      <c r="L145" s="18" t="str">
        <f t="shared" si="0"/>
        <v>Visszaállíthatóság lehetősége</v>
      </c>
    </row>
    <row r="146" spans="1:12" x14ac:dyDescent="0.3">
      <c r="A146">
        <v>0</v>
      </c>
      <c r="B146" t="s">
        <v>2371</v>
      </c>
      <c r="C146" s="32">
        <f>MAX(C5:C142)</f>
        <v>0.82555999999999974</v>
      </c>
      <c r="D146" s="32">
        <f t="shared" ref="D146:L146" si="1">MAX(D5:D142)</f>
        <v>0.76154000000000011</v>
      </c>
      <c r="E146" s="32">
        <f t="shared" si="1"/>
        <v>0.81562000000000001</v>
      </c>
      <c r="F146" s="32">
        <f t="shared" si="1"/>
        <v>0.79855999999999983</v>
      </c>
      <c r="G146" s="32">
        <f t="shared" si="1"/>
        <v>0.97672499999999995</v>
      </c>
      <c r="H146" s="32">
        <f t="shared" si="1"/>
        <v>0.87142000000000019</v>
      </c>
      <c r="I146" s="32">
        <f t="shared" si="1"/>
        <v>0.84354000000000018</v>
      </c>
      <c r="J146" s="32">
        <f t="shared" si="1"/>
        <v>0.67370000000000019</v>
      </c>
      <c r="K146" s="32">
        <f t="shared" si="1"/>
        <v>0.64712499999999995</v>
      </c>
      <c r="L146" s="32">
        <f t="shared" si="1"/>
        <v>0.40179999999999927</v>
      </c>
    </row>
    <row r="147" spans="1:12" x14ac:dyDescent="0.3">
      <c r="A147">
        <v>1</v>
      </c>
      <c r="B147" t="s">
        <v>2372</v>
      </c>
      <c r="C147" s="32">
        <f>MIN(C5:C142)</f>
        <v>-0.98814999999999964</v>
      </c>
      <c r="D147" s="32">
        <f t="shared" ref="D147:L147" si="2">MIN(D5:D142)</f>
        <v>-2.4697000000000009</v>
      </c>
      <c r="E147" s="32">
        <f t="shared" si="2"/>
        <v>-4.4536000000000007</v>
      </c>
      <c r="F147" s="32">
        <f t="shared" si="2"/>
        <v>-4.133799999999999</v>
      </c>
      <c r="G147" s="32">
        <f t="shared" si="2"/>
        <v>-3.8838999999999997</v>
      </c>
      <c r="H147" s="32">
        <f t="shared" si="2"/>
        <v>-4.0143999999999993</v>
      </c>
      <c r="I147" s="32">
        <f t="shared" si="2"/>
        <v>-4.1206000000000005</v>
      </c>
      <c r="J147" s="32">
        <f t="shared" si="2"/>
        <v>-2.5379999999999998</v>
      </c>
      <c r="K147" s="32">
        <f t="shared" si="2"/>
        <v>-2.5751000000000004</v>
      </c>
      <c r="L147" s="32">
        <f t="shared" si="2"/>
        <v>-0.80870000000000064</v>
      </c>
    </row>
    <row r="148" spans="1:12" x14ac:dyDescent="0.3">
      <c r="A148">
        <v>0</v>
      </c>
      <c r="B148" t="s">
        <v>2373</v>
      </c>
      <c r="C148" s="32">
        <f>C146-C147</f>
        <v>1.8137099999999995</v>
      </c>
      <c r="D148" s="32">
        <f t="shared" ref="D148:L148" si="3">D146-D147</f>
        <v>3.231240000000001</v>
      </c>
      <c r="E148" s="32">
        <f t="shared" si="3"/>
        <v>5.2692200000000007</v>
      </c>
      <c r="F148" s="32">
        <f t="shared" si="3"/>
        <v>4.9323599999999992</v>
      </c>
      <c r="G148" s="32">
        <f t="shared" si="3"/>
        <v>4.8606249999999998</v>
      </c>
      <c r="H148" s="32">
        <f t="shared" si="3"/>
        <v>4.8858199999999998</v>
      </c>
      <c r="I148" s="32">
        <f t="shared" si="3"/>
        <v>4.9641400000000004</v>
      </c>
      <c r="J148" s="32">
        <f t="shared" si="3"/>
        <v>3.2117</v>
      </c>
      <c r="K148" s="32">
        <f t="shared" si="3"/>
        <v>3.2222250000000003</v>
      </c>
      <c r="L148" s="32">
        <f t="shared" si="3"/>
        <v>1.2104999999999999</v>
      </c>
    </row>
    <row r="149" spans="1:12" x14ac:dyDescent="0.3">
      <c r="A149">
        <v>0</v>
      </c>
      <c r="B149" t="s">
        <v>2374</v>
      </c>
      <c r="C149">
        <f>STDEV(C5:C142)</f>
        <v>0.36823916180252952</v>
      </c>
      <c r="D149">
        <f t="shared" ref="D149:L149" si="4">STDEV(D5:D142)</f>
        <v>0.60904206330200283</v>
      </c>
      <c r="E149">
        <f t="shared" si="4"/>
        <v>1.0975251043277512</v>
      </c>
      <c r="F149">
        <f t="shared" si="4"/>
        <v>0.98699643019873939</v>
      </c>
      <c r="G149">
        <f t="shared" si="4"/>
        <v>0.82486680135389079</v>
      </c>
      <c r="H149">
        <f t="shared" si="4"/>
        <v>1.0857122582081173</v>
      </c>
      <c r="I149">
        <f t="shared" si="4"/>
        <v>0.93460265592118841</v>
      </c>
      <c r="J149">
        <f t="shared" si="4"/>
        <v>0.55508144643309543</v>
      </c>
      <c r="K149">
        <f t="shared" si="4"/>
        <v>0.61010725513779351</v>
      </c>
      <c r="L149">
        <f t="shared" si="4"/>
        <v>0.25551068477731198</v>
      </c>
    </row>
    <row r="150" spans="1:12" x14ac:dyDescent="0.3">
      <c r="A150">
        <v>0</v>
      </c>
      <c r="B150" t="s">
        <v>2375</v>
      </c>
      <c r="C150" s="32">
        <f>MEDIAN(C5:C142)</f>
        <v>0.29383333333333339</v>
      </c>
      <c r="D150" s="32">
        <f t="shared" ref="D150:L150" si="5">MEDIAN(D5:D142)</f>
        <v>0.32696666666666652</v>
      </c>
      <c r="E150" s="32">
        <f t="shared" si="5"/>
        <v>0.37697083333333342</v>
      </c>
      <c r="F150" s="32">
        <f t="shared" si="5"/>
        <v>0.2173333333333333</v>
      </c>
      <c r="G150" s="32">
        <f t="shared" si="5"/>
        <v>0.17912499999999998</v>
      </c>
      <c r="H150" s="32">
        <f t="shared" si="5"/>
        <v>0.39062083333333353</v>
      </c>
      <c r="I150" s="32">
        <f t="shared" si="5"/>
        <v>0.35868749999999999</v>
      </c>
      <c r="J150" s="32">
        <f t="shared" si="5"/>
        <v>-2.3612500000000147E-2</v>
      </c>
      <c r="K150" s="32">
        <f t="shared" si="5"/>
        <v>2.8749999999999998E-2</v>
      </c>
      <c r="L150" s="32">
        <f t="shared" si="5"/>
        <v>7.462499999999872E-3</v>
      </c>
    </row>
    <row r="151" spans="1:12" x14ac:dyDescent="0.3">
      <c r="B151" t="s">
        <v>13</v>
      </c>
      <c r="C151">
        <v>1000</v>
      </c>
      <c r="D151">
        <v>1000</v>
      </c>
      <c r="E151">
        <v>1000</v>
      </c>
      <c r="F151">
        <v>1000</v>
      </c>
      <c r="G151">
        <v>1000</v>
      </c>
      <c r="H151">
        <v>1000</v>
      </c>
      <c r="I151">
        <v>1000</v>
      </c>
      <c r="J151">
        <v>1000</v>
      </c>
      <c r="K151">
        <v>1000</v>
      </c>
      <c r="L151">
        <v>1000</v>
      </c>
    </row>
  </sheetData>
  <conditionalFormatting sqref="C5:L1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1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F768-CF22-4880-978F-693E90C7D419}">
  <dimension ref="A1:X67"/>
  <sheetViews>
    <sheetView tabSelected="1" workbookViewId="0"/>
  </sheetViews>
  <sheetFormatPr defaultRowHeight="14.4" x14ac:dyDescent="0.3"/>
  <cols>
    <col min="1" max="1" width="33.44140625" bestFit="1" customWidth="1"/>
  </cols>
  <sheetData>
    <row r="1" spans="1:24" ht="18" x14ac:dyDescent="0.3">
      <c r="A1" t="s">
        <v>0</v>
      </c>
      <c r="B1">
        <v>0</v>
      </c>
      <c r="C1">
        <v>1</v>
      </c>
      <c r="D1">
        <v>0</v>
      </c>
      <c r="E1">
        <v>0</v>
      </c>
      <c r="F1">
        <v>0</v>
      </c>
      <c r="M1" s="3"/>
    </row>
    <row r="2" spans="1:24" x14ac:dyDescent="0.3">
      <c r="B2" t="s">
        <v>2371</v>
      </c>
      <c r="C2" t="s">
        <v>2372</v>
      </c>
      <c r="D2" t="s">
        <v>2373</v>
      </c>
      <c r="E2" t="s">
        <v>2374</v>
      </c>
      <c r="F2" t="s">
        <v>2375</v>
      </c>
      <c r="G2" t="s">
        <v>13</v>
      </c>
      <c r="M2" s="4"/>
    </row>
    <row r="3" spans="1:24" x14ac:dyDescent="0.3">
      <c r="A3" t="s">
        <v>3</v>
      </c>
      <c r="B3">
        <v>0.82555999999999974</v>
      </c>
      <c r="C3">
        <v>-0.98814999999999964</v>
      </c>
      <c r="D3">
        <v>1.8137099999999995</v>
      </c>
      <c r="E3">
        <v>0.36823916180252952</v>
      </c>
      <c r="F3">
        <v>0.29383333333333339</v>
      </c>
      <c r="G3">
        <v>1000</v>
      </c>
    </row>
    <row r="4" spans="1:24" x14ac:dyDescent="0.3">
      <c r="A4" t="s">
        <v>4</v>
      </c>
      <c r="B4">
        <v>0.76154000000000011</v>
      </c>
      <c r="C4">
        <v>-2.4697000000000009</v>
      </c>
      <c r="D4">
        <v>3.231240000000001</v>
      </c>
      <c r="E4">
        <v>0.60904206330200283</v>
      </c>
      <c r="F4">
        <v>0.32696666666666652</v>
      </c>
      <c r="G4">
        <v>1000</v>
      </c>
    </row>
    <row r="5" spans="1:24" ht="18" x14ac:dyDescent="0.3">
      <c r="A5" t="s">
        <v>5</v>
      </c>
      <c r="B5">
        <v>0.81562000000000001</v>
      </c>
      <c r="C5">
        <v>-4.4536000000000007</v>
      </c>
      <c r="D5">
        <v>5.2692200000000007</v>
      </c>
      <c r="E5">
        <v>1.0975251043277512</v>
      </c>
      <c r="F5">
        <v>0.37697083333333342</v>
      </c>
      <c r="G5">
        <v>1000</v>
      </c>
      <c r="M5" s="5" t="s">
        <v>158</v>
      </c>
      <c r="N5" s="6">
        <v>5744357</v>
      </c>
      <c r="O5" s="5" t="s">
        <v>160</v>
      </c>
      <c r="P5" s="6">
        <v>10</v>
      </c>
      <c r="Q5" s="5" t="s">
        <v>161</v>
      </c>
      <c r="R5" s="6">
        <v>5</v>
      </c>
      <c r="S5" s="5" t="s">
        <v>162</v>
      </c>
      <c r="T5" s="6">
        <v>10</v>
      </c>
      <c r="U5" s="5" t="s">
        <v>163</v>
      </c>
      <c r="V5" s="6">
        <v>0</v>
      </c>
      <c r="W5" s="5" t="s">
        <v>164</v>
      </c>
      <c r="X5" s="6" t="s">
        <v>2376</v>
      </c>
    </row>
    <row r="6" spans="1:24" ht="18.600000000000001" thickBot="1" x14ac:dyDescent="0.35">
      <c r="A6" t="s">
        <v>6</v>
      </c>
      <c r="B6">
        <v>0.79855999999999983</v>
      </c>
      <c r="C6">
        <v>-4.133799999999999</v>
      </c>
      <c r="D6">
        <v>4.9323599999999992</v>
      </c>
      <c r="E6">
        <v>0.98699643019873939</v>
      </c>
      <c r="F6">
        <v>0.2173333333333333</v>
      </c>
      <c r="G6">
        <v>1000</v>
      </c>
      <c r="M6" s="3"/>
    </row>
    <row r="7" spans="1:24" ht="15" thickBot="1" x14ac:dyDescent="0.35">
      <c r="A7" t="s">
        <v>7</v>
      </c>
      <c r="B7">
        <v>0.97672499999999995</v>
      </c>
      <c r="C7">
        <v>-3.8838999999999997</v>
      </c>
      <c r="D7">
        <v>4.8606249999999998</v>
      </c>
      <c r="E7">
        <v>0.82486680135389079</v>
      </c>
      <c r="F7">
        <v>0.17912499999999998</v>
      </c>
      <c r="G7">
        <v>1000</v>
      </c>
      <c r="M7" s="7" t="s">
        <v>166</v>
      </c>
      <c r="N7" s="7" t="s">
        <v>167</v>
      </c>
      <c r="O7" s="7" t="s">
        <v>168</v>
      </c>
      <c r="P7" s="7" t="s">
        <v>169</v>
      </c>
      <c r="Q7" s="7" t="s">
        <v>170</v>
      </c>
      <c r="R7" s="7" t="s">
        <v>171</v>
      </c>
      <c r="S7" s="7" t="s">
        <v>2377</v>
      </c>
    </row>
    <row r="8" spans="1:24" ht="15" thickBot="1" x14ac:dyDescent="0.35">
      <c r="A8" t="s">
        <v>8</v>
      </c>
      <c r="B8">
        <v>0.87142000000000019</v>
      </c>
      <c r="C8">
        <v>-4.0143999999999993</v>
      </c>
      <c r="D8">
        <v>4.8858199999999998</v>
      </c>
      <c r="E8">
        <v>1.0857122582081173</v>
      </c>
      <c r="F8">
        <v>0.39062083333333353</v>
      </c>
      <c r="G8">
        <v>1000</v>
      </c>
      <c r="M8" s="7" t="s">
        <v>177</v>
      </c>
      <c r="N8" s="8">
        <v>4</v>
      </c>
      <c r="O8" s="8">
        <v>9</v>
      </c>
      <c r="P8" s="8">
        <v>9</v>
      </c>
      <c r="Q8" s="8">
        <v>9</v>
      </c>
      <c r="R8" s="8">
        <v>5</v>
      </c>
      <c r="S8" s="8">
        <v>1000</v>
      </c>
    </row>
    <row r="9" spans="1:24" ht="15" thickBot="1" x14ac:dyDescent="0.35">
      <c r="A9" t="s">
        <v>9</v>
      </c>
      <c r="B9">
        <v>0.84354000000000018</v>
      </c>
      <c r="C9">
        <v>-4.1206000000000005</v>
      </c>
      <c r="D9">
        <v>4.9641400000000004</v>
      </c>
      <c r="E9">
        <v>0.93460265592118841</v>
      </c>
      <c r="F9">
        <v>0.35868749999999999</v>
      </c>
      <c r="G9">
        <v>1000</v>
      </c>
      <c r="M9" s="7" t="s">
        <v>178</v>
      </c>
      <c r="N9" s="8">
        <v>7</v>
      </c>
      <c r="O9" s="8">
        <v>8</v>
      </c>
      <c r="P9" s="8">
        <v>6</v>
      </c>
      <c r="Q9" s="8">
        <v>7</v>
      </c>
      <c r="R9" s="8">
        <v>4</v>
      </c>
      <c r="S9" s="8">
        <v>1000</v>
      </c>
    </row>
    <row r="10" spans="1:24" ht="15" thickBot="1" x14ac:dyDescent="0.35">
      <c r="A10" t="s">
        <v>10</v>
      </c>
      <c r="B10">
        <v>0.67370000000000019</v>
      </c>
      <c r="C10">
        <v>-2.5379999999999998</v>
      </c>
      <c r="D10">
        <v>3.2117</v>
      </c>
      <c r="E10">
        <v>0.55508144643309543</v>
      </c>
      <c r="F10">
        <v>-2.3612500000000147E-2</v>
      </c>
      <c r="G10">
        <v>1000</v>
      </c>
      <c r="M10" s="7" t="s">
        <v>179</v>
      </c>
      <c r="N10" s="8">
        <v>5</v>
      </c>
      <c r="O10" s="8">
        <v>1</v>
      </c>
      <c r="P10" s="8">
        <v>1</v>
      </c>
      <c r="Q10" s="8">
        <v>1</v>
      </c>
      <c r="R10" s="8">
        <v>2</v>
      </c>
      <c r="S10" s="8">
        <v>1000</v>
      </c>
    </row>
    <row r="11" spans="1:24" ht="15" thickBot="1" x14ac:dyDescent="0.35">
      <c r="A11" t="s">
        <v>11</v>
      </c>
      <c r="B11">
        <v>0.64712499999999995</v>
      </c>
      <c r="C11">
        <v>-2.5751000000000004</v>
      </c>
      <c r="D11">
        <v>3.2222250000000003</v>
      </c>
      <c r="E11">
        <v>0.61010725513779351</v>
      </c>
      <c r="F11">
        <v>2.8749999999999998E-2</v>
      </c>
      <c r="G11">
        <v>1000</v>
      </c>
      <c r="M11" s="7" t="s">
        <v>180</v>
      </c>
      <c r="N11" s="8">
        <v>6</v>
      </c>
      <c r="O11" s="8">
        <v>2</v>
      </c>
      <c r="P11" s="8">
        <v>3</v>
      </c>
      <c r="Q11" s="8">
        <v>3</v>
      </c>
      <c r="R11" s="8">
        <v>6</v>
      </c>
      <c r="S11" s="8">
        <v>1000</v>
      </c>
    </row>
    <row r="12" spans="1:24" ht="15" thickBot="1" x14ac:dyDescent="0.35">
      <c r="A12" t="s">
        <v>12</v>
      </c>
      <c r="B12">
        <v>0.40179999999999927</v>
      </c>
      <c r="C12">
        <v>-0.80870000000000064</v>
      </c>
      <c r="D12">
        <v>1.2104999999999999</v>
      </c>
      <c r="E12">
        <v>0.25551068477731198</v>
      </c>
      <c r="F12">
        <v>7.462499999999872E-3</v>
      </c>
      <c r="G12">
        <v>1000</v>
      </c>
      <c r="M12" s="7" t="s">
        <v>181</v>
      </c>
      <c r="N12" s="8">
        <v>1</v>
      </c>
      <c r="O12" s="8">
        <v>5</v>
      </c>
      <c r="P12" s="8">
        <v>5</v>
      </c>
      <c r="Q12" s="8">
        <v>5</v>
      </c>
      <c r="R12" s="8">
        <v>7</v>
      </c>
      <c r="S12" s="8">
        <v>1000</v>
      </c>
    </row>
    <row r="13" spans="1:24" ht="15" thickBot="1" x14ac:dyDescent="0.35">
      <c r="H13" t="s">
        <v>2401</v>
      </c>
      <c r="I13" t="s">
        <v>2402</v>
      </c>
      <c r="M13" s="7" t="s">
        <v>182</v>
      </c>
      <c r="N13" s="8">
        <v>2</v>
      </c>
      <c r="O13" s="8">
        <v>4</v>
      </c>
      <c r="P13" s="8">
        <v>4</v>
      </c>
      <c r="Q13" s="8">
        <v>2</v>
      </c>
      <c r="R13" s="8">
        <v>1</v>
      </c>
      <c r="S13" s="8">
        <v>1000</v>
      </c>
    </row>
    <row r="14" spans="1:24" ht="15" thickBot="1" x14ac:dyDescent="0.35">
      <c r="A14" t="str">
        <f>A3</f>
        <v>Bizalmasság sérülése</v>
      </c>
      <c r="B14">
        <f>RANK(B3,B$3:B$12,B$1)</f>
        <v>4</v>
      </c>
      <c r="C14">
        <f t="shared" ref="C14:F14" si="0">RANK(C3,C$3:C$12,C$1)</f>
        <v>9</v>
      </c>
      <c r="D14">
        <f t="shared" si="0"/>
        <v>9</v>
      </c>
      <c r="E14">
        <f t="shared" si="0"/>
        <v>9</v>
      </c>
      <c r="F14">
        <f t="shared" si="0"/>
        <v>5</v>
      </c>
      <c r="G14">
        <f>G3</f>
        <v>1000</v>
      </c>
      <c r="H14">
        <f>AVERAGE(B14:F14)</f>
        <v>7.2</v>
      </c>
      <c r="I14">
        <f>S44</f>
        <v>992.3</v>
      </c>
      <c r="M14" s="7" t="s">
        <v>183</v>
      </c>
      <c r="N14" s="8">
        <v>3</v>
      </c>
      <c r="O14" s="8">
        <v>3</v>
      </c>
      <c r="P14" s="8">
        <v>2</v>
      </c>
      <c r="Q14" s="8">
        <v>4</v>
      </c>
      <c r="R14" s="8">
        <v>3</v>
      </c>
      <c r="S14" s="8">
        <v>1000</v>
      </c>
    </row>
    <row r="15" spans="1:24" ht="15" thickBot="1" x14ac:dyDescent="0.35">
      <c r="A15" t="str">
        <f t="shared" ref="A15:A23" si="1">A4</f>
        <v>Sértetlenség sérülése</v>
      </c>
      <c r="B15">
        <f t="shared" ref="B15:F15" si="2">RANK(B4,B$3:B$12,B$1)</f>
        <v>7</v>
      </c>
      <c r="C15">
        <f t="shared" si="2"/>
        <v>8</v>
      </c>
      <c r="D15">
        <f t="shared" si="2"/>
        <v>6</v>
      </c>
      <c r="E15">
        <f t="shared" si="2"/>
        <v>7</v>
      </c>
      <c r="F15">
        <f t="shared" si="2"/>
        <v>4</v>
      </c>
      <c r="G15">
        <f t="shared" ref="G15:G23" si="3">G4</f>
        <v>1000</v>
      </c>
      <c r="H15">
        <f t="shared" ref="H15:H23" si="4">AVERAGE(B15:F15)</f>
        <v>6.4</v>
      </c>
      <c r="I15">
        <f t="shared" ref="I15:I23" si="5">S45</f>
        <v>994.8</v>
      </c>
      <c r="M15" s="7" t="s">
        <v>184</v>
      </c>
      <c r="N15" s="8">
        <v>8</v>
      </c>
      <c r="O15" s="8">
        <v>7</v>
      </c>
      <c r="P15" s="8">
        <v>8</v>
      </c>
      <c r="Q15" s="8">
        <v>8</v>
      </c>
      <c r="R15" s="8">
        <v>10</v>
      </c>
      <c r="S15" s="8">
        <v>1000</v>
      </c>
    </row>
    <row r="16" spans="1:24" ht="15" thickBot="1" x14ac:dyDescent="0.35">
      <c r="A16" t="str">
        <f t="shared" si="1"/>
        <v>Rendelkezésre állás sérülése</v>
      </c>
      <c r="B16">
        <f t="shared" ref="B16:F16" si="6">RANK(B5,B$3:B$12,B$1)</f>
        <v>5</v>
      </c>
      <c r="C16">
        <f t="shared" si="6"/>
        <v>1</v>
      </c>
      <c r="D16">
        <f t="shared" si="6"/>
        <v>1</v>
      </c>
      <c r="E16">
        <f t="shared" si="6"/>
        <v>1</v>
      </c>
      <c r="F16">
        <f t="shared" si="6"/>
        <v>2</v>
      </c>
      <c r="G16">
        <f t="shared" si="3"/>
        <v>1000</v>
      </c>
      <c r="H16">
        <f t="shared" si="4"/>
        <v>2</v>
      </c>
      <c r="I16">
        <f t="shared" si="5"/>
        <v>1016.8</v>
      </c>
      <c r="M16" s="7" t="s">
        <v>185</v>
      </c>
      <c r="N16" s="8">
        <v>9</v>
      </c>
      <c r="O16" s="8">
        <v>6</v>
      </c>
      <c r="P16" s="8">
        <v>7</v>
      </c>
      <c r="Q16" s="8">
        <v>6</v>
      </c>
      <c r="R16" s="8">
        <v>8</v>
      </c>
      <c r="S16" s="8">
        <v>1000</v>
      </c>
    </row>
    <row r="17" spans="1:19" ht="15" thickBot="1" x14ac:dyDescent="0.35">
      <c r="A17" t="str">
        <f t="shared" si="1"/>
        <v>Kár mértéke</v>
      </c>
      <c r="B17">
        <f t="shared" ref="B17:F17" si="7">RANK(B6,B$3:B$12,B$1)</f>
        <v>6</v>
      </c>
      <c r="C17">
        <f t="shared" si="7"/>
        <v>2</v>
      </c>
      <c r="D17">
        <f t="shared" si="7"/>
        <v>3</v>
      </c>
      <c r="E17">
        <f t="shared" si="7"/>
        <v>3</v>
      </c>
      <c r="F17">
        <f t="shared" si="7"/>
        <v>6</v>
      </c>
      <c r="G17">
        <f t="shared" si="3"/>
        <v>1000</v>
      </c>
      <c r="H17">
        <f t="shared" si="4"/>
        <v>4</v>
      </c>
      <c r="I17">
        <f t="shared" si="5"/>
        <v>1006.8</v>
      </c>
      <c r="M17" s="7" t="s">
        <v>186</v>
      </c>
      <c r="N17" s="8">
        <v>10</v>
      </c>
      <c r="O17" s="8">
        <v>10</v>
      </c>
      <c r="P17" s="8">
        <v>10</v>
      </c>
      <c r="Q17" s="8">
        <v>10</v>
      </c>
      <c r="R17" s="8">
        <v>9</v>
      </c>
      <c r="S17" s="8">
        <v>1000</v>
      </c>
    </row>
    <row r="18" spans="1:19" ht="18.600000000000001" thickBot="1" x14ac:dyDescent="0.35">
      <c r="A18" t="str">
        <f t="shared" si="1"/>
        <v>Csoportmunkára hatás</v>
      </c>
      <c r="B18">
        <f t="shared" ref="B18:F18" si="8">RANK(B7,B$3:B$12,B$1)</f>
        <v>1</v>
      </c>
      <c r="C18">
        <f t="shared" si="8"/>
        <v>5</v>
      </c>
      <c r="D18">
        <f t="shared" si="8"/>
        <v>5</v>
      </c>
      <c r="E18">
        <f t="shared" si="8"/>
        <v>5</v>
      </c>
      <c r="F18">
        <f t="shared" si="8"/>
        <v>7</v>
      </c>
      <c r="G18">
        <f t="shared" si="3"/>
        <v>1000</v>
      </c>
      <c r="H18">
        <f t="shared" si="4"/>
        <v>4.5999999999999996</v>
      </c>
      <c r="I18">
        <f t="shared" si="5"/>
        <v>1010.3</v>
      </c>
      <c r="M18" s="3"/>
    </row>
    <row r="19" spans="1:19" ht="15" thickBot="1" x14ac:dyDescent="0.35">
      <c r="A19" t="str">
        <f t="shared" si="1"/>
        <v>Bekövetkezés után kijavítás nehézsége</v>
      </c>
      <c r="B19">
        <f t="shared" ref="B19:F19" si="9">RANK(B8,B$3:B$12,B$1)</f>
        <v>2</v>
      </c>
      <c r="C19">
        <f t="shared" si="9"/>
        <v>4</v>
      </c>
      <c r="D19">
        <f t="shared" si="9"/>
        <v>4</v>
      </c>
      <c r="E19">
        <f t="shared" si="9"/>
        <v>2</v>
      </c>
      <c r="F19">
        <f t="shared" si="9"/>
        <v>1</v>
      </c>
      <c r="G19">
        <f t="shared" si="3"/>
        <v>1000</v>
      </c>
      <c r="H19">
        <f t="shared" si="4"/>
        <v>2.6</v>
      </c>
      <c r="I19">
        <f t="shared" si="5"/>
        <v>1015.3</v>
      </c>
      <c r="M19" s="7" t="s">
        <v>315</v>
      </c>
      <c r="N19" s="7" t="s">
        <v>167</v>
      </c>
      <c r="O19" s="7" t="s">
        <v>168</v>
      </c>
      <c r="P19" s="7" t="s">
        <v>169</v>
      </c>
      <c r="Q19" s="7" t="s">
        <v>170</v>
      </c>
      <c r="R19" s="7" t="s">
        <v>171</v>
      </c>
    </row>
    <row r="20" spans="1:19" ht="15" thickBot="1" x14ac:dyDescent="0.35">
      <c r="A20" t="str">
        <f t="shared" si="1"/>
        <v>Potenciál visszafordíthatatlan kárra</v>
      </c>
      <c r="B20">
        <f t="shared" ref="B20:F20" si="10">RANK(B9,B$3:B$12,B$1)</f>
        <v>3</v>
      </c>
      <c r="C20">
        <f t="shared" si="10"/>
        <v>3</v>
      </c>
      <c r="D20">
        <f t="shared" si="10"/>
        <v>2</v>
      </c>
      <c r="E20">
        <f t="shared" si="10"/>
        <v>4</v>
      </c>
      <c r="F20">
        <f t="shared" si="10"/>
        <v>3</v>
      </c>
      <c r="G20">
        <f t="shared" si="3"/>
        <v>1000</v>
      </c>
      <c r="H20">
        <f t="shared" si="4"/>
        <v>3</v>
      </c>
      <c r="I20">
        <f t="shared" si="5"/>
        <v>1013.3</v>
      </c>
      <c r="M20" s="7" t="s">
        <v>316</v>
      </c>
      <c r="N20" s="8" t="s">
        <v>2378</v>
      </c>
      <c r="O20" s="8" t="s">
        <v>2272</v>
      </c>
      <c r="P20" s="8" t="s">
        <v>2272</v>
      </c>
      <c r="Q20" s="8" t="s">
        <v>2272</v>
      </c>
      <c r="R20" s="8" t="s">
        <v>2379</v>
      </c>
    </row>
    <row r="21" spans="1:19" ht="15" thickBot="1" x14ac:dyDescent="0.35">
      <c r="A21" t="str">
        <f t="shared" si="1"/>
        <v>Művelet szükségessége átlag munkához</v>
      </c>
      <c r="B21">
        <f t="shared" ref="B21:F21" si="11">RANK(B10,B$3:B$12,B$1)</f>
        <v>8</v>
      </c>
      <c r="C21">
        <f t="shared" si="11"/>
        <v>7</v>
      </c>
      <c r="D21">
        <f t="shared" si="11"/>
        <v>8</v>
      </c>
      <c r="E21">
        <f t="shared" si="11"/>
        <v>8</v>
      </c>
      <c r="F21">
        <f t="shared" si="11"/>
        <v>10</v>
      </c>
      <c r="G21">
        <f t="shared" si="3"/>
        <v>1000</v>
      </c>
      <c r="H21">
        <f t="shared" si="4"/>
        <v>8.1999999999999993</v>
      </c>
      <c r="I21">
        <f t="shared" si="5"/>
        <v>981.9</v>
      </c>
      <c r="M21" s="7" t="s">
        <v>318</v>
      </c>
      <c r="N21" s="8" t="s">
        <v>2380</v>
      </c>
      <c r="O21" s="8" t="s">
        <v>2282</v>
      </c>
      <c r="P21" s="8" t="s">
        <v>2282</v>
      </c>
      <c r="Q21" s="8" t="s">
        <v>2282</v>
      </c>
      <c r="R21" s="8" t="s">
        <v>2381</v>
      </c>
    </row>
    <row r="22" spans="1:19" ht="15" thickBot="1" x14ac:dyDescent="0.35">
      <c r="A22" t="str">
        <f t="shared" si="1"/>
        <v>Művelet gyakorisága átlag munkánál</v>
      </c>
      <c r="B22">
        <f t="shared" ref="B22:F22" si="12">RANK(B11,B$3:B$12,B$1)</f>
        <v>9</v>
      </c>
      <c r="C22">
        <f t="shared" si="12"/>
        <v>6</v>
      </c>
      <c r="D22">
        <f t="shared" si="12"/>
        <v>7</v>
      </c>
      <c r="E22">
        <f t="shared" si="12"/>
        <v>6</v>
      </c>
      <c r="F22">
        <f t="shared" si="12"/>
        <v>8</v>
      </c>
      <c r="G22">
        <f t="shared" si="3"/>
        <v>1000</v>
      </c>
      <c r="H22">
        <f t="shared" si="4"/>
        <v>7.2</v>
      </c>
      <c r="I22">
        <f t="shared" si="5"/>
        <v>990.8</v>
      </c>
      <c r="M22" s="7" t="s">
        <v>319</v>
      </c>
      <c r="N22" s="8" t="s">
        <v>2382</v>
      </c>
      <c r="O22" s="8" t="s">
        <v>2292</v>
      </c>
      <c r="P22" s="8" t="s">
        <v>2292</v>
      </c>
      <c r="Q22" s="8" t="s">
        <v>2292</v>
      </c>
      <c r="R22" s="8" t="s">
        <v>2383</v>
      </c>
    </row>
    <row r="23" spans="1:19" ht="15" thickBot="1" x14ac:dyDescent="0.35">
      <c r="A23" t="str">
        <f t="shared" si="1"/>
        <v>Visszaállíthatóság lehetősége</v>
      </c>
      <c r="B23">
        <f t="shared" ref="B23:F23" si="13">RANK(B12,B$3:B$12,B$1)</f>
        <v>10</v>
      </c>
      <c r="C23">
        <f t="shared" si="13"/>
        <v>10</v>
      </c>
      <c r="D23">
        <f t="shared" si="13"/>
        <v>10</v>
      </c>
      <c r="E23">
        <f t="shared" si="13"/>
        <v>10</v>
      </c>
      <c r="F23">
        <f t="shared" si="13"/>
        <v>9</v>
      </c>
      <c r="G23">
        <f t="shared" si="3"/>
        <v>1000</v>
      </c>
      <c r="H23">
        <f t="shared" si="4"/>
        <v>9.8000000000000007</v>
      </c>
      <c r="I23">
        <f t="shared" si="5"/>
        <v>977.9</v>
      </c>
      <c r="M23" s="7" t="s">
        <v>320</v>
      </c>
      <c r="N23" s="8" t="s">
        <v>2384</v>
      </c>
      <c r="O23" s="8" t="s">
        <v>2302</v>
      </c>
      <c r="P23" s="8" t="s">
        <v>2302</v>
      </c>
      <c r="Q23" s="8" t="s">
        <v>2302</v>
      </c>
      <c r="R23" s="8" t="s">
        <v>2385</v>
      </c>
    </row>
    <row r="24" spans="1:19" ht="15" thickBot="1" x14ac:dyDescent="0.35">
      <c r="M24" s="7" t="s">
        <v>321</v>
      </c>
      <c r="N24" s="8" t="s">
        <v>2386</v>
      </c>
      <c r="O24" s="8" t="s">
        <v>2312</v>
      </c>
      <c r="P24" s="8" t="s">
        <v>2312</v>
      </c>
      <c r="Q24" s="8" t="s">
        <v>2312</v>
      </c>
      <c r="R24" s="8" t="s">
        <v>2387</v>
      </c>
    </row>
    <row r="25" spans="1:19" ht="15" thickBot="1" x14ac:dyDescent="0.35">
      <c r="H25" t="s">
        <v>2400</v>
      </c>
      <c r="I25">
        <f>CORREL(I14:I23,H14:H23)</f>
        <v>-0.98581480525322152</v>
      </c>
      <c r="M25" s="7" t="s">
        <v>322</v>
      </c>
      <c r="N25" s="8" t="s">
        <v>2388</v>
      </c>
      <c r="O25" s="8" t="s">
        <v>2322</v>
      </c>
      <c r="P25" s="8" t="s">
        <v>2322</v>
      </c>
      <c r="Q25" s="8" t="s">
        <v>2322</v>
      </c>
      <c r="R25" s="8" t="s">
        <v>2389</v>
      </c>
    </row>
    <row r="26" spans="1:19" ht="15" thickBot="1" x14ac:dyDescent="0.35">
      <c r="M26" s="7" t="s">
        <v>528</v>
      </c>
      <c r="N26" s="8" t="s">
        <v>2390</v>
      </c>
      <c r="O26" s="8" t="s">
        <v>2332</v>
      </c>
      <c r="P26" s="8" t="s">
        <v>2332</v>
      </c>
      <c r="Q26" s="8" t="s">
        <v>2332</v>
      </c>
      <c r="R26" s="8" t="s">
        <v>2391</v>
      </c>
    </row>
    <row r="27" spans="1:19" ht="15" thickBot="1" x14ac:dyDescent="0.35">
      <c r="M27" s="7" t="s">
        <v>529</v>
      </c>
      <c r="N27" s="8" t="s">
        <v>2392</v>
      </c>
      <c r="O27" s="8" t="s">
        <v>2342</v>
      </c>
      <c r="P27" s="8" t="s">
        <v>2342</v>
      </c>
      <c r="Q27" s="8" t="s">
        <v>2342</v>
      </c>
      <c r="R27" s="8" t="s">
        <v>2393</v>
      </c>
    </row>
    <row r="28" spans="1:19" ht="15" thickBot="1" x14ac:dyDescent="0.35">
      <c r="M28" s="7" t="s">
        <v>530</v>
      </c>
      <c r="N28" s="8" t="s">
        <v>2394</v>
      </c>
      <c r="O28" s="8" t="s">
        <v>2352</v>
      </c>
      <c r="P28" s="8" t="s">
        <v>2352</v>
      </c>
      <c r="Q28" s="8" t="s">
        <v>2352</v>
      </c>
      <c r="R28" s="8" t="s">
        <v>2395</v>
      </c>
    </row>
    <row r="29" spans="1:19" ht="15" thickBot="1" x14ac:dyDescent="0.35">
      <c r="M29" s="7" t="s">
        <v>531</v>
      </c>
      <c r="N29" s="8" t="s">
        <v>2396</v>
      </c>
      <c r="O29" s="8" t="s">
        <v>317</v>
      </c>
      <c r="P29" s="8" t="s">
        <v>317</v>
      </c>
      <c r="Q29" s="8" t="s">
        <v>317</v>
      </c>
      <c r="R29" s="8" t="s">
        <v>317</v>
      </c>
    </row>
    <row r="30" spans="1:19" ht="18.600000000000001" thickBot="1" x14ac:dyDescent="0.35">
      <c r="M30" s="3"/>
    </row>
    <row r="31" spans="1:19" ht="15" thickBot="1" x14ac:dyDescent="0.35">
      <c r="M31" s="7" t="s">
        <v>323</v>
      </c>
      <c r="N31" s="7" t="s">
        <v>167</v>
      </c>
      <c r="O31" s="7" t="s">
        <v>168</v>
      </c>
      <c r="P31" s="7" t="s">
        <v>169</v>
      </c>
      <c r="Q31" s="7" t="s">
        <v>170</v>
      </c>
      <c r="R31" s="7" t="s">
        <v>171</v>
      </c>
    </row>
    <row r="32" spans="1:19" ht="15" thickBot="1" x14ac:dyDescent="0.35">
      <c r="M32" s="7" t="s">
        <v>316</v>
      </c>
      <c r="N32" s="8">
        <v>988.3</v>
      </c>
      <c r="O32" s="8">
        <v>9</v>
      </c>
      <c r="P32" s="8">
        <v>9</v>
      </c>
      <c r="Q32" s="8">
        <v>9</v>
      </c>
      <c r="R32" s="8">
        <v>13</v>
      </c>
    </row>
    <row r="33" spans="13:22" ht="15" thickBot="1" x14ac:dyDescent="0.35">
      <c r="M33" s="7" t="s">
        <v>318</v>
      </c>
      <c r="N33" s="8">
        <v>982.4</v>
      </c>
      <c r="O33" s="8">
        <v>8</v>
      </c>
      <c r="P33" s="8">
        <v>8</v>
      </c>
      <c r="Q33" s="8">
        <v>8</v>
      </c>
      <c r="R33" s="8">
        <v>12</v>
      </c>
    </row>
    <row r="34" spans="13:22" ht="15" thickBot="1" x14ac:dyDescent="0.35">
      <c r="M34" s="7" t="s">
        <v>319</v>
      </c>
      <c r="N34" s="8">
        <v>981.4</v>
      </c>
      <c r="O34" s="8">
        <v>7</v>
      </c>
      <c r="P34" s="8">
        <v>7</v>
      </c>
      <c r="Q34" s="8">
        <v>7</v>
      </c>
      <c r="R34" s="8">
        <v>11</v>
      </c>
    </row>
    <row r="35" spans="13:22" ht="15" thickBot="1" x14ac:dyDescent="0.35">
      <c r="M35" s="7" t="s">
        <v>320</v>
      </c>
      <c r="N35" s="8">
        <v>980.4</v>
      </c>
      <c r="O35" s="8">
        <v>6</v>
      </c>
      <c r="P35" s="8">
        <v>6</v>
      </c>
      <c r="Q35" s="8">
        <v>6</v>
      </c>
      <c r="R35" s="8">
        <v>10</v>
      </c>
    </row>
    <row r="36" spans="13:22" ht="15" thickBot="1" x14ac:dyDescent="0.35">
      <c r="M36" s="7" t="s">
        <v>321</v>
      </c>
      <c r="N36" s="8">
        <v>977.9</v>
      </c>
      <c r="O36" s="8">
        <v>5</v>
      </c>
      <c r="P36" s="8">
        <v>5</v>
      </c>
      <c r="Q36" s="8">
        <v>5</v>
      </c>
      <c r="R36" s="8">
        <v>9</v>
      </c>
    </row>
    <row r="37" spans="13:22" ht="15" thickBot="1" x14ac:dyDescent="0.35">
      <c r="M37" s="7" t="s">
        <v>322</v>
      </c>
      <c r="N37" s="8">
        <v>976.9</v>
      </c>
      <c r="O37" s="8">
        <v>4</v>
      </c>
      <c r="P37" s="8">
        <v>4</v>
      </c>
      <c r="Q37" s="8">
        <v>4</v>
      </c>
      <c r="R37" s="8">
        <v>8</v>
      </c>
    </row>
    <row r="38" spans="13:22" ht="15" thickBot="1" x14ac:dyDescent="0.35">
      <c r="M38" s="7" t="s">
        <v>528</v>
      </c>
      <c r="N38" s="8">
        <v>975.9</v>
      </c>
      <c r="O38" s="8">
        <v>3</v>
      </c>
      <c r="P38" s="8">
        <v>3</v>
      </c>
      <c r="Q38" s="8">
        <v>3</v>
      </c>
      <c r="R38" s="8">
        <v>7</v>
      </c>
    </row>
    <row r="39" spans="13:22" ht="15" thickBot="1" x14ac:dyDescent="0.35">
      <c r="M39" s="7" t="s">
        <v>529</v>
      </c>
      <c r="N39" s="8">
        <v>974.9</v>
      </c>
      <c r="O39" s="8">
        <v>2</v>
      </c>
      <c r="P39" s="8">
        <v>2</v>
      </c>
      <c r="Q39" s="8">
        <v>2</v>
      </c>
      <c r="R39" s="8">
        <v>6</v>
      </c>
    </row>
    <row r="40" spans="13:22" ht="15" thickBot="1" x14ac:dyDescent="0.35">
      <c r="M40" s="7" t="s">
        <v>530</v>
      </c>
      <c r="N40" s="8">
        <v>973.9</v>
      </c>
      <c r="O40" s="8">
        <v>1</v>
      </c>
      <c r="P40" s="8">
        <v>1</v>
      </c>
      <c r="Q40" s="8">
        <v>1</v>
      </c>
      <c r="R40" s="8">
        <v>5</v>
      </c>
    </row>
    <row r="41" spans="13:22" ht="15" thickBot="1" x14ac:dyDescent="0.35">
      <c r="M41" s="7" t="s">
        <v>531</v>
      </c>
      <c r="N41" s="8">
        <v>972.9</v>
      </c>
      <c r="O41" s="8">
        <v>0</v>
      </c>
      <c r="P41" s="8">
        <v>0</v>
      </c>
      <c r="Q41" s="8">
        <v>0</v>
      </c>
      <c r="R41" s="8">
        <v>0</v>
      </c>
    </row>
    <row r="42" spans="13:22" ht="18.600000000000001" thickBot="1" x14ac:dyDescent="0.35">
      <c r="M42" s="3"/>
    </row>
    <row r="43" spans="13:22" ht="15" thickBot="1" x14ac:dyDescent="0.35">
      <c r="M43" s="7" t="s">
        <v>2360</v>
      </c>
      <c r="N43" s="7" t="s">
        <v>167</v>
      </c>
      <c r="O43" s="7" t="s">
        <v>168</v>
      </c>
      <c r="P43" s="7" t="s">
        <v>169</v>
      </c>
      <c r="Q43" s="7" t="s">
        <v>170</v>
      </c>
      <c r="R43" s="7" t="s">
        <v>171</v>
      </c>
      <c r="S43" s="7" t="s">
        <v>325</v>
      </c>
      <c r="T43" s="7" t="s">
        <v>326</v>
      </c>
      <c r="U43" s="7" t="s">
        <v>327</v>
      </c>
      <c r="V43" s="7" t="s">
        <v>328</v>
      </c>
    </row>
    <row r="44" spans="13:22" ht="15" thickBot="1" x14ac:dyDescent="0.35">
      <c r="M44" s="7" t="s">
        <v>177</v>
      </c>
      <c r="N44" s="8">
        <v>980.4</v>
      </c>
      <c r="O44" s="8">
        <v>1</v>
      </c>
      <c r="P44" s="8">
        <v>1</v>
      </c>
      <c r="Q44" s="8">
        <v>1</v>
      </c>
      <c r="R44" s="8">
        <v>9</v>
      </c>
      <c r="S44" s="8">
        <v>992.3</v>
      </c>
      <c r="T44" s="8">
        <v>1000</v>
      </c>
      <c r="U44" s="8">
        <v>7.7</v>
      </c>
      <c r="V44" s="8">
        <v>0.77</v>
      </c>
    </row>
    <row r="45" spans="13:22" ht="15" thickBot="1" x14ac:dyDescent="0.35">
      <c r="M45" s="7" t="s">
        <v>178</v>
      </c>
      <c r="N45" s="8">
        <v>975.9</v>
      </c>
      <c r="O45" s="8">
        <v>2</v>
      </c>
      <c r="P45" s="8">
        <v>4</v>
      </c>
      <c r="Q45" s="8">
        <v>3</v>
      </c>
      <c r="R45" s="8">
        <v>10</v>
      </c>
      <c r="S45" s="8">
        <v>994.8</v>
      </c>
      <c r="T45" s="8">
        <v>1000</v>
      </c>
      <c r="U45" s="8">
        <v>5.2</v>
      </c>
      <c r="V45" s="8">
        <v>0.52</v>
      </c>
    </row>
    <row r="46" spans="13:22" ht="15" thickBot="1" x14ac:dyDescent="0.35">
      <c r="M46" s="7" t="s">
        <v>179</v>
      </c>
      <c r="N46" s="8">
        <v>977.9</v>
      </c>
      <c r="O46" s="8">
        <v>9</v>
      </c>
      <c r="P46" s="8">
        <v>9</v>
      </c>
      <c r="Q46" s="8">
        <v>9</v>
      </c>
      <c r="R46" s="8">
        <v>12</v>
      </c>
      <c r="S46" s="8">
        <v>1016.8</v>
      </c>
      <c r="T46" s="8">
        <v>1000</v>
      </c>
      <c r="U46" s="8">
        <v>-16.8</v>
      </c>
      <c r="V46" s="8">
        <v>-1.68</v>
      </c>
    </row>
    <row r="47" spans="13:22" ht="15" thickBot="1" x14ac:dyDescent="0.35">
      <c r="M47" s="7" t="s">
        <v>180</v>
      </c>
      <c r="N47" s="8">
        <v>976.9</v>
      </c>
      <c r="O47" s="8">
        <v>8</v>
      </c>
      <c r="P47" s="8">
        <v>7</v>
      </c>
      <c r="Q47" s="8">
        <v>7</v>
      </c>
      <c r="R47" s="8">
        <v>8</v>
      </c>
      <c r="S47" s="8">
        <v>1006.8</v>
      </c>
      <c r="T47" s="8">
        <v>1000</v>
      </c>
      <c r="U47" s="8">
        <v>-6.8</v>
      </c>
      <c r="V47" s="8">
        <v>-0.68</v>
      </c>
    </row>
    <row r="48" spans="13:22" ht="15" thickBot="1" x14ac:dyDescent="0.35">
      <c r="M48" s="7" t="s">
        <v>181</v>
      </c>
      <c r="N48" s="8">
        <v>988.3</v>
      </c>
      <c r="O48" s="8">
        <v>5</v>
      </c>
      <c r="P48" s="8">
        <v>5</v>
      </c>
      <c r="Q48" s="8">
        <v>5</v>
      </c>
      <c r="R48" s="8">
        <v>7</v>
      </c>
      <c r="S48" s="8">
        <v>1010.3</v>
      </c>
      <c r="T48" s="8">
        <v>1000</v>
      </c>
      <c r="U48" s="8">
        <v>-10.3</v>
      </c>
      <c r="V48" s="8">
        <v>-1.03</v>
      </c>
    </row>
    <row r="49" spans="13:22" ht="15" thickBot="1" x14ac:dyDescent="0.35">
      <c r="M49" s="7" t="s">
        <v>182</v>
      </c>
      <c r="N49" s="8">
        <v>982.4</v>
      </c>
      <c r="O49" s="8">
        <v>6</v>
      </c>
      <c r="P49" s="8">
        <v>6</v>
      </c>
      <c r="Q49" s="8">
        <v>8</v>
      </c>
      <c r="R49" s="8">
        <v>13</v>
      </c>
      <c r="S49" s="8">
        <v>1015.3</v>
      </c>
      <c r="T49" s="8">
        <v>1000</v>
      </c>
      <c r="U49" s="8">
        <v>-15.3</v>
      </c>
      <c r="V49" s="8">
        <v>-1.53</v>
      </c>
    </row>
    <row r="50" spans="13:22" ht="15" thickBot="1" x14ac:dyDescent="0.35">
      <c r="M50" s="7" t="s">
        <v>183</v>
      </c>
      <c r="N50" s="8">
        <v>981.4</v>
      </c>
      <c r="O50" s="8">
        <v>7</v>
      </c>
      <c r="P50" s="8">
        <v>8</v>
      </c>
      <c r="Q50" s="8">
        <v>6</v>
      </c>
      <c r="R50" s="8">
        <v>11</v>
      </c>
      <c r="S50" s="8">
        <v>1013.3</v>
      </c>
      <c r="T50" s="8">
        <v>1000</v>
      </c>
      <c r="U50" s="8">
        <v>-13.3</v>
      </c>
      <c r="V50" s="8">
        <v>-1.33</v>
      </c>
    </row>
    <row r="51" spans="13:22" ht="15" thickBot="1" x14ac:dyDescent="0.35">
      <c r="M51" s="7" t="s">
        <v>184</v>
      </c>
      <c r="N51" s="8">
        <v>974.9</v>
      </c>
      <c r="O51" s="8">
        <v>3</v>
      </c>
      <c r="P51" s="8">
        <v>2</v>
      </c>
      <c r="Q51" s="8">
        <v>2</v>
      </c>
      <c r="R51" s="8">
        <v>0</v>
      </c>
      <c r="S51" s="8">
        <v>981.9</v>
      </c>
      <c r="T51" s="8">
        <v>1000</v>
      </c>
      <c r="U51" s="8">
        <v>18.100000000000001</v>
      </c>
      <c r="V51" s="8">
        <v>1.81</v>
      </c>
    </row>
    <row r="52" spans="13:22" ht="15" thickBot="1" x14ac:dyDescent="0.35">
      <c r="M52" s="7" t="s">
        <v>185</v>
      </c>
      <c r="N52" s="8">
        <v>973.9</v>
      </c>
      <c r="O52" s="8">
        <v>4</v>
      </c>
      <c r="P52" s="8">
        <v>3</v>
      </c>
      <c r="Q52" s="8">
        <v>4</v>
      </c>
      <c r="R52" s="8">
        <v>6</v>
      </c>
      <c r="S52" s="8">
        <v>990.8</v>
      </c>
      <c r="T52" s="8">
        <v>1000</v>
      </c>
      <c r="U52" s="8">
        <v>9.1999999999999993</v>
      </c>
      <c r="V52" s="8">
        <v>0.92</v>
      </c>
    </row>
    <row r="53" spans="13:22" ht="15" thickBot="1" x14ac:dyDescent="0.35">
      <c r="M53" s="7" t="s">
        <v>186</v>
      </c>
      <c r="N53" s="8">
        <v>972.9</v>
      </c>
      <c r="O53" s="8">
        <v>0</v>
      </c>
      <c r="P53" s="8">
        <v>0</v>
      </c>
      <c r="Q53" s="8">
        <v>0</v>
      </c>
      <c r="R53" s="8">
        <v>5</v>
      </c>
      <c r="S53" s="8">
        <v>977.9</v>
      </c>
      <c r="T53" s="8">
        <v>1000</v>
      </c>
      <c r="U53" s="8">
        <v>22.1</v>
      </c>
      <c r="V53" s="8">
        <v>2.21</v>
      </c>
    </row>
    <row r="54" spans="13:22" ht="15" thickBot="1" x14ac:dyDescent="0.35"/>
    <row r="55" spans="13:22" ht="15" thickBot="1" x14ac:dyDescent="0.35">
      <c r="M55" s="9" t="s">
        <v>329</v>
      </c>
      <c r="N55" s="10">
        <v>1028.3</v>
      </c>
    </row>
    <row r="56" spans="13:22" ht="15" thickBot="1" x14ac:dyDescent="0.35">
      <c r="M56" s="9" t="s">
        <v>2397</v>
      </c>
      <c r="N56" s="10">
        <v>972.9</v>
      </c>
    </row>
    <row r="57" spans="13:22" ht="15" thickBot="1" x14ac:dyDescent="0.35">
      <c r="M57" s="9" t="s">
        <v>331</v>
      </c>
      <c r="N57" s="10">
        <v>10000.200000000001</v>
      </c>
    </row>
    <row r="58" spans="13:22" ht="15" thickBot="1" x14ac:dyDescent="0.35">
      <c r="M58" s="9" t="s">
        <v>332</v>
      </c>
      <c r="N58" s="10">
        <v>10000</v>
      </c>
    </row>
    <row r="59" spans="13:22" ht="15" thickBot="1" x14ac:dyDescent="0.35">
      <c r="M59" s="9" t="s">
        <v>333</v>
      </c>
      <c r="N59" s="10">
        <v>0.2</v>
      </c>
    </row>
    <row r="60" spans="13:22" ht="15" thickBot="1" x14ac:dyDescent="0.35">
      <c r="M60" s="9" t="s">
        <v>334</v>
      </c>
      <c r="N60" s="10"/>
    </row>
    <row r="61" spans="13:22" ht="15" thickBot="1" x14ac:dyDescent="0.35">
      <c r="M61" s="9" t="s">
        <v>335</v>
      </c>
      <c r="N61" s="10"/>
    </row>
    <row r="62" spans="13:22" ht="15" thickBot="1" x14ac:dyDescent="0.35">
      <c r="M62" s="9" t="s">
        <v>336</v>
      </c>
      <c r="N62" s="10">
        <v>0</v>
      </c>
    </row>
    <row r="64" spans="13:22" x14ac:dyDescent="0.3">
      <c r="M64" s="28" t="s">
        <v>2362</v>
      </c>
    </row>
    <row r="66" spans="13:13" x14ac:dyDescent="0.3">
      <c r="M66" s="29" t="s">
        <v>2398</v>
      </c>
    </row>
    <row r="67" spans="13:13" x14ac:dyDescent="0.3">
      <c r="M67" s="29" t="s">
        <v>2399</v>
      </c>
    </row>
  </sheetData>
  <conditionalFormatting sqref="B14:F23 H14:H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M64" r:id="rId1" display="https://miau.my-x.hu/myx-free/coco/test/574435720211111130231.html" xr:uid="{18495B1B-2E5D-4BA6-84B0-E8361331D3C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rnd</vt:lpstr>
      <vt:lpstr>csoportgyanu_naiv</vt:lpstr>
      <vt:lpstr>konzisztencia_teszt_sorsz_input</vt:lpstr>
      <vt:lpstr>visszaall(sok)</vt:lpstr>
      <vt:lpstr>visszaall(6)</vt:lpstr>
      <vt:lpstr>visszaall(5)</vt:lpstr>
      <vt:lpstr>gyak(5)</vt:lpstr>
      <vt:lpstr>szukseg(5)</vt:lpstr>
      <vt:lpstr>visszaford(5)</vt:lpstr>
      <vt:lpstr>javitas(5)</vt:lpstr>
      <vt:lpstr>csoportmunka(5)</vt:lpstr>
      <vt:lpstr>kar(5)</vt:lpstr>
      <vt:lpstr>rendelkezes(5)</vt:lpstr>
      <vt:lpstr>sertetlen(5)</vt:lpstr>
      <vt:lpstr>bizalom(5)</vt:lpstr>
      <vt:lpstr>konzisztencia_teszt_nyers_i</vt:lpstr>
      <vt:lpstr>gyanu_riport_opt</vt:lpstr>
      <vt:lpstr>gyanuk</vt:lpstr>
      <vt:lpstr>gyanu_elojel</vt:lpstr>
      <vt:lpstr>gyanu_elojel (2)</vt:lpstr>
      <vt:lpstr>attributum_gyanu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2021-11-11T09:10:28Z</dcterms:created>
  <dcterms:modified xsi:type="dcterms:W3CDTF">2021-12-10T15:21:16Z</dcterms:modified>
</cp:coreProperties>
</file>