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54BE2A7F-293E-4691-81D8-25C184236B91}" xr6:coauthVersionLast="47" xr6:coauthVersionMax="47" xr10:uidLastSave="{00000000-0000-0000-0000-000000000000}"/>
  <bookViews>
    <workbookView xWindow="-108" yWindow="-108" windowWidth="23256" windowHeight="12720" tabRatio="721" firstSheet="2" activeTab="9" xr2:uid="{51067E9D-BDAD-4A20-BC9A-BC62503C4BDF}"/>
  </bookViews>
  <sheets>
    <sheet name="oam_riport_alapon" sheetId="1" r:id="rId1"/>
    <sheet name="oam_riport_alapon (2)" sheetId="2" r:id="rId2"/>
    <sheet name="transzponalt_OAM" sheetId="3" r:id="rId3"/>
    <sheet name="modell_std" sheetId="5" r:id="rId4"/>
    <sheet name="modell_y0" sheetId="6" r:id="rId5"/>
    <sheet name="transzponalt_OAM (2)" sheetId="7" r:id="rId6"/>
    <sheet name="atlag_szerepe" sheetId="4" r:id="rId7"/>
    <sheet name="sulyozott_atlag" sheetId="9" r:id="rId8"/>
    <sheet name="Y nem integer" sheetId="10" r:id="rId9"/>
    <sheet name="info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8" l="1"/>
  <c r="U138" i="7"/>
  <c r="T138" i="7"/>
  <c r="S138" i="7"/>
  <c r="R138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C138" i="7"/>
  <c r="B138" i="7"/>
  <c r="U137" i="7"/>
  <c r="T137" i="7"/>
  <c r="S137" i="7"/>
  <c r="R137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B137" i="7"/>
  <c r="U136" i="7"/>
  <c r="T136" i="7"/>
  <c r="S136" i="7"/>
  <c r="R136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C136" i="7"/>
  <c r="B136" i="7"/>
  <c r="U135" i="7"/>
  <c r="T135" i="7"/>
  <c r="S135" i="7"/>
  <c r="R135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C135" i="7"/>
  <c r="B135" i="7"/>
  <c r="U134" i="7"/>
  <c r="T134" i="7"/>
  <c r="S134" i="7"/>
  <c r="R134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C134" i="7"/>
  <c r="B134" i="7"/>
  <c r="U133" i="7"/>
  <c r="T133" i="7"/>
  <c r="S133" i="7"/>
  <c r="R133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B133" i="7"/>
  <c r="U132" i="7"/>
  <c r="T132" i="7"/>
  <c r="S132" i="7"/>
  <c r="R132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C132" i="7"/>
  <c r="B132" i="7"/>
  <c r="U131" i="7"/>
  <c r="T131" i="7"/>
  <c r="S131" i="7"/>
  <c r="R131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C131" i="7"/>
  <c r="B131" i="7"/>
  <c r="U130" i="7"/>
  <c r="T130" i="7"/>
  <c r="S130" i="7"/>
  <c r="R130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B130" i="7"/>
  <c r="U129" i="7"/>
  <c r="T129" i="7"/>
  <c r="S129" i="7"/>
  <c r="R129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U128" i="7"/>
  <c r="T128" i="7"/>
  <c r="S128" i="7"/>
  <c r="R128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B128" i="7"/>
  <c r="U127" i="7"/>
  <c r="T127" i="7"/>
  <c r="S127" i="7"/>
  <c r="R127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B127" i="7"/>
  <c r="CD43" i="9"/>
  <c r="CD42" i="9"/>
  <c r="CD41" i="9"/>
  <c r="CD40" i="9"/>
  <c r="CD39" i="9"/>
  <c r="CD38" i="9"/>
  <c r="CD37" i="9"/>
  <c r="CD36" i="9"/>
  <c r="CD35" i="9"/>
  <c r="CD34" i="9"/>
  <c r="CD33" i="9"/>
  <c r="CD32" i="9"/>
  <c r="CC43" i="9"/>
  <c r="CC42" i="9"/>
  <c r="CC41" i="9"/>
  <c r="CC40" i="9"/>
  <c r="CC39" i="9"/>
  <c r="CC38" i="9"/>
  <c r="CC37" i="9"/>
  <c r="CC36" i="9"/>
  <c r="CC35" i="9"/>
  <c r="CC34" i="9"/>
  <c r="CC33" i="9"/>
  <c r="CC32" i="9"/>
  <c r="CB43" i="9"/>
  <c r="CB42" i="9"/>
  <c r="CB41" i="9"/>
  <c r="CB40" i="9"/>
  <c r="CB39" i="9"/>
  <c r="CB38" i="9"/>
  <c r="CB37" i="9"/>
  <c r="CB36" i="9"/>
  <c r="CB35" i="9"/>
  <c r="CB34" i="9"/>
  <c r="CB33" i="9"/>
  <c r="CB32" i="9"/>
  <c r="CA43" i="9"/>
  <c r="CA42" i="9"/>
  <c r="CA41" i="9"/>
  <c r="CA40" i="9"/>
  <c r="CA39" i="9"/>
  <c r="CA38" i="9"/>
  <c r="CA37" i="9"/>
  <c r="CA36" i="9"/>
  <c r="CA35" i="9"/>
  <c r="CA34" i="9"/>
  <c r="CA33" i="9"/>
  <c r="CA32" i="9"/>
  <c r="BZ43" i="9"/>
  <c r="BY43" i="9"/>
  <c r="BZ42" i="9"/>
  <c r="BY42" i="9"/>
  <c r="BZ41" i="9"/>
  <c r="BY41" i="9"/>
  <c r="BZ40" i="9"/>
  <c r="BY40" i="9"/>
  <c r="BZ39" i="9"/>
  <c r="BY39" i="9"/>
  <c r="BZ38" i="9"/>
  <c r="BY38" i="9"/>
  <c r="BZ37" i="9"/>
  <c r="BY37" i="9"/>
  <c r="BZ36" i="9"/>
  <c r="BY36" i="9"/>
  <c r="BZ35" i="9"/>
  <c r="BY35" i="9"/>
  <c r="BZ34" i="9"/>
  <c r="BY34" i="9"/>
  <c r="BZ33" i="9"/>
  <c r="BY33" i="9"/>
  <c r="BZ32" i="9"/>
  <c r="BY32" i="9"/>
  <c r="BZ31" i="9"/>
  <c r="BY31" i="9"/>
  <c r="U123" i="7"/>
  <c r="U122" i="7"/>
  <c r="U121" i="7"/>
  <c r="U120" i="7"/>
  <c r="U119" i="7"/>
  <c r="U118" i="7"/>
  <c r="U117" i="7"/>
  <c r="U116" i="7"/>
  <c r="U115" i="7"/>
  <c r="U114" i="7"/>
  <c r="U113" i="7"/>
  <c r="U112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B122" i="7"/>
  <c r="T121" i="7"/>
  <c r="S121" i="7"/>
  <c r="R121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B121" i="7"/>
  <c r="T120" i="7"/>
  <c r="S120" i="7"/>
  <c r="R120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B120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B119" i="7"/>
  <c r="T118" i="7"/>
  <c r="S118" i="7"/>
  <c r="R118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B118" i="7"/>
  <c r="T117" i="7"/>
  <c r="S117" i="7"/>
  <c r="R117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B117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B116" i="7"/>
  <c r="T115" i="7"/>
  <c r="S115" i="7"/>
  <c r="R115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B115" i="7"/>
  <c r="T114" i="7"/>
  <c r="S114" i="7"/>
  <c r="R114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B113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B112" i="7"/>
  <c r="U108" i="7"/>
  <c r="U107" i="7"/>
  <c r="U106" i="7"/>
  <c r="U105" i="7"/>
  <c r="U104" i="7"/>
  <c r="U103" i="7"/>
  <c r="U102" i="7"/>
  <c r="U101" i="7"/>
  <c r="U100" i="7"/>
  <c r="U99" i="7"/>
  <c r="U98" i="7"/>
  <c r="U97" i="7"/>
  <c r="T108" i="7"/>
  <c r="S108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T107" i="7"/>
  <c r="S107" i="7"/>
  <c r="R107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T106" i="7"/>
  <c r="S106" i="7"/>
  <c r="R106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T103" i="7"/>
  <c r="S103" i="7"/>
  <c r="R103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T102" i="7"/>
  <c r="S102" i="7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T101" i="7"/>
  <c r="S101" i="7"/>
  <c r="R101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T99" i="7"/>
  <c r="S99" i="7"/>
  <c r="R99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T98" i="7"/>
  <c r="S98" i="7"/>
  <c r="R98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B108" i="7"/>
  <c r="B107" i="7"/>
  <c r="B106" i="7"/>
  <c r="B105" i="7"/>
  <c r="B104" i="7"/>
  <c r="B103" i="7"/>
  <c r="B102" i="7"/>
  <c r="B101" i="7"/>
  <c r="B100" i="7"/>
  <c r="B99" i="7"/>
  <c r="B98" i="7"/>
  <c r="B97" i="7"/>
  <c r="C97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U93" i="7"/>
  <c r="T93" i="7"/>
  <c r="S93" i="7"/>
  <c r="R93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U92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U91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U90" i="7"/>
  <c r="T90" i="7"/>
  <c r="S90" i="7"/>
  <c r="R90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U89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U88" i="7"/>
  <c r="T88" i="7"/>
  <c r="S88" i="7"/>
  <c r="R88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U87" i="7"/>
  <c r="T87" i="7"/>
  <c r="S87" i="7"/>
  <c r="R87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U86" i="7"/>
  <c r="T86" i="7"/>
  <c r="S86" i="7"/>
  <c r="R86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U84" i="7"/>
  <c r="T84" i="7"/>
  <c r="S84" i="7"/>
  <c r="R84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U83" i="7"/>
  <c r="T83" i="7"/>
  <c r="S83" i="7"/>
  <c r="R83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V31" i="7"/>
  <c r="U31" i="7"/>
  <c r="V30" i="7"/>
  <c r="U30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47" i="7"/>
  <c r="B94" i="7"/>
  <c r="U82" i="7"/>
  <c r="T82" i="7"/>
  <c r="S82" i="7"/>
  <c r="R82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93" i="7"/>
  <c r="B92" i="7"/>
  <c r="B91" i="7"/>
  <c r="B90" i="7"/>
  <c r="B89" i="7"/>
  <c r="B88" i="7"/>
  <c r="B87" i="7"/>
  <c r="B86" i="7"/>
  <c r="B85" i="7"/>
  <c r="B84" i="7"/>
  <c r="B83" i="7"/>
  <c r="B82" i="7"/>
  <c r="CD43" i="4"/>
  <c r="CD42" i="4"/>
  <c r="CD41" i="4"/>
  <c r="CD40" i="4"/>
  <c r="CD39" i="4"/>
  <c r="CD38" i="4"/>
  <c r="CD37" i="4"/>
  <c r="CD36" i="4"/>
  <c r="CD35" i="4"/>
  <c r="CD34" i="4"/>
  <c r="CD33" i="4"/>
  <c r="CD32" i="4"/>
  <c r="CC43" i="4"/>
  <c r="CC42" i="4"/>
  <c r="CC41" i="4"/>
  <c r="CC40" i="4"/>
  <c r="CC39" i="4"/>
  <c r="CC38" i="4"/>
  <c r="CC37" i="4"/>
  <c r="CC36" i="4"/>
  <c r="CC35" i="4"/>
  <c r="CC34" i="4"/>
  <c r="CC33" i="4"/>
  <c r="CC32" i="4"/>
  <c r="CB43" i="4"/>
  <c r="CA43" i="4"/>
  <c r="CB42" i="4"/>
  <c r="CA42" i="4"/>
  <c r="CB41" i="4"/>
  <c r="CA41" i="4"/>
  <c r="CB40" i="4"/>
  <c r="CA40" i="4"/>
  <c r="CB39" i="4"/>
  <c r="CA39" i="4"/>
  <c r="CB38" i="4"/>
  <c r="CA38" i="4"/>
  <c r="CB37" i="4"/>
  <c r="CA37" i="4"/>
  <c r="CB36" i="4"/>
  <c r="CA36" i="4"/>
  <c r="CB35" i="4"/>
  <c r="CA35" i="4"/>
  <c r="CB34" i="4"/>
  <c r="CA34" i="4"/>
  <c r="CB33" i="4"/>
  <c r="CA33" i="4"/>
  <c r="CB32" i="4"/>
  <c r="CA32" i="4"/>
  <c r="BZ43" i="4"/>
  <c r="BZ42" i="4"/>
  <c r="BZ41" i="4"/>
  <c r="BZ40" i="4"/>
  <c r="BZ39" i="4"/>
  <c r="BZ38" i="4"/>
  <c r="BZ37" i="4"/>
  <c r="BZ36" i="4"/>
  <c r="BZ35" i="4"/>
  <c r="BZ34" i="4"/>
  <c r="BZ33" i="4"/>
  <c r="BZ32" i="4"/>
  <c r="BY43" i="4"/>
  <c r="BY42" i="4"/>
  <c r="BY41" i="4"/>
  <c r="BY40" i="4"/>
  <c r="BY39" i="4"/>
  <c r="BY38" i="4"/>
  <c r="BY37" i="4"/>
  <c r="BY36" i="4"/>
  <c r="BY35" i="4"/>
  <c r="BY34" i="4"/>
  <c r="BY33" i="4"/>
  <c r="BY32" i="4"/>
  <c r="U78" i="7"/>
  <c r="U77" i="7"/>
  <c r="U76" i="7"/>
  <c r="U75" i="7"/>
  <c r="U74" i="7"/>
  <c r="U73" i="7"/>
  <c r="U72" i="7"/>
  <c r="U71" i="7"/>
  <c r="U70" i="7"/>
  <c r="U69" i="7"/>
  <c r="U68" i="7"/>
  <c r="T79" i="7"/>
  <c r="S79" i="7"/>
  <c r="R79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T78" i="7"/>
  <c r="S78" i="7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T74" i="7"/>
  <c r="S74" i="7"/>
  <c r="R74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B72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T70" i="7"/>
  <c r="S70" i="7"/>
  <c r="R70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B70" i="7"/>
  <c r="T69" i="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T68" i="7"/>
  <c r="S68" i="7"/>
  <c r="R68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U61" i="7"/>
  <c r="U60" i="7"/>
  <c r="U59" i="7"/>
  <c r="U58" i="7"/>
  <c r="U57" i="7"/>
  <c r="U56" i="7"/>
  <c r="U55" i="7"/>
  <c r="U54" i="7"/>
  <c r="U53" i="7"/>
  <c r="U52" i="7"/>
  <c r="U51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U35" i="7"/>
  <c r="U36" i="7"/>
  <c r="U37" i="7"/>
  <c r="U38" i="7"/>
  <c r="U39" i="7"/>
  <c r="U40" i="7"/>
  <c r="U41" i="7"/>
  <c r="U42" i="7"/>
  <c r="U43" i="7"/>
  <c r="U44" i="7"/>
  <c r="U45" i="7"/>
  <c r="U46" i="7"/>
  <c r="U62" i="7" s="1"/>
  <c r="U79" i="7" s="1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46" i="7"/>
  <c r="B45" i="7"/>
  <c r="B44" i="7"/>
  <c r="B43" i="7"/>
  <c r="B42" i="7"/>
  <c r="B41" i="7"/>
  <c r="B40" i="7"/>
  <c r="B39" i="7"/>
  <c r="B38" i="7"/>
  <c r="B37" i="7"/>
  <c r="B36" i="7"/>
  <c r="B35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29" i="7" l="1"/>
  <c r="B28" i="7"/>
  <c r="B27" i="7"/>
  <c r="B26" i="7"/>
  <c r="B25" i="7"/>
  <c r="B24" i="7"/>
  <c r="B23" i="7"/>
  <c r="B22" i="7"/>
  <c r="B21" i="7"/>
  <c r="B20" i="7"/>
  <c r="B19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U29" i="3"/>
  <c r="U28" i="3"/>
  <c r="U27" i="3"/>
  <c r="U26" i="3"/>
  <c r="U25" i="3"/>
  <c r="U24" i="3"/>
  <c r="U23" i="3"/>
  <c r="U22" i="3"/>
  <c r="U21" i="3"/>
  <c r="U20" i="3"/>
  <c r="U1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29" i="3"/>
  <c r="B28" i="3"/>
  <c r="B27" i="3"/>
  <c r="B26" i="3"/>
  <c r="B25" i="3"/>
  <c r="B24" i="3"/>
  <c r="B23" i="3"/>
  <c r="B22" i="3"/>
  <c r="B21" i="3"/>
  <c r="B20" i="3"/>
  <c r="B19" i="3"/>
  <c r="M21" i="1"/>
  <c r="L21" i="1"/>
  <c r="K21" i="1"/>
  <c r="J21" i="1"/>
  <c r="I21" i="1"/>
  <c r="H21" i="1"/>
  <c r="G21" i="1"/>
  <c r="F21" i="1"/>
  <c r="E21" i="1"/>
  <c r="D21" i="1"/>
  <c r="N21" i="1" s="1"/>
  <c r="C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M21" i="2"/>
  <c r="L21" i="2"/>
  <c r="K21" i="2"/>
  <c r="J21" i="2"/>
  <c r="I21" i="2"/>
  <c r="H21" i="2"/>
  <c r="G21" i="2"/>
  <c r="F21" i="2"/>
  <c r="E21" i="2"/>
  <c r="D21" i="2"/>
  <c r="C21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3" i="2"/>
  <c r="N21" i="2" l="1"/>
</calcChain>
</file>

<file path=xl/sharedStrings.xml><?xml version="1.0" encoding="utf-8"?>
<sst xmlns="http://schemas.openxmlformats.org/spreadsheetml/2006/main" count="2618" uniqueCount="254">
  <si>
    <t>x</t>
  </si>
  <si>
    <t>y</t>
  </si>
  <si>
    <t>Mutató/dimenzió</t>
  </si>
  <si>
    <t>Áramütés</t>
  </si>
  <si>
    <t>Megcsúszás</t>
  </si>
  <si>
    <t>Leesés</t>
  </si>
  <si>
    <t>Vágás</t>
  </si>
  <si>
    <t>Megbotlás</t>
  </si>
  <si>
    <t>Elütnek</t>
  </si>
  <si>
    <t>Zuhanó tárgy</t>
  </si>
  <si>
    <t>Hőguta</t>
  </si>
  <si>
    <t>Munkaeszköz okozta</t>
  </si>
  <si>
    <t>Szennyező anyag</t>
  </si>
  <si>
    <t>Égési sérülés</t>
  </si>
  <si>
    <t>Összesen</t>
  </si>
  <si>
    <t>Mezőgazdaság, erdőgazdálkodás, halászat</t>
  </si>
  <si>
    <t>Bányászat, kőfejtés</t>
  </si>
  <si>
    <t>Feldolgozóipar</t>
  </si>
  <si>
    <t>Villamosenergia, gáz, gőzellátás, légkondicionálás</t>
  </si>
  <si>
    <t>Vízellátás; szennyvíz gyűjtése, kezelése, hulladékgazdálkodás, szennyeződésmentesítés</t>
  </si>
  <si>
    <t>Építőipar</t>
  </si>
  <si>
    <t>Kereskedelem, gépjárműjavítás</t>
  </si>
  <si>
    <t>Szállítás, raktározás</t>
  </si>
  <si>
    <t>Szálláshelyszolgáltatás, vendéglátás</t>
  </si>
  <si>
    <t>Információ és kommunikáció</t>
  </si>
  <si>
    <t>Pénzügyi, biztosítási tevékenység</t>
  </si>
  <si>
    <t>Ingatlanügyek</t>
  </si>
  <si>
    <t>Szakmai, tudományos, műszaki tevékenység</t>
  </si>
  <si>
    <t>Adminisztratív és szolgáltatást támogató tevékenység</t>
  </si>
  <si>
    <t>Közigazgatás, védelem; kötelező társadalombiztosítás</t>
  </si>
  <si>
    <t>Oktatás</t>
  </si>
  <si>
    <t>Humán,egészségügyi, szociális ellátás</t>
  </si>
  <si>
    <t>Művészet, szórakoztatás, szabadidő</t>
  </si>
  <si>
    <t>véletlen bináris állapotok</t>
  </si>
  <si>
    <t>irány</t>
  </si>
  <si>
    <t>nincs</t>
  </si>
  <si>
    <t>bináris xi</t>
  </si>
  <si>
    <t>sorszám xi</t>
  </si>
  <si>
    <t>Azonosító:</t>
  </si>
  <si>
    <t>Objektumok:</t>
  </si>
  <si>
    <t>Attribútumok:</t>
  </si>
  <si>
    <t>Lépcsôk:</t>
  </si>
  <si>
    <t>Eltolás:</t>
  </si>
  <si>
    <t>Leírás:</t>
  </si>
  <si>
    <t>COCO STD: 3136244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</si>
  <si>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</si>
  <si>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</si>
  <si>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</si>
  <si>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</si>
  <si>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</si>
  <si>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</si>
  <si>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</si>
  <si>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</si>
  <si>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</si>
  <si>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</si>
  <si>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</si>
  <si>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</si>
  <si>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</si>
  <si>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</si>
  <si>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</si>
  <si>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</si>
  <si>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</si>
  <si>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</si>
  <si>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</si>
  <si>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Y(A19)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</si>
  <si>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</si>
  <si>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</si>
  <si>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</si>
  <si>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</si>
  <si>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</si>
  <si>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</si>
  <si>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</si>
  <si>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</si>
  <si>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</si>
  <si>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</si>
  <si>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</si>
  <si>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Lépcsôk(1)</t>
  </si>
  <si>
    <t>S1</t>
  </si>
  <si>
    <t>(0+3)/(1)=3</t>
  </si>
  <si>
    <t>(0+0)/(1)=0</t>
  </si>
  <si>
    <t>(0+1)/(1)=1</t>
  </si>
  <si>
    <t>(0+2)/(1)=2</t>
  </si>
  <si>
    <t>(0+4)/(1)=4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</si>
  <si>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</si>
  <si>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</si>
  <si>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</si>
  <si>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</si>
  <si>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</si>
  <si>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</si>
  <si>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</si>
  <si>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</si>
  <si>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</si>
  <si>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</si>
  <si>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</si>
  <si>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</si>
  <si>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</si>
  <si>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</si>
  <si>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</si>
  <si>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</si>
  <si>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</si>
  <si>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</si>
  <si>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</si>
  <si>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</si>
  <si>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</si>
  <si>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</si>
  <si>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</si>
  <si>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</si>
  <si>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</si>
  <si>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</si>
  <si>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</si>
  <si>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&lt;--nulla kellene, hogy legyen!!!</t>
  </si>
  <si>
    <t>COCO STD: 3190987</t>
  </si>
  <si>
    <t>S2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</si>
  <si>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1.38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</si>
  <si>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0.02 mp (0 p)</t>
    </r>
  </si>
  <si>
    <t>COCO Y0: 2746016</t>
  </si>
  <si>
    <t>(0+5.1)/(1)=5.1</t>
  </si>
  <si>
    <t>(0+4.6)/(1)=4.6</t>
  </si>
  <si>
    <t>(0+4.1)/(1)=4.1</t>
  </si>
  <si>
    <t>(0+3.6)/(1)=3.6</t>
  </si>
  <si>
    <t>(0+3.1)/(1)=3.1</t>
  </si>
  <si>
    <t>(0+2.6)/(1)=2.6</t>
  </si>
  <si>
    <t>(0+2.1)/(1)=2.1</t>
  </si>
  <si>
    <t>(0+1.5)/(1)=1.5</t>
  </si>
  <si>
    <t>(0+0.5)/(1)=0.5</t>
  </si>
  <si>
    <t>COCO:Y0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</si>
  <si>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</si>
  <si>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COCO Y0: 3018453</t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</si>
  <si>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</si>
  <si>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&lt;--az ideális állapot létezik!</t>
  </si>
  <si>
    <t>ÁTLAG</t>
  </si>
  <si>
    <t>ÁTLAG-OAM</t>
  </si>
  <si>
    <t>COCO Y0: 2557203</t>
  </si>
  <si>
    <t>O12</t>
  </si>
  <si>
    <t>(0+1.3)/(1)=1.3</t>
  </si>
  <si>
    <t>(0+0.7)/(1)=0.7</t>
  </si>
  <si>
    <t>S3 összeg: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</si>
  <si>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</si>
  <si>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eltérés</t>
  </si>
  <si>
    <t>nem 1 vagy több, mert nem lehetséges</t>
  </si>
  <si>
    <t>COCO Y0: 1844664</t>
  </si>
  <si>
    <t>(0+23)/(1)=23</t>
  </si>
  <si>
    <t>(0+5)/(1)=5</t>
  </si>
  <si>
    <t>(0+7)/(1)=7</t>
  </si>
  <si>
    <t>(0+10)/(1)=10</t>
  </si>
  <si>
    <t>(0+16)/(1)=16</t>
  </si>
  <si>
    <t>(0+18)/(1)=18</t>
  </si>
  <si>
    <t>(0+29)/(1)=29</t>
  </si>
  <si>
    <t>(0+31)/(1)=31</t>
  </si>
  <si>
    <t>(0+22)/(1)=22</t>
  </si>
  <si>
    <t>(0+6)/(1)=6</t>
  </si>
  <si>
    <t>(0+9)/(1)=9</t>
  </si>
  <si>
    <t>(0+15)/(1)=15</t>
  </si>
  <si>
    <t>(0+17)/(1)=17</t>
  </si>
  <si>
    <t>(0+12)/(1)=12</t>
  </si>
  <si>
    <t>&lt;--jelképes eltérés, mely a becslés kapcsán quasi kerekítési hibákat jelez csak (+/- 1)</t>
  </si>
  <si>
    <t>COCO Y0: 2596618</t>
  </si>
  <si>
    <t>(0+296)/(1)=296</t>
  </si>
  <si>
    <t>(0+67)/(1)=67</t>
  </si>
  <si>
    <t>(0+132)/(1)=132</t>
  </si>
  <si>
    <t>(0+100)/(1)=100</t>
  </si>
  <si>
    <t>(0+133)/(1)=133</t>
  </si>
  <si>
    <t>(0+230)/(1)=230</t>
  </si>
  <si>
    <t>(0+329)/(1)=329</t>
  </si>
  <si>
    <t>(0+361)/(1)=361</t>
  </si>
  <si>
    <t>(0+229)/(1)=229</t>
  </si>
  <si>
    <t>(0+66)/(1)=66</t>
  </si>
  <si>
    <t>(0+131)/(1)=131</t>
  </si>
  <si>
    <t>(0+99)/(1)=99</t>
  </si>
  <si>
    <t>(0+228)/(1)=228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</si>
  <si>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</si>
  <si>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&lt;--kerekítési hiba…</t>
  </si>
  <si>
    <t>Y*10</t>
  </si>
  <si>
    <t>Y*100</t>
  </si>
  <si>
    <t>Hibrid</t>
  </si>
  <si>
    <t>Y</t>
  </si>
  <si>
    <t>tény</t>
  </si>
  <si>
    <t>&lt;--az átlag nem volt egész szám eredetileg sem</t>
  </si>
  <si>
    <t>Munkalapok</t>
  </si>
  <si>
    <t>Tartalom</t>
  </si>
  <si>
    <t>OAM_riport_alapon</t>
  </si>
  <si>
    <t>OAM_riport_alapon (2)</t>
  </si>
  <si>
    <t>Képzeljünk el egy OAM-ot, melynek tartalma véletlenszerű bináris állapotokat mutat (Xi) és a potenciális margók (Y) a mindenkori sorok/oszlopok összegei</t>
  </si>
  <si>
    <t>az előző munkalap képlet (ALT+.) nézete</t>
  </si>
  <si>
    <t>transzponalt OAM</t>
  </si>
  <si>
    <t>átlag-objektum nélküli OAM, ahol tehát a nyers sorok (objektum-értékek) összege az Y, vagyis egy összefüggés n példán keresztül kerül deklarálásra</t>
  </si>
  <si>
    <t>modell_std</t>
  </si>
  <si>
    <t>modell_y0</t>
  </si>
  <si>
    <t>Konklúziók</t>
  </si>
  <si>
    <t>Ha a hasonlóságelemzési modellekben a tények és a becslések összege nem azonos, akkor ott akár jelentősen másabb megoldások is létezhetnek még!</t>
  </si>
  <si>
    <t>a valós Y esetén, már pedig egy összeg valós Y, a klasszikus STD-modell (ahol lehetnek a lépcsőértékek azonosak) nem tudja teljesíteni a tényösszeg=becslésösszeg elvárást (de a becslések nem függenek a lépcsők számától, lévén, ami csak teoretikus létezik, mint lépcső, annak nincs hatásos csereértéke)</t>
  </si>
  <si>
    <t>Az Y0 modellezés minden lépcsőszint között kötelező távolságot ír elő, ami adott objektummennyiség, attribútummennyiség és Y értékekre vonatkozó értelmezési intervallumok esetén nem kell, hogy tisztán lásson, vagyis pl. itt is igaz, hogy a tények összege nem azonos a becslések összegével, de amennyiben a lépcsők száma minimális, akkor a tisztánlátás adottá válhat...</t>
  </si>
  <si>
    <t>transzponalt OAM (2)</t>
  </si>
  <si>
    <t>Az OAM-alapú összefüggés felismerés = az összefüggés létének felismerése lehetséges, sőt elvileg kötelező, hoszen az összefüggés az a fajta mintázat, mely hibátlanul becsülendő.</t>
  </si>
  <si>
    <t>átlag-objektum nélküli OAM, ahol tehát a nyers sorok (objektum-értékek) összege az Y, vagyis egy összefüggés n példán keresztül kerül deklarálásra: az átlag-objektum sorszámértéke bináris nyersadatok esetén kényszerűen 2, míg az egyik pólusé 1 és a másik sorszámpólusé 3, de az Y értéknagyságrendje a kényszerű lépcsőszinteltérés (min 1) kapcsán hatással van a modellek látásélességére</t>
  </si>
  <si>
    <t>atlag_szerepe</t>
  </si>
  <si>
    <t>az eltérő modellek eltérő tény-becslés-összeg anomáliákat mutatnak fel, de pl. ezek eredője (hibridje) már képes lehet tisztán látni</t>
  </si>
  <si>
    <t>Egy hasonlóságelemzés egy riport kapcsán nem csak a sorok összegét, de az oszlopok átlagolását is képes egyidejűleg a mintázatképzés keretében felismerni, ismét csak nem az összadást, mint olyat és nem az átlagolást, mint olyat, hanem a törvényszerűségeket, mint olyat!</t>
  </si>
  <si>
    <t>Cím</t>
  </si>
  <si>
    <t>Title</t>
  </si>
  <si>
    <t>Szerző</t>
  </si>
  <si>
    <t>Kiadvány</t>
  </si>
  <si>
    <t>Komplex mintázatok felismerése hasonlóságelemzéssel</t>
  </si>
  <si>
    <t>Exploring the existence of complex patterns based on similarity analysis</t>
  </si>
  <si>
    <t>Pitlik László</t>
  </si>
  <si>
    <t>https://miau.my-x.hu/miau/280/tenyosszeg_becslesosszeg_elteresei.xlsx</t>
  </si>
  <si>
    <t>súlyok</t>
  </si>
  <si>
    <t>súlyozott átlag</t>
  </si>
  <si>
    <t>&lt;--nem egész</t>
  </si>
  <si>
    <t>COCO Y0: 8343184</t>
  </si>
  <si>
    <t>(0+231)/(1)=231</t>
  </si>
  <si>
    <t>(0+295)/(1)=295</t>
  </si>
  <si>
    <t>(0+63)/(1)=63</t>
  </si>
  <si>
    <t>sulyozott_atlag</t>
  </si>
  <si>
    <t>COCO Y0: 2047233</t>
  </si>
  <si>
    <t>(0+2996)/(1)=2996</t>
  </si>
  <si>
    <t>(0+667)/(1)=667</t>
  </si>
  <si>
    <t>(0+1333)/(1)=1333</t>
  </si>
  <si>
    <t>(0+1000)/(1)=1000</t>
  </si>
  <si>
    <t>(0+2331)/(1)=2331</t>
  </si>
  <si>
    <t>(0+3329)/(1)=3329</t>
  </si>
  <si>
    <t>(0+3661)/(1)=3661</t>
  </si>
  <si>
    <t>(0+2995)/(1)=2995</t>
  </si>
  <si>
    <t>(0+666)/(1)=666</t>
  </si>
  <si>
    <t>(0+1332)/(1)=1332</t>
  </si>
  <si>
    <t>(0+999)/(1)=999</t>
  </si>
  <si>
    <t>(0+663)/(1)=663</t>
  </si>
  <si>
    <t>(0+2329)/(1)=2329</t>
  </si>
  <si>
    <t>COCO Y0: 7691405</t>
  </si>
  <si>
    <t>(0+12994)/(1)=12994</t>
  </si>
  <si>
    <t>(0+1999)/(1)=1999</t>
  </si>
  <si>
    <t>(0+1996)/(1)=1996</t>
  </si>
  <si>
    <t>(0+998)/(1)=998</t>
  </si>
  <si>
    <t>(0+2997)/(1)=2997</t>
  </si>
  <si>
    <t>(0+3993)/(1)=3993</t>
  </si>
  <si>
    <t>(0+12993)/(1)=12993</t>
  </si>
  <si>
    <t>(0+1998)/(1)=1998</t>
  </si>
  <si>
    <t>(0+1995)/(1)=1995</t>
  </si>
  <si>
    <t>(0+10996)/(1)=10996</t>
  </si>
  <si>
    <t>Y*1000</t>
  </si>
  <si>
    <t>Y*1000+10000</t>
  </si>
  <si>
    <t>átlag</t>
  </si>
  <si>
    <t>&lt;--nem az átlag esetén merül fel tizedes érték)</t>
  </si>
  <si>
    <t>Az átlag mellett a súlyozott átlag részmintázata is létezhet…</t>
  </si>
  <si>
    <t>A súlyozott átlag egy véletlenszerű állapota felismerhető mintázatként (mint létező mintázat, nem mint a súlyok és az átlagolás rendszere).</t>
  </si>
  <si>
    <t>Az átlag-objektumos OAM-ok esetén a hibrid modellek jelzik, hogy az Y nem feltétlenül egész szám kell, hogy legyen, még ha nem is az átlag-objektumnál, ill. nem csak ott.</t>
  </si>
  <si>
    <t>COCO Y0: 7376582</t>
  </si>
  <si>
    <t>(0+2330)/(1)=2330</t>
  </si>
  <si>
    <t>(0+1601)/(1)=1601</t>
  </si>
  <si>
    <t>&lt;--csak az átlagra jelződik, hogy nem volt a sorok összege</t>
  </si>
  <si>
    <t>Y nem integer</t>
  </si>
  <si>
    <t>Ha az Y az átlag-objektum kapcsán nem egész számként kerül transzformálásra, akkor is felismerődik a mintázat, s csak az átlag-objektum esetén lesz a nem egész szám (összeg) karakterisztika jelen…</t>
  </si>
  <si>
    <t>Mely tudásreprezentációs formák milyen összefüggések létét képesek és nem képesek kimutatni szólóban és ezek komplex jelenléte esetén?</t>
  </si>
  <si>
    <t>Kutatási feladat (PhD, diplomamunka)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</si>
</sst>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0" borderId="0" xfId="1"/>
    <xf numFmtId="0" fontId="8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" fontId="0" fillId="6" borderId="0" xfId="0" applyNumberFormat="1" applyFill="1"/>
    <xf numFmtId="0" fontId="0" fillId="7" borderId="0" xfId="0" applyFill="1"/>
    <xf numFmtId="0" fontId="0" fillId="8" borderId="0" xfId="0" applyFill="1"/>
    <xf numFmtId="1" fontId="0" fillId="8" borderId="0" xfId="0" applyNumberFormat="1" applyFill="1"/>
    <xf numFmtId="164" fontId="0" fillId="8" borderId="0" xfId="0" applyNumberFormat="1" applyFill="1"/>
    <xf numFmtId="0" fontId="7" fillId="8" borderId="3" xfId="0" applyFont="1" applyFill="1" applyBorder="1" applyAlignment="1">
      <alignment horizontal="center" vertical="center" wrapText="1"/>
    </xf>
    <xf numFmtId="0" fontId="0" fillId="9" borderId="0" xfId="0" applyFill="1"/>
    <xf numFmtId="0" fontId="7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14BCEFF-36E2-46C4-98E2-28AD7F2BE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5C2D2F2-488A-4789-B2D7-6167FCB3A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3C0D49D-0122-4B5A-A1DA-FD0BDE529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F686675-8B60-4DF0-A1E5-247E32FE7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D3D1B42-7558-4014-A2C8-1A8248735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538E75A7-5C66-4357-A2C3-B410038B6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0</xdr:row>
      <xdr:rowOff>0</xdr:rowOff>
    </xdr:from>
    <xdr:to>
      <xdr:col>55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1EA7BF4-30DC-4B92-A555-BD852F94F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01B147D-1CCE-4D3D-ADC6-962419D98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ADB053C-3F32-43D5-BBAB-A6C084417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0</xdr:colOff>
      <xdr:row>0</xdr:row>
      <xdr:rowOff>0</xdr:rowOff>
    </xdr:from>
    <xdr:to>
      <xdr:col>55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5F00E2C-5301-4F20-9071-54FEFC486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9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7F295B0-4EA3-42B6-B329-803F954C0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80/tenyosszeg_becslesosszeg_elteresei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319098720211206093918.html" TargetMode="External"/><Relationship Id="rId1" Type="http://schemas.openxmlformats.org/officeDocument/2006/relationships/hyperlink" Target="https://miau.my-x.hu/myx-free/coco/test/313624420211206093825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301845320211206094034.html" TargetMode="External"/><Relationship Id="rId1" Type="http://schemas.openxmlformats.org/officeDocument/2006/relationships/hyperlink" Target="https://miau.my-x.hu/myx-free/coco/test/274601620211206094005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259661820211206101001.html" TargetMode="External"/><Relationship Id="rId2" Type="http://schemas.openxmlformats.org/officeDocument/2006/relationships/hyperlink" Target="https://miau.my-x.hu/myx-free/coco/test/184466420211206100821.html" TargetMode="External"/><Relationship Id="rId1" Type="http://schemas.openxmlformats.org/officeDocument/2006/relationships/hyperlink" Target="https://miau.my-x.hu/myx-free/coco/test/255720320211206100607.html" TargetMode="External"/><Relationship Id="rId4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769140520211206103844.html" TargetMode="External"/><Relationship Id="rId2" Type="http://schemas.openxmlformats.org/officeDocument/2006/relationships/hyperlink" Target="https://miau.my-x.hu/myx-free/coco/test/204723320211206103716.html" TargetMode="External"/><Relationship Id="rId1" Type="http://schemas.openxmlformats.org/officeDocument/2006/relationships/hyperlink" Target="https://miau.my-x.hu/myx-free/coco/test/834318420211206103500.html" TargetMode="External"/><Relationship Id="rId4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7376582202112061050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B0EE-7098-4DE4-9380-D78E3B9704F8}">
  <dimension ref="A1:N21"/>
  <sheetViews>
    <sheetView zoomScale="70" zoomScaleNormal="70" workbookViewId="0"/>
  </sheetViews>
  <sheetFormatPr defaultRowHeight="14.4" x14ac:dyDescent="0.3"/>
  <cols>
    <col min="1" max="1" width="2" bestFit="1" customWidth="1"/>
    <col min="2" max="2" width="77.88671875" bestFit="1" customWidth="1"/>
    <col min="3" max="3" width="9.33203125" bestFit="1" customWidth="1"/>
    <col min="4" max="4" width="11.5546875" bestFit="1" customWidth="1"/>
    <col min="5" max="5" width="6.6640625" bestFit="1" customWidth="1"/>
    <col min="6" max="6" width="6.33203125" bestFit="1" customWidth="1"/>
    <col min="7" max="7" width="10.21875" bestFit="1" customWidth="1"/>
    <col min="8" max="8" width="7.44140625" bestFit="1" customWidth="1"/>
    <col min="9" max="9" width="12.44140625" bestFit="1" customWidth="1"/>
    <col min="10" max="10" width="7.21875" bestFit="1" customWidth="1"/>
    <col min="11" max="11" width="19.109375" bestFit="1" customWidth="1"/>
    <col min="12" max="12" width="15.6640625" bestFit="1" customWidth="1"/>
    <col min="13" max="13" width="12.33203125" bestFit="1" customWidth="1"/>
    <col min="14" max="14" width="9.109375" bestFit="1" customWidth="1"/>
  </cols>
  <sheetData>
    <row r="1" spans="1:14" x14ac:dyDescent="0.3">
      <c r="B1" s="1" t="s">
        <v>33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1</v>
      </c>
    </row>
    <row r="2" spans="1:14" x14ac:dyDescent="0.3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</row>
    <row r="3" spans="1:14" x14ac:dyDescent="0.3">
      <c r="A3" t="s">
        <v>0</v>
      </c>
      <c r="B3" t="s">
        <v>15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0</v>
      </c>
      <c r="I3" s="1">
        <v>1</v>
      </c>
      <c r="J3" s="1">
        <v>1</v>
      </c>
      <c r="K3" s="1">
        <v>1</v>
      </c>
      <c r="L3" s="1">
        <v>1</v>
      </c>
      <c r="M3" s="1">
        <v>0</v>
      </c>
      <c r="N3">
        <f>SUM(C3:M3)</f>
        <v>9</v>
      </c>
    </row>
    <row r="4" spans="1:14" x14ac:dyDescent="0.3">
      <c r="A4" t="s">
        <v>0</v>
      </c>
      <c r="B4" t="s">
        <v>16</v>
      </c>
      <c r="C4" s="1">
        <v>1</v>
      </c>
      <c r="D4" s="1">
        <v>1</v>
      </c>
      <c r="E4" s="1">
        <v>1</v>
      </c>
      <c r="F4" s="1">
        <v>0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>
        <f t="shared" ref="N4:N21" si="0">SUM(C4:M4)</f>
        <v>10</v>
      </c>
    </row>
    <row r="5" spans="1:14" x14ac:dyDescent="0.3">
      <c r="A5" t="s">
        <v>0</v>
      </c>
      <c r="B5" t="s">
        <v>17</v>
      </c>
      <c r="C5" s="1">
        <v>1</v>
      </c>
      <c r="D5" s="1">
        <v>1</v>
      </c>
      <c r="E5" s="1">
        <v>0</v>
      </c>
      <c r="F5" s="1">
        <v>1</v>
      </c>
      <c r="G5" s="1">
        <v>1</v>
      </c>
      <c r="H5" s="1">
        <v>0</v>
      </c>
      <c r="I5" s="1">
        <v>0</v>
      </c>
      <c r="J5" s="1">
        <v>0</v>
      </c>
      <c r="K5" s="1">
        <v>1</v>
      </c>
      <c r="L5" s="1">
        <v>1</v>
      </c>
      <c r="M5" s="1">
        <v>1</v>
      </c>
      <c r="N5">
        <f t="shared" si="0"/>
        <v>7</v>
      </c>
    </row>
    <row r="6" spans="1:14" x14ac:dyDescent="0.3">
      <c r="A6" t="s">
        <v>0</v>
      </c>
      <c r="B6" t="s">
        <v>18</v>
      </c>
      <c r="C6" s="1">
        <v>1</v>
      </c>
      <c r="D6" s="1">
        <v>1</v>
      </c>
      <c r="E6" s="1">
        <v>1</v>
      </c>
      <c r="F6" s="1">
        <v>0</v>
      </c>
      <c r="G6" s="1">
        <v>1</v>
      </c>
      <c r="H6" s="1">
        <v>0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>
        <f t="shared" si="0"/>
        <v>9</v>
      </c>
    </row>
    <row r="7" spans="1:14" x14ac:dyDescent="0.3">
      <c r="A7" t="s">
        <v>0</v>
      </c>
      <c r="B7" t="s">
        <v>19</v>
      </c>
      <c r="C7" s="1">
        <v>0</v>
      </c>
      <c r="D7" s="1">
        <v>1</v>
      </c>
      <c r="E7" s="1">
        <v>0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">
        <v>1</v>
      </c>
      <c r="L7" s="1">
        <v>1</v>
      </c>
      <c r="M7" s="1">
        <v>0</v>
      </c>
      <c r="N7">
        <f t="shared" si="0"/>
        <v>4</v>
      </c>
    </row>
    <row r="8" spans="1:14" x14ac:dyDescent="0.3">
      <c r="A8" t="s">
        <v>0</v>
      </c>
      <c r="B8" t="s">
        <v>20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>
        <f t="shared" si="0"/>
        <v>11</v>
      </c>
    </row>
    <row r="9" spans="1:14" x14ac:dyDescent="0.3">
      <c r="A9" t="s">
        <v>0</v>
      </c>
      <c r="B9" t="s">
        <v>21</v>
      </c>
      <c r="C9" s="1">
        <v>1</v>
      </c>
      <c r="D9" s="1">
        <v>1</v>
      </c>
      <c r="E9" s="1">
        <v>0</v>
      </c>
      <c r="F9" s="1">
        <v>1</v>
      </c>
      <c r="G9" s="1">
        <v>1</v>
      </c>
      <c r="H9" s="1">
        <v>1</v>
      </c>
      <c r="I9" s="1">
        <v>1</v>
      </c>
      <c r="J9" s="1">
        <v>0</v>
      </c>
      <c r="K9" s="1">
        <v>1</v>
      </c>
      <c r="L9" s="1">
        <v>1</v>
      </c>
      <c r="M9" s="1">
        <v>0</v>
      </c>
      <c r="N9">
        <f t="shared" si="0"/>
        <v>8</v>
      </c>
    </row>
    <row r="10" spans="1:14" x14ac:dyDescent="0.3">
      <c r="A10" t="s">
        <v>0</v>
      </c>
      <c r="B10" t="s">
        <v>22</v>
      </c>
      <c r="C10" s="1">
        <v>0</v>
      </c>
      <c r="D10" s="1">
        <v>1</v>
      </c>
      <c r="E10" s="1">
        <v>1</v>
      </c>
      <c r="F10" s="1">
        <v>0</v>
      </c>
      <c r="G10" s="1">
        <v>1</v>
      </c>
      <c r="H10" s="1">
        <v>1</v>
      </c>
      <c r="I10" s="1">
        <v>1</v>
      </c>
      <c r="J10" s="1">
        <v>0</v>
      </c>
      <c r="K10" s="1">
        <v>1</v>
      </c>
      <c r="L10" s="1">
        <v>1</v>
      </c>
      <c r="M10" s="1">
        <v>1</v>
      </c>
      <c r="N10">
        <f t="shared" si="0"/>
        <v>8</v>
      </c>
    </row>
    <row r="11" spans="1:14" x14ac:dyDescent="0.3">
      <c r="A11" t="s">
        <v>0</v>
      </c>
      <c r="B11" t="s">
        <v>23</v>
      </c>
      <c r="C11" s="1">
        <v>0</v>
      </c>
      <c r="D11" s="1">
        <v>1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1</v>
      </c>
      <c r="N11">
        <f t="shared" si="0"/>
        <v>4</v>
      </c>
    </row>
    <row r="12" spans="1:14" x14ac:dyDescent="0.3">
      <c r="A12" t="s">
        <v>0</v>
      </c>
      <c r="B12" t="s">
        <v>24</v>
      </c>
      <c r="C12" s="1">
        <v>0</v>
      </c>
      <c r="D12" s="1">
        <v>1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>
        <f t="shared" si="0"/>
        <v>2</v>
      </c>
    </row>
    <row r="13" spans="1:14" x14ac:dyDescent="0.3">
      <c r="A13" t="s">
        <v>0</v>
      </c>
      <c r="B13" t="s">
        <v>25</v>
      </c>
      <c r="C13" s="1">
        <v>0</v>
      </c>
      <c r="D13" s="1">
        <v>1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>
        <f t="shared" si="0"/>
        <v>2</v>
      </c>
    </row>
    <row r="14" spans="1:14" x14ac:dyDescent="0.3">
      <c r="A14" t="s">
        <v>0</v>
      </c>
      <c r="B14" t="s">
        <v>26</v>
      </c>
      <c r="C14" s="1">
        <v>0</v>
      </c>
      <c r="D14" s="1">
        <v>1</v>
      </c>
      <c r="E14" s="1">
        <v>0</v>
      </c>
      <c r="F14" s="1">
        <v>0</v>
      </c>
      <c r="G14" s="1">
        <v>1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>
        <f t="shared" si="0"/>
        <v>3</v>
      </c>
    </row>
    <row r="15" spans="1:14" x14ac:dyDescent="0.3">
      <c r="A15" t="s">
        <v>0</v>
      </c>
      <c r="B15" t="s">
        <v>27</v>
      </c>
      <c r="C15" s="1">
        <v>1</v>
      </c>
      <c r="D15" s="1">
        <v>1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1</v>
      </c>
      <c r="L15" s="1">
        <v>1</v>
      </c>
      <c r="M15" s="1">
        <v>1</v>
      </c>
      <c r="N15">
        <f t="shared" si="0"/>
        <v>6</v>
      </c>
    </row>
    <row r="16" spans="1:14" x14ac:dyDescent="0.3">
      <c r="A16" t="s">
        <v>0</v>
      </c>
      <c r="B16" t="s">
        <v>28</v>
      </c>
      <c r="C16" s="1">
        <v>1</v>
      </c>
      <c r="D16" s="1">
        <v>1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>
        <f t="shared" si="0"/>
        <v>3</v>
      </c>
    </row>
    <row r="17" spans="1:14" x14ac:dyDescent="0.3">
      <c r="A17" t="s">
        <v>0</v>
      </c>
      <c r="B17" t="s">
        <v>29</v>
      </c>
      <c r="C17" s="1">
        <v>0</v>
      </c>
      <c r="D17" s="1">
        <v>1</v>
      </c>
      <c r="E17" s="1">
        <v>0</v>
      </c>
      <c r="F17" s="1">
        <v>0</v>
      </c>
      <c r="G17" s="1">
        <v>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>
        <f t="shared" si="0"/>
        <v>2</v>
      </c>
    </row>
    <row r="18" spans="1:14" x14ac:dyDescent="0.3">
      <c r="A18" t="s">
        <v>0</v>
      </c>
      <c r="B18" t="s">
        <v>30</v>
      </c>
      <c r="C18" s="1">
        <v>0</v>
      </c>
      <c r="D18" s="1">
        <v>1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>
        <f t="shared" si="0"/>
        <v>3</v>
      </c>
    </row>
    <row r="19" spans="1:14" x14ac:dyDescent="0.3">
      <c r="A19" t="s">
        <v>0</v>
      </c>
      <c r="B19" t="s">
        <v>31</v>
      </c>
      <c r="C19" s="1">
        <v>0</v>
      </c>
      <c r="D19" s="1">
        <v>1</v>
      </c>
      <c r="E19" s="1">
        <v>0</v>
      </c>
      <c r="F19" s="1">
        <v>0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>
        <f t="shared" si="0"/>
        <v>3</v>
      </c>
    </row>
    <row r="20" spans="1:14" x14ac:dyDescent="0.3">
      <c r="A20" t="s">
        <v>0</v>
      </c>
      <c r="B20" t="s">
        <v>32</v>
      </c>
      <c r="C20" s="1">
        <v>0</v>
      </c>
      <c r="D20" s="1">
        <v>1</v>
      </c>
      <c r="E20" s="1">
        <v>0</v>
      </c>
      <c r="F20" s="1">
        <v>0</v>
      </c>
      <c r="G20" s="1">
        <v>1</v>
      </c>
      <c r="H20" s="1">
        <v>1</v>
      </c>
      <c r="I20" s="1">
        <v>0</v>
      </c>
      <c r="J20" s="1">
        <v>1</v>
      </c>
      <c r="K20" s="1">
        <v>1</v>
      </c>
      <c r="L20" s="1">
        <v>0</v>
      </c>
      <c r="M20" s="1">
        <v>1</v>
      </c>
      <c r="N20">
        <f t="shared" si="0"/>
        <v>6</v>
      </c>
    </row>
    <row r="21" spans="1:14" x14ac:dyDescent="0.3">
      <c r="A21" t="s">
        <v>1</v>
      </c>
      <c r="B21" t="s">
        <v>14</v>
      </c>
      <c r="C21">
        <f>SUM(C3:C20)</f>
        <v>8</v>
      </c>
      <c r="D21">
        <f t="shared" ref="D21:M21" si="1">SUM(D3:D20)</f>
        <v>18</v>
      </c>
      <c r="E21">
        <f t="shared" si="1"/>
        <v>5</v>
      </c>
      <c r="F21">
        <f t="shared" si="1"/>
        <v>4</v>
      </c>
      <c r="G21">
        <f t="shared" si="1"/>
        <v>18</v>
      </c>
      <c r="H21">
        <f t="shared" si="1"/>
        <v>6</v>
      </c>
      <c r="I21">
        <f t="shared" si="1"/>
        <v>6</v>
      </c>
      <c r="J21">
        <f t="shared" si="1"/>
        <v>5</v>
      </c>
      <c r="K21">
        <f t="shared" si="1"/>
        <v>11</v>
      </c>
      <c r="L21">
        <f t="shared" si="1"/>
        <v>11</v>
      </c>
      <c r="M21">
        <f t="shared" si="1"/>
        <v>8</v>
      </c>
      <c r="N21">
        <f t="shared" si="0"/>
        <v>100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444FC-B395-4ED6-A861-35CA842C5E4E}">
  <dimension ref="A1:B26"/>
  <sheetViews>
    <sheetView tabSelected="1" topLeftCell="A16" workbookViewId="0">
      <selection activeCell="A20" sqref="A20:B21"/>
    </sheetView>
  </sheetViews>
  <sheetFormatPr defaultRowHeight="14.4" x14ac:dyDescent="0.3"/>
  <cols>
    <col min="1" max="1" width="32" bestFit="1" customWidth="1"/>
    <col min="2" max="2" width="80.88671875" customWidth="1"/>
  </cols>
  <sheetData>
    <row r="1" spans="1:2" x14ac:dyDescent="0.3">
      <c r="A1" s="21" t="s">
        <v>178</v>
      </c>
      <c r="B1" s="21" t="s">
        <v>179</v>
      </c>
    </row>
    <row r="2" spans="1:2" ht="28.8" x14ac:dyDescent="0.3">
      <c r="A2" t="s">
        <v>180</v>
      </c>
      <c r="B2" s="2" t="s">
        <v>182</v>
      </c>
    </row>
    <row r="3" spans="1:2" x14ac:dyDescent="0.3">
      <c r="A3" t="s">
        <v>181</v>
      </c>
      <c r="B3" s="2" t="s">
        <v>183</v>
      </c>
    </row>
    <row r="4" spans="1:2" ht="28.8" x14ac:dyDescent="0.3">
      <c r="A4" t="s">
        <v>184</v>
      </c>
      <c r="B4" s="2" t="s">
        <v>185</v>
      </c>
    </row>
    <row r="5" spans="1:2" ht="57.6" x14ac:dyDescent="0.3">
      <c r="A5" t="s">
        <v>186</v>
      </c>
      <c r="B5" s="2" t="s">
        <v>190</v>
      </c>
    </row>
    <row r="6" spans="1:2" ht="72" x14ac:dyDescent="0.3">
      <c r="A6" t="s">
        <v>187</v>
      </c>
      <c r="B6" s="2" t="s">
        <v>191</v>
      </c>
    </row>
    <row r="7" spans="1:2" ht="72" x14ac:dyDescent="0.3">
      <c r="A7" t="s">
        <v>192</v>
      </c>
      <c r="B7" s="2" t="s">
        <v>194</v>
      </c>
    </row>
    <row r="8" spans="1:2" ht="28.8" x14ac:dyDescent="0.3">
      <c r="A8" t="s">
        <v>195</v>
      </c>
      <c r="B8" s="2" t="s">
        <v>196</v>
      </c>
    </row>
    <row r="9" spans="1:2" x14ac:dyDescent="0.3">
      <c r="A9" t="s">
        <v>213</v>
      </c>
      <c r="B9" s="2" t="s">
        <v>243</v>
      </c>
    </row>
    <row r="10" spans="1:2" ht="43.2" x14ac:dyDescent="0.3">
      <c r="A10" t="s">
        <v>250</v>
      </c>
      <c r="B10" s="2" t="s">
        <v>251</v>
      </c>
    </row>
    <row r="11" spans="1:2" x14ac:dyDescent="0.3">
      <c r="B11" s="2"/>
    </row>
    <row r="12" spans="1:2" x14ac:dyDescent="0.3">
      <c r="A12" s="21" t="s">
        <v>188</v>
      </c>
    </row>
    <row r="13" spans="1:2" ht="28.8" x14ac:dyDescent="0.3">
      <c r="B13" s="2" t="s">
        <v>189</v>
      </c>
    </row>
    <row r="14" spans="1:2" ht="28.8" x14ac:dyDescent="0.3">
      <c r="B14" s="2" t="s">
        <v>193</v>
      </c>
    </row>
    <row r="15" spans="1:2" ht="43.2" x14ac:dyDescent="0.3">
      <c r="B15" s="2" t="s">
        <v>197</v>
      </c>
    </row>
    <row r="16" spans="1:2" ht="28.8" x14ac:dyDescent="0.3">
      <c r="B16" s="2" t="s">
        <v>244</v>
      </c>
    </row>
    <row r="17" spans="1:2" ht="28.8" x14ac:dyDescent="0.3">
      <c r="B17" s="2" t="s">
        <v>245</v>
      </c>
    </row>
    <row r="18" spans="1:2" ht="43.2" x14ac:dyDescent="0.3">
      <c r="B18" s="2" t="str">
        <f>B10</f>
        <v>Ha az Y az átlag-objektum kapcsán nem egész számként kerül transzformálásra, akkor is felismerődik a mintázat, s csak az átlag-objektum esetén lesz a nem egész szám (összeg) karakterisztika jelen…</v>
      </c>
    </row>
    <row r="20" spans="1:2" x14ac:dyDescent="0.3">
      <c r="A20" s="29" t="s">
        <v>253</v>
      </c>
      <c r="B20" s="29"/>
    </row>
    <row r="21" spans="1:2" ht="28.8" x14ac:dyDescent="0.3">
      <c r="A21" s="29"/>
      <c r="B21" s="30" t="s">
        <v>252</v>
      </c>
    </row>
    <row r="23" spans="1:2" x14ac:dyDescent="0.3">
      <c r="A23" t="s">
        <v>198</v>
      </c>
      <c r="B23" t="s">
        <v>202</v>
      </c>
    </row>
    <row r="24" spans="1:2" x14ac:dyDescent="0.3">
      <c r="A24" t="s">
        <v>199</v>
      </c>
      <c r="B24" t="s">
        <v>203</v>
      </c>
    </row>
    <row r="25" spans="1:2" x14ac:dyDescent="0.3">
      <c r="A25" t="s">
        <v>200</v>
      </c>
      <c r="B25" t="s">
        <v>204</v>
      </c>
    </row>
    <row r="26" spans="1:2" x14ac:dyDescent="0.3">
      <c r="A26" t="s">
        <v>201</v>
      </c>
      <c r="B26" s="11" t="s">
        <v>205</v>
      </c>
    </row>
  </sheetData>
  <hyperlinks>
    <hyperlink ref="B26" r:id="rId1" xr:uid="{DF7F5A52-6AC4-47E1-B0CC-3055D77315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EA38E-B0E6-4F7F-8F65-B57F6AC194A5}">
  <dimension ref="A1:N21"/>
  <sheetViews>
    <sheetView showFormulas="1" zoomScale="70" zoomScaleNormal="70" workbookViewId="0"/>
  </sheetViews>
  <sheetFormatPr defaultRowHeight="14.4" x14ac:dyDescent="0.3"/>
  <cols>
    <col min="1" max="1" width="1.21875" bestFit="1" customWidth="1"/>
    <col min="2" max="2" width="37.33203125" customWidth="1"/>
    <col min="3" max="3" width="7.33203125" bestFit="1" customWidth="1"/>
    <col min="4" max="4" width="7.6640625" bestFit="1" customWidth="1"/>
    <col min="5" max="6" width="7.109375" bestFit="1" customWidth="1"/>
    <col min="7" max="8" width="7.6640625" bestFit="1" customWidth="1"/>
    <col min="9" max="9" width="6.6640625" bestFit="1" customWidth="1"/>
    <col min="10" max="10" width="6.88671875" bestFit="1" customWidth="1"/>
    <col min="11" max="11" width="9.5546875" bestFit="1" customWidth="1"/>
    <col min="12" max="12" width="7.77734375" bestFit="1" customWidth="1"/>
    <col min="13" max="13" width="8.109375" bestFit="1" customWidth="1"/>
    <col min="14" max="14" width="8.33203125" bestFit="1" customWidth="1"/>
  </cols>
  <sheetData>
    <row r="1" spans="1:14" x14ac:dyDescent="0.3">
      <c r="B1" s="1" t="s">
        <v>33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1</v>
      </c>
    </row>
    <row r="2" spans="1:14" x14ac:dyDescent="0.3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</row>
    <row r="3" spans="1:14" x14ac:dyDescent="0.3">
      <c r="A3" t="s">
        <v>0</v>
      </c>
      <c r="B3" t="s">
        <v>15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0</v>
      </c>
      <c r="I3" s="1">
        <v>1</v>
      </c>
      <c r="J3" s="1">
        <v>1</v>
      </c>
      <c r="K3" s="1">
        <v>1</v>
      </c>
      <c r="L3" s="1">
        <v>1</v>
      </c>
      <c r="M3" s="1">
        <v>0</v>
      </c>
      <c r="N3">
        <f>SUM(C3:M3)</f>
        <v>9</v>
      </c>
    </row>
    <row r="4" spans="1:14" x14ac:dyDescent="0.3">
      <c r="A4" t="s">
        <v>0</v>
      </c>
      <c r="B4" t="s">
        <v>16</v>
      </c>
      <c r="C4" s="1">
        <v>1</v>
      </c>
      <c r="D4" s="1">
        <v>1</v>
      </c>
      <c r="E4" s="1">
        <v>1</v>
      </c>
      <c r="F4" s="1">
        <v>0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>
        <f t="shared" ref="N4:N21" si="0">SUM(C4:M4)</f>
        <v>10</v>
      </c>
    </row>
    <row r="5" spans="1:14" x14ac:dyDescent="0.3">
      <c r="A5" t="s">
        <v>0</v>
      </c>
      <c r="B5" t="s">
        <v>17</v>
      </c>
      <c r="C5" s="1">
        <v>1</v>
      </c>
      <c r="D5" s="1">
        <v>1</v>
      </c>
      <c r="E5" s="1">
        <v>0</v>
      </c>
      <c r="F5" s="1">
        <v>1</v>
      </c>
      <c r="G5" s="1">
        <v>1</v>
      </c>
      <c r="H5" s="1">
        <v>0</v>
      </c>
      <c r="I5" s="1">
        <v>0</v>
      </c>
      <c r="J5" s="1">
        <v>0</v>
      </c>
      <c r="K5" s="1">
        <v>1</v>
      </c>
      <c r="L5" s="1">
        <v>1</v>
      </c>
      <c r="M5" s="1">
        <v>1</v>
      </c>
      <c r="N5">
        <f t="shared" si="0"/>
        <v>7</v>
      </c>
    </row>
    <row r="6" spans="1:14" x14ac:dyDescent="0.3">
      <c r="A6" t="s">
        <v>0</v>
      </c>
      <c r="B6" t="s">
        <v>18</v>
      </c>
      <c r="C6" s="1">
        <v>1</v>
      </c>
      <c r="D6" s="1">
        <v>1</v>
      </c>
      <c r="E6" s="1">
        <v>1</v>
      </c>
      <c r="F6" s="1">
        <v>0</v>
      </c>
      <c r="G6" s="1">
        <v>1</v>
      </c>
      <c r="H6" s="1">
        <v>0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>
        <f t="shared" si="0"/>
        <v>9</v>
      </c>
    </row>
    <row r="7" spans="1:14" x14ac:dyDescent="0.3">
      <c r="A7" t="s">
        <v>0</v>
      </c>
      <c r="B7" t="s">
        <v>19</v>
      </c>
      <c r="C7" s="1">
        <v>0</v>
      </c>
      <c r="D7" s="1">
        <v>1</v>
      </c>
      <c r="E7" s="1">
        <v>0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">
        <v>1</v>
      </c>
      <c r="L7" s="1">
        <v>1</v>
      </c>
      <c r="M7" s="1">
        <v>0</v>
      </c>
      <c r="N7">
        <f t="shared" si="0"/>
        <v>4</v>
      </c>
    </row>
    <row r="8" spans="1:14" x14ac:dyDescent="0.3">
      <c r="A8" t="s">
        <v>0</v>
      </c>
      <c r="B8" t="s">
        <v>20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>
        <f t="shared" si="0"/>
        <v>11</v>
      </c>
    </row>
    <row r="9" spans="1:14" x14ac:dyDescent="0.3">
      <c r="A9" t="s">
        <v>0</v>
      </c>
      <c r="B9" t="s">
        <v>21</v>
      </c>
      <c r="C9" s="1">
        <v>1</v>
      </c>
      <c r="D9" s="1">
        <v>1</v>
      </c>
      <c r="E9" s="1">
        <v>0</v>
      </c>
      <c r="F9" s="1">
        <v>1</v>
      </c>
      <c r="G9" s="1">
        <v>1</v>
      </c>
      <c r="H9" s="1">
        <v>1</v>
      </c>
      <c r="I9" s="1">
        <v>1</v>
      </c>
      <c r="J9" s="1">
        <v>0</v>
      </c>
      <c r="K9" s="1">
        <v>1</v>
      </c>
      <c r="L9" s="1">
        <v>1</v>
      </c>
      <c r="M9" s="1">
        <v>0</v>
      </c>
      <c r="N9">
        <f t="shared" si="0"/>
        <v>8</v>
      </c>
    </row>
    <row r="10" spans="1:14" x14ac:dyDescent="0.3">
      <c r="A10" t="s">
        <v>0</v>
      </c>
      <c r="B10" t="s">
        <v>22</v>
      </c>
      <c r="C10" s="1">
        <v>0</v>
      </c>
      <c r="D10" s="1">
        <v>1</v>
      </c>
      <c r="E10" s="1">
        <v>1</v>
      </c>
      <c r="F10" s="1">
        <v>0</v>
      </c>
      <c r="G10" s="1">
        <v>1</v>
      </c>
      <c r="H10" s="1">
        <v>1</v>
      </c>
      <c r="I10" s="1">
        <v>1</v>
      </c>
      <c r="J10" s="1">
        <v>0</v>
      </c>
      <c r="K10" s="1">
        <v>1</v>
      </c>
      <c r="L10" s="1">
        <v>1</v>
      </c>
      <c r="M10" s="1">
        <v>1</v>
      </c>
      <c r="N10">
        <f t="shared" si="0"/>
        <v>8</v>
      </c>
    </row>
    <row r="11" spans="1:14" x14ac:dyDescent="0.3">
      <c r="A11" t="s">
        <v>0</v>
      </c>
      <c r="B11" t="s">
        <v>23</v>
      </c>
      <c r="C11" s="1">
        <v>0</v>
      </c>
      <c r="D11" s="1">
        <v>1</v>
      </c>
      <c r="E11" s="1">
        <v>0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1</v>
      </c>
      <c r="L11" s="1">
        <v>0</v>
      </c>
      <c r="M11" s="1">
        <v>1</v>
      </c>
      <c r="N11">
        <f t="shared" si="0"/>
        <v>4</v>
      </c>
    </row>
    <row r="12" spans="1:14" x14ac:dyDescent="0.3">
      <c r="A12" t="s">
        <v>0</v>
      </c>
      <c r="B12" t="s">
        <v>24</v>
      </c>
      <c r="C12" s="1">
        <v>0</v>
      </c>
      <c r="D12" s="1">
        <v>1</v>
      </c>
      <c r="E12" s="1">
        <v>0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>
        <f t="shared" si="0"/>
        <v>2</v>
      </c>
    </row>
    <row r="13" spans="1:14" x14ac:dyDescent="0.3">
      <c r="A13" t="s">
        <v>0</v>
      </c>
      <c r="B13" t="s">
        <v>25</v>
      </c>
      <c r="C13" s="1">
        <v>0</v>
      </c>
      <c r="D13" s="1">
        <v>1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>
        <f t="shared" si="0"/>
        <v>2</v>
      </c>
    </row>
    <row r="14" spans="1:14" x14ac:dyDescent="0.3">
      <c r="A14" t="s">
        <v>0</v>
      </c>
      <c r="B14" t="s">
        <v>26</v>
      </c>
      <c r="C14" s="1">
        <v>0</v>
      </c>
      <c r="D14" s="1">
        <v>1</v>
      </c>
      <c r="E14" s="1">
        <v>0</v>
      </c>
      <c r="F14" s="1">
        <v>0</v>
      </c>
      <c r="G14" s="1">
        <v>1</v>
      </c>
      <c r="H14" s="1">
        <v>1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>
        <f t="shared" si="0"/>
        <v>3</v>
      </c>
    </row>
    <row r="15" spans="1:14" x14ac:dyDescent="0.3">
      <c r="A15" t="s">
        <v>0</v>
      </c>
      <c r="B15" t="s">
        <v>27</v>
      </c>
      <c r="C15" s="1">
        <v>1</v>
      </c>
      <c r="D15" s="1">
        <v>1</v>
      </c>
      <c r="E15" s="1">
        <v>0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1</v>
      </c>
      <c r="L15" s="1">
        <v>1</v>
      </c>
      <c r="M15" s="1">
        <v>1</v>
      </c>
      <c r="N15">
        <f t="shared" si="0"/>
        <v>6</v>
      </c>
    </row>
    <row r="16" spans="1:14" x14ac:dyDescent="0.3">
      <c r="A16" t="s">
        <v>0</v>
      </c>
      <c r="B16" t="s">
        <v>28</v>
      </c>
      <c r="C16" s="1">
        <v>1</v>
      </c>
      <c r="D16" s="1">
        <v>1</v>
      </c>
      <c r="E16" s="1">
        <v>0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>
        <f t="shared" si="0"/>
        <v>3</v>
      </c>
    </row>
    <row r="17" spans="1:14" x14ac:dyDescent="0.3">
      <c r="A17" t="s">
        <v>0</v>
      </c>
      <c r="B17" t="s">
        <v>29</v>
      </c>
      <c r="C17" s="1">
        <v>0</v>
      </c>
      <c r="D17" s="1">
        <v>1</v>
      </c>
      <c r="E17" s="1">
        <v>0</v>
      </c>
      <c r="F17" s="1">
        <v>0</v>
      </c>
      <c r="G17" s="1">
        <v>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>
        <f t="shared" si="0"/>
        <v>2</v>
      </c>
    </row>
    <row r="18" spans="1:14" x14ac:dyDescent="0.3">
      <c r="A18" t="s">
        <v>0</v>
      </c>
      <c r="B18" t="s">
        <v>30</v>
      </c>
      <c r="C18" s="1">
        <v>0</v>
      </c>
      <c r="D18" s="1">
        <v>1</v>
      </c>
      <c r="E18" s="1">
        <v>0</v>
      </c>
      <c r="F18" s="1">
        <v>0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>
        <f t="shared" si="0"/>
        <v>3</v>
      </c>
    </row>
    <row r="19" spans="1:14" x14ac:dyDescent="0.3">
      <c r="A19" t="s">
        <v>0</v>
      </c>
      <c r="B19" t="s">
        <v>31</v>
      </c>
      <c r="C19" s="1">
        <v>0</v>
      </c>
      <c r="D19" s="1">
        <v>1</v>
      </c>
      <c r="E19" s="1">
        <v>0</v>
      </c>
      <c r="F19" s="1">
        <v>0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1</v>
      </c>
      <c r="M19" s="1">
        <v>0</v>
      </c>
      <c r="N19">
        <f t="shared" si="0"/>
        <v>3</v>
      </c>
    </row>
    <row r="20" spans="1:14" x14ac:dyDescent="0.3">
      <c r="A20" t="s">
        <v>0</v>
      </c>
      <c r="B20" t="s">
        <v>32</v>
      </c>
      <c r="C20" s="1">
        <v>0</v>
      </c>
      <c r="D20" s="1">
        <v>1</v>
      </c>
      <c r="E20" s="1">
        <v>0</v>
      </c>
      <c r="F20" s="1">
        <v>0</v>
      </c>
      <c r="G20" s="1">
        <v>1</v>
      </c>
      <c r="H20" s="1">
        <v>1</v>
      </c>
      <c r="I20" s="1">
        <v>0</v>
      </c>
      <c r="J20" s="1">
        <v>1</v>
      </c>
      <c r="K20" s="1">
        <v>1</v>
      </c>
      <c r="L20" s="1">
        <v>0</v>
      </c>
      <c r="M20" s="1">
        <v>1</v>
      </c>
      <c r="N20">
        <f t="shared" si="0"/>
        <v>6</v>
      </c>
    </row>
    <row r="21" spans="1:14" x14ac:dyDescent="0.3">
      <c r="A21" t="s">
        <v>1</v>
      </c>
      <c r="B21" t="s">
        <v>14</v>
      </c>
      <c r="C21">
        <f>SUM(C3:C20)</f>
        <v>8</v>
      </c>
      <c r="D21">
        <f t="shared" ref="D21:M21" si="1">SUM(D3:D20)</f>
        <v>18</v>
      </c>
      <c r="E21">
        <f t="shared" si="1"/>
        <v>5</v>
      </c>
      <c r="F21">
        <f t="shared" si="1"/>
        <v>4</v>
      </c>
      <c r="G21">
        <f t="shared" si="1"/>
        <v>18</v>
      </c>
      <c r="H21">
        <f t="shared" si="1"/>
        <v>6</v>
      </c>
      <c r="I21">
        <f t="shared" si="1"/>
        <v>6</v>
      </c>
      <c r="J21">
        <f t="shared" si="1"/>
        <v>5</v>
      </c>
      <c r="K21">
        <f t="shared" si="1"/>
        <v>11</v>
      </c>
      <c r="L21">
        <f t="shared" si="1"/>
        <v>11</v>
      </c>
      <c r="M21">
        <f t="shared" si="1"/>
        <v>8</v>
      </c>
      <c r="N21">
        <f t="shared" si="0"/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F6E1A-705E-4EF0-AC4F-F3F088751BD4}">
  <dimension ref="A1:U29"/>
  <sheetViews>
    <sheetView zoomScale="60" zoomScaleNormal="60" workbookViewId="0"/>
  </sheetViews>
  <sheetFormatPr defaultColWidth="10.6640625" defaultRowHeight="14.4" x14ac:dyDescent="0.3"/>
  <cols>
    <col min="2" max="2" width="19.109375" bestFit="1" customWidth="1"/>
  </cols>
  <sheetData>
    <row r="1" spans="1:21" x14ac:dyDescent="0.3">
      <c r="B1" t="s">
        <v>36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1</v>
      </c>
    </row>
    <row r="2" spans="1:21" s="2" customFormat="1" ht="129.6" x14ac:dyDescent="0.3">
      <c r="A2" s="2" t="s">
        <v>33</v>
      </c>
      <c r="B2" s="2" t="s">
        <v>2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  <c r="P2" s="2" t="s">
        <v>28</v>
      </c>
      <c r="Q2" s="2" t="s">
        <v>29</v>
      </c>
      <c r="R2" s="2" t="s">
        <v>30</v>
      </c>
      <c r="S2" s="2" t="s">
        <v>31</v>
      </c>
      <c r="T2" s="2" t="s">
        <v>32</v>
      </c>
      <c r="U2" s="2" t="s">
        <v>14</v>
      </c>
    </row>
    <row r="3" spans="1:21" x14ac:dyDescent="0.3">
      <c r="A3" t="s">
        <v>0</v>
      </c>
      <c r="B3" t="s">
        <v>3</v>
      </c>
      <c r="C3">
        <v>1</v>
      </c>
      <c r="D3">
        <v>1</v>
      </c>
      <c r="E3">
        <v>1</v>
      </c>
      <c r="F3">
        <v>1</v>
      </c>
      <c r="G3">
        <v>0</v>
      </c>
      <c r="H3">
        <v>1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1</v>
      </c>
      <c r="P3">
        <v>1</v>
      </c>
      <c r="Q3">
        <v>0</v>
      </c>
      <c r="R3">
        <v>0</v>
      </c>
      <c r="S3">
        <v>0</v>
      </c>
      <c r="T3">
        <v>0</v>
      </c>
      <c r="U3">
        <v>8</v>
      </c>
    </row>
    <row r="4" spans="1:21" x14ac:dyDescent="0.3">
      <c r="A4" t="s">
        <v>0</v>
      </c>
      <c r="B4" t="s">
        <v>4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18</v>
      </c>
    </row>
    <row r="5" spans="1:21" x14ac:dyDescent="0.3">
      <c r="A5" t="s">
        <v>0</v>
      </c>
      <c r="B5" t="s">
        <v>5</v>
      </c>
      <c r="C5">
        <v>1</v>
      </c>
      <c r="D5">
        <v>1</v>
      </c>
      <c r="E5">
        <v>0</v>
      </c>
      <c r="F5">
        <v>1</v>
      </c>
      <c r="G5">
        <v>0</v>
      </c>
      <c r="H5">
        <v>1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</v>
      </c>
    </row>
    <row r="6" spans="1:21" x14ac:dyDescent="0.3">
      <c r="A6" t="s">
        <v>0</v>
      </c>
      <c r="B6" t="s">
        <v>6</v>
      </c>
      <c r="C6">
        <v>1</v>
      </c>
      <c r="D6">
        <v>0</v>
      </c>
      <c r="E6">
        <v>1</v>
      </c>
      <c r="F6">
        <v>0</v>
      </c>
      <c r="G6">
        <v>0</v>
      </c>
      <c r="H6">
        <v>1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</v>
      </c>
    </row>
    <row r="7" spans="1:21" x14ac:dyDescent="0.3">
      <c r="A7" t="s">
        <v>0</v>
      </c>
      <c r="B7" t="s">
        <v>7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18</v>
      </c>
    </row>
    <row r="8" spans="1:21" x14ac:dyDescent="0.3">
      <c r="A8" t="s">
        <v>0</v>
      </c>
      <c r="B8" t="s">
        <v>8</v>
      </c>
      <c r="C8">
        <v>0</v>
      </c>
      <c r="D8">
        <v>1</v>
      </c>
      <c r="E8">
        <v>0</v>
      </c>
      <c r="F8">
        <v>0</v>
      </c>
      <c r="G8">
        <v>0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1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6</v>
      </c>
    </row>
    <row r="9" spans="1:21" x14ac:dyDescent="0.3">
      <c r="A9" t="s">
        <v>0</v>
      </c>
      <c r="B9" t="s">
        <v>9</v>
      </c>
      <c r="C9">
        <v>1</v>
      </c>
      <c r="D9">
        <v>1</v>
      </c>
      <c r="E9">
        <v>0</v>
      </c>
      <c r="F9">
        <v>1</v>
      </c>
      <c r="G9">
        <v>0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6</v>
      </c>
    </row>
    <row r="10" spans="1:21" x14ac:dyDescent="0.3">
      <c r="A10" t="s">
        <v>0</v>
      </c>
      <c r="B10" t="s">
        <v>10</v>
      </c>
      <c r="C10">
        <v>1</v>
      </c>
      <c r="D10">
        <v>1</v>
      </c>
      <c r="E10">
        <v>0</v>
      </c>
      <c r="F10">
        <v>1</v>
      </c>
      <c r="G10">
        <v>0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5</v>
      </c>
    </row>
    <row r="11" spans="1:21" x14ac:dyDescent="0.3">
      <c r="A11" t="s">
        <v>0</v>
      </c>
      <c r="B11" t="s">
        <v>11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0</v>
      </c>
      <c r="T11">
        <v>1</v>
      </c>
      <c r="U11">
        <v>11</v>
      </c>
    </row>
    <row r="12" spans="1:21" x14ac:dyDescent="0.3">
      <c r="A12" t="s">
        <v>0</v>
      </c>
      <c r="B12" t="s">
        <v>12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1</v>
      </c>
      <c r="S12">
        <v>1</v>
      </c>
      <c r="T12">
        <v>0</v>
      </c>
      <c r="U12">
        <v>11</v>
      </c>
    </row>
    <row r="13" spans="1:21" x14ac:dyDescent="0.3">
      <c r="A13" t="s">
        <v>0</v>
      </c>
      <c r="B13" t="s">
        <v>13</v>
      </c>
      <c r="C13">
        <v>0</v>
      </c>
      <c r="D13">
        <v>1</v>
      </c>
      <c r="E13">
        <v>1</v>
      </c>
      <c r="F13">
        <v>1</v>
      </c>
      <c r="G13">
        <v>0</v>
      </c>
      <c r="H13">
        <v>1</v>
      </c>
      <c r="I13">
        <v>0</v>
      </c>
      <c r="J13">
        <v>1</v>
      </c>
      <c r="K13">
        <v>1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1</v>
      </c>
      <c r="U13">
        <v>8</v>
      </c>
    </row>
    <row r="14" spans="1:21" x14ac:dyDescent="0.3">
      <c r="A14" t="s">
        <v>1</v>
      </c>
      <c r="B14" t="s">
        <v>14</v>
      </c>
      <c r="C14">
        <v>9</v>
      </c>
      <c r="D14">
        <v>10</v>
      </c>
      <c r="E14">
        <v>7</v>
      </c>
      <c r="F14">
        <v>9</v>
      </c>
      <c r="G14">
        <v>4</v>
      </c>
      <c r="H14">
        <v>11</v>
      </c>
      <c r="I14">
        <v>8</v>
      </c>
      <c r="J14">
        <v>8</v>
      </c>
      <c r="K14">
        <v>4</v>
      </c>
      <c r="L14">
        <v>2</v>
      </c>
      <c r="M14">
        <v>2</v>
      </c>
      <c r="N14">
        <v>3</v>
      </c>
      <c r="O14">
        <v>6</v>
      </c>
      <c r="P14">
        <v>3</v>
      </c>
      <c r="Q14">
        <v>2</v>
      </c>
      <c r="R14">
        <v>3</v>
      </c>
      <c r="S14">
        <v>3</v>
      </c>
      <c r="T14">
        <v>6</v>
      </c>
      <c r="U14">
        <v>100</v>
      </c>
    </row>
    <row r="16" spans="1:21" x14ac:dyDescent="0.3">
      <c r="B16" t="s">
        <v>34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t="s">
        <v>35</v>
      </c>
    </row>
    <row r="18" spans="2:21" ht="129.6" x14ac:dyDescent="0.3">
      <c r="B18" t="s">
        <v>37</v>
      </c>
      <c r="C18" s="2" t="str">
        <f>C2</f>
        <v>Mezőgazdaság, erdőgazdálkodás, halászat</v>
      </c>
      <c r="D18" s="2" t="str">
        <f t="shared" ref="D18:U18" si="0">D2</f>
        <v>Bányászat, kőfejtés</v>
      </c>
      <c r="E18" s="2" t="str">
        <f t="shared" si="0"/>
        <v>Feldolgozóipar</v>
      </c>
      <c r="F18" s="2" t="str">
        <f t="shared" si="0"/>
        <v>Villamosenergia, gáz, gőzellátás, légkondicionálás</v>
      </c>
      <c r="G18" s="2" t="str">
        <f t="shared" si="0"/>
        <v>Vízellátás; szennyvíz gyűjtése, kezelése, hulladékgazdálkodás, szennyeződésmentesítés</v>
      </c>
      <c r="H18" s="2" t="str">
        <f t="shared" si="0"/>
        <v>Építőipar</v>
      </c>
      <c r="I18" s="2" t="str">
        <f t="shared" si="0"/>
        <v>Kereskedelem, gépjárműjavítás</v>
      </c>
      <c r="J18" s="2" t="str">
        <f t="shared" si="0"/>
        <v>Szállítás, raktározás</v>
      </c>
      <c r="K18" s="2" t="str">
        <f t="shared" si="0"/>
        <v>Szálláshelyszolgáltatás, vendéglátás</v>
      </c>
      <c r="L18" s="2" t="str">
        <f t="shared" si="0"/>
        <v>Információ és kommunikáció</v>
      </c>
      <c r="M18" s="2" t="str">
        <f t="shared" si="0"/>
        <v>Pénzügyi, biztosítási tevékenység</v>
      </c>
      <c r="N18" s="2" t="str">
        <f t="shared" si="0"/>
        <v>Ingatlanügyek</v>
      </c>
      <c r="O18" s="2" t="str">
        <f t="shared" si="0"/>
        <v>Szakmai, tudományos, műszaki tevékenység</v>
      </c>
      <c r="P18" s="2" t="str">
        <f t="shared" si="0"/>
        <v>Adminisztratív és szolgáltatást támogató tevékenység</v>
      </c>
      <c r="Q18" s="2" t="str">
        <f t="shared" si="0"/>
        <v>Közigazgatás, védelem; kötelező társadalombiztosítás</v>
      </c>
      <c r="R18" s="2" t="str">
        <f t="shared" si="0"/>
        <v>Oktatás</v>
      </c>
      <c r="S18" s="2" t="str">
        <f t="shared" si="0"/>
        <v>Humán,egészségügyi, szociális ellátás</v>
      </c>
      <c r="T18" s="2" t="str">
        <f t="shared" si="0"/>
        <v>Művészet, szórakoztatás, szabadidő</v>
      </c>
      <c r="U18" s="2" t="str">
        <f t="shared" si="0"/>
        <v>Összesen</v>
      </c>
    </row>
    <row r="19" spans="2:21" x14ac:dyDescent="0.3">
      <c r="B19" t="str">
        <f>B3</f>
        <v>Áramütés</v>
      </c>
      <c r="C19">
        <f>2-C3</f>
        <v>1</v>
      </c>
      <c r="D19">
        <f t="shared" ref="D19:T19" si="1">2-D3</f>
        <v>1</v>
      </c>
      <c r="E19">
        <f t="shared" si="1"/>
        <v>1</v>
      </c>
      <c r="F19">
        <f t="shared" si="1"/>
        <v>1</v>
      </c>
      <c r="G19">
        <f t="shared" si="1"/>
        <v>2</v>
      </c>
      <c r="H19">
        <f t="shared" si="1"/>
        <v>1</v>
      </c>
      <c r="I19">
        <f t="shared" si="1"/>
        <v>1</v>
      </c>
      <c r="J19">
        <f t="shared" si="1"/>
        <v>2</v>
      </c>
      <c r="K19">
        <f t="shared" si="1"/>
        <v>2</v>
      </c>
      <c r="L19">
        <f t="shared" si="1"/>
        <v>2</v>
      </c>
      <c r="M19">
        <f t="shared" si="1"/>
        <v>2</v>
      </c>
      <c r="N19">
        <f t="shared" si="1"/>
        <v>2</v>
      </c>
      <c r="O19">
        <f t="shared" si="1"/>
        <v>1</v>
      </c>
      <c r="P19">
        <f t="shared" si="1"/>
        <v>1</v>
      </c>
      <c r="Q19">
        <f t="shared" si="1"/>
        <v>2</v>
      </c>
      <c r="R19">
        <f t="shared" si="1"/>
        <v>2</v>
      </c>
      <c r="S19">
        <f t="shared" si="1"/>
        <v>2</v>
      </c>
      <c r="T19">
        <f t="shared" si="1"/>
        <v>2</v>
      </c>
      <c r="U19">
        <f>U3</f>
        <v>8</v>
      </c>
    </row>
    <row r="20" spans="2:21" x14ac:dyDescent="0.3">
      <c r="B20" t="str">
        <f t="shared" ref="B20:B29" si="2">B4</f>
        <v>Megcsúszás</v>
      </c>
      <c r="C20">
        <f t="shared" ref="C20:T20" si="3">2-C4</f>
        <v>1</v>
      </c>
      <c r="D20">
        <f t="shared" si="3"/>
        <v>1</v>
      </c>
      <c r="E20">
        <f t="shared" si="3"/>
        <v>1</v>
      </c>
      <c r="F20">
        <f t="shared" si="3"/>
        <v>1</v>
      </c>
      <c r="G20">
        <f t="shared" si="3"/>
        <v>1</v>
      </c>
      <c r="H20">
        <f t="shared" si="3"/>
        <v>1</v>
      </c>
      <c r="I20">
        <f t="shared" si="3"/>
        <v>1</v>
      </c>
      <c r="J20">
        <f t="shared" si="3"/>
        <v>1</v>
      </c>
      <c r="K20">
        <f t="shared" si="3"/>
        <v>1</v>
      </c>
      <c r="L20">
        <f t="shared" si="3"/>
        <v>1</v>
      </c>
      <c r="M20">
        <f t="shared" si="3"/>
        <v>1</v>
      </c>
      <c r="N20">
        <f t="shared" si="3"/>
        <v>1</v>
      </c>
      <c r="O20">
        <f t="shared" si="3"/>
        <v>1</v>
      </c>
      <c r="P20">
        <f t="shared" si="3"/>
        <v>1</v>
      </c>
      <c r="Q20">
        <f t="shared" si="3"/>
        <v>1</v>
      </c>
      <c r="R20">
        <f t="shared" si="3"/>
        <v>1</v>
      </c>
      <c r="S20">
        <f t="shared" si="3"/>
        <v>1</v>
      </c>
      <c r="T20">
        <f t="shared" si="3"/>
        <v>1</v>
      </c>
      <c r="U20">
        <f t="shared" ref="U20:U29" si="4">U4</f>
        <v>18</v>
      </c>
    </row>
    <row r="21" spans="2:21" x14ac:dyDescent="0.3">
      <c r="B21" t="str">
        <f t="shared" si="2"/>
        <v>Leesés</v>
      </c>
      <c r="C21">
        <f t="shared" ref="C21:T21" si="5">2-C5</f>
        <v>1</v>
      </c>
      <c r="D21">
        <f t="shared" si="5"/>
        <v>1</v>
      </c>
      <c r="E21">
        <f t="shared" si="5"/>
        <v>2</v>
      </c>
      <c r="F21">
        <f t="shared" si="5"/>
        <v>1</v>
      </c>
      <c r="G21">
        <f t="shared" si="5"/>
        <v>2</v>
      </c>
      <c r="H21">
        <f t="shared" si="5"/>
        <v>1</v>
      </c>
      <c r="I21">
        <f t="shared" si="5"/>
        <v>2</v>
      </c>
      <c r="J21">
        <f t="shared" si="5"/>
        <v>1</v>
      </c>
      <c r="K21">
        <f t="shared" si="5"/>
        <v>2</v>
      </c>
      <c r="L21">
        <f t="shared" si="5"/>
        <v>2</v>
      </c>
      <c r="M21">
        <f t="shared" si="5"/>
        <v>2</v>
      </c>
      <c r="N21">
        <f t="shared" si="5"/>
        <v>2</v>
      </c>
      <c r="O21">
        <f t="shared" si="5"/>
        <v>2</v>
      </c>
      <c r="P21">
        <f t="shared" si="5"/>
        <v>2</v>
      </c>
      <c r="Q21">
        <f t="shared" si="5"/>
        <v>2</v>
      </c>
      <c r="R21">
        <f t="shared" si="5"/>
        <v>2</v>
      </c>
      <c r="S21">
        <f t="shared" si="5"/>
        <v>2</v>
      </c>
      <c r="T21">
        <f t="shared" si="5"/>
        <v>2</v>
      </c>
      <c r="U21">
        <f t="shared" si="4"/>
        <v>5</v>
      </c>
    </row>
    <row r="22" spans="2:21" x14ac:dyDescent="0.3">
      <c r="B22" t="str">
        <f t="shared" si="2"/>
        <v>Vágás</v>
      </c>
      <c r="C22">
        <f t="shared" ref="C22:T22" si="6">2-C6</f>
        <v>1</v>
      </c>
      <c r="D22">
        <f t="shared" si="6"/>
        <v>2</v>
      </c>
      <c r="E22">
        <f t="shared" si="6"/>
        <v>1</v>
      </c>
      <c r="F22">
        <f t="shared" si="6"/>
        <v>2</v>
      </c>
      <c r="G22">
        <f t="shared" si="6"/>
        <v>2</v>
      </c>
      <c r="H22">
        <f t="shared" si="6"/>
        <v>1</v>
      </c>
      <c r="I22">
        <f t="shared" si="6"/>
        <v>1</v>
      </c>
      <c r="J22">
        <f t="shared" si="6"/>
        <v>2</v>
      </c>
      <c r="K22">
        <f t="shared" si="6"/>
        <v>2</v>
      </c>
      <c r="L22">
        <f t="shared" si="6"/>
        <v>2</v>
      </c>
      <c r="M22">
        <f t="shared" si="6"/>
        <v>2</v>
      </c>
      <c r="N22">
        <f t="shared" si="6"/>
        <v>2</v>
      </c>
      <c r="O22">
        <f t="shared" si="6"/>
        <v>2</v>
      </c>
      <c r="P22">
        <f t="shared" si="6"/>
        <v>2</v>
      </c>
      <c r="Q22">
        <f t="shared" si="6"/>
        <v>2</v>
      </c>
      <c r="R22">
        <f t="shared" si="6"/>
        <v>2</v>
      </c>
      <c r="S22">
        <f t="shared" si="6"/>
        <v>2</v>
      </c>
      <c r="T22">
        <f t="shared" si="6"/>
        <v>2</v>
      </c>
      <c r="U22">
        <f t="shared" si="4"/>
        <v>4</v>
      </c>
    </row>
    <row r="23" spans="2:21" x14ac:dyDescent="0.3">
      <c r="B23" t="str">
        <f t="shared" si="2"/>
        <v>Megbotlás</v>
      </c>
      <c r="C23">
        <f t="shared" ref="C23:T23" si="7">2-C7</f>
        <v>1</v>
      </c>
      <c r="D23">
        <f t="shared" si="7"/>
        <v>1</v>
      </c>
      <c r="E23">
        <f t="shared" si="7"/>
        <v>1</v>
      </c>
      <c r="F23">
        <f t="shared" si="7"/>
        <v>1</v>
      </c>
      <c r="G23">
        <f t="shared" si="7"/>
        <v>1</v>
      </c>
      <c r="H23">
        <f t="shared" si="7"/>
        <v>1</v>
      </c>
      <c r="I23">
        <f t="shared" si="7"/>
        <v>1</v>
      </c>
      <c r="J23">
        <f t="shared" si="7"/>
        <v>1</v>
      </c>
      <c r="K23">
        <f t="shared" si="7"/>
        <v>1</v>
      </c>
      <c r="L23">
        <f t="shared" si="7"/>
        <v>1</v>
      </c>
      <c r="M23">
        <f t="shared" si="7"/>
        <v>1</v>
      </c>
      <c r="N23">
        <f t="shared" si="7"/>
        <v>1</v>
      </c>
      <c r="O23">
        <f t="shared" si="7"/>
        <v>1</v>
      </c>
      <c r="P23">
        <f t="shared" si="7"/>
        <v>1</v>
      </c>
      <c r="Q23">
        <f t="shared" si="7"/>
        <v>1</v>
      </c>
      <c r="R23">
        <f t="shared" si="7"/>
        <v>1</v>
      </c>
      <c r="S23">
        <f t="shared" si="7"/>
        <v>1</v>
      </c>
      <c r="T23">
        <f t="shared" si="7"/>
        <v>1</v>
      </c>
      <c r="U23">
        <f t="shared" si="4"/>
        <v>18</v>
      </c>
    </row>
    <row r="24" spans="2:21" x14ac:dyDescent="0.3">
      <c r="B24" t="str">
        <f t="shared" si="2"/>
        <v>Elütnek</v>
      </c>
      <c r="C24">
        <f t="shared" ref="C24:T24" si="8">2-C8</f>
        <v>2</v>
      </c>
      <c r="D24">
        <f t="shared" si="8"/>
        <v>1</v>
      </c>
      <c r="E24">
        <f t="shared" si="8"/>
        <v>2</v>
      </c>
      <c r="F24">
        <f t="shared" si="8"/>
        <v>2</v>
      </c>
      <c r="G24">
        <f t="shared" si="8"/>
        <v>2</v>
      </c>
      <c r="H24">
        <f t="shared" si="8"/>
        <v>1</v>
      </c>
      <c r="I24">
        <f t="shared" si="8"/>
        <v>1</v>
      </c>
      <c r="J24">
        <f t="shared" si="8"/>
        <v>1</v>
      </c>
      <c r="K24">
        <f t="shared" si="8"/>
        <v>2</v>
      </c>
      <c r="L24">
        <f t="shared" si="8"/>
        <v>2</v>
      </c>
      <c r="M24">
        <f t="shared" si="8"/>
        <v>2</v>
      </c>
      <c r="N24">
        <f t="shared" si="8"/>
        <v>1</v>
      </c>
      <c r="O24">
        <f t="shared" si="8"/>
        <v>2</v>
      </c>
      <c r="P24">
        <f t="shared" si="8"/>
        <v>2</v>
      </c>
      <c r="Q24">
        <f t="shared" si="8"/>
        <v>2</v>
      </c>
      <c r="R24">
        <f t="shared" si="8"/>
        <v>2</v>
      </c>
      <c r="S24">
        <f t="shared" si="8"/>
        <v>2</v>
      </c>
      <c r="T24">
        <f t="shared" si="8"/>
        <v>1</v>
      </c>
      <c r="U24">
        <f t="shared" si="4"/>
        <v>6</v>
      </c>
    </row>
    <row r="25" spans="2:21" x14ac:dyDescent="0.3">
      <c r="B25" t="str">
        <f t="shared" si="2"/>
        <v>Zuhanó tárgy</v>
      </c>
      <c r="C25">
        <f t="shared" ref="C25:T25" si="9">2-C9</f>
        <v>1</v>
      </c>
      <c r="D25">
        <f t="shared" si="9"/>
        <v>1</v>
      </c>
      <c r="E25">
        <f t="shared" si="9"/>
        <v>2</v>
      </c>
      <c r="F25">
        <f t="shared" si="9"/>
        <v>1</v>
      </c>
      <c r="G25">
        <f t="shared" si="9"/>
        <v>2</v>
      </c>
      <c r="H25">
        <f t="shared" si="9"/>
        <v>1</v>
      </c>
      <c r="I25">
        <f t="shared" si="9"/>
        <v>1</v>
      </c>
      <c r="J25">
        <f t="shared" si="9"/>
        <v>1</v>
      </c>
      <c r="K25">
        <f t="shared" si="9"/>
        <v>2</v>
      </c>
      <c r="L25">
        <f t="shared" si="9"/>
        <v>2</v>
      </c>
      <c r="M25">
        <f t="shared" si="9"/>
        <v>2</v>
      </c>
      <c r="N25">
        <f t="shared" si="9"/>
        <v>2</v>
      </c>
      <c r="O25">
        <f t="shared" si="9"/>
        <v>2</v>
      </c>
      <c r="P25">
        <f t="shared" si="9"/>
        <v>2</v>
      </c>
      <c r="Q25">
        <f t="shared" si="9"/>
        <v>2</v>
      </c>
      <c r="R25">
        <f t="shared" si="9"/>
        <v>2</v>
      </c>
      <c r="S25">
        <f t="shared" si="9"/>
        <v>2</v>
      </c>
      <c r="T25">
        <f t="shared" si="9"/>
        <v>2</v>
      </c>
      <c r="U25">
        <f t="shared" si="4"/>
        <v>6</v>
      </c>
    </row>
    <row r="26" spans="2:21" x14ac:dyDescent="0.3">
      <c r="B26" t="str">
        <f t="shared" si="2"/>
        <v>Hőguta</v>
      </c>
      <c r="C26">
        <f t="shared" ref="C26:T26" si="10">2-C10</f>
        <v>1</v>
      </c>
      <c r="D26">
        <f t="shared" si="10"/>
        <v>1</v>
      </c>
      <c r="E26">
        <f t="shared" si="10"/>
        <v>2</v>
      </c>
      <c r="F26">
        <f t="shared" si="10"/>
        <v>1</v>
      </c>
      <c r="G26">
        <f t="shared" si="10"/>
        <v>2</v>
      </c>
      <c r="H26">
        <f t="shared" si="10"/>
        <v>1</v>
      </c>
      <c r="I26">
        <f t="shared" si="10"/>
        <v>2</v>
      </c>
      <c r="J26">
        <f t="shared" si="10"/>
        <v>2</v>
      </c>
      <c r="K26">
        <f t="shared" si="10"/>
        <v>2</v>
      </c>
      <c r="L26">
        <f t="shared" si="10"/>
        <v>2</v>
      </c>
      <c r="M26">
        <f t="shared" si="10"/>
        <v>2</v>
      </c>
      <c r="N26">
        <f t="shared" si="10"/>
        <v>2</v>
      </c>
      <c r="O26">
        <f t="shared" si="10"/>
        <v>2</v>
      </c>
      <c r="P26">
        <f t="shared" si="10"/>
        <v>2</v>
      </c>
      <c r="Q26">
        <f t="shared" si="10"/>
        <v>2</v>
      </c>
      <c r="R26">
        <f t="shared" si="10"/>
        <v>2</v>
      </c>
      <c r="S26">
        <f t="shared" si="10"/>
        <v>2</v>
      </c>
      <c r="T26">
        <f t="shared" si="10"/>
        <v>1</v>
      </c>
      <c r="U26">
        <f t="shared" si="4"/>
        <v>5</v>
      </c>
    </row>
    <row r="27" spans="2:21" x14ac:dyDescent="0.3">
      <c r="B27" t="str">
        <f t="shared" si="2"/>
        <v>Munkaeszköz okozta</v>
      </c>
      <c r="C27">
        <f t="shared" ref="C27:T27" si="11">2-C11</f>
        <v>1</v>
      </c>
      <c r="D27">
        <f t="shared" si="11"/>
        <v>1</v>
      </c>
      <c r="E27">
        <f t="shared" si="11"/>
        <v>1</v>
      </c>
      <c r="F27">
        <f t="shared" si="11"/>
        <v>1</v>
      </c>
      <c r="G27">
        <f t="shared" si="11"/>
        <v>1</v>
      </c>
      <c r="H27">
        <f t="shared" si="11"/>
        <v>1</v>
      </c>
      <c r="I27">
        <f t="shared" si="11"/>
        <v>1</v>
      </c>
      <c r="J27">
        <f t="shared" si="11"/>
        <v>1</v>
      </c>
      <c r="K27">
        <f t="shared" si="11"/>
        <v>1</v>
      </c>
      <c r="L27">
        <f t="shared" si="11"/>
        <v>2</v>
      </c>
      <c r="M27">
        <f t="shared" si="11"/>
        <v>2</v>
      </c>
      <c r="N27">
        <f t="shared" si="11"/>
        <v>2</v>
      </c>
      <c r="O27">
        <f t="shared" si="11"/>
        <v>1</v>
      </c>
      <c r="P27">
        <f t="shared" si="11"/>
        <v>2</v>
      </c>
      <c r="Q27">
        <f t="shared" si="11"/>
        <v>2</v>
      </c>
      <c r="R27">
        <f t="shared" si="11"/>
        <v>2</v>
      </c>
      <c r="S27">
        <f t="shared" si="11"/>
        <v>2</v>
      </c>
      <c r="T27">
        <f t="shared" si="11"/>
        <v>1</v>
      </c>
      <c r="U27">
        <f t="shared" si="4"/>
        <v>11</v>
      </c>
    </row>
    <row r="28" spans="2:21" x14ac:dyDescent="0.3">
      <c r="B28" t="str">
        <f t="shared" si="2"/>
        <v>Szennyező anyag</v>
      </c>
      <c r="C28">
        <f t="shared" ref="C28:T28" si="12">2-C12</f>
        <v>1</v>
      </c>
      <c r="D28">
        <f t="shared" si="12"/>
        <v>1</v>
      </c>
      <c r="E28">
        <f t="shared" si="12"/>
        <v>1</v>
      </c>
      <c r="F28">
        <f t="shared" si="12"/>
        <v>1</v>
      </c>
      <c r="G28">
        <f t="shared" si="12"/>
        <v>1</v>
      </c>
      <c r="H28">
        <f t="shared" si="12"/>
        <v>1</v>
      </c>
      <c r="I28">
        <f t="shared" si="12"/>
        <v>1</v>
      </c>
      <c r="J28">
        <f t="shared" si="12"/>
        <v>1</v>
      </c>
      <c r="K28">
        <f t="shared" si="12"/>
        <v>2</v>
      </c>
      <c r="L28">
        <f t="shared" si="12"/>
        <v>2</v>
      </c>
      <c r="M28">
        <f t="shared" si="12"/>
        <v>2</v>
      </c>
      <c r="N28">
        <f t="shared" si="12"/>
        <v>2</v>
      </c>
      <c r="O28">
        <f t="shared" si="12"/>
        <v>1</v>
      </c>
      <c r="P28">
        <f t="shared" si="12"/>
        <v>2</v>
      </c>
      <c r="Q28">
        <f t="shared" si="12"/>
        <v>2</v>
      </c>
      <c r="R28">
        <f t="shared" si="12"/>
        <v>1</v>
      </c>
      <c r="S28">
        <f t="shared" si="12"/>
        <v>1</v>
      </c>
      <c r="T28">
        <f t="shared" si="12"/>
        <v>2</v>
      </c>
      <c r="U28">
        <f t="shared" si="4"/>
        <v>11</v>
      </c>
    </row>
    <row r="29" spans="2:21" x14ac:dyDescent="0.3">
      <c r="B29" t="str">
        <f t="shared" si="2"/>
        <v>Égési sérülés</v>
      </c>
      <c r="C29">
        <f t="shared" ref="C29:T29" si="13">2-C13</f>
        <v>2</v>
      </c>
      <c r="D29">
        <f t="shared" si="13"/>
        <v>1</v>
      </c>
      <c r="E29">
        <f t="shared" si="13"/>
        <v>1</v>
      </c>
      <c r="F29">
        <f t="shared" si="13"/>
        <v>1</v>
      </c>
      <c r="G29">
        <f t="shared" si="13"/>
        <v>2</v>
      </c>
      <c r="H29">
        <f t="shared" si="13"/>
        <v>1</v>
      </c>
      <c r="I29">
        <f t="shared" si="13"/>
        <v>2</v>
      </c>
      <c r="J29">
        <f t="shared" si="13"/>
        <v>1</v>
      </c>
      <c r="K29">
        <f t="shared" si="13"/>
        <v>1</v>
      </c>
      <c r="L29">
        <f t="shared" si="13"/>
        <v>2</v>
      </c>
      <c r="M29">
        <f t="shared" si="13"/>
        <v>2</v>
      </c>
      <c r="N29">
        <f t="shared" si="13"/>
        <v>2</v>
      </c>
      <c r="O29">
        <f t="shared" si="13"/>
        <v>1</v>
      </c>
      <c r="P29">
        <f t="shared" si="13"/>
        <v>2</v>
      </c>
      <c r="Q29">
        <f t="shared" si="13"/>
        <v>2</v>
      </c>
      <c r="R29">
        <f t="shared" si="13"/>
        <v>2</v>
      </c>
      <c r="S29">
        <f t="shared" si="13"/>
        <v>2</v>
      </c>
      <c r="T29">
        <f t="shared" si="13"/>
        <v>1</v>
      </c>
      <c r="U29">
        <f t="shared" si="4"/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F45A-4A22-4033-9AF2-06816FB0EC54}">
  <dimension ref="A1:AW71"/>
  <sheetViews>
    <sheetView zoomScale="40" zoomScaleNormal="40" workbookViewId="0"/>
  </sheetViews>
  <sheetFormatPr defaultRowHeight="14.4" x14ac:dyDescent="0.3"/>
  <sheetData>
    <row r="1" spans="1:46" ht="18" x14ac:dyDescent="0.3">
      <c r="A1" s="3"/>
      <c r="AA1" s="3"/>
    </row>
    <row r="2" spans="1:46" x14ac:dyDescent="0.3">
      <c r="A2" s="4"/>
      <c r="AA2" s="4"/>
    </row>
    <row r="5" spans="1:46" ht="18" x14ac:dyDescent="0.3">
      <c r="A5" s="5" t="s">
        <v>38</v>
      </c>
      <c r="B5" s="6">
        <v>3136244</v>
      </c>
      <c r="C5" s="5" t="s">
        <v>39</v>
      </c>
      <c r="D5" s="6">
        <v>11</v>
      </c>
      <c r="E5" s="5" t="s">
        <v>40</v>
      </c>
      <c r="F5" s="6">
        <v>18</v>
      </c>
      <c r="G5" s="5" t="s">
        <v>41</v>
      </c>
      <c r="H5" s="6">
        <v>11</v>
      </c>
      <c r="I5" s="5" t="s">
        <v>42</v>
      </c>
      <c r="J5" s="6">
        <v>0</v>
      </c>
      <c r="K5" s="5" t="s">
        <v>43</v>
      </c>
      <c r="L5" s="6" t="s">
        <v>44</v>
      </c>
      <c r="AA5" s="5" t="s">
        <v>38</v>
      </c>
      <c r="AB5" s="6">
        <v>3190987</v>
      </c>
      <c r="AC5" s="5" t="s">
        <v>39</v>
      </c>
      <c r="AD5" s="6">
        <v>11</v>
      </c>
      <c r="AE5" s="5" t="s">
        <v>40</v>
      </c>
      <c r="AF5" s="6">
        <v>18</v>
      </c>
      <c r="AG5" s="5" t="s">
        <v>41</v>
      </c>
      <c r="AH5" s="6">
        <v>2</v>
      </c>
      <c r="AI5" s="5" t="s">
        <v>42</v>
      </c>
      <c r="AJ5" s="6">
        <v>0</v>
      </c>
      <c r="AK5" s="5" t="s">
        <v>43</v>
      </c>
      <c r="AL5" s="6" t="s">
        <v>111</v>
      </c>
    </row>
    <row r="6" spans="1:46" ht="18.600000000000001" thickBot="1" x14ac:dyDescent="0.35">
      <c r="A6" s="3"/>
      <c r="AA6" s="3"/>
    </row>
    <row r="7" spans="1:46" ht="15" thickBot="1" x14ac:dyDescent="0.3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AA7" s="7" t="s">
        <v>45</v>
      </c>
      <c r="AB7" s="7" t="s">
        <v>46</v>
      </c>
      <c r="AC7" s="7" t="s">
        <v>47</v>
      </c>
      <c r="AD7" s="7" t="s">
        <v>48</v>
      </c>
      <c r="AE7" s="7" t="s">
        <v>49</v>
      </c>
      <c r="AF7" s="7" t="s">
        <v>50</v>
      </c>
      <c r="AG7" s="7" t="s">
        <v>51</v>
      </c>
      <c r="AH7" s="7" t="s">
        <v>52</v>
      </c>
      <c r="AI7" s="7" t="s">
        <v>53</v>
      </c>
      <c r="AJ7" s="7" t="s">
        <v>54</v>
      </c>
      <c r="AK7" s="7" t="s">
        <v>55</v>
      </c>
      <c r="AL7" s="7" t="s">
        <v>56</v>
      </c>
      <c r="AM7" s="7" t="s">
        <v>57</v>
      </c>
      <c r="AN7" s="7" t="s">
        <v>58</v>
      </c>
      <c r="AO7" s="7" t="s">
        <v>59</v>
      </c>
      <c r="AP7" s="7" t="s">
        <v>60</v>
      </c>
      <c r="AQ7" s="7" t="s">
        <v>61</v>
      </c>
      <c r="AR7" s="7" t="s">
        <v>62</v>
      </c>
      <c r="AS7" s="7" t="s">
        <v>63</v>
      </c>
      <c r="AT7" s="7" t="s">
        <v>64</v>
      </c>
    </row>
    <row r="8" spans="1:46" ht="15" thickBot="1" x14ac:dyDescent="0.35">
      <c r="A8" s="7" t="s">
        <v>65</v>
      </c>
      <c r="B8" s="8">
        <v>1</v>
      </c>
      <c r="C8" s="8">
        <v>1</v>
      </c>
      <c r="D8" s="8">
        <v>1</v>
      </c>
      <c r="E8" s="8">
        <v>1</v>
      </c>
      <c r="F8" s="8">
        <v>2</v>
      </c>
      <c r="G8" s="8">
        <v>1</v>
      </c>
      <c r="H8" s="8">
        <v>1</v>
      </c>
      <c r="I8" s="8">
        <v>2</v>
      </c>
      <c r="J8" s="8">
        <v>2</v>
      </c>
      <c r="K8" s="8">
        <v>2</v>
      </c>
      <c r="L8" s="8">
        <v>2</v>
      </c>
      <c r="M8" s="8">
        <v>2</v>
      </c>
      <c r="N8" s="8">
        <v>1</v>
      </c>
      <c r="O8" s="8">
        <v>1</v>
      </c>
      <c r="P8" s="8">
        <v>2</v>
      </c>
      <c r="Q8" s="8">
        <v>2</v>
      </c>
      <c r="R8" s="8">
        <v>2</v>
      </c>
      <c r="S8" s="8">
        <v>2</v>
      </c>
      <c r="T8" s="8">
        <v>8</v>
      </c>
      <c r="AA8" s="7" t="s">
        <v>65</v>
      </c>
      <c r="AB8" s="8">
        <v>1</v>
      </c>
      <c r="AC8" s="8">
        <v>1</v>
      </c>
      <c r="AD8" s="8">
        <v>1</v>
      </c>
      <c r="AE8" s="8">
        <v>1</v>
      </c>
      <c r="AF8" s="8">
        <v>2</v>
      </c>
      <c r="AG8" s="8">
        <v>1</v>
      </c>
      <c r="AH8" s="8">
        <v>1</v>
      </c>
      <c r="AI8" s="8">
        <v>2</v>
      </c>
      <c r="AJ8" s="8">
        <v>2</v>
      </c>
      <c r="AK8" s="8">
        <v>2</v>
      </c>
      <c r="AL8" s="8">
        <v>2</v>
      </c>
      <c r="AM8" s="8">
        <v>2</v>
      </c>
      <c r="AN8" s="8">
        <v>1</v>
      </c>
      <c r="AO8" s="8">
        <v>1</v>
      </c>
      <c r="AP8" s="8">
        <v>2</v>
      </c>
      <c r="AQ8" s="8">
        <v>2</v>
      </c>
      <c r="AR8" s="8">
        <v>2</v>
      </c>
      <c r="AS8" s="8">
        <v>2</v>
      </c>
      <c r="AT8" s="8">
        <v>8</v>
      </c>
    </row>
    <row r="9" spans="1:46" ht="15" thickBot="1" x14ac:dyDescent="0.35">
      <c r="A9" s="7" t="s">
        <v>66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18</v>
      </c>
      <c r="AA9" s="7" t="s">
        <v>66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 s="8">
        <v>1</v>
      </c>
      <c r="AS9" s="8">
        <v>1</v>
      </c>
      <c r="AT9" s="8">
        <v>18</v>
      </c>
    </row>
    <row r="10" spans="1:46" ht="15" thickBot="1" x14ac:dyDescent="0.35">
      <c r="A10" s="7" t="s">
        <v>67</v>
      </c>
      <c r="B10" s="8">
        <v>1</v>
      </c>
      <c r="C10" s="8">
        <v>1</v>
      </c>
      <c r="D10" s="8">
        <v>2</v>
      </c>
      <c r="E10" s="8">
        <v>1</v>
      </c>
      <c r="F10" s="8">
        <v>2</v>
      </c>
      <c r="G10" s="8">
        <v>1</v>
      </c>
      <c r="H10" s="8">
        <v>2</v>
      </c>
      <c r="I10" s="8">
        <v>1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v>5</v>
      </c>
      <c r="AA10" s="7" t="s">
        <v>67</v>
      </c>
      <c r="AB10" s="8">
        <v>1</v>
      </c>
      <c r="AC10" s="8">
        <v>1</v>
      </c>
      <c r="AD10" s="8">
        <v>2</v>
      </c>
      <c r="AE10" s="8">
        <v>1</v>
      </c>
      <c r="AF10" s="8">
        <v>2</v>
      </c>
      <c r="AG10" s="8">
        <v>1</v>
      </c>
      <c r="AH10" s="8">
        <v>2</v>
      </c>
      <c r="AI10" s="8">
        <v>1</v>
      </c>
      <c r="AJ10" s="8">
        <v>2</v>
      </c>
      <c r="AK10" s="8">
        <v>2</v>
      </c>
      <c r="AL10" s="8">
        <v>2</v>
      </c>
      <c r="AM10" s="8">
        <v>2</v>
      </c>
      <c r="AN10" s="8">
        <v>2</v>
      </c>
      <c r="AO10" s="8">
        <v>2</v>
      </c>
      <c r="AP10" s="8">
        <v>2</v>
      </c>
      <c r="AQ10" s="8">
        <v>2</v>
      </c>
      <c r="AR10" s="8">
        <v>2</v>
      </c>
      <c r="AS10" s="8">
        <v>2</v>
      </c>
      <c r="AT10" s="8">
        <v>5</v>
      </c>
    </row>
    <row r="11" spans="1:46" ht="15" thickBot="1" x14ac:dyDescent="0.35">
      <c r="A11" s="7" t="s">
        <v>68</v>
      </c>
      <c r="B11" s="8">
        <v>1</v>
      </c>
      <c r="C11" s="8">
        <v>2</v>
      </c>
      <c r="D11" s="8">
        <v>1</v>
      </c>
      <c r="E11" s="8">
        <v>2</v>
      </c>
      <c r="F11" s="8">
        <v>2</v>
      </c>
      <c r="G11" s="8">
        <v>1</v>
      </c>
      <c r="H11" s="8">
        <v>1</v>
      </c>
      <c r="I11" s="8">
        <v>2</v>
      </c>
      <c r="J11" s="8">
        <v>2</v>
      </c>
      <c r="K11" s="8">
        <v>2</v>
      </c>
      <c r="L11" s="8">
        <v>2</v>
      </c>
      <c r="M11" s="8">
        <v>2</v>
      </c>
      <c r="N11" s="8">
        <v>2</v>
      </c>
      <c r="O11" s="8">
        <v>2</v>
      </c>
      <c r="P11" s="8">
        <v>2</v>
      </c>
      <c r="Q11" s="8">
        <v>2</v>
      </c>
      <c r="R11" s="8">
        <v>2</v>
      </c>
      <c r="S11" s="8">
        <v>2</v>
      </c>
      <c r="T11" s="8">
        <v>4</v>
      </c>
      <c r="AA11" s="7" t="s">
        <v>68</v>
      </c>
      <c r="AB11" s="8">
        <v>1</v>
      </c>
      <c r="AC11" s="8">
        <v>2</v>
      </c>
      <c r="AD11" s="8">
        <v>1</v>
      </c>
      <c r="AE11" s="8">
        <v>2</v>
      </c>
      <c r="AF11" s="8">
        <v>2</v>
      </c>
      <c r="AG11" s="8">
        <v>1</v>
      </c>
      <c r="AH11" s="8">
        <v>1</v>
      </c>
      <c r="AI11" s="8">
        <v>2</v>
      </c>
      <c r="AJ11" s="8">
        <v>2</v>
      </c>
      <c r="AK11" s="8">
        <v>2</v>
      </c>
      <c r="AL11" s="8">
        <v>2</v>
      </c>
      <c r="AM11" s="8">
        <v>2</v>
      </c>
      <c r="AN11" s="8">
        <v>2</v>
      </c>
      <c r="AO11" s="8">
        <v>2</v>
      </c>
      <c r="AP11" s="8">
        <v>2</v>
      </c>
      <c r="AQ11" s="8">
        <v>2</v>
      </c>
      <c r="AR11" s="8">
        <v>2</v>
      </c>
      <c r="AS11" s="8">
        <v>2</v>
      </c>
      <c r="AT11" s="8">
        <v>4</v>
      </c>
    </row>
    <row r="12" spans="1:46" ht="15" thickBot="1" x14ac:dyDescent="0.35">
      <c r="A12" s="7" t="s">
        <v>69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18</v>
      </c>
      <c r="AA12" s="7" t="s">
        <v>69</v>
      </c>
      <c r="AB12" s="8">
        <v>1</v>
      </c>
      <c r="AC12" s="8">
        <v>1</v>
      </c>
      <c r="AD12" s="8">
        <v>1</v>
      </c>
      <c r="AE12" s="8">
        <v>1</v>
      </c>
      <c r="AF12" s="8">
        <v>1</v>
      </c>
      <c r="AG12" s="8">
        <v>1</v>
      </c>
      <c r="AH12" s="8">
        <v>1</v>
      </c>
      <c r="AI12" s="8">
        <v>1</v>
      </c>
      <c r="AJ12" s="8">
        <v>1</v>
      </c>
      <c r="AK12" s="8">
        <v>1</v>
      </c>
      <c r="AL12" s="8">
        <v>1</v>
      </c>
      <c r="AM12" s="8">
        <v>1</v>
      </c>
      <c r="AN12" s="8">
        <v>1</v>
      </c>
      <c r="AO12" s="8">
        <v>1</v>
      </c>
      <c r="AP12" s="8">
        <v>1</v>
      </c>
      <c r="AQ12" s="8">
        <v>1</v>
      </c>
      <c r="AR12" s="8">
        <v>1</v>
      </c>
      <c r="AS12" s="8">
        <v>1</v>
      </c>
      <c r="AT12" s="8">
        <v>18</v>
      </c>
    </row>
    <row r="13" spans="1:46" ht="15" thickBot="1" x14ac:dyDescent="0.35">
      <c r="A13" s="7" t="s">
        <v>70</v>
      </c>
      <c r="B13" s="8">
        <v>2</v>
      </c>
      <c r="C13" s="8">
        <v>1</v>
      </c>
      <c r="D13" s="8">
        <v>2</v>
      </c>
      <c r="E13" s="8">
        <v>2</v>
      </c>
      <c r="F13" s="8">
        <v>2</v>
      </c>
      <c r="G13" s="8">
        <v>1</v>
      </c>
      <c r="H13" s="8">
        <v>1</v>
      </c>
      <c r="I13" s="8">
        <v>1</v>
      </c>
      <c r="J13" s="8">
        <v>2</v>
      </c>
      <c r="K13" s="8">
        <v>2</v>
      </c>
      <c r="L13" s="8">
        <v>2</v>
      </c>
      <c r="M13" s="8">
        <v>1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8">
        <v>1</v>
      </c>
      <c r="T13" s="8">
        <v>6</v>
      </c>
      <c r="AA13" s="7" t="s">
        <v>70</v>
      </c>
      <c r="AB13" s="8">
        <v>2</v>
      </c>
      <c r="AC13" s="8">
        <v>1</v>
      </c>
      <c r="AD13" s="8">
        <v>2</v>
      </c>
      <c r="AE13" s="8">
        <v>2</v>
      </c>
      <c r="AF13" s="8">
        <v>2</v>
      </c>
      <c r="AG13" s="8">
        <v>1</v>
      </c>
      <c r="AH13" s="8">
        <v>1</v>
      </c>
      <c r="AI13" s="8">
        <v>1</v>
      </c>
      <c r="AJ13" s="8">
        <v>2</v>
      </c>
      <c r="AK13" s="8">
        <v>2</v>
      </c>
      <c r="AL13" s="8">
        <v>2</v>
      </c>
      <c r="AM13" s="8">
        <v>1</v>
      </c>
      <c r="AN13" s="8">
        <v>2</v>
      </c>
      <c r="AO13" s="8">
        <v>2</v>
      </c>
      <c r="AP13" s="8">
        <v>2</v>
      </c>
      <c r="AQ13" s="8">
        <v>2</v>
      </c>
      <c r="AR13" s="8">
        <v>2</v>
      </c>
      <c r="AS13" s="8">
        <v>1</v>
      </c>
      <c r="AT13" s="8">
        <v>6</v>
      </c>
    </row>
    <row r="14" spans="1:46" ht="15" thickBot="1" x14ac:dyDescent="0.35">
      <c r="A14" s="7" t="s">
        <v>71</v>
      </c>
      <c r="B14" s="8">
        <v>1</v>
      </c>
      <c r="C14" s="8">
        <v>1</v>
      </c>
      <c r="D14" s="8">
        <v>2</v>
      </c>
      <c r="E14" s="8">
        <v>1</v>
      </c>
      <c r="F14" s="8">
        <v>2</v>
      </c>
      <c r="G14" s="8">
        <v>1</v>
      </c>
      <c r="H14" s="8">
        <v>1</v>
      </c>
      <c r="I14" s="8">
        <v>1</v>
      </c>
      <c r="J14" s="8">
        <v>2</v>
      </c>
      <c r="K14" s="8">
        <v>2</v>
      </c>
      <c r="L14" s="8">
        <v>2</v>
      </c>
      <c r="M14" s="8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  <c r="S14" s="8">
        <v>2</v>
      </c>
      <c r="T14" s="8">
        <v>6</v>
      </c>
      <c r="AA14" s="7" t="s">
        <v>71</v>
      </c>
      <c r="AB14" s="8">
        <v>1</v>
      </c>
      <c r="AC14" s="8">
        <v>1</v>
      </c>
      <c r="AD14" s="8">
        <v>2</v>
      </c>
      <c r="AE14" s="8">
        <v>1</v>
      </c>
      <c r="AF14" s="8">
        <v>2</v>
      </c>
      <c r="AG14" s="8">
        <v>1</v>
      </c>
      <c r="AH14" s="8">
        <v>1</v>
      </c>
      <c r="AI14" s="8">
        <v>1</v>
      </c>
      <c r="AJ14" s="8">
        <v>2</v>
      </c>
      <c r="AK14" s="8">
        <v>2</v>
      </c>
      <c r="AL14" s="8">
        <v>2</v>
      </c>
      <c r="AM14" s="8">
        <v>2</v>
      </c>
      <c r="AN14" s="8">
        <v>2</v>
      </c>
      <c r="AO14" s="8">
        <v>2</v>
      </c>
      <c r="AP14" s="8">
        <v>2</v>
      </c>
      <c r="AQ14" s="8">
        <v>2</v>
      </c>
      <c r="AR14" s="8">
        <v>2</v>
      </c>
      <c r="AS14" s="8">
        <v>2</v>
      </c>
      <c r="AT14" s="8">
        <v>6</v>
      </c>
    </row>
    <row r="15" spans="1:46" ht="15" thickBot="1" x14ac:dyDescent="0.35">
      <c r="A15" s="7" t="s">
        <v>72</v>
      </c>
      <c r="B15" s="8">
        <v>1</v>
      </c>
      <c r="C15" s="8">
        <v>1</v>
      </c>
      <c r="D15" s="8">
        <v>2</v>
      </c>
      <c r="E15" s="8">
        <v>1</v>
      </c>
      <c r="F15" s="8">
        <v>2</v>
      </c>
      <c r="G15" s="8">
        <v>1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8">
        <v>2</v>
      </c>
      <c r="N15" s="8">
        <v>2</v>
      </c>
      <c r="O15" s="8">
        <v>2</v>
      </c>
      <c r="P15" s="8">
        <v>2</v>
      </c>
      <c r="Q15" s="8">
        <v>2</v>
      </c>
      <c r="R15" s="8">
        <v>2</v>
      </c>
      <c r="S15" s="8">
        <v>1</v>
      </c>
      <c r="T15" s="8">
        <v>5</v>
      </c>
      <c r="AA15" s="7" t="s">
        <v>72</v>
      </c>
      <c r="AB15" s="8">
        <v>1</v>
      </c>
      <c r="AC15" s="8">
        <v>1</v>
      </c>
      <c r="AD15" s="8">
        <v>2</v>
      </c>
      <c r="AE15" s="8">
        <v>1</v>
      </c>
      <c r="AF15" s="8">
        <v>2</v>
      </c>
      <c r="AG15" s="8">
        <v>1</v>
      </c>
      <c r="AH15" s="8">
        <v>2</v>
      </c>
      <c r="AI15" s="8">
        <v>2</v>
      </c>
      <c r="AJ15" s="8">
        <v>2</v>
      </c>
      <c r="AK15" s="8">
        <v>2</v>
      </c>
      <c r="AL15" s="8">
        <v>2</v>
      </c>
      <c r="AM15" s="8">
        <v>2</v>
      </c>
      <c r="AN15" s="8">
        <v>2</v>
      </c>
      <c r="AO15" s="8">
        <v>2</v>
      </c>
      <c r="AP15" s="8">
        <v>2</v>
      </c>
      <c r="AQ15" s="8">
        <v>2</v>
      </c>
      <c r="AR15" s="8">
        <v>2</v>
      </c>
      <c r="AS15" s="8">
        <v>1</v>
      </c>
      <c r="AT15" s="8">
        <v>5</v>
      </c>
    </row>
    <row r="16" spans="1:46" ht="15" thickBot="1" x14ac:dyDescent="0.35">
      <c r="A16" s="7" t="s">
        <v>73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2</v>
      </c>
      <c r="L16" s="8">
        <v>2</v>
      </c>
      <c r="M16" s="8">
        <v>2</v>
      </c>
      <c r="N16" s="8">
        <v>1</v>
      </c>
      <c r="O16" s="8">
        <v>2</v>
      </c>
      <c r="P16" s="8">
        <v>2</v>
      </c>
      <c r="Q16" s="8">
        <v>2</v>
      </c>
      <c r="R16" s="8">
        <v>2</v>
      </c>
      <c r="S16" s="8">
        <v>1</v>
      </c>
      <c r="T16" s="8">
        <v>11</v>
      </c>
      <c r="AA16" s="7" t="s">
        <v>73</v>
      </c>
      <c r="AB16" s="8">
        <v>1</v>
      </c>
      <c r="AC16" s="8">
        <v>1</v>
      </c>
      <c r="AD16" s="8">
        <v>1</v>
      </c>
      <c r="AE16" s="8">
        <v>1</v>
      </c>
      <c r="AF16" s="8">
        <v>1</v>
      </c>
      <c r="AG16" s="8">
        <v>1</v>
      </c>
      <c r="AH16" s="8">
        <v>1</v>
      </c>
      <c r="AI16" s="8">
        <v>1</v>
      </c>
      <c r="AJ16" s="8">
        <v>1</v>
      </c>
      <c r="AK16" s="8">
        <v>2</v>
      </c>
      <c r="AL16" s="8">
        <v>2</v>
      </c>
      <c r="AM16" s="8">
        <v>2</v>
      </c>
      <c r="AN16" s="8">
        <v>1</v>
      </c>
      <c r="AO16" s="8">
        <v>2</v>
      </c>
      <c r="AP16" s="8">
        <v>2</v>
      </c>
      <c r="AQ16" s="8">
        <v>2</v>
      </c>
      <c r="AR16" s="8">
        <v>2</v>
      </c>
      <c r="AS16" s="8">
        <v>1</v>
      </c>
      <c r="AT16" s="8">
        <v>11</v>
      </c>
    </row>
    <row r="17" spans="1:49" ht="15" thickBot="1" x14ac:dyDescent="0.35">
      <c r="A17" s="7" t="s">
        <v>74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2</v>
      </c>
      <c r="K17" s="8">
        <v>2</v>
      </c>
      <c r="L17" s="8">
        <v>2</v>
      </c>
      <c r="M17" s="8">
        <v>2</v>
      </c>
      <c r="N17" s="8">
        <v>1</v>
      </c>
      <c r="O17" s="8">
        <v>2</v>
      </c>
      <c r="P17" s="8">
        <v>2</v>
      </c>
      <c r="Q17" s="8">
        <v>1</v>
      </c>
      <c r="R17" s="8">
        <v>1</v>
      </c>
      <c r="S17" s="8">
        <v>2</v>
      </c>
      <c r="T17" s="8">
        <v>11</v>
      </c>
      <c r="AA17" s="7" t="s">
        <v>74</v>
      </c>
      <c r="AB17" s="8">
        <v>1</v>
      </c>
      <c r="AC17" s="8">
        <v>1</v>
      </c>
      <c r="AD17" s="8">
        <v>1</v>
      </c>
      <c r="AE17" s="8">
        <v>1</v>
      </c>
      <c r="AF17" s="8">
        <v>1</v>
      </c>
      <c r="AG17" s="8">
        <v>1</v>
      </c>
      <c r="AH17" s="8">
        <v>1</v>
      </c>
      <c r="AI17" s="8">
        <v>1</v>
      </c>
      <c r="AJ17" s="8">
        <v>2</v>
      </c>
      <c r="AK17" s="8">
        <v>2</v>
      </c>
      <c r="AL17" s="8">
        <v>2</v>
      </c>
      <c r="AM17" s="8">
        <v>2</v>
      </c>
      <c r="AN17" s="8">
        <v>1</v>
      </c>
      <c r="AO17" s="8">
        <v>2</v>
      </c>
      <c r="AP17" s="8">
        <v>2</v>
      </c>
      <c r="AQ17" s="8">
        <v>1</v>
      </c>
      <c r="AR17" s="8">
        <v>1</v>
      </c>
      <c r="AS17" s="8">
        <v>2</v>
      </c>
      <c r="AT17" s="8">
        <v>11</v>
      </c>
    </row>
    <row r="18" spans="1:49" ht="15" thickBot="1" x14ac:dyDescent="0.35">
      <c r="A18" s="7" t="s">
        <v>75</v>
      </c>
      <c r="B18" s="8">
        <v>2</v>
      </c>
      <c r="C18" s="8">
        <v>1</v>
      </c>
      <c r="D18" s="8">
        <v>1</v>
      </c>
      <c r="E18" s="8">
        <v>1</v>
      </c>
      <c r="F18" s="8">
        <v>2</v>
      </c>
      <c r="G18" s="8">
        <v>1</v>
      </c>
      <c r="H18" s="8">
        <v>2</v>
      </c>
      <c r="I18" s="8">
        <v>1</v>
      </c>
      <c r="J18" s="8">
        <v>1</v>
      </c>
      <c r="K18" s="8">
        <v>2</v>
      </c>
      <c r="L18" s="8">
        <v>2</v>
      </c>
      <c r="M18" s="8">
        <v>2</v>
      </c>
      <c r="N18" s="8">
        <v>1</v>
      </c>
      <c r="O18" s="8">
        <v>2</v>
      </c>
      <c r="P18" s="8">
        <v>2</v>
      </c>
      <c r="Q18" s="8">
        <v>2</v>
      </c>
      <c r="R18" s="8">
        <v>2</v>
      </c>
      <c r="S18" s="8">
        <v>1</v>
      </c>
      <c r="T18" s="8">
        <v>8</v>
      </c>
      <c r="AA18" s="7" t="s">
        <v>75</v>
      </c>
      <c r="AB18" s="8">
        <v>2</v>
      </c>
      <c r="AC18" s="8">
        <v>1</v>
      </c>
      <c r="AD18" s="8">
        <v>1</v>
      </c>
      <c r="AE18" s="8">
        <v>1</v>
      </c>
      <c r="AF18" s="8">
        <v>2</v>
      </c>
      <c r="AG18" s="8">
        <v>1</v>
      </c>
      <c r="AH18" s="8">
        <v>2</v>
      </c>
      <c r="AI18" s="8">
        <v>1</v>
      </c>
      <c r="AJ18" s="8">
        <v>1</v>
      </c>
      <c r="AK18" s="8">
        <v>2</v>
      </c>
      <c r="AL18" s="8">
        <v>2</v>
      </c>
      <c r="AM18" s="8">
        <v>2</v>
      </c>
      <c r="AN18" s="8">
        <v>1</v>
      </c>
      <c r="AO18" s="8">
        <v>2</v>
      </c>
      <c r="AP18" s="8">
        <v>2</v>
      </c>
      <c r="AQ18" s="8">
        <v>2</v>
      </c>
      <c r="AR18" s="8">
        <v>2</v>
      </c>
      <c r="AS18" s="8">
        <v>1</v>
      </c>
      <c r="AT18" s="8">
        <v>8</v>
      </c>
    </row>
    <row r="19" spans="1:49" ht="18.600000000000001" thickBot="1" x14ac:dyDescent="0.35">
      <c r="A19" s="3"/>
      <c r="AA19" s="3"/>
    </row>
    <row r="20" spans="1:49" ht="15" thickBot="1" x14ac:dyDescent="0.35">
      <c r="A20" s="7" t="s">
        <v>76</v>
      </c>
      <c r="B20" s="7" t="s">
        <v>46</v>
      </c>
      <c r="C20" s="7" t="s">
        <v>47</v>
      </c>
      <c r="D20" s="7" t="s">
        <v>48</v>
      </c>
      <c r="E20" s="7" t="s">
        <v>49</v>
      </c>
      <c r="F20" s="7" t="s">
        <v>50</v>
      </c>
      <c r="G20" s="7" t="s">
        <v>51</v>
      </c>
      <c r="H20" s="7" t="s">
        <v>52</v>
      </c>
      <c r="I20" s="7" t="s">
        <v>53</v>
      </c>
      <c r="J20" s="7" t="s">
        <v>54</v>
      </c>
      <c r="K20" s="7" t="s">
        <v>55</v>
      </c>
      <c r="L20" s="7" t="s">
        <v>56</v>
      </c>
      <c r="M20" s="7" t="s">
        <v>57</v>
      </c>
      <c r="N20" s="7" t="s">
        <v>58</v>
      </c>
      <c r="O20" s="7" t="s">
        <v>59</v>
      </c>
      <c r="P20" s="7" t="s">
        <v>60</v>
      </c>
      <c r="Q20" s="7" t="s">
        <v>61</v>
      </c>
      <c r="R20" s="7" t="s">
        <v>62</v>
      </c>
      <c r="S20" s="7" t="s">
        <v>63</v>
      </c>
      <c r="AA20" s="7" t="s">
        <v>76</v>
      </c>
      <c r="AB20" s="7" t="s">
        <v>46</v>
      </c>
      <c r="AC20" s="7" t="s">
        <v>47</v>
      </c>
      <c r="AD20" s="7" t="s">
        <v>48</v>
      </c>
      <c r="AE20" s="7" t="s">
        <v>49</v>
      </c>
      <c r="AF20" s="7" t="s">
        <v>50</v>
      </c>
      <c r="AG20" s="7" t="s">
        <v>51</v>
      </c>
      <c r="AH20" s="7" t="s">
        <v>52</v>
      </c>
      <c r="AI20" s="7" t="s">
        <v>53</v>
      </c>
      <c r="AJ20" s="7" t="s">
        <v>54</v>
      </c>
      <c r="AK20" s="7" t="s">
        <v>55</v>
      </c>
      <c r="AL20" s="7" t="s">
        <v>56</v>
      </c>
      <c r="AM20" s="7" t="s">
        <v>57</v>
      </c>
      <c r="AN20" s="7" t="s">
        <v>58</v>
      </c>
      <c r="AO20" s="7" t="s">
        <v>59</v>
      </c>
      <c r="AP20" s="7" t="s">
        <v>60</v>
      </c>
      <c r="AQ20" s="7" t="s">
        <v>61</v>
      </c>
      <c r="AR20" s="7" t="s">
        <v>62</v>
      </c>
      <c r="AS20" s="7" t="s">
        <v>63</v>
      </c>
    </row>
    <row r="21" spans="1:49" ht="15" thickBot="1" x14ac:dyDescent="0.35">
      <c r="A21" s="7" t="s">
        <v>77</v>
      </c>
      <c r="B21" s="8" t="s">
        <v>78</v>
      </c>
      <c r="C21" s="8" t="s">
        <v>79</v>
      </c>
      <c r="D21" s="8" t="s">
        <v>79</v>
      </c>
      <c r="E21" s="8" t="s">
        <v>80</v>
      </c>
      <c r="F21" s="8" t="s">
        <v>80</v>
      </c>
      <c r="G21" s="8" t="s">
        <v>79</v>
      </c>
      <c r="H21" s="8" t="s">
        <v>80</v>
      </c>
      <c r="I21" s="8" t="s">
        <v>80</v>
      </c>
      <c r="J21" s="8" t="s">
        <v>81</v>
      </c>
      <c r="K21" s="8" t="s">
        <v>79</v>
      </c>
      <c r="L21" s="8" t="s">
        <v>79</v>
      </c>
      <c r="M21" s="8" t="s">
        <v>79</v>
      </c>
      <c r="N21" s="8" t="s">
        <v>79</v>
      </c>
      <c r="O21" s="8" t="s">
        <v>78</v>
      </c>
      <c r="P21" s="8" t="s">
        <v>79</v>
      </c>
      <c r="Q21" s="8" t="s">
        <v>82</v>
      </c>
      <c r="R21" s="8" t="s">
        <v>79</v>
      </c>
      <c r="S21" s="8" t="s">
        <v>80</v>
      </c>
      <c r="AA21" s="7" t="s">
        <v>77</v>
      </c>
      <c r="AB21" s="8" t="s">
        <v>78</v>
      </c>
      <c r="AC21" s="8" t="s">
        <v>79</v>
      </c>
      <c r="AD21" s="8" t="s">
        <v>79</v>
      </c>
      <c r="AE21" s="8" t="s">
        <v>80</v>
      </c>
      <c r="AF21" s="8" t="s">
        <v>80</v>
      </c>
      <c r="AG21" s="8" t="s">
        <v>79</v>
      </c>
      <c r="AH21" s="8" t="s">
        <v>80</v>
      </c>
      <c r="AI21" s="8" t="s">
        <v>80</v>
      </c>
      <c r="AJ21" s="8" t="s">
        <v>81</v>
      </c>
      <c r="AK21" s="8" t="s">
        <v>79</v>
      </c>
      <c r="AL21" s="8" t="s">
        <v>79</v>
      </c>
      <c r="AM21" s="8" t="s">
        <v>79</v>
      </c>
      <c r="AN21" s="8" t="s">
        <v>79</v>
      </c>
      <c r="AO21" s="8" t="s">
        <v>78</v>
      </c>
      <c r="AP21" s="8" t="s">
        <v>79</v>
      </c>
      <c r="AQ21" s="8" t="s">
        <v>82</v>
      </c>
      <c r="AR21" s="8" t="s">
        <v>79</v>
      </c>
      <c r="AS21" s="8" t="s">
        <v>80</v>
      </c>
    </row>
    <row r="22" spans="1:49" ht="15" thickBot="1" x14ac:dyDescent="0.35">
      <c r="A22" s="7" t="s">
        <v>83</v>
      </c>
      <c r="B22" s="8" t="s">
        <v>81</v>
      </c>
      <c r="C22" s="8" t="s">
        <v>79</v>
      </c>
      <c r="D22" s="8" t="s">
        <v>79</v>
      </c>
      <c r="E22" s="8" t="s">
        <v>79</v>
      </c>
      <c r="F22" s="8" t="s">
        <v>79</v>
      </c>
      <c r="G22" s="8" t="s">
        <v>79</v>
      </c>
      <c r="H22" s="8" t="s">
        <v>79</v>
      </c>
      <c r="I22" s="8" t="s">
        <v>79</v>
      </c>
      <c r="J22" s="8" t="s">
        <v>79</v>
      </c>
      <c r="K22" s="8" t="s">
        <v>79</v>
      </c>
      <c r="L22" s="8" t="s">
        <v>79</v>
      </c>
      <c r="M22" s="8" t="s">
        <v>79</v>
      </c>
      <c r="N22" s="8" t="s">
        <v>79</v>
      </c>
      <c r="O22" s="8" t="s">
        <v>79</v>
      </c>
      <c r="P22" s="8" t="s">
        <v>79</v>
      </c>
      <c r="Q22" s="8" t="s">
        <v>79</v>
      </c>
      <c r="R22" s="8" t="s">
        <v>79</v>
      </c>
      <c r="S22" s="8" t="s">
        <v>79</v>
      </c>
      <c r="AA22" s="7" t="s">
        <v>83</v>
      </c>
      <c r="AB22" s="8" t="s">
        <v>81</v>
      </c>
      <c r="AC22" s="8" t="s">
        <v>79</v>
      </c>
      <c r="AD22" s="8" t="s">
        <v>79</v>
      </c>
      <c r="AE22" s="8" t="s">
        <v>79</v>
      </c>
      <c r="AF22" s="8" t="s">
        <v>79</v>
      </c>
      <c r="AG22" s="8" t="s">
        <v>79</v>
      </c>
      <c r="AH22" s="8" t="s">
        <v>79</v>
      </c>
      <c r="AI22" s="8" t="s">
        <v>79</v>
      </c>
      <c r="AJ22" s="8" t="s">
        <v>79</v>
      </c>
      <c r="AK22" s="8" t="s">
        <v>79</v>
      </c>
      <c r="AL22" s="8" t="s">
        <v>79</v>
      </c>
      <c r="AM22" s="8" t="s">
        <v>79</v>
      </c>
      <c r="AN22" s="8" t="s">
        <v>79</v>
      </c>
      <c r="AO22" s="8" t="s">
        <v>79</v>
      </c>
      <c r="AP22" s="8" t="s">
        <v>79</v>
      </c>
      <c r="AQ22" s="8" t="s">
        <v>79</v>
      </c>
      <c r="AR22" s="8" t="s">
        <v>79</v>
      </c>
      <c r="AS22" s="8" t="s">
        <v>79</v>
      </c>
    </row>
    <row r="23" spans="1:49" ht="18.600000000000001" thickBot="1" x14ac:dyDescent="0.35">
      <c r="A23" s="7" t="s">
        <v>84</v>
      </c>
      <c r="B23" s="8" t="s">
        <v>79</v>
      </c>
      <c r="C23" s="8" t="s">
        <v>79</v>
      </c>
      <c r="D23" s="8" t="s">
        <v>79</v>
      </c>
      <c r="E23" s="8" t="s">
        <v>79</v>
      </c>
      <c r="F23" s="8" t="s">
        <v>79</v>
      </c>
      <c r="G23" s="8" t="s">
        <v>79</v>
      </c>
      <c r="H23" s="8" t="s">
        <v>79</v>
      </c>
      <c r="I23" s="8" t="s">
        <v>79</v>
      </c>
      <c r="J23" s="8" t="s">
        <v>79</v>
      </c>
      <c r="K23" s="8" t="s">
        <v>79</v>
      </c>
      <c r="L23" s="8" t="s">
        <v>79</v>
      </c>
      <c r="M23" s="8" t="s">
        <v>79</v>
      </c>
      <c r="N23" s="8" t="s">
        <v>79</v>
      </c>
      <c r="O23" s="8" t="s">
        <v>79</v>
      </c>
      <c r="P23" s="8" t="s">
        <v>79</v>
      </c>
      <c r="Q23" s="8" t="s">
        <v>79</v>
      </c>
      <c r="R23" s="8" t="s">
        <v>79</v>
      </c>
      <c r="S23" s="8" t="s">
        <v>79</v>
      </c>
      <c r="AA23" s="3"/>
    </row>
    <row r="24" spans="1:49" ht="15" thickBot="1" x14ac:dyDescent="0.35">
      <c r="A24" s="7" t="s">
        <v>85</v>
      </c>
      <c r="B24" s="8" t="s">
        <v>79</v>
      </c>
      <c r="C24" s="8" t="s">
        <v>79</v>
      </c>
      <c r="D24" s="8" t="s">
        <v>79</v>
      </c>
      <c r="E24" s="8" t="s">
        <v>79</v>
      </c>
      <c r="F24" s="8" t="s">
        <v>79</v>
      </c>
      <c r="G24" s="8" t="s">
        <v>79</v>
      </c>
      <c r="H24" s="8" t="s">
        <v>79</v>
      </c>
      <c r="I24" s="8" t="s">
        <v>79</v>
      </c>
      <c r="J24" s="8" t="s">
        <v>79</v>
      </c>
      <c r="K24" s="8" t="s">
        <v>79</v>
      </c>
      <c r="L24" s="8" t="s">
        <v>79</v>
      </c>
      <c r="M24" s="8" t="s">
        <v>79</v>
      </c>
      <c r="N24" s="8" t="s">
        <v>79</v>
      </c>
      <c r="O24" s="8" t="s">
        <v>79</v>
      </c>
      <c r="P24" s="8" t="s">
        <v>79</v>
      </c>
      <c r="Q24" s="8" t="s">
        <v>79</v>
      </c>
      <c r="R24" s="8" t="s">
        <v>79</v>
      </c>
      <c r="S24" s="8" t="s">
        <v>79</v>
      </c>
      <c r="AA24" s="7" t="s">
        <v>93</v>
      </c>
      <c r="AB24" s="7" t="s">
        <v>46</v>
      </c>
      <c r="AC24" s="7" t="s">
        <v>47</v>
      </c>
      <c r="AD24" s="7" t="s">
        <v>48</v>
      </c>
      <c r="AE24" s="7" t="s">
        <v>49</v>
      </c>
      <c r="AF24" s="7" t="s">
        <v>50</v>
      </c>
      <c r="AG24" s="7" t="s">
        <v>51</v>
      </c>
      <c r="AH24" s="7" t="s">
        <v>52</v>
      </c>
      <c r="AI24" s="7" t="s">
        <v>53</v>
      </c>
      <c r="AJ24" s="7" t="s">
        <v>54</v>
      </c>
      <c r="AK24" s="7" t="s">
        <v>55</v>
      </c>
      <c r="AL24" s="7" t="s">
        <v>56</v>
      </c>
      <c r="AM24" s="7" t="s">
        <v>57</v>
      </c>
      <c r="AN24" s="7" t="s">
        <v>58</v>
      </c>
      <c r="AO24" s="7" t="s">
        <v>59</v>
      </c>
      <c r="AP24" s="7" t="s">
        <v>60</v>
      </c>
      <c r="AQ24" s="7" t="s">
        <v>61</v>
      </c>
      <c r="AR24" s="7" t="s">
        <v>62</v>
      </c>
      <c r="AS24" s="7" t="s">
        <v>63</v>
      </c>
    </row>
    <row r="25" spans="1:49" ht="15" thickBot="1" x14ac:dyDescent="0.35">
      <c r="A25" s="7" t="s">
        <v>86</v>
      </c>
      <c r="B25" s="8" t="s">
        <v>79</v>
      </c>
      <c r="C25" s="8" t="s">
        <v>79</v>
      </c>
      <c r="D25" s="8" t="s">
        <v>79</v>
      </c>
      <c r="E25" s="8" t="s">
        <v>79</v>
      </c>
      <c r="F25" s="8" t="s">
        <v>79</v>
      </c>
      <c r="G25" s="8" t="s">
        <v>79</v>
      </c>
      <c r="H25" s="8" t="s">
        <v>79</v>
      </c>
      <c r="I25" s="8" t="s">
        <v>79</v>
      </c>
      <c r="J25" s="8" t="s">
        <v>79</v>
      </c>
      <c r="K25" s="8" t="s">
        <v>79</v>
      </c>
      <c r="L25" s="8" t="s">
        <v>79</v>
      </c>
      <c r="M25" s="8" t="s">
        <v>79</v>
      </c>
      <c r="N25" s="8" t="s">
        <v>79</v>
      </c>
      <c r="O25" s="8" t="s">
        <v>79</v>
      </c>
      <c r="P25" s="8" t="s">
        <v>79</v>
      </c>
      <c r="Q25" s="8" t="s">
        <v>79</v>
      </c>
      <c r="R25" s="8" t="s">
        <v>79</v>
      </c>
      <c r="S25" s="8" t="s">
        <v>79</v>
      </c>
      <c r="AA25" s="14" t="s">
        <v>77</v>
      </c>
      <c r="AB25" s="8">
        <v>3</v>
      </c>
      <c r="AC25" s="8">
        <v>0</v>
      </c>
      <c r="AD25" s="8">
        <v>0</v>
      </c>
      <c r="AE25" s="8">
        <v>1</v>
      </c>
      <c r="AF25" s="8">
        <v>1</v>
      </c>
      <c r="AG25" s="8">
        <v>0</v>
      </c>
      <c r="AH25" s="8">
        <v>1</v>
      </c>
      <c r="AI25" s="8">
        <v>1</v>
      </c>
      <c r="AJ25" s="8">
        <v>2</v>
      </c>
      <c r="AK25" s="8">
        <v>0</v>
      </c>
      <c r="AL25" s="8">
        <v>0</v>
      </c>
      <c r="AM25" s="8">
        <v>0</v>
      </c>
      <c r="AN25" s="8">
        <v>0</v>
      </c>
      <c r="AO25" s="8">
        <v>3</v>
      </c>
      <c r="AP25" s="8">
        <v>0</v>
      </c>
      <c r="AQ25" s="8">
        <v>4</v>
      </c>
      <c r="AR25" s="8">
        <v>0</v>
      </c>
      <c r="AS25" s="8">
        <v>1</v>
      </c>
    </row>
    <row r="26" spans="1:49" ht="15" thickBot="1" x14ac:dyDescent="0.35">
      <c r="A26" s="7" t="s">
        <v>87</v>
      </c>
      <c r="B26" s="8" t="s">
        <v>79</v>
      </c>
      <c r="C26" s="8" t="s">
        <v>79</v>
      </c>
      <c r="D26" s="8" t="s">
        <v>79</v>
      </c>
      <c r="E26" s="8" t="s">
        <v>79</v>
      </c>
      <c r="F26" s="8" t="s">
        <v>79</v>
      </c>
      <c r="G26" s="8" t="s">
        <v>79</v>
      </c>
      <c r="H26" s="8" t="s">
        <v>79</v>
      </c>
      <c r="I26" s="8" t="s">
        <v>79</v>
      </c>
      <c r="J26" s="8" t="s">
        <v>79</v>
      </c>
      <c r="K26" s="8" t="s">
        <v>79</v>
      </c>
      <c r="L26" s="8" t="s">
        <v>79</v>
      </c>
      <c r="M26" s="8" t="s">
        <v>79</v>
      </c>
      <c r="N26" s="8" t="s">
        <v>79</v>
      </c>
      <c r="O26" s="8" t="s">
        <v>79</v>
      </c>
      <c r="P26" s="8" t="s">
        <v>79</v>
      </c>
      <c r="Q26" s="8" t="s">
        <v>79</v>
      </c>
      <c r="R26" s="8" t="s">
        <v>79</v>
      </c>
      <c r="S26" s="8" t="s">
        <v>79</v>
      </c>
      <c r="AA26" s="14" t="s">
        <v>83</v>
      </c>
      <c r="AB26" s="8">
        <v>2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</row>
    <row r="27" spans="1:49" ht="18.600000000000001" thickBot="1" x14ac:dyDescent="0.35">
      <c r="A27" s="7" t="s">
        <v>88</v>
      </c>
      <c r="B27" s="8" t="s">
        <v>79</v>
      </c>
      <c r="C27" s="8" t="s">
        <v>79</v>
      </c>
      <c r="D27" s="8" t="s">
        <v>79</v>
      </c>
      <c r="E27" s="8" t="s">
        <v>79</v>
      </c>
      <c r="F27" s="8" t="s">
        <v>79</v>
      </c>
      <c r="G27" s="8" t="s">
        <v>79</v>
      </c>
      <c r="H27" s="8" t="s">
        <v>79</v>
      </c>
      <c r="I27" s="8" t="s">
        <v>79</v>
      </c>
      <c r="J27" s="8" t="s">
        <v>79</v>
      </c>
      <c r="K27" s="8" t="s">
        <v>79</v>
      </c>
      <c r="L27" s="8" t="s">
        <v>79</v>
      </c>
      <c r="M27" s="8" t="s">
        <v>79</v>
      </c>
      <c r="N27" s="8" t="s">
        <v>79</v>
      </c>
      <c r="O27" s="8" t="s">
        <v>79</v>
      </c>
      <c r="P27" s="8" t="s">
        <v>79</v>
      </c>
      <c r="Q27" s="8" t="s">
        <v>79</v>
      </c>
      <c r="R27" s="8" t="s">
        <v>79</v>
      </c>
      <c r="S27" s="8" t="s">
        <v>79</v>
      </c>
      <c r="AA27" s="3"/>
    </row>
    <row r="28" spans="1:49" ht="15" thickBot="1" x14ac:dyDescent="0.35">
      <c r="A28" s="7" t="s">
        <v>89</v>
      </c>
      <c r="B28" s="8" t="s">
        <v>79</v>
      </c>
      <c r="C28" s="8" t="s">
        <v>79</v>
      </c>
      <c r="D28" s="8" t="s">
        <v>79</v>
      </c>
      <c r="E28" s="8" t="s">
        <v>79</v>
      </c>
      <c r="F28" s="8" t="s">
        <v>79</v>
      </c>
      <c r="G28" s="8" t="s">
        <v>79</v>
      </c>
      <c r="H28" s="8" t="s">
        <v>79</v>
      </c>
      <c r="I28" s="8" t="s">
        <v>79</v>
      </c>
      <c r="J28" s="8" t="s">
        <v>79</v>
      </c>
      <c r="K28" s="8" t="s">
        <v>79</v>
      </c>
      <c r="L28" s="8" t="s">
        <v>79</v>
      </c>
      <c r="M28" s="8" t="s">
        <v>79</v>
      </c>
      <c r="N28" s="8" t="s">
        <v>79</v>
      </c>
      <c r="O28" s="8" t="s">
        <v>79</v>
      </c>
      <c r="P28" s="8" t="s">
        <v>79</v>
      </c>
      <c r="Q28" s="8" t="s">
        <v>79</v>
      </c>
      <c r="R28" s="8" t="s">
        <v>79</v>
      </c>
      <c r="S28" s="8" t="s">
        <v>79</v>
      </c>
      <c r="AA28" s="7" t="s">
        <v>94</v>
      </c>
      <c r="AB28" s="7" t="s">
        <v>46</v>
      </c>
      <c r="AC28" s="7" t="s">
        <v>47</v>
      </c>
      <c r="AD28" s="7" t="s">
        <v>48</v>
      </c>
      <c r="AE28" s="7" t="s">
        <v>49</v>
      </c>
      <c r="AF28" s="7" t="s">
        <v>50</v>
      </c>
      <c r="AG28" s="7" t="s">
        <v>51</v>
      </c>
      <c r="AH28" s="7" t="s">
        <v>52</v>
      </c>
      <c r="AI28" s="7" t="s">
        <v>53</v>
      </c>
      <c r="AJ28" s="7" t="s">
        <v>54</v>
      </c>
      <c r="AK28" s="7" t="s">
        <v>55</v>
      </c>
      <c r="AL28" s="7" t="s">
        <v>56</v>
      </c>
      <c r="AM28" s="7" t="s">
        <v>57</v>
      </c>
      <c r="AN28" s="7" t="s">
        <v>58</v>
      </c>
      <c r="AO28" s="7" t="s">
        <v>59</v>
      </c>
      <c r="AP28" s="7" t="s">
        <v>60</v>
      </c>
      <c r="AQ28" s="7" t="s">
        <v>61</v>
      </c>
      <c r="AR28" s="7" t="s">
        <v>62</v>
      </c>
      <c r="AS28" s="7" t="s">
        <v>63</v>
      </c>
      <c r="AT28" s="7" t="s">
        <v>95</v>
      </c>
      <c r="AU28" s="7" t="s">
        <v>96</v>
      </c>
      <c r="AV28" s="7" t="s">
        <v>97</v>
      </c>
      <c r="AW28" s="7" t="s">
        <v>98</v>
      </c>
    </row>
    <row r="29" spans="1:49" ht="15" thickBot="1" x14ac:dyDescent="0.35">
      <c r="A29" s="7" t="s">
        <v>90</v>
      </c>
      <c r="B29" s="8" t="s">
        <v>79</v>
      </c>
      <c r="C29" s="8" t="s">
        <v>79</v>
      </c>
      <c r="D29" s="8" t="s">
        <v>79</v>
      </c>
      <c r="E29" s="8" t="s">
        <v>79</v>
      </c>
      <c r="F29" s="8" t="s">
        <v>79</v>
      </c>
      <c r="G29" s="8" t="s">
        <v>79</v>
      </c>
      <c r="H29" s="8" t="s">
        <v>79</v>
      </c>
      <c r="I29" s="8" t="s">
        <v>79</v>
      </c>
      <c r="J29" s="8" t="s">
        <v>79</v>
      </c>
      <c r="K29" s="8" t="s">
        <v>79</v>
      </c>
      <c r="L29" s="8" t="s">
        <v>79</v>
      </c>
      <c r="M29" s="8" t="s">
        <v>79</v>
      </c>
      <c r="N29" s="8" t="s">
        <v>79</v>
      </c>
      <c r="O29" s="8" t="s">
        <v>79</v>
      </c>
      <c r="P29" s="8" t="s">
        <v>79</v>
      </c>
      <c r="Q29" s="8" t="s">
        <v>79</v>
      </c>
      <c r="R29" s="8" t="s">
        <v>79</v>
      </c>
      <c r="S29" s="8" t="s">
        <v>79</v>
      </c>
      <c r="AA29" s="7" t="s">
        <v>65</v>
      </c>
      <c r="AB29" s="8">
        <v>3</v>
      </c>
      <c r="AC29" s="8">
        <v>0</v>
      </c>
      <c r="AD29" s="8">
        <v>0</v>
      </c>
      <c r="AE29" s="8">
        <v>1</v>
      </c>
      <c r="AF29" s="8">
        <v>0</v>
      </c>
      <c r="AG29" s="8">
        <v>0</v>
      </c>
      <c r="AH29" s="8">
        <v>1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3</v>
      </c>
      <c r="AP29" s="8">
        <v>0</v>
      </c>
      <c r="AQ29" s="8">
        <v>0</v>
      </c>
      <c r="AR29" s="8">
        <v>0</v>
      </c>
      <c r="AS29" s="8">
        <v>0</v>
      </c>
      <c r="AT29" s="8">
        <v>8</v>
      </c>
      <c r="AU29" s="8">
        <v>8</v>
      </c>
      <c r="AV29" s="8">
        <v>0</v>
      </c>
      <c r="AW29" s="8">
        <v>0</v>
      </c>
    </row>
    <row r="30" spans="1:49" ht="15" thickBot="1" x14ac:dyDescent="0.35">
      <c r="A30" s="7" t="s">
        <v>91</v>
      </c>
      <c r="B30" s="8" t="s">
        <v>79</v>
      </c>
      <c r="C30" s="8" t="s">
        <v>79</v>
      </c>
      <c r="D30" s="8" t="s">
        <v>79</v>
      </c>
      <c r="E30" s="8" t="s">
        <v>79</v>
      </c>
      <c r="F30" s="8" t="s">
        <v>79</v>
      </c>
      <c r="G30" s="8" t="s">
        <v>79</v>
      </c>
      <c r="H30" s="8" t="s">
        <v>79</v>
      </c>
      <c r="I30" s="8" t="s">
        <v>79</v>
      </c>
      <c r="J30" s="8" t="s">
        <v>79</v>
      </c>
      <c r="K30" s="8" t="s">
        <v>79</v>
      </c>
      <c r="L30" s="8" t="s">
        <v>79</v>
      </c>
      <c r="M30" s="8" t="s">
        <v>79</v>
      </c>
      <c r="N30" s="8" t="s">
        <v>79</v>
      </c>
      <c r="O30" s="8" t="s">
        <v>79</v>
      </c>
      <c r="P30" s="8" t="s">
        <v>79</v>
      </c>
      <c r="Q30" s="8" t="s">
        <v>79</v>
      </c>
      <c r="R30" s="8" t="s">
        <v>79</v>
      </c>
      <c r="S30" s="8" t="s">
        <v>79</v>
      </c>
      <c r="AA30" s="7" t="s">
        <v>66</v>
      </c>
      <c r="AB30" s="8">
        <v>3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1</v>
      </c>
      <c r="AI30" s="8">
        <v>1</v>
      </c>
      <c r="AJ30" s="8">
        <v>2</v>
      </c>
      <c r="AK30" s="8">
        <v>0</v>
      </c>
      <c r="AL30" s="8">
        <v>0</v>
      </c>
      <c r="AM30" s="8">
        <v>0</v>
      </c>
      <c r="AN30" s="8">
        <v>0</v>
      </c>
      <c r="AO30" s="8">
        <v>3</v>
      </c>
      <c r="AP30" s="8">
        <v>0</v>
      </c>
      <c r="AQ30" s="8">
        <v>4</v>
      </c>
      <c r="AR30" s="8">
        <v>0</v>
      </c>
      <c r="AS30" s="8">
        <v>1</v>
      </c>
      <c r="AT30" s="8">
        <v>17</v>
      </c>
      <c r="AU30" s="8">
        <v>18</v>
      </c>
      <c r="AV30" s="8">
        <v>1</v>
      </c>
      <c r="AW30" s="8">
        <v>5.56</v>
      </c>
    </row>
    <row r="31" spans="1:49" ht="15" thickBot="1" x14ac:dyDescent="0.35">
      <c r="A31" s="7" t="s">
        <v>92</v>
      </c>
      <c r="B31" s="8" t="s">
        <v>79</v>
      </c>
      <c r="C31" s="8" t="s">
        <v>79</v>
      </c>
      <c r="D31" s="8" t="s">
        <v>79</v>
      </c>
      <c r="E31" s="8" t="s">
        <v>79</v>
      </c>
      <c r="F31" s="8" t="s">
        <v>79</v>
      </c>
      <c r="G31" s="8" t="s">
        <v>79</v>
      </c>
      <c r="H31" s="8" t="s">
        <v>79</v>
      </c>
      <c r="I31" s="8" t="s">
        <v>79</v>
      </c>
      <c r="J31" s="8" t="s">
        <v>79</v>
      </c>
      <c r="K31" s="8" t="s">
        <v>79</v>
      </c>
      <c r="L31" s="8" t="s">
        <v>79</v>
      </c>
      <c r="M31" s="8" t="s">
        <v>79</v>
      </c>
      <c r="N31" s="8" t="s">
        <v>79</v>
      </c>
      <c r="O31" s="8" t="s">
        <v>79</v>
      </c>
      <c r="P31" s="8" t="s">
        <v>79</v>
      </c>
      <c r="Q31" s="8" t="s">
        <v>79</v>
      </c>
      <c r="R31" s="8" t="s">
        <v>79</v>
      </c>
      <c r="S31" s="8" t="s">
        <v>79</v>
      </c>
      <c r="AA31" s="7" t="s">
        <v>67</v>
      </c>
      <c r="AB31" s="8">
        <v>3</v>
      </c>
      <c r="AC31" s="8">
        <v>0</v>
      </c>
      <c r="AD31" s="8">
        <v>0</v>
      </c>
      <c r="AE31" s="8">
        <v>1</v>
      </c>
      <c r="AF31" s="8">
        <v>0</v>
      </c>
      <c r="AG31" s="8">
        <v>0</v>
      </c>
      <c r="AH31" s="8">
        <v>0</v>
      </c>
      <c r="AI31" s="8">
        <v>1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5</v>
      </c>
      <c r="AU31" s="8">
        <v>5</v>
      </c>
      <c r="AV31" s="8">
        <v>0</v>
      </c>
      <c r="AW31" s="8">
        <v>0</v>
      </c>
    </row>
    <row r="32" spans="1:49" ht="18.600000000000001" thickBot="1" x14ac:dyDescent="0.35">
      <c r="A32" s="3"/>
      <c r="AA32" s="7" t="s">
        <v>68</v>
      </c>
      <c r="AB32" s="8">
        <v>3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1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4</v>
      </c>
      <c r="AU32" s="8">
        <v>4</v>
      </c>
      <c r="AV32" s="8">
        <v>0</v>
      </c>
      <c r="AW32" s="8">
        <v>0</v>
      </c>
    </row>
    <row r="33" spans="1:49" ht="15" thickBot="1" x14ac:dyDescent="0.35">
      <c r="A33" s="7" t="s">
        <v>93</v>
      </c>
      <c r="B33" s="7" t="s">
        <v>46</v>
      </c>
      <c r="C33" s="7" t="s">
        <v>47</v>
      </c>
      <c r="D33" s="7" t="s">
        <v>48</v>
      </c>
      <c r="E33" s="7" t="s">
        <v>49</v>
      </c>
      <c r="F33" s="7" t="s">
        <v>50</v>
      </c>
      <c r="G33" s="7" t="s">
        <v>51</v>
      </c>
      <c r="H33" s="7" t="s">
        <v>52</v>
      </c>
      <c r="I33" s="7" t="s">
        <v>53</v>
      </c>
      <c r="J33" s="7" t="s">
        <v>54</v>
      </c>
      <c r="K33" s="7" t="s">
        <v>55</v>
      </c>
      <c r="L33" s="7" t="s">
        <v>56</v>
      </c>
      <c r="M33" s="7" t="s">
        <v>57</v>
      </c>
      <c r="N33" s="7" t="s">
        <v>58</v>
      </c>
      <c r="O33" s="7" t="s">
        <v>59</v>
      </c>
      <c r="P33" s="7" t="s">
        <v>60</v>
      </c>
      <c r="Q33" s="7" t="s">
        <v>61</v>
      </c>
      <c r="R33" s="7" t="s">
        <v>62</v>
      </c>
      <c r="S33" s="7" t="s">
        <v>63</v>
      </c>
      <c r="AA33" s="7" t="s">
        <v>69</v>
      </c>
      <c r="AB33" s="8">
        <v>3</v>
      </c>
      <c r="AC33" s="8">
        <v>0</v>
      </c>
      <c r="AD33" s="8">
        <v>0</v>
      </c>
      <c r="AE33" s="8">
        <v>1</v>
      </c>
      <c r="AF33" s="8">
        <v>1</v>
      </c>
      <c r="AG33" s="8">
        <v>0</v>
      </c>
      <c r="AH33" s="8">
        <v>1</v>
      </c>
      <c r="AI33" s="8">
        <v>1</v>
      </c>
      <c r="AJ33" s="8">
        <v>2</v>
      </c>
      <c r="AK33" s="8">
        <v>0</v>
      </c>
      <c r="AL33" s="8">
        <v>0</v>
      </c>
      <c r="AM33" s="8">
        <v>0</v>
      </c>
      <c r="AN33" s="8">
        <v>0</v>
      </c>
      <c r="AO33" s="8">
        <v>3</v>
      </c>
      <c r="AP33" s="8">
        <v>0</v>
      </c>
      <c r="AQ33" s="8">
        <v>4</v>
      </c>
      <c r="AR33" s="8">
        <v>0</v>
      </c>
      <c r="AS33" s="8">
        <v>1</v>
      </c>
      <c r="AT33" s="8">
        <v>17</v>
      </c>
      <c r="AU33" s="8">
        <v>18</v>
      </c>
      <c r="AV33" s="8">
        <v>1</v>
      </c>
      <c r="AW33" s="8">
        <v>5.56</v>
      </c>
    </row>
    <row r="34" spans="1:49" ht="15" thickBot="1" x14ac:dyDescent="0.35">
      <c r="A34" s="14" t="s">
        <v>77</v>
      </c>
      <c r="B34" s="8">
        <v>3</v>
      </c>
      <c r="C34" s="8">
        <v>0</v>
      </c>
      <c r="D34" s="8">
        <v>0</v>
      </c>
      <c r="E34" s="8">
        <v>1</v>
      </c>
      <c r="F34" s="8">
        <v>1</v>
      </c>
      <c r="G34" s="8">
        <v>0</v>
      </c>
      <c r="H34" s="8">
        <v>1</v>
      </c>
      <c r="I34" s="8">
        <v>1</v>
      </c>
      <c r="J34" s="8">
        <v>2</v>
      </c>
      <c r="K34" s="8">
        <v>0</v>
      </c>
      <c r="L34" s="8">
        <v>0</v>
      </c>
      <c r="M34" s="8">
        <v>0</v>
      </c>
      <c r="N34" s="8">
        <v>0</v>
      </c>
      <c r="O34" s="8">
        <v>3</v>
      </c>
      <c r="P34" s="8">
        <v>0</v>
      </c>
      <c r="Q34" s="8">
        <v>4</v>
      </c>
      <c r="R34" s="8">
        <v>0</v>
      </c>
      <c r="S34" s="8">
        <v>1</v>
      </c>
      <c r="AA34" s="7" t="s">
        <v>70</v>
      </c>
      <c r="AB34" s="8">
        <v>2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1</v>
      </c>
      <c r="AI34" s="8">
        <v>1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1</v>
      </c>
      <c r="AT34" s="8">
        <v>5</v>
      </c>
      <c r="AU34" s="8">
        <v>6</v>
      </c>
      <c r="AV34" s="8">
        <v>1</v>
      </c>
      <c r="AW34" s="8">
        <v>16.670000000000002</v>
      </c>
    </row>
    <row r="35" spans="1:49" ht="15" thickBot="1" x14ac:dyDescent="0.35">
      <c r="A35" s="14" t="s">
        <v>83</v>
      </c>
      <c r="B35" s="8">
        <v>2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AA35" s="7" t="s">
        <v>71</v>
      </c>
      <c r="AB35" s="8">
        <v>3</v>
      </c>
      <c r="AC35" s="8">
        <v>0</v>
      </c>
      <c r="AD35" s="8">
        <v>0</v>
      </c>
      <c r="AE35" s="8">
        <v>1</v>
      </c>
      <c r="AF35" s="8">
        <v>0</v>
      </c>
      <c r="AG35" s="8">
        <v>0</v>
      </c>
      <c r="AH35" s="8">
        <v>1</v>
      </c>
      <c r="AI35" s="8">
        <v>1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6</v>
      </c>
      <c r="AU35" s="8">
        <v>6</v>
      </c>
      <c r="AV35" s="8">
        <v>0</v>
      </c>
      <c r="AW35" s="8">
        <v>0</v>
      </c>
    </row>
    <row r="36" spans="1:49" ht="15" thickBot="1" x14ac:dyDescent="0.35">
      <c r="A36" s="7" t="s">
        <v>84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AA36" s="7" t="s">
        <v>72</v>
      </c>
      <c r="AB36" s="8">
        <v>3</v>
      </c>
      <c r="AC36" s="8">
        <v>0</v>
      </c>
      <c r="AD36" s="8">
        <v>0</v>
      </c>
      <c r="AE36" s="8">
        <v>1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1</v>
      </c>
      <c r="AT36" s="8">
        <v>5</v>
      </c>
      <c r="AU36" s="8">
        <v>5</v>
      </c>
      <c r="AV36" s="8">
        <v>0</v>
      </c>
      <c r="AW36" s="8">
        <v>0</v>
      </c>
    </row>
    <row r="37" spans="1:49" ht="15" thickBot="1" x14ac:dyDescent="0.35">
      <c r="A37" s="7" t="s">
        <v>85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AA37" s="7" t="s">
        <v>73</v>
      </c>
      <c r="AB37" s="8">
        <v>3</v>
      </c>
      <c r="AC37" s="8">
        <v>0</v>
      </c>
      <c r="AD37" s="8">
        <v>0</v>
      </c>
      <c r="AE37" s="8">
        <v>1</v>
      </c>
      <c r="AF37" s="8">
        <v>1</v>
      </c>
      <c r="AG37" s="8">
        <v>0</v>
      </c>
      <c r="AH37" s="8">
        <v>1</v>
      </c>
      <c r="AI37" s="8">
        <v>1</v>
      </c>
      <c r="AJ37" s="8">
        <v>2</v>
      </c>
      <c r="AK37" s="8">
        <v>0</v>
      </c>
      <c r="AL37" s="8">
        <v>0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1</v>
      </c>
      <c r="AT37" s="8">
        <v>10</v>
      </c>
      <c r="AU37" s="8">
        <v>11</v>
      </c>
      <c r="AV37" s="8">
        <v>1</v>
      </c>
      <c r="AW37" s="8">
        <v>9.09</v>
      </c>
    </row>
    <row r="38" spans="1:49" ht="15" thickBot="1" x14ac:dyDescent="0.35">
      <c r="A38" s="7" t="s">
        <v>86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AA38" s="7" t="s">
        <v>74</v>
      </c>
      <c r="AB38" s="8">
        <v>3</v>
      </c>
      <c r="AC38" s="8">
        <v>0</v>
      </c>
      <c r="AD38" s="8">
        <v>0</v>
      </c>
      <c r="AE38" s="8">
        <v>1</v>
      </c>
      <c r="AF38" s="8">
        <v>1</v>
      </c>
      <c r="AG38" s="8">
        <v>0</v>
      </c>
      <c r="AH38" s="8">
        <v>1</v>
      </c>
      <c r="AI38" s="8">
        <v>1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4</v>
      </c>
      <c r="AR38" s="8">
        <v>0</v>
      </c>
      <c r="AS38" s="8">
        <v>0</v>
      </c>
      <c r="AT38" s="8">
        <v>11</v>
      </c>
      <c r="AU38" s="8">
        <v>11</v>
      </c>
      <c r="AV38" s="8">
        <v>0</v>
      </c>
      <c r="AW38" s="8">
        <v>0</v>
      </c>
    </row>
    <row r="39" spans="1:49" ht="15" thickBot="1" x14ac:dyDescent="0.35">
      <c r="A39" s="7" t="s">
        <v>87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AA39" s="7" t="s">
        <v>75</v>
      </c>
      <c r="AB39" s="8">
        <v>2</v>
      </c>
      <c r="AC39" s="8">
        <v>0</v>
      </c>
      <c r="AD39" s="8">
        <v>0</v>
      </c>
      <c r="AE39" s="8">
        <v>1</v>
      </c>
      <c r="AF39" s="8">
        <v>0</v>
      </c>
      <c r="AG39" s="8">
        <v>0</v>
      </c>
      <c r="AH39" s="8">
        <v>0</v>
      </c>
      <c r="AI39" s="8">
        <v>1</v>
      </c>
      <c r="AJ39" s="8">
        <v>2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1</v>
      </c>
      <c r="AT39" s="8">
        <v>7</v>
      </c>
      <c r="AU39" s="8">
        <v>8</v>
      </c>
      <c r="AV39" s="8">
        <v>1</v>
      </c>
      <c r="AW39" s="8">
        <v>12.5</v>
      </c>
    </row>
    <row r="40" spans="1:49" ht="15" thickBot="1" x14ac:dyDescent="0.35">
      <c r="A40" s="7" t="s">
        <v>88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</row>
    <row r="41" spans="1:49" ht="15" thickBot="1" x14ac:dyDescent="0.35">
      <c r="A41" s="7" t="s">
        <v>89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AA41" s="9" t="s">
        <v>99</v>
      </c>
      <c r="AB41" s="10">
        <v>17</v>
      </c>
    </row>
    <row r="42" spans="1:49" ht="15" thickBot="1" x14ac:dyDescent="0.35">
      <c r="A42" s="7" t="s">
        <v>90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AA42" s="9" t="s">
        <v>112</v>
      </c>
      <c r="AB42" s="10">
        <v>2</v>
      </c>
    </row>
    <row r="43" spans="1:49" ht="15" thickBot="1" x14ac:dyDescent="0.35">
      <c r="A43" s="7" t="s">
        <v>91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AA43" s="9" t="s">
        <v>101</v>
      </c>
      <c r="AB43" s="10">
        <v>95</v>
      </c>
    </row>
    <row r="44" spans="1:49" ht="15" thickBot="1" x14ac:dyDescent="0.35">
      <c r="A44" s="7" t="s">
        <v>92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AA44" s="9" t="s">
        <v>102</v>
      </c>
      <c r="AB44" s="10">
        <v>100</v>
      </c>
    </row>
    <row r="45" spans="1:49" ht="18.600000000000001" thickBot="1" x14ac:dyDescent="0.35">
      <c r="A45" s="3"/>
      <c r="AA45" s="9" t="s">
        <v>103</v>
      </c>
      <c r="AB45" s="13">
        <v>-5</v>
      </c>
    </row>
    <row r="46" spans="1:49" ht="15" thickBot="1" x14ac:dyDescent="0.35">
      <c r="A46" s="7" t="s">
        <v>94</v>
      </c>
      <c r="B46" s="7" t="s">
        <v>46</v>
      </c>
      <c r="C46" s="7" t="s">
        <v>47</v>
      </c>
      <c r="D46" s="7" t="s">
        <v>48</v>
      </c>
      <c r="E46" s="7" t="s">
        <v>49</v>
      </c>
      <c r="F46" s="7" t="s">
        <v>50</v>
      </c>
      <c r="G46" s="7" t="s">
        <v>51</v>
      </c>
      <c r="H46" s="7" t="s">
        <v>52</v>
      </c>
      <c r="I46" s="7" t="s">
        <v>53</v>
      </c>
      <c r="J46" s="7" t="s">
        <v>54</v>
      </c>
      <c r="K46" s="7" t="s">
        <v>55</v>
      </c>
      <c r="L46" s="7" t="s">
        <v>56</v>
      </c>
      <c r="M46" s="7" t="s">
        <v>57</v>
      </c>
      <c r="N46" s="7" t="s">
        <v>58</v>
      </c>
      <c r="O46" s="7" t="s">
        <v>59</v>
      </c>
      <c r="P46" s="7" t="s">
        <v>60</v>
      </c>
      <c r="Q46" s="7" t="s">
        <v>61</v>
      </c>
      <c r="R46" s="7" t="s">
        <v>62</v>
      </c>
      <c r="S46" s="7" t="s">
        <v>63</v>
      </c>
      <c r="T46" s="7" t="s">
        <v>95</v>
      </c>
      <c r="U46" s="7" t="s">
        <v>96</v>
      </c>
      <c r="V46" s="7" t="s">
        <v>97</v>
      </c>
      <c r="W46" s="7" t="s">
        <v>98</v>
      </c>
      <c r="AA46" s="9" t="s">
        <v>104</v>
      </c>
      <c r="AB46" s="10"/>
    </row>
    <row r="47" spans="1:49" ht="15" thickBot="1" x14ac:dyDescent="0.35">
      <c r="A47" s="7" t="s">
        <v>65</v>
      </c>
      <c r="B47" s="8">
        <v>3</v>
      </c>
      <c r="C47" s="8">
        <v>0</v>
      </c>
      <c r="D47" s="8">
        <v>0</v>
      </c>
      <c r="E47" s="8">
        <v>1</v>
      </c>
      <c r="F47" s="8">
        <v>0</v>
      </c>
      <c r="G47" s="8">
        <v>0</v>
      </c>
      <c r="H47" s="8">
        <v>1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3</v>
      </c>
      <c r="P47" s="8">
        <v>0</v>
      </c>
      <c r="Q47" s="8">
        <v>0</v>
      </c>
      <c r="R47" s="8">
        <v>0</v>
      </c>
      <c r="S47" s="8">
        <v>0</v>
      </c>
      <c r="T47" s="8">
        <v>8</v>
      </c>
      <c r="U47" s="8">
        <v>8</v>
      </c>
      <c r="V47" s="8">
        <v>0</v>
      </c>
      <c r="W47" s="8">
        <v>0</v>
      </c>
      <c r="AA47" s="9" t="s">
        <v>105</v>
      </c>
      <c r="AB47" s="10"/>
    </row>
    <row r="48" spans="1:49" ht="15" thickBot="1" x14ac:dyDescent="0.35">
      <c r="A48" s="7" t="s">
        <v>66</v>
      </c>
      <c r="B48" s="8">
        <v>3</v>
      </c>
      <c r="C48" s="8">
        <v>0</v>
      </c>
      <c r="D48" s="8">
        <v>0</v>
      </c>
      <c r="E48" s="8">
        <v>1</v>
      </c>
      <c r="F48" s="8">
        <v>1</v>
      </c>
      <c r="G48" s="8">
        <v>0</v>
      </c>
      <c r="H48" s="8">
        <v>1</v>
      </c>
      <c r="I48" s="8">
        <v>1</v>
      </c>
      <c r="J48" s="8">
        <v>2</v>
      </c>
      <c r="K48" s="8">
        <v>0</v>
      </c>
      <c r="L48" s="8">
        <v>0</v>
      </c>
      <c r="M48" s="8">
        <v>0</v>
      </c>
      <c r="N48" s="8">
        <v>0</v>
      </c>
      <c r="O48" s="8">
        <v>3</v>
      </c>
      <c r="P48" s="8">
        <v>0</v>
      </c>
      <c r="Q48" s="8">
        <v>4</v>
      </c>
      <c r="R48" s="8">
        <v>0</v>
      </c>
      <c r="S48" s="8">
        <v>1</v>
      </c>
      <c r="T48" s="8">
        <v>17</v>
      </c>
      <c r="U48" s="8">
        <v>18</v>
      </c>
      <c r="V48" s="8">
        <v>1</v>
      </c>
      <c r="W48" s="8">
        <v>5.56</v>
      </c>
      <c r="AA48" s="9" t="s">
        <v>106</v>
      </c>
      <c r="AB48" s="10">
        <v>0</v>
      </c>
    </row>
    <row r="49" spans="1:27" ht="15" thickBot="1" x14ac:dyDescent="0.35">
      <c r="A49" s="7" t="s">
        <v>67</v>
      </c>
      <c r="B49" s="8">
        <v>3</v>
      </c>
      <c r="C49" s="8">
        <v>0</v>
      </c>
      <c r="D49" s="8">
        <v>0</v>
      </c>
      <c r="E49" s="8">
        <v>1</v>
      </c>
      <c r="F49" s="8">
        <v>0</v>
      </c>
      <c r="G49" s="8">
        <v>0</v>
      </c>
      <c r="H49" s="8">
        <v>0</v>
      </c>
      <c r="I49" s="8">
        <v>1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5</v>
      </c>
      <c r="U49" s="8">
        <v>5</v>
      </c>
      <c r="V49" s="8">
        <v>0</v>
      </c>
      <c r="W49" s="8">
        <v>0</v>
      </c>
    </row>
    <row r="50" spans="1:27" ht="15" thickBot="1" x14ac:dyDescent="0.35">
      <c r="A50" s="7" t="s">
        <v>68</v>
      </c>
      <c r="B50" s="8">
        <v>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1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4</v>
      </c>
      <c r="U50" s="8">
        <v>4</v>
      </c>
      <c r="V50" s="8">
        <v>0</v>
      </c>
      <c r="W50" s="8">
        <v>0</v>
      </c>
      <c r="AA50" s="11" t="s">
        <v>107</v>
      </c>
    </row>
    <row r="51" spans="1:27" ht="15" thickBot="1" x14ac:dyDescent="0.35">
      <c r="A51" s="7" t="s">
        <v>69</v>
      </c>
      <c r="B51" s="8">
        <v>3</v>
      </c>
      <c r="C51" s="8">
        <v>0</v>
      </c>
      <c r="D51" s="8">
        <v>0</v>
      </c>
      <c r="E51" s="8">
        <v>1</v>
      </c>
      <c r="F51" s="8">
        <v>1</v>
      </c>
      <c r="G51" s="8">
        <v>0</v>
      </c>
      <c r="H51" s="8">
        <v>1</v>
      </c>
      <c r="I51" s="8">
        <v>1</v>
      </c>
      <c r="J51" s="8">
        <v>2</v>
      </c>
      <c r="K51" s="8">
        <v>0</v>
      </c>
      <c r="L51" s="8">
        <v>0</v>
      </c>
      <c r="M51" s="8">
        <v>0</v>
      </c>
      <c r="N51" s="8">
        <v>0</v>
      </c>
      <c r="O51" s="8">
        <v>3</v>
      </c>
      <c r="P51" s="8">
        <v>0</v>
      </c>
      <c r="Q51" s="8">
        <v>4</v>
      </c>
      <c r="R51" s="8">
        <v>0</v>
      </c>
      <c r="S51" s="8">
        <v>1</v>
      </c>
      <c r="T51" s="8">
        <v>17</v>
      </c>
      <c r="U51" s="8">
        <v>18</v>
      </c>
      <c r="V51" s="8">
        <v>1</v>
      </c>
      <c r="W51" s="8">
        <v>5.56</v>
      </c>
    </row>
    <row r="52" spans="1:27" ht="15" thickBot="1" x14ac:dyDescent="0.35">
      <c r="A52" s="7" t="s">
        <v>70</v>
      </c>
      <c r="B52" s="8">
        <v>2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1</v>
      </c>
      <c r="I52" s="8">
        <v>1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1</v>
      </c>
      <c r="T52" s="8">
        <v>5</v>
      </c>
      <c r="U52" s="8">
        <v>6</v>
      </c>
      <c r="V52" s="8">
        <v>1</v>
      </c>
      <c r="W52" s="8">
        <v>16.670000000000002</v>
      </c>
      <c r="AA52" s="12" t="s">
        <v>113</v>
      </c>
    </row>
    <row r="53" spans="1:27" ht="15" thickBot="1" x14ac:dyDescent="0.35">
      <c r="A53" s="7" t="s">
        <v>71</v>
      </c>
      <c r="B53" s="8">
        <v>3</v>
      </c>
      <c r="C53" s="8">
        <v>0</v>
      </c>
      <c r="D53" s="8">
        <v>0</v>
      </c>
      <c r="E53" s="8">
        <v>1</v>
      </c>
      <c r="F53" s="8">
        <v>0</v>
      </c>
      <c r="G53" s="8">
        <v>0</v>
      </c>
      <c r="H53" s="8">
        <v>1</v>
      </c>
      <c r="I53" s="8">
        <v>1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6</v>
      </c>
      <c r="U53" s="8">
        <v>6</v>
      </c>
      <c r="V53" s="8">
        <v>0</v>
      </c>
      <c r="W53" s="8">
        <v>0</v>
      </c>
      <c r="AA53" s="12" t="s">
        <v>114</v>
      </c>
    </row>
    <row r="54" spans="1:27" ht="15" thickBot="1" x14ac:dyDescent="0.35">
      <c r="A54" s="7" t="s">
        <v>72</v>
      </c>
      <c r="B54" s="8">
        <v>3</v>
      </c>
      <c r="C54" s="8">
        <v>0</v>
      </c>
      <c r="D54" s="8">
        <v>0</v>
      </c>
      <c r="E54" s="8">
        <v>1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1</v>
      </c>
      <c r="T54" s="8">
        <v>5</v>
      </c>
      <c r="U54" s="8">
        <v>5</v>
      </c>
      <c r="V54" s="8">
        <v>0</v>
      </c>
      <c r="W54" s="8">
        <v>0</v>
      </c>
    </row>
    <row r="55" spans="1:27" ht="15" thickBot="1" x14ac:dyDescent="0.35">
      <c r="A55" s="7" t="s">
        <v>73</v>
      </c>
      <c r="B55" s="8">
        <v>3</v>
      </c>
      <c r="C55" s="8">
        <v>0</v>
      </c>
      <c r="D55" s="8">
        <v>0</v>
      </c>
      <c r="E55" s="8">
        <v>1</v>
      </c>
      <c r="F55" s="8">
        <v>1</v>
      </c>
      <c r="G55" s="8">
        <v>0</v>
      </c>
      <c r="H55" s="8">
        <v>1</v>
      </c>
      <c r="I55" s="8">
        <v>1</v>
      </c>
      <c r="J55" s="8">
        <v>2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1</v>
      </c>
      <c r="T55" s="8">
        <v>10</v>
      </c>
      <c r="U55" s="8">
        <v>11</v>
      </c>
      <c r="V55" s="8">
        <v>1</v>
      </c>
      <c r="W55" s="8">
        <v>9.09</v>
      </c>
    </row>
    <row r="56" spans="1:27" ht="15" thickBot="1" x14ac:dyDescent="0.35">
      <c r="A56" s="7" t="s">
        <v>74</v>
      </c>
      <c r="B56" s="8">
        <v>3</v>
      </c>
      <c r="C56" s="8">
        <v>0</v>
      </c>
      <c r="D56" s="8">
        <v>0</v>
      </c>
      <c r="E56" s="8">
        <v>1</v>
      </c>
      <c r="F56" s="8">
        <v>1</v>
      </c>
      <c r="G56" s="8">
        <v>0</v>
      </c>
      <c r="H56" s="8">
        <v>1</v>
      </c>
      <c r="I56" s="8">
        <v>1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4</v>
      </c>
      <c r="R56" s="8">
        <v>0</v>
      </c>
      <c r="S56" s="8">
        <v>0</v>
      </c>
      <c r="T56" s="8">
        <v>11</v>
      </c>
      <c r="U56" s="8">
        <v>11</v>
      </c>
      <c r="V56" s="8">
        <v>0</v>
      </c>
      <c r="W56" s="8">
        <v>0</v>
      </c>
    </row>
    <row r="57" spans="1:27" ht="15" thickBot="1" x14ac:dyDescent="0.35">
      <c r="A57" s="7" t="s">
        <v>75</v>
      </c>
      <c r="B57" s="8">
        <v>2</v>
      </c>
      <c r="C57" s="8">
        <v>0</v>
      </c>
      <c r="D57" s="8">
        <v>0</v>
      </c>
      <c r="E57" s="8">
        <v>1</v>
      </c>
      <c r="F57" s="8">
        <v>0</v>
      </c>
      <c r="G57" s="8">
        <v>0</v>
      </c>
      <c r="H57" s="8">
        <v>0</v>
      </c>
      <c r="I57" s="8">
        <v>1</v>
      </c>
      <c r="J57" s="8">
        <v>2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1</v>
      </c>
      <c r="T57" s="8">
        <v>7</v>
      </c>
      <c r="U57" s="8">
        <v>8</v>
      </c>
      <c r="V57" s="8">
        <v>1</v>
      </c>
      <c r="W57" s="8">
        <v>12.5</v>
      </c>
    </row>
    <row r="58" spans="1:27" ht="15" thickBot="1" x14ac:dyDescent="0.35"/>
    <row r="59" spans="1:27" ht="15" thickBot="1" x14ac:dyDescent="0.35">
      <c r="A59" s="9" t="s">
        <v>99</v>
      </c>
      <c r="B59" s="10">
        <v>17</v>
      </c>
    </row>
    <row r="60" spans="1:27" ht="15" thickBot="1" x14ac:dyDescent="0.35">
      <c r="A60" s="9" t="s">
        <v>100</v>
      </c>
      <c r="B60" s="10">
        <v>0</v>
      </c>
    </row>
    <row r="61" spans="1:27" ht="15" thickBot="1" x14ac:dyDescent="0.35">
      <c r="A61" s="9" t="s">
        <v>101</v>
      </c>
      <c r="B61" s="10">
        <v>95</v>
      </c>
    </row>
    <row r="62" spans="1:27" ht="15" thickBot="1" x14ac:dyDescent="0.35">
      <c r="A62" s="9" t="s">
        <v>102</v>
      </c>
      <c r="B62" s="10">
        <v>100</v>
      </c>
    </row>
    <row r="63" spans="1:27" ht="15" thickBot="1" x14ac:dyDescent="0.35">
      <c r="A63" s="9" t="s">
        <v>103</v>
      </c>
      <c r="B63" s="13">
        <v>-5</v>
      </c>
      <c r="C63" t="s">
        <v>110</v>
      </c>
    </row>
    <row r="64" spans="1:27" ht="15" thickBot="1" x14ac:dyDescent="0.35">
      <c r="A64" s="9" t="s">
        <v>104</v>
      </c>
      <c r="B64" s="10"/>
    </row>
    <row r="65" spans="1:2" ht="15" thickBot="1" x14ac:dyDescent="0.35">
      <c r="A65" s="9" t="s">
        <v>105</v>
      </c>
      <c r="B65" s="10"/>
    </row>
    <row r="66" spans="1:2" ht="15" thickBot="1" x14ac:dyDescent="0.35">
      <c r="A66" s="9" t="s">
        <v>106</v>
      </c>
      <c r="B66" s="10">
        <v>0</v>
      </c>
    </row>
    <row r="68" spans="1:2" x14ac:dyDescent="0.3">
      <c r="A68" s="11" t="s">
        <v>107</v>
      </c>
    </row>
    <row r="70" spans="1:2" x14ac:dyDescent="0.3">
      <c r="A70" s="12" t="s">
        <v>108</v>
      </c>
    </row>
    <row r="71" spans="1:2" x14ac:dyDescent="0.3">
      <c r="A71" s="12" t="s">
        <v>109</v>
      </c>
    </row>
  </sheetData>
  <hyperlinks>
    <hyperlink ref="A68" r:id="rId1" display="https://miau.my-x.hu/myx-free/coco/test/313624420211206093825.html" xr:uid="{A0769610-95F4-4367-BE5A-4562C36E1EC2}"/>
    <hyperlink ref="AA50" r:id="rId2" display="https://miau.my-x.hu/myx-free/coco/test/319098720211206093918.html" xr:uid="{F22E5CEB-7988-4335-8E3E-C4B725A6A4E4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4293-EB4A-4E2D-91BD-B3FE9A606AAD}">
  <dimension ref="A1:AW71"/>
  <sheetViews>
    <sheetView zoomScale="40" zoomScaleNormal="40" workbookViewId="0"/>
  </sheetViews>
  <sheetFormatPr defaultRowHeight="14.4" x14ac:dyDescent="0.3"/>
  <sheetData>
    <row r="1" spans="1:46" ht="18" x14ac:dyDescent="0.3">
      <c r="A1" s="3"/>
      <c r="AA1" s="3"/>
    </row>
    <row r="2" spans="1:46" x14ac:dyDescent="0.3">
      <c r="A2" s="4"/>
      <c r="AA2" s="4"/>
    </row>
    <row r="5" spans="1:46" ht="18" x14ac:dyDescent="0.3">
      <c r="A5" s="5" t="s">
        <v>38</v>
      </c>
      <c r="B5" s="6">
        <v>2746016</v>
      </c>
      <c r="C5" s="5" t="s">
        <v>39</v>
      </c>
      <c r="D5" s="6">
        <v>11</v>
      </c>
      <c r="E5" s="5" t="s">
        <v>40</v>
      </c>
      <c r="F5" s="6">
        <v>18</v>
      </c>
      <c r="G5" s="5" t="s">
        <v>41</v>
      </c>
      <c r="H5" s="6">
        <v>11</v>
      </c>
      <c r="I5" s="5" t="s">
        <v>42</v>
      </c>
      <c r="J5" s="6">
        <v>0</v>
      </c>
      <c r="K5" s="5" t="s">
        <v>43</v>
      </c>
      <c r="L5" s="6" t="s">
        <v>115</v>
      </c>
      <c r="AA5" s="5" t="s">
        <v>38</v>
      </c>
      <c r="AB5" s="6">
        <v>3018453</v>
      </c>
      <c r="AC5" s="5" t="s">
        <v>39</v>
      </c>
      <c r="AD5" s="6">
        <v>11</v>
      </c>
      <c r="AE5" s="5" t="s">
        <v>40</v>
      </c>
      <c r="AF5" s="6">
        <v>18</v>
      </c>
      <c r="AG5" s="5" t="s">
        <v>41</v>
      </c>
      <c r="AH5" s="6">
        <v>2</v>
      </c>
      <c r="AI5" s="5" t="s">
        <v>42</v>
      </c>
      <c r="AJ5" s="6">
        <v>0</v>
      </c>
      <c r="AK5" s="5" t="s">
        <v>43</v>
      </c>
      <c r="AL5" s="6" t="s">
        <v>127</v>
      </c>
    </row>
    <row r="6" spans="1:46" ht="18.600000000000001" thickBot="1" x14ac:dyDescent="0.35">
      <c r="A6" s="3"/>
      <c r="AA6" s="3"/>
    </row>
    <row r="7" spans="1:46" ht="15" thickBot="1" x14ac:dyDescent="0.3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AA7" s="7" t="s">
        <v>45</v>
      </c>
      <c r="AB7" s="7" t="s">
        <v>46</v>
      </c>
      <c r="AC7" s="7" t="s">
        <v>47</v>
      </c>
      <c r="AD7" s="7" t="s">
        <v>48</v>
      </c>
      <c r="AE7" s="7" t="s">
        <v>49</v>
      </c>
      <c r="AF7" s="7" t="s">
        <v>50</v>
      </c>
      <c r="AG7" s="7" t="s">
        <v>51</v>
      </c>
      <c r="AH7" s="7" t="s">
        <v>52</v>
      </c>
      <c r="AI7" s="7" t="s">
        <v>53</v>
      </c>
      <c r="AJ7" s="7" t="s">
        <v>54</v>
      </c>
      <c r="AK7" s="7" t="s">
        <v>55</v>
      </c>
      <c r="AL7" s="7" t="s">
        <v>56</v>
      </c>
      <c r="AM7" s="7" t="s">
        <v>57</v>
      </c>
      <c r="AN7" s="7" t="s">
        <v>58</v>
      </c>
      <c r="AO7" s="7" t="s">
        <v>59</v>
      </c>
      <c r="AP7" s="7" t="s">
        <v>60</v>
      </c>
      <c r="AQ7" s="7" t="s">
        <v>61</v>
      </c>
      <c r="AR7" s="7" t="s">
        <v>62</v>
      </c>
      <c r="AS7" s="7" t="s">
        <v>63</v>
      </c>
      <c r="AT7" s="7" t="s">
        <v>64</v>
      </c>
    </row>
    <row r="8" spans="1:46" ht="15" thickBot="1" x14ac:dyDescent="0.35">
      <c r="A8" s="7" t="s">
        <v>65</v>
      </c>
      <c r="B8" s="8">
        <v>1</v>
      </c>
      <c r="C8" s="8">
        <v>1</v>
      </c>
      <c r="D8" s="8">
        <v>1</v>
      </c>
      <c r="E8" s="8">
        <v>1</v>
      </c>
      <c r="F8" s="8">
        <v>2</v>
      </c>
      <c r="G8" s="8">
        <v>1</v>
      </c>
      <c r="H8" s="8">
        <v>1</v>
      </c>
      <c r="I8" s="8">
        <v>2</v>
      </c>
      <c r="J8" s="8">
        <v>2</v>
      </c>
      <c r="K8" s="8">
        <v>2</v>
      </c>
      <c r="L8" s="8">
        <v>2</v>
      </c>
      <c r="M8" s="8">
        <v>2</v>
      </c>
      <c r="N8" s="8">
        <v>1</v>
      </c>
      <c r="O8" s="8">
        <v>1</v>
      </c>
      <c r="P8" s="8">
        <v>2</v>
      </c>
      <c r="Q8" s="8">
        <v>2</v>
      </c>
      <c r="R8" s="8">
        <v>2</v>
      </c>
      <c r="S8" s="8">
        <v>2</v>
      </c>
      <c r="T8" s="8">
        <v>8</v>
      </c>
      <c r="AA8" s="7" t="s">
        <v>65</v>
      </c>
      <c r="AB8" s="8">
        <v>1</v>
      </c>
      <c r="AC8" s="8">
        <v>1</v>
      </c>
      <c r="AD8" s="8">
        <v>1</v>
      </c>
      <c r="AE8" s="8">
        <v>1</v>
      </c>
      <c r="AF8" s="8">
        <v>2</v>
      </c>
      <c r="AG8" s="8">
        <v>1</v>
      </c>
      <c r="AH8" s="8">
        <v>1</v>
      </c>
      <c r="AI8" s="8">
        <v>2</v>
      </c>
      <c r="AJ8" s="8">
        <v>2</v>
      </c>
      <c r="AK8" s="8">
        <v>2</v>
      </c>
      <c r="AL8" s="8">
        <v>2</v>
      </c>
      <c r="AM8" s="8">
        <v>2</v>
      </c>
      <c r="AN8" s="8">
        <v>1</v>
      </c>
      <c r="AO8" s="8">
        <v>1</v>
      </c>
      <c r="AP8" s="8">
        <v>2</v>
      </c>
      <c r="AQ8" s="8">
        <v>2</v>
      </c>
      <c r="AR8" s="8">
        <v>2</v>
      </c>
      <c r="AS8" s="8">
        <v>2</v>
      </c>
      <c r="AT8" s="8">
        <v>8</v>
      </c>
    </row>
    <row r="9" spans="1:46" ht="15" thickBot="1" x14ac:dyDescent="0.35">
      <c r="A9" s="7" t="s">
        <v>66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18</v>
      </c>
      <c r="AA9" s="7" t="s">
        <v>66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 s="8">
        <v>1</v>
      </c>
      <c r="AS9" s="8">
        <v>1</v>
      </c>
      <c r="AT9" s="8">
        <v>18</v>
      </c>
    </row>
    <row r="10" spans="1:46" ht="15" thickBot="1" x14ac:dyDescent="0.35">
      <c r="A10" s="7" t="s">
        <v>67</v>
      </c>
      <c r="B10" s="8">
        <v>1</v>
      </c>
      <c r="C10" s="8">
        <v>1</v>
      </c>
      <c r="D10" s="8">
        <v>2</v>
      </c>
      <c r="E10" s="8">
        <v>1</v>
      </c>
      <c r="F10" s="8">
        <v>2</v>
      </c>
      <c r="G10" s="8">
        <v>1</v>
      </c>
      <c r="H10" s="8">
        <v>2</v>
      </c>
      <c r="I10" s="8">
        <v>1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v>5</v>
      </c>
      <c r="AA10" s="7" t="s">
        <v>67</v>
      </c>
      <c r="AB10" s="8">
        <v>1</v>
      </c>
      <c r="AC10" s="8">
        <v>1</v>
      </c>
      <c r="AD10" s="8">
        <v>2</v>
      </c>
      <c r="AE10" s="8">
        <v>1</v>
      </c>
      <c r="AF10" s="8">
        <v>2</v>
      </c>
      <c r="AG10" s="8">
        <v>1</v>
      </c>
      <c r="AH10" s="8">
        <v>2</v>
      </c>
      <c r="AI10" s="8">
        <v>1</v>
      </c>
      <c r="AJ10" s="8">
        <v>2</v>
      </c>
      <c r="AK10" s="8">
        <v>2</v>
      </c>
      <c r="AL10" s="8">
        <v>2</v>
      </c>
      <c r="AM10" s="8">
        <v>2</v>
      </c>
      <c r="AN10" s="8">
        <v>2</v>
      </c>
      <c r="AO10" s="8">
        <v>2</v>
      </c>
      <c r="AP10" s="8">
        <v>2</v>
      </c>
      <c r="AQ10" s="8">
        <v>2</v>
      </c>
      <c r="AR10" s="8">
        <v>2</v>
      </c>
      <c r="AS10" s="8">
        <v>2</v>
      </c>
      <c r="AT10" s="8">
        <v>5</v>
      </c>
    </row>
    <row r="11" spans="1:46" ht="15" thickBot="1" x14ac:dyDescent="0.35">
      <c r="A11" s="7" t="s">
        <v>68</v>
      </c>
      <c r="B11" s="8">
        <v>1</v>
      </c>
      <c r="C11" s="8">
        <v>2</v>
      </c>
      <c r="D11" s="8">
        <v>1</v>
      </c>
      <c r="E11" s="8">
        <v>2</v>
      </c>
      <c r="F11" s="8">
        <v>2</v>
      </c>
      <c r="G11" s="8">
        <v>1</v>
      </c>
      <c r="H11" s="8">
        <v>1</v>
      </c>
      <c r="I11" s="8">
        <v>2</v>
      </c>
      <c r="J11" s="8">
        <v>2</v>
      </c>
      <c r="K11" s="8">
        <v>2</v>
      </c>
      <c r="L11" s="8">
        <v>2</v>
      </c>
      <c r="M11" s="8">
        <v>2</v>
      </c>
      <c r="N11" s="8">
        <v>2</v>
      </c>
      <c r="O11" s="8">
        <v>2</v>
      </c>
      <c r="P11" s="8">
        <v>2</v>
      </c>
      <c r="Q11" s="8">
        <v>2</v>
      </c>
      <c r="R11" s="8">
        <v>2</v>
      </c>
      <c r="S11" s="8">
        <v>2</v>
      </c>
      <c r="T11" s="8">
        <v>4</v>
      </c>
      <c r="AA11" s="7" t="s">
        <v>68</v>
      </c>
      <c r="AB11" s="8">
        <v>1</v>
      </c>
      <c r="AC11" s="8">
        <v>2</v>
      </c>
      <c r="AD11" s="8">
        <v>1</v>
      </c>
      <c r="AE11" s="8">
        <v>2</v>
      </c>
      <c r="AF11" s="8">
        <v>2</v>
      </c>
      <c r="AG11" s="8">
        <v>1</v>
      </c>
      <c r="AH11" s="8">
        <v>1</v>
      </c>
      <c r="AI11" s="8">
        <v>2</v>
      </c>
      <c r="AJ11" s="8">
        <v>2</v>
      </c>
      <c r="AK11" s="8">
        <v>2</v>
      </c>
      <c r="AL11" s="8">
        <v>2</v>
      </c>
      <c r="AM11" s="8">
        <v>2</v>
      </c>
      <c r="AN11" s="8">
        <v>2</v>
      </c>
      <c r="AO11" s="8">
        <v>2</v>
      </c>
      <c r="AP11" s="8">
        <v>2</v>
      </c>
      <c r="AQ11" s="8">
        <v>2</v>
      </c>
      <c r="AR11" s="8">
        <v>2</v>
      </c>
      <c r="AS11" s="8">
        <v>2</v>
      </c>
      <c r="AT11" s="8">
        <v>4</v>
      </c>
    </row>
    <row r="12" spans="1:46" ht="15" thickBot="1" x14ac:dyDescent="0.35">
      <c r="A12" s="7" t="s">
        <v>69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18</v>
      </c>
      <c r="AA12" s="7" t="s">
        <v>69</v>
      </c>
      <c r="AB12" s="8">
        <v>1</v>
      </c>
      <c r="AC12" s="8">
        <v>1</v>
      </c>
      <c r="AD12" s="8">
        <v>1</v>
      </c>
      <c r="AE12" s="8">
        <v>1</v>
      </c>
      <c r="AF12" s="8">
        <v>1</v>
      </c>
      <c r="AG12" s="8">
        <v>1</v>
      </c>
      <c r="AH12" s="8">
        <v>1</v>
      </c>
      <c r="AI12" s="8">
        <v>1</v>
      </c>
      <c r="AJ12" s="8">
        <v>1</v>
      </c>
      <c r="AK12" s="8">
        <v>1</v>
      </c>
      <c r="AL12" s="8">
        <v>1</v>
      </c>
      <c r="AM12" s="8">
        <v>1</v>
      </c>
      <c r="AN12" s="8">
        <v>1</v>
      </c>
      <c r="AO12" s="8">
        <v>1</v>
      </c>
      <c r="AP12" s="8">
        <v>1</v>
      </c>
      <c r="AQ12" s="8">
        <v>1</v>
      </c>
      <c r="AR12" s="8">
        <v>1</v>
      </c>
      <c r="AS12" s="8">
        <v>1</v>
      </c>
      <c r="AT12" s="8">
        <v>18</v>
      </c>
    </row>
    <row r="13" spans="1:46" ht="15" thickBot="1" x14ac:dyDescent="0.35">
      <c r="A13" s="7" t="s">
        <v>70</v>
      </c>
      <c r="B13" s="8">
        <v>2</v>
      </c>
      <c r="C13" s="8">
        <v>1</v>
      </c>
      <c r="D13" s="8">
        <v>2</v>
      </c>
      <c r="E13" s="8">
        <v>2</v>
      </c>
      <c r="F13" s="8">
        <v>2</v>
      </c>
      <c r="G13" s="8">
        <v>1</v>
      </c>
      <c r="H13" s="8">
        <v>1</v>
      </c>
      <c r="I13" s="8">
        <v>1</v>
      </c>
      <c r="J13" s="8">
        <v>2</v>
      </c>
      <c r="K13" s="8">
        <v>2</v>
      </c>
      <c r="L13" s="8">
        <v>2</v>
      </c>
      <c r="M13" s="8">
        <v>1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8">
        <v>1</v>
      </c>
      <c r="T13" s="8">
        <v>6</v>
      </c>
      <c r="AA13" s="7" t="s">
        <v>70</v>
      </c>
      <c r="AB13" s="8">
        <v>2</v>
      </c>
      <c r="AC13" s="8">
        <v>1</v>
      </c>
      <c r="AD13" s="8">
        <v>2</v>
      </c>
      <c r="AE13" s="8">
        <v>2</v>
      </c>
      <c r="AF13" s="8">
        <v>2</v>
      </c>
      <c r="AG13" s="8">
        <v>1</v>
      </c>
      <c r="AH13" s="8">
        <v>1</v>
      </c>
      <c r="AI13" s="8">
        <v>1</v>
      </c>
      <c r="AJ13" s="8">
        <v>2</v>
      </c>
      <c r="AK13" s="8">
        <v>2</v>
      </c>
      <c r="AL13" s="8">
        <v>2</v>
      </c>
      <c r="AM13" s="8">
        <v>1</v>
      </c>
      <c r="AN13" s="8">
        <v>2</v>
      </c>
      <c r="AO13" s="8">
        <v>2</v>
      </c>
      <c r="AP13" s="8">
        <v>2</v>
      </c>
      <c r="AQ13" s="8">
        <v>2</v>
      </c>
      <c r="AR13" s="8">
        <v>2</v>
      </c>
      <c r="AS13" s="8">
        <v>1</v>
      </c>
      <c r="AT13" s="8">
        <v>6</v>
      </c>
    </row>
    <row r="14" spans="1:46" ht="15" thickBot="1" x14ac:dyDescent="0.35">
      <c r="A14" s="7" t="s">
        <v>71</v>
      </c>
      <c r="B14" s="8">
        <v>1</v>
      </c>
      <c r="C14" s="8">
        <v>1</v>
      </c>
      <c r="D14" s="8">
        <v>2</v>
      </c>
      <c r="E14" s="8">
        <v>1</v>
      </c>
      <c r="F14" s="8">
        <v>2</v>
      </c>
      <c r="G14" s="8">
        <v>1</v>
      </c>
      <c r="H14" s="8">
        <v>1</v>
      </c>
      <c r="I14" s="8">
        <v>1</v>
      </c>
      <c r="J14" s="8">
        <v>2</v>
      </c>
      <c r="K14" s="8">
        <v>2</v>
      </c>
      <c r="L14" s="8">
        <v>2</v>
      </c>
      <c r="M14" s="8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  <c r="S14" s="8">
        <v>2</v>
      </c>
      <c r="T14" s="8">
        <v>6</v>
      </c>
      <c r="AA14" s="7" t="s">
        <v>71</v>
      </c>
      <c r="AB14" s="8">
        <v>1</v>
      </c>
      <c r="AC14" s="8">
        <v>1</v>
      </c>
      <c r="AD14" s="8">
        <v>2</v>
      </c>
      <c r="AE14" s="8">
        <v>1</v>
      </c>
      <c r="AF14" s="8">
        <v>2</v>
      </c>
      <c r="AG14" s="8">
        <v>1</v>
      </c>
      <c r="AH14" s="8">
        <v>1</v>
      </c>
      <c r="AI14" s="8">
        <v>1</v>
      </c>
      <c r="AJ14" s="8">
        <v>2</v>
      </c>
      <c r="AK14" s="8">
        <v>2</v>
      </c>
      <c r="AL14" s="8">
        <v>2</v>
      </c>
      <c r="AM14" s="8">
        <v>2</v>
      </c>
      <c r="AN14" s="8">
        <v>2</v>
      </c>
      <c r="AO14" s="8">
        <v>2</v>
      </c>
      <c r="AP14" s="8">
        <v>2</v>
      </c>
      <c r="AQ14" s="8">
        <v>2</v>
      </c>
      <c r="AR14" s="8">
        <v>2</v>
      </c>
      <c r="AS14" s="8">
        <v>2</v>
      </c>
      <c r="AT14" s="8">
        <v>6</v>
      </c>
    </row>
    <row r="15" spans="1:46" ht="15" thickBot="1" x14ac:dyDescent="0.35">
      <c r="A15" s="7" t="s">
        <v>72</v>
      </c>
      <c r="B15" s="8">
        <v>1</v>
      </c>
      <c r="C15" s="8">
        <v>1</v>
      </c>
      <c r="D15" s="8">
        <v>2</v>
      </c>
      <c r="E15" s="8">
        <v>1</v>
      </c>
      <c r="F15" s="8">
        <v>2</v>
      </c>
      <c r="G15" s="8">
        <v>1</v>
      </c>
      <c r="H15" s="8">
        <v>2</v>
      </c>
      <c r="I15" s="8">
        <v>2</v>
      </c>
      <c r="J15" s="8">
        <v>2</v>
      </c>
      <c r="K15" s="8">
        <v>2</v>
      </c>
      <c r="L15" s="8">
        <v>2</v>
      </c>
      <c r="M15" s="8">
        <v>2</v>
      </c>
      <c r="N15" s="8">
        <v>2</v>
      </c>
      <c r="O15" s="8">
        <v>2</v>
      </c>
      <c r="P15" s="8">
        <v>2</v>
      </c>
      <c r="Q15" s="8">
        <v>2</v>
      </c>
      <c r="R15" s="8">
        <v>2</v>
      </c>
      <c r="S15" s="8">
        <v>1</v>
      </c>
      <c r="T15" s="8">
        <v>5</v>
      </c>
      <c r="AA15" s="7" t="s">
        <v>72</v>
      </c>
      <c r="AB15" s="8">
        <v>1</v>
      </c>
      <c r="AC15" s="8">
        <v>1</v>
      </c>
      <c r="AD15" s="8">
        <v>2</v>
      </c>
      <c r="AE15" s="8">
        <v>1</v>
      </c>
      <c r="AF15" s="8">
        <v>2</v>
      </c>
      <c r="AG15" s="8">
        <v>1</v>
      </c>
      <c r="AH15" s="8">
        <v>2</v>
      </c>
      <c r="AI15" s="8">
        <v>2</v>
      </c>
      <c r="AJ15" s="8">
        <v>2</v>
      </c>
      <c r="AK15" s="8">
        <v>2</v>
      </c>
      <c r="AL15" s="8">
        <v>2</v>
      </c>
      <c r="AM15" s="8">
        <v>2</v>
      </c>
      <c r="AN15" s="8">
        <v>2</v>
      </c>
      <c r="AO15" s="8">
        <v>2</v>
      </c>
      <c r="AP15" s="8">
        <v>2</v>
      </c>
      <c r="AQ15" s="8">
        <v>2</v>
      </c>
      <c r="AR15" s="8">
        <v>2</v>
      </c>
      <c r="AS15" s="8">
        <v>1</v>
      </c>
      <c r="AT15" s="8">
        <v>5</v>
      </c>
    </row>
    <row r="16" spans="1:46" ht="15" thickBot="1" x14ac:dyDescent="0.35">
      <c r="A16" s="7" t="s">
        <v>73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2</v>
      </c>
      <c r="L16" s="8">
        <v>2</v>
      </c>
      <c r="M16" s="8">
        <v>2</v>
      </c>
      <c r="N16" s="8">
        <v>1</v>
      </c>
      <c r="O16" s="8">
        <v>2</v>
      </c>
      <c r="P16" s="8">
        <v>2</v>
      </c>
      <c r="Q16" s="8">
        <v>2</v>
      </c>
      <c r="R16" s="8">
        <v>2</v>
      </c>
      <c r="S16" s="8">
        <v>1</v>
      </c>
      <c r="T16" s="8">
        <v>11</v>
      </c>
      <c r="AA16" s="7" t="s">
        <v>73</v>
      </c>
      <c r="AB16" s="8">
        <v>1</v>
      </c>
      <c r="AC16" s="8">
        <v>1</v>
      </c>
      <c r="AD16" s="8">
        <v>1</v>
      </c>
      <c r="AE16" s="8">
        <v>1</v>
      </c>
      <c r="AF16" s="8">
        <v>1</v>
      </c>
      <c r="AG16" s="8">
        <v>1</v>
      </c>
      <c r="AH16" s="8">
        <v>1</v>
      </c>
      <c r="AI16" s="8">
        <v>1</v>
      </c>
      <c r="AJ16" s="8">
        <v>1</v>
      </c>
      <c r="AK16" s="8">
        <v>2</v>
      </c>
      <c r="AL16" s="8">
        <v>2</v>
      </c>
      <c r="AM16" s="8">
        <v>2</v>
      </c>
      <c r="AN16" s="8">
        <v>1</v>
      </c>
      <c r="AO16" s="8">
        <v>2</v>
      </c>
      <c r="AP16" s="8">
        <v>2</v>
      </c>
      <c r="AQ16" s="8">
        <v>2</v>
      </c>
      <c r="AR16" s="8">
        <v>2</v>
      </c>
      <c r="AS16" s="8">
        <v>1</v>
      </c>
      <c r="AT16" s="8">
        <v>11</v>
      </c>
    </row>
    <row r="17" spans="1:49" ht="15" thickBot="1" x14ac:dyDescent="0.35">
      <c r="A17" s="7" t="s">
        <v>74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2</v>
      </c>
      <c r="K17" s="8">
        <v>2</v>
      </c>
      <c r="L17" s="8">
        <v>2</v>
      </c>
      <c r="M17" s="8">
        <v>2</v>
      </c>
      <c r="N17" s="8">
        <v>1</v>
      </c>
      <c r="O17" s="8">
        <v>2</v>
      </c>
      <c r="P17" s="8">
        <v>2</v>
      </c>
      <c r="Q17" s="8">
        <v>1</v>
      </c>
      <c r="R17" s="8">
        <v>1</v>
      </c>
      <c r="S17" s="8">
        <v>2</v>
      </c>
      <c r="T17" s="8">
        <v>11</v>
      </c>
      <c r="AA17" s="7" t="s">
        <v>74</v>
      </c>
      <c r="AB17" s="8">
        <v>1</v>
      </c>
      <c r="AC17" s="8">
        <v>1</v>
      </c>
      <c r="AD17" s="8">
        <v>1</v>
      </c>
      <c r="AE17" s="8">
        <v>1</v>
      </c>
      <c r="AF17" s="8">
        <v>1</v>
      </c>
      <c r="AG17" s="8">
        <v>1</v>
      </c>
      <c r="AH17" s="8">
        <v>1</v>
      </c>
      <c r="AI17" s="8">
        <v>1</v>
      </c>
      <c r="AJ17" s="8">
        <v>2</v>
      </c>
      <c r="AK17" s="8">
        <v>2</v>
      </c>
      <c r="AL17" s="8">
        <v>2</v>
      </c>
      <c r="AM17" s="8">
        <v>2</v>
      </c>
      <c r="AN17" s="8">
        <v>1</v>
      </c>
      <c r="AO17" s="8">
        <v>2</v>
      </c>
      <c r="AP17" s="8">
        <v>2</v>
      </c>
      <c r="AQ17" s="8">
        <v>1</v>
      </c>
      <c r="AR17" s="8">
        <v>1</v>
      </c>
      <c r="AS17" s="8">
        <v>2</v>
      </c>
      <c r="AT17" s="8">
        <v>11</v>
      </c>
    </row>
    <row r="18" spans="1:49" ht="15" thickBot="1" x14ac:dyDescent="0.35">
      <c r="A18" s="7" t="s">
        <v>75</v>
      </c>
      <c r="B18" s="8">
        <v>2</v>
      </c>
      <c r="C18" s="8">
        <v>1</v>
      </c>
      <c r="D18" s="8">
        <v>1</v>
      </c>
      <c r="E18" s="8">
        <v>1</v>
      </c>
      <c r="F18" s="8">
        <v>2</v>
      </c>
      <c r="G18" s="8">
        <v>1</v>
      </c>
      <c r="H18" s="8">
        <v>2</v>
      </c>
      <c r="I18" s="8">
        <v>1</v>
      </c>
      <c r="J18" s="8">
        <v>1</v>
      </c>
      <c r="K18" s="8">
        <v>2</v>
      </c>
      <c r="L18" s="8">
        <v>2</v>
      </c>
      <c r="M18" s="8">
        <v>2</v>
      </c>
      <c r="N18" s="8">
        <v>1</v>
      </c>
      <c r="O18" s="8">
        <v>2</v>
      </c>
      <c r="P18" s="8">
        <v>2</v>
      </c>
      <c r="Q18" s="8">
        <v>2</v>
      </c>
      <c r="R18" s="8">
        <v>2</v>
      </c>
      <c r="S18" s="8">
        <v>1</v>
      </c>
      <c r="T18" s="8">
        <v>8</v>
      </c>
      <c r="AA18" s="7" t="s">
        <v>75</v>
      </c>
      <c r="AB18" s="8">
        <v>2</v>
      </c>
      <c r="AC18" s="8">
        <v>1</v>
      </c>
      <c r="AD18" s="8">
        <v>1</v>
      </c>
      <c r="AE18" s="8">
        <v>1</v>
      </c>
      <c r="AF18" s="8">
        <v>2</v>
      </c>
      <c r="AG18" s="8">
        <v>1</v>
      </c>
      <c r="AH18" s="8">
        <v>2</v>
      </c>
      <c r="AI18" s="8">
        <v>1</v>
      </c>
      <c r="AJ18" s="8">
        <v>1</v>
      </c>
      <c r="AK18" s="8">
        <v>2</v>
      </c>
      <c r="AL18" s="8">
        <v>2</v>
      </c>
      <c r="AM18" s="8">
        <v>2</v>
      </c>
      <c r="AN18" s="8">
        <v>1</v>
      </c>
      <c r="AO18" s="8">
        <v>2</v>
      </c>
      <c r="AP18" s="8">
        <v>2</v>
      </c>
      <c r="AQ18" s="8">
        <v>2</v>
      </c>
      <c r="AR18" s="8">
        <v>2</v>
      </c>
      <c r="AS18" s="8">
        <v>1</v>
      </c>
      <c r="AT18" s="8">
        <v>8</v>
      </c>
    </row>
    <row r="19" spans="1:49" ht="18.600000000000001" thickBot="1" x14ac:dyDescent="0.35">
      <c r="A19" s="3"/>
      <c r="AA19" s="3"/>
    </row>
    <row r="20" spans="1:49" ht="15" thickBot="1" x14ac:dyDescent="0.35">
      <c r="A20" s="7" t="s">
        <v>76</v>
      </c>
      <c r="B20" s="7" t="s">
        <v>46</v>
      </c>
      <c r="C20" s="7" t="s">
        <v>47</v>
      </c>
      <c r="D20" s="7" t="s">
        <v>48</v>
      </c>
      <c r="E20" s="7" t="s">
        <v>49</v>
      </c>
      <c r="F20" s="7" t="s">
        <v>50</v>
      </c>
      <c r="G20" s="7" t="s">
        <v>51</v>
      </c>
      <c r="H20" s="7" t="s">
        <v>52</v>
      </c>
      <c r="I20" s="7" t="s">
        <v>53</v>
      </c>
      <c r="J20" s="7" t="s">
        <v>54</v>
      </c>
      <c r="K20" s="7" t="s">
        <v>55</v>
      </c>
      <c r="L20" s="7" t="s">
        <v>56</v>
      </c>
      <c r="M20" s="7" t="s">
        <v>57</v>
      </c>
      <c r="N20" s="7" t="s">
        <v>58</v>
      </c>
      <c r="O20" s="7" t="s">
        <v>59</v>
      </c>
      <c r="P20" s="7" t="s">
        <v>60</v>
      </c>
      <c r="Q20" s="7" t="s">
        <v>61</v>
      </c>
      <c r="R20" s="7" t="s">
        <v>62</v>
      </c>
      <c r="S20" s="7" t="s">
        <v>63</v>
      </c>
      <c r="AA20" s="7" t="s">
        <v>76</v>
      </c>
      <c r="AB20" s="7" t="s">
        <v>46</v>
      </c>
      <c r="AC20" s="7" t="s">
        <v>47</v>
      </c>
      <c r="AD20" s="7" t="s">
        <v>48</v>
      </c>
      <c r="AE20" s="7" t="s">
        <v>49</v>
      </c>
      <c r="AF20" s="7" t="s">
        <v>50</v>
      </c>
      <c r="AG20" s="7" t="s">
        <v>51</v>
      </c>
      <c r="AH20" s="7" t="s">
        <v>52</v>
      </c>
      <c r="AI20" s="7" t="s">
        <v>53</v>
      </c>
      <c r="AJ20" s="7" t="s">
        <v>54</v>
      </c>
      <c r="AK20" s="7" t="s">
        <v>55</v>
      </c>
      <c r="AL20" s="7" t="s">
        <v>56</v>
      </c>
      <c r="AM20" s="7" t="s">
        <v>57</v>
      </c>
      <c r="AN20" s="7" t="s">
        <v>58</v>
      </c>
      <c r="AO20" s="7" t="s">
        <v>59</v>
      </c>
      <c r="AP20" s="7" t="s">
        <v>60</v>
      </c>
      <c r="AQ20" s="7" t="s">
        <v>61</v>
      </c>
      <c r="AR20" s="7" t="s">
        <v>62</v>
      </c>
      <c r="AS20" s="7" t="s">
        <v>63</v>
      </c>
    </row>
    <row r="21" spans="1:49" ht="15" thickBot="1" x14ac:dyDescent="0.35">
      <c r="A21" s="7" t="s">
        <v>77</v>
      </c>
      <c r="B21" s="8" t="s">
        <v>116</v>
      </c>
      <c r="C21" s="8" t="s">
        <v>116</v>
      </c>
      <c r="D21" s="8" t="s">
        <v>116</v>
      </c>
      <c r="E21" s="8" t="s">
        <v>116</v>
      </c>
      <c r="F21" s="8" t="s">
        <v>116</v>
      </c>
      <c r="G21" s="8" t="s">
        <v>116</v>
      </c>
      <c r="H21" s="8" t="s">
        <v>116</v>
      </c>
      <c r="I21" s="8" t="s">
        <v>116</v>
      </c>
      <c r="J21" s="8" t="s">
        <v>116</v>
      </c>
      <c r="K21" s="8" t="s">
        <v>116</v>
      </c>
      <c r="L21" s="8" t="s">
        <v>116</v>
      </c>
      <c r="M21" s="8" t="s">
        <v>116</v>
      </c>
      <c r="N21" s="8" t="s">
        <v>116</v>
      </c>
      <c r="O21" s="8" t="s">
        <v>116</v>
      </c>
      <c r="P21" s="8" t="s">
        <v>116</v>
      </c>
      <c r="Q21" s="8" t="s">
        <v>116</v>
      </c>
      <c r="R21" s="8" t="s">
        <v>116</v>
      </c>
      <c r="S21" s="8" t="s">
        <v>116</v>
      </c>
      <c r="AA21" s="7" t="s">
        <v>77</v>
      </c>
      <c r="AB21" s="8" t="s">
        <v>80</v>
      </c>
      <c r="AC21" s="8" t="s">
        <v>80</v>
      </c>
      <c r="AD21" s="8" t="s">
        <v>80</v>
      </c>
      <c r="AE21" s="8" t="s">
        <v>80</v>
      </c>
      <c r="AF21" s="8" t="s">
        <v>80</v>
      </c>
      <c r="AG21" s="8" t="s">
        <v>80</v>
      </c>
      <c r="AH21" s="8" t="s">
        <v>80</v>
      </c>
      <c r="AI21" s="8" t="s">
        <v>80</v>
      </c>
      <c r="AJ21" s="8" t="s">
        <v>80</v>
      </c>
      <c r="AK21" s="8" t="s">
        <v>80</v>
      </c>
      <c r="AL21" s="8" t="s">
        <v>80</v>
      </c>
      <c r="AM21" s="8" t="s">
        <v>80</v>
      </c>
      <c r="AN21" s="8" t="s">
        <v>80</v>
      </c>
      <c r="AO21" s="8" t="s">
        <v>80</v>
      </c>
      <c r="AP21" s="8" t="s">
        <v>80</v>
      </c>
      <c r="AQ21" s="8" t="s">
        <v>80</v>
      </c>
      <c r="AR21" s="8" t="s">
        <v>80</v>
      </c>
      <c r="AS21" s="8" t="s">
        <v>80</v>
      </c>
    </row>
    <row r="22" spans="1:49" ht="15" thickBot="1" x14ac:dyDescent="0.35">
      <c r="A22" s="7" t="s">
        <v>83</v>
      </c>
      <c r="B22" s="8" t="s">
        <v>117</v>
      </c>
      <c r="C22" s="8" t="s">
        <v>117</v>
      </c>
      <c r="D22" s="8" t="s">
        <v>117</v>
      </c>
      <c r="E22" s="8" t="s">
        <v>117</v>
      </c>
      <c r="F22" s="8" t="s">
        <v>117</v>
      </c>
      <c r="G22" s="8" t="s">
        <v>117</v>
      </c>
      <c r="H22" s="8" t="s">
        <v>117</v>
      </c>
      <c r="I22" s="8" t="s">
        <v>117</v>
      </c>
      <c r="J22" s="8" t="s">
        <v>117</v>
      </c>
      <c r="K22" s="8" t="s">
        <v>117</v>
      </c>
      <c r="L22" s="8" t="s">
        <v>117</v>
      </c>
      <c r="M22" s="8" t="s">
        <v>117</v>
      </c>
      <c r="N22" s="8" t="s">
        <v>117</v>
      </c>
      <c r="O22" s="8" t="s">
        <v>117</v>
      </c>
      <c r="P22" s="8" t="s">
        <v>117</v>
      </c>
      <c r="Q22" s="8" t="s">
        <v>117</v>
      </c>
      <c r="R22" s="8" t="s">
        <v>117</v>
      </c>
      <c r="S22" s="8" t="s">
        <v>117</v>
      </c>
      <c r="AA22" s="7" t="s">
        <v>83</v>
      </c>
      <c r="AB22" s="8" t="s">
        <v>79</v>
      </c>
      <c r="AC22" s="8" t="s">
        <v>79</v>
      </c>
      <c r="AD22" s="8" t="s">
        <v>79</v>
      </c>
      <c r="AE22" s="8" t="s">
        <v>79</v>
      </c>
      <c r="AF22" s="8" t="s">
        <v>79</v>
      </c>
      <c r="AG22" s="8" t="s">
        <v>79</v>
      </c>
      <c r="AH22" s="8" t="s">
        <v>79</v>
      </c>
      <c r="AI22" s="8" t="s">
        <v>79</v>
      </c>
      <c r="AJ22" s="8" t="s">
        <v>79</v>
      </c>
      <c r="AK22" s="8" t="s">
        <v>79</v>
      </c>
      <c r="AL22" s="8" t="s">
        <v>79</v>
      </c>
      <c r="AM22" s="8" t="s">
        <v>79</v>
      </c>
      <c r="AN22" s="8" t="s">
        <v>79</v>
      </c>
      <c r="AO22" s="8" t="s">
        <v>79</v>
      </c>
      <c r="AP22" s="8" t="s">
        <v>79</v>
      </c>
      <c r="AQ22" s="8" t="s">
        <v>79</v>
      </c>
      <c r="AR22" s="8" t="s">
        <v>79</v>
      </c>
      <c r="AS22" s="8" t="s">
        <v>79</v>
      </c>
    </row>
    <row r="23" spans="1:49" ht="18.600000000000001" thickBot="1" x14ac:dyDescent="0.35">
      <c r="A23" s="7" t="s">
        <v>84</v>
      </c>
      <c r="B23" s="8" t="s">
        <v>118</v>
      </c>
      <c r="C23" s="8" t="s">
        <v>118</v>
      </c>
      <c r="D23" s="8" t="s">
        <v>118</v>
      </c>
      <c r="E23" s="8" t="s">
        <v>118</v>
      </c>
      <c r="F23" s="8" t="s">
        <v>118</v>
      </c>
      <c r="G23" s="8" t="s">
        <v>118</v>
      </c>
      <c r="H23" s="8" t="s">
        <v>118</v>
      </c>
      <c r="I23" s="8" t="s">
        <v>118</v>
      </c>
      <c r="J23" s="8" t="s">
        <v>118</v>
      </c>
      <c r="K23" s="8" t="s">
        <v>118</v>
      </c>
      <c r="L23" s="8" t="s">
        <v>118</v>
      </c>
      <c r="M23" s="8" t="s">
        <v>118</v>
      </c>
      <c r="N23" s="8" t="s">
        <v>118</v>
      </c>
      <c r="O23" s="8" t="s">
        <v>118</v>
      </c>
      <c r="P23" s="8" t="s">
        <v>118</v>
      </c>
      <c r="Q23" s="8" t="s">
        <v>118</v>
      </c>
      <c r="R23" s="8" t="s">
        <v>118</v>
      </c>
      <c r="S23" s="8" t="s">
        <v>118</v>
      </c>
      <c r="AA23" s="3"/>
    </row>
    <row r="24" spans="1:49" ht="15" thickBot="1" x14ac:dyDescent="0.35">
      <c r="A24" s="7" t="s">
        <v>85</v>
      </c>
      <c r="B24" s="8" t="s">
        <v>119</v>
      </c>
      <c r="C24" s="8" t="s">
        <v>119</v>
      </c>
      <c r="D24" s="8" t="s">
        <v>119</v>
      </c>
      <c r="E24" s="8" t="s">
        <v>119</v>
      </c>
      <c r="F24" s="8" t="s">
        <v>119</v>
      </c>
      <c r="G24" s="8" t="s">
        <v>119</v>
      </c>
      <c r="H24" s="8" t="s">
        <v>119</v>
      </c>
      <c r="I24" s="8" t="s">
        <v>119</v>
      </c>
      <c r="J24" s="8" t="s">
        <v>119</v>
      </c>
      <c r="K24" s="8" t="s">
        <v>119</v>
      </c>
      <c r="L24" s="8" t="s">
        <v>119</v>
      </c>
      <c r="M24" s="8" t="s">
        <v>119</v>
      </c>
      <c r="N24" s="8" t="s">
        <v>119</v>
      </c>
      <c r="O24" s="8" t="s">
        <v>119</v>
      </c>
      <c r="P24" s="8" t="s">
        <v>119</v>
      </c>
      <c r="Q24" s="8" t="s">
        <v>119</v>
      </c>
      <c r="R24" s="8" t="s">
        <v>119</v>
      </c>
      <c r="S24" s="8" t="s">
        <v>119</v>
      </c>
      <c r="AA24" s="7" t="s">
        <v>93</v>
      </c>
      <c r="AB24" s="7" t="s">
        <v>46</v>
      </c>
      <c r="AC24" s="7" t="s">
        <v>47</v>
      </c>
      <c r="AD24" s="7" t="s">
        <v>48</v>
      </c>
      <c r="AE24" s="7" t="s">
        <v>49</v>
      </c>
      <c r="AF24" s="7" t="s">
        <v>50</v>
      </c>
      <c r="AG24" s="7" t="s">
        <v>51</v>
      </c>
      <c r="AH24" s="7" t="s">
        <v>52</v>
      </c>
      <c r="AI24" s="7" t="s">
        <v>53</v>
      </c>
      <c r="AJ24" s="7" t="s">
        <v>54</v>
      </c>
      <c r="AK24" s="7" t="s">
        <v>55</v>
      </c>
      <c r="AL24" s="7" t="s">
        <v>56</v>
      </c>
      <c r="AM24" s="7" t="s">
        <v>57</v>
      </c>
      <c r="AN24" s="7" t="s">
        <v>58</v>
      </c>
      <c r="AO24" s="7" t="s">
        <v>59</v>
      </c>
      <c r="AP24" s="7" t="s">
        <v>60</v>
      </c>
      <c r="AQ24" s="7" t="s">
        <v>61</v>
      </c>
      <c r="AR24" s="7" t="s">
        <v>62</v>
      </c>
      <c r="AS24" s="7" t="s">
        <v>63</v>
      </c>
    </row>
    <row r="25" spans="1:49" ht="15" thickBot="1" x14ac:dyDescent="0.35">
      <c r="A25" s="7" t="s">
        <v>86</v>
      </c>
      <c r="B25" s="8" t="s">
        <v>120</v>
      </c>
      <c r="C25" s="8" t="s">
        <v>120</v>
      </c>
      <c r="D25" s="8" t="s">
        <v>120</v>
      </c>
      <c r="E25" s="8" t="s">
        <v>120</v>
      </c>
      <c r="F25" s="8" t="s">
        <v>120</v>
      </c>
      <c r="G25" s="8" t="s">
        <v>120</v>
      </c>
      <c r="H25" s="8" t="s">
        <v>120</v>
      </c>
      <c r="I25" s="8" t="s">
        <v>120</v>
      </c>
      <c r="J25" s="8" t="s">
        <v>120</v>
      </c>
      <c r="K25" s="8" t="s">
        <v>120</v>
      </c>
      <c r="L25" s="8" t="s">
        <v>120</v>
      </c>
      <c r="M25" s="8" t="s">
        <v>120</v>
      </c>
      <c r="N25" s="8" t="s">
        <v>120</v>
      </c>
      <c r="O25" s="8" t="s">
        <v>120</v>
      </c>
      <c r="P25" s="8" t="s">
        <v>120</v>
      </c>
      <c r="Q25" s="8" t="s">
        <v>120</v>
      </c>
      <c r="R25" s="8" t="s">
        <v>120</v>
      </c>
      <c r="S25" s="8" t="s">
        <v>120</v>
      </c>
      <c r="AA25" s="15" t="s">
        <v>77</v>
      </c>
      <c r="AB25" s="8">
        <v>1</v>
      </c>
      <c r="AC25" s="8">
        <v>1</v>
      </c>
      <c r="AD25" s="8">
        <v>1</v>
      </c>
      <c r="AE25" s="8">
        <v>1</v>
      </c>
      <c r="AF25" s="8">
        <v>1</v>
      </c>
      <c r="AG25" s="8">
        <v>1</v>
      </c>
      <c r="AH25" s="8">
        <v>1</v>
      </c>
      <c r="AI25" s="8">
        <v>1</v>
      </c>
      <c r="AJ25" s="8">
        <v>1</v>
      </c>
      <c r="AK25" s="8">
        <v>1</v>
      </c>
      <c r="AL25" s="8">
        <v>1</v>
      </c>
      <c r="AM25" s="8">
        <v>1</v>
      </c>
      <c r="AN25" s="8">
        <v>1</v>
      </c>
      <c r="AO25" s="8">
        <v>1</v>
      </c>
      <c r="AP25" s="8">
        <v>1</v>
      </c>
      <c r="AQ25" s="8">
        <v>1</v>
      </c>
      <c r="AR25" s="8">
        <v>1</v>
      </c>
      <c r="AS25" s="8">
        <v>1</v>
      </c>
    </row>
    <row r="26" spans="1:49" ht="15" thickBot="1" x14ac:dyDescent="0.35">
      <c r="A26" s="7" t="s">
        <v>87</v>
      </c>
      <c r="B26" s="8" t="s">
        <v>121</v>
      </c>
      <c r="C26" s="8" t="s">
        <v>121</v>
      </c>
      <c r="D26" s="8" t="s">
        <v>121</v>
      </c>
      <c r="E26" s="8" t="s">
        <v>121</v>
      </c>
      <c r="F26" s="8" t="s">
        <v>121</v>
      </c>
      <c r="G26" s="8" t="s">
        <v>121</v>
      </c>
      <c r="H26" s="8" t="s">
        <v>121</v>
      </c>
      <c r="I26" s="8" t="s">
        <v>121</v>
      </c>
      <c r="J26" s="8" t="s">
        <v>121</v>
      </c>
      <c r="K26" s="8" t="s">
        <v>121</v>
      </c>
      <c r="L26" s="8" t="s">
        <v>121</v>
      </c>
      <c r="M26" s="8" t="s">
        <v>121</v>
      </c>
      <c r="N26" s="8" t="s">
        <v>121</v>
      </c>
      <c r="O26" s="8" t="s">
        <v>121</v>
      </c>
      <c r="P26" s="8" t="s">
        <v>121</v>
      </c>
      <c r="Q26" s="8" t="s">
        <v>121</v>
      </c>
      <c r="R26" s="8" t="s">
        <v>121</v>
      </c>
      <c r="S26" s="8" t="s">
        <v>121</v>
      </c>
      <c r="AA26" s="15" t="s">
        <v>83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</row>
    <row r="27" spans="1:49" ht="18.600000000000001" thickBot="1" x14ac:dyDescent="0.35">
      <c r="A27" s="7" t="s">
        <v>88</v>
      </c>
      <c r="B27" s="8" t="s">
        <v>122</v>
      </c>
      <c r="C27" s="8" t="s">
        <v>122</v>
      </c>
      <c r="D27" s="8" t="s">
        <v>122</v>
      </c>
      <c r="E27" s="8" t="s">
        <v>122</v>
      </c>
      <c r="F27" s="8" t="s">
        <v>122</v>
      </c>
      <c r="G27" s="8" t="s">
        <v>122</v>
      </c>
      <c r="H27" s="8" t="s">
        <v>122</v>
      </c>
      <c r="I27" s="8" t="s">
        <v>122</v>
      </c>
      <c r="J27" s="8" t="s">
        <v>122</v>
      </c>
      <c r="K27" s="8" t="s">
        <v>122</v>
      </c>
      <c r="L27" s="8" t="s">
        <v>122</v>
      </c>
      <c r="M27" s="8" t="s">
        <v>122</v>
      </c>
      <c r="N27" s="8" t="s">
        <v>122</v>
      </c>
      <c r="O27" s="8" t="s">
        <v>122</v>
      </c>
      <c r="P27" s="8" t="s">
        <v>122</v>
      </c>
      <c r="Q27" s="8" t="s">
        <v>122</v>
      </c>
      <c r="R27" s="8" t="s">
        <v>122</v>
      </c>
      <c r="S27" s="8" t="s">
        <v>122</v>
      </c>
      <c r="AA27" s="3"/>
    </row>
    <row r="28" spans="1:49" ht="15" thickBot="1" x14ac:dyDescent="0.35">
      <c r="A28" s="7" t="s">
        <v>89</v>
      </c>
      <c r="B28" s="8" t="s">
        <v>123</v>
      </c>
      <c r="C28" s="8" t="s">
        <v>123</v>
      </c>
      <c r="D28" s="8" t="s">
        <v>123</v>
      </c>
      <c r="E28" s="8" t="s">
        <v>123</v>
      </c>
      <c r="F28" s="8" t="s">
        <v>123</v>
      </c>
      <c r="G28" s="8" t="s">
        <v>123</v>
      </c>
      <c r="H28" s="8" t="s">
        <v>123</v>
      </c>
      <c r="I28" s="8" t="s">
        <v>123</v>
      </c>
      <c r="J28" s="8" t="s">
        <v>123</v>
      </c>
      <c r="K28" s="8" t="s">
        <v>123</v>
      </c>
      <c r="L28" s="8" t="s">
        <v>123</v>
      </c>
      <c r="M28" s="8" t="s">
        <v>123</v>
      </c>
      <c r="N28" s="8" t="s">
        <v>123</v>
      </c>
      <c r="O28" s="8" t="s">
        <v>123</v>
      </c>
      <c r="P28" s="8" t="s">
        <v>123</v>
      </c>
      <c r="Q28" s="8" t="s">
        <v>123</v>
      </c>
      <c r="R28" s="8" t="s">
        <v>123</v>
      </c>
      <c r="S28" s="8" t="s">
        <v>123</v>
      </c>
      <c r="AA28" s="7" t="s">
        <v>125</v>
      </c>
      <c r="AB28" s="7" t="s">
        <v>46</v>
      </c>
      <c r="AC28" s="7" t="s">
        <v>47</v>
      </c>
      <c r="AD28" s="7" t="s">
        <v>48</v>
      </c>
      <c r="AE28" s="7" t="s">
        <v>49</v>
      </c>
      <c r="AF28" s="7" t="s">
        <v>50</v>
      </c>
      <c r="AG28" s="7" t="s">
        <v>51</v>
      </c>
      <c r="AH28" s="7" t="s">
        <v>52</v>
      </c>
      <c r="AI28" s="7" t="s">
        <v>53</v>
      </c>
      <c r="AJ28" s="7" t="s">
        <v>54</v>
      </c>
      <c r="AK28" s="7" t="s">
        <v>55</v>
      </c>
      <c r="AL28" s="7" t="s">
        <v>56</v>
      </c>
      <c r="AM28" s="7" t="s">
        <v>57</v>
      </c>
      <c r="AN28" s="7" t="s">
        <v>58</v>
      </c>
      <c r="AO28" s="7" t="s">
        <v>59</v>
      </c>
      <c r="AP28" s="7" t="s">
        <v>60</v>
      </c>
      <c r="AQ28" s="7" t="s">
        <v>61</v>
      </c>
      <c r="AR28" s="7" t="s">
        <v>62</v>
      </c>
      <c r="AS28" s="7" t="s">
        <v>63</v>
      </c>
      <c r="AT28" s="7" t="s">
        <v>95</v>
      </c>
      <c r="AU28" s="7" t="s">
        <v>96</v>
      </c>
      <c r="AV28" s="7" t="s">
        <v>97</v>
      </c>
      <c r="AW28" s="7" t="s">
        <v>98</v>
      </c>
    </row>
    <row r="29" spans="1:49" ht="15" thickBot="1" x14ac:dyDescent="0.35">
      <c r="A29" s="7" t="s">
        <v>90</v>
      </c>
      <c r="B29" s="8" t="s">
        <v>80</v>
      </c>
      <c r="C29" s="8" t="s">
        <v>80</v>
      </c>
      <c r="D29" s="8" t="s">
        <v>80</v>
      </c>
      <c r="E29" s="8" t="s">
        <v>80</v>
      </c>
      <c r="F29" s="8" t="s">
        <v>80</v>
      </c>
      <c r="G29" s="8" t="s">
        <v>80</v>
      </c>
      <c r="H29" s="8" t="s">
        <v>80</v>
      </c>
      <c r="I29" s="8" t="s">
        <v>80</v>
      </c>
      <c r="J29" s="8" t="s">
        <v>80</v>
      </c>
      <c r="K29" s="8" t="s">
        <v>80</v>
      </c>
      <c r="L29" s="8" t="s">
        <v>80</v>
      </c>
      <c r="M29" s="8" t="s">
        <v>80</v>
      </c>
      <c r="N29" s="8" t="s">
        <v>80</v>
      </c>
      <c r="O29" s="8" t="s">
        <v>80</v>
      </c>
      <c r="P29" s="8" t="s">
        <v>80</v>
      </c>
      <c r="Q29" s="8" t="s">
        <v>80</v>
      </c>
      <c r="R29" s="8" t="s">
        <v>80</v>
      </c>
      <c r="S29" s="8" t="s">
        <v>80</v>
      </c>
      <c r="AA29" s="7" t="s">
        <v>65</v>
      </c>
      <c r="AB29" s="8">
        <v>1</v>
      </c>
      <c r="AC29" s="8">
        <v>1</v>
      </c>
      <c r="AD29" s="8">
        <v>1</v>
      </c>
      <c r="AE29" s="8">
        <v>1</v>
      </c>
      <c r="AF29" s="8">
        <v>0</v>
      </c>
      <c r="AG29" s="8">
        <v>1</v>
      </c>
      <c r="AH29" s="8">
        <v>1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1</v>
      </c>
      <c r="AO29" s="8">
        <v>1</v>
      </c>
      <c r="AP29" s="8">
        <v>0</v>
      </c>
      <c r="AQ29" s="8">
        <v>0</v>
      </c>
      <c r="AR29" s="8">
        <v>0</v>
      </c>
      <c r="AS29" s="8">
        <v>0</v>
      </c>
      <c r="AT29" s="8">
        <v>8</v>
      </c>
      <c r="AU29" s="8">
        <v>8</v>
      </c>
      <c r="AV29" s="8">
        <v>0</v>
      </c>
      <c r="AW29" s="8">
        <v>0</v>
      </c>
    </row>
    <row r="30" spans="1:49" ht="15" thickBot="1" x14ac:dyDescent="0.35">
      <c r="A30" s="7" t="s">
        <v>91</v>
      </c>
      <c r="B30" s="8" t="s">
        <v>124</v>
      </c>
      <c r="C30" s="8" t="s">
        <v>124</v>
      </c>
      <c r="D30" s="8" t="s">
        <v>124</v>
      </c>
      <c r="E30" s="8" t="s">
        <v>124</v>
      </c>
      <c r="F30" s="8" t="s">
        <v>124</v>
      </c>
      <c r="G30" s="8" t="s">
        <v>124</v>
      </c>
      <c r="H30" s="8" t="s">
        <v>124</v>
      </c>
      <c r="I30" s="8" t="s">
        <v>124</v>
      </c>
      <c r="J30" s="8" t="s">
        <v>124</v>
      </c>
      <c r="K30" s="8" t="s">
        <v>124</v>
      </c>
      <c r="L30" s="8" t="s">
        <v>124</v>
      </c>
      <c r="M30" s="8" t="s">
        <v>124</v>
      </c>
      <c r="N30" s="8" t="s">
        <v>124</v>
      </c>
      <c r="O30" s="8" t="s">
        <v>124</v>
      </c>
      <c r="P30" s="8" t="s">
        <v>124</v>
      </c>
      <c r="Q30" s="8" t="s">
        <v>124</v>
      </c>
      <c r="R30" s="8" t="s">
        <v>124</v>
      </c>
      <c r="S30" s="8" t="s">
        <v>124</v>
      </c>
      <c r="AA30" s="7" t="s">
        <v>66</v>
      </c>
      <c r="AB30" s="8">
        <v>1</v>
      </c>
      <c r="AC30" s="8">
        <v>1</v>
      </c>
      <c r="AD30" s="8">
        <v>1</v>
      </c>
      <c r="AE30" s="8">
        <v>1</v>
      </c>
      <c r="AF30" s="8">
        <v>1</v>
      </c>
      <c r="AG30" s="8">
        <v>1</v>
      </c>
      <c r="AH30" s="8">
        <v>1</v>
      </c>
      <c r="AI30" s="8">
        <v>1</v>
      </c>
      <c r="AJ30" s="8">
        <v>1</v>
      </c>
      <c r="AK30" s="8">
        <v>1</v>
      </c>
      <c r="AL30" s="8">
        <v>1</v>
      </c>
      <c r="AM30" s="8">
        <v>1</v>
      </c>
      <c r="AN30" s="8">
        <v>1</v>
      </c>
      <c r="AO30" s="8">
        <v>1</v>
      </c>
      <c r="AP30" s="8">
        <v>1</v>
      </c>
      <c r="AQ30" s="8">
        <v>1</v>
      </c>
      <c r="AR30" s="8">
        <v>1</v>
      </c>
      <c r="AS30" s="8">
        <v>1</v>
      </c>
      <c r="AT30" s="8">
        <v>18</v>
      </c>
      <c r="AU30" s="8">
        <v>18</v>
      </c>
      <c r="AV30" s="8">
        <v>0</v>
      </c>
      <c r="AW30" s="8">
        <v>0</v>
      </c>
    </row>
    <row r="31" spans="1:49" ht="15" thickBot="1" x14ac:dyDescent="0.35">
      <c r="A31" s="7" t="s">
        <v>92</v>
      </c>
      <c r="B31" s="8" t="s">
        <v>79</v>
      </c>
      <c r="C31" s="8" t="s">
        <v>79</v>
      </c>
      <c r="D31" s="8" t="s">
        <v>79</v>
      </c>
      <c r="E31" s="8" t="s">
        <v>79</v>
      </c>
      <c r="F31" s="8" t="s">
        <v>79</v>
      </c>
      <c r="G31" s="8" t="s">
        <v>79</v>
      </c>
      <c r="H31" s="8" t="s">
        <v>79</v>
      </c>
      <c r="I31" s="8" t="s">
        <v>79</v>
      </c>
      <c r="J31" s="8" t="s">
        <v>79</v>
      </c>
      <c r="K31" s="8" t="s">
        <v>79</v>
      </c>
      <c r="L31" s="8" t="s">
        <v>79</v>
      </c>
      <c r="M31" s="8" t="s">
        <v>79</v>
      </c>
      <c r="N31" s="8" t="s">
        <v>79</v>
      </c>
      <c r="O31" s="8" t="s">
        <v>79</v>
      </c>
      <c r="P31" s="8" t="s">
        <v>79</v>
      </c>
      <c r="Q31" s="8" t="s">
        <v>79</v>
      </c>
      <c r="R31" s="8" t="s">
        <v>79</v>
      </c>
      <c r="S31" s="8" t="s">
        <v>79</v>
      </c>
      <c r="AA31" s="7" t="s">
        <v>67</v>
      </c>
      <c r="AB31" s="8">
        <v>1</v>
      </c>
      <c r="AC31" s="8">
        <v>1</v>
      </c>
      <c r="AD31" s="8">
        <v>0</v>
      </c>
      <c r="AE31" s="8">
        <v>1</v>
      </c>
      <c r="AF31" s="8">
        <v>0</v>
      </c>
      <c r="AG31" s="8">
        <v>1</v>
      </c>
      <c r="AH31" s="8">
        <v>0</v>
      </c>
      <c r="AI31" s="8">
        <v>1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5</v>
      </c>
      <c r="AU31" s="8">
        <v>5</v>
      </c>
      <c r="AV31" s="8">
        <v>0</v>
      </c>
      <c r="AW31" s="8">
        <v>0</v>
      </c>
    </row>
    <row r="32" spans="1:49" ht="18.600000000000001" thickBot="1" x14ac:dyDescent="0.35">
      <c r="A32" s="3"/>
      <c r="AA32" s="7" t="s">
        <v>68</v>
      </c>
      <c r="AB32" s="8">
        <v>1</v>
      </c>
      <c r="AC32" s="8">
        <v>0</v>
      </c>
      <c r="AD32" s="8">
        <v>1</v>
      </c>
      <c r="AE32" s="8">
        <v>0</v>
      </c>
      <c r="AF32" s="8">
        <v>0</v>
      </c>
      <c r="AG32" s="8">
        <v>1</v>
      </c>
      <c r="AH32" s="8">
        <v>1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4</v>
      </c>
      <c r="AU32" s="8">
        <v>4</v>
      </c>
      <c r="AV32" s="8">
        <v>0</v>
      </c>
      <c r="AW32" s="8">
        <v>0</v>
      </c>
    </row>
    <row r="33" spans="1:49" ht="15" thickBot="1" x14ac:dyDescent="0.35">
      <c r="A33" s="7" t="s">
        <v>93</v>
      </c>
      <c r="B33" s="7" t="s">
        <v>46</v>
      </c>
      <c r="C33" s="7" t="s">
        <v>47</v>
      </c>
      <c r="D33" s="7" t="s">
        <v>48</v>
      </c>
      <c r="E33" s="7" t="s">
        <v>49</v>
      </c>
      <c r="F33" s="7" t="s">
        <v>50</v>
      </c>
      <c r="G33" s="7" t="s">
        <v>51</v>
      </c>
      <c r="H33" s="7" t="s">
        <v>52</v>
      </c>
      <c r="I33" s="7" t="s">
        <v>53</v>
      </c>
      <c r="J33" s="7" t="s">
        <v>54</v>
      </c>
      <c r="K33" s="7" t="s">
        <v>55</v>
      </c>
      <c r="L33" s="7" t="s">
        <v>56</v>
      </c>
      <c r="M33" s="7" t="s">
        <v>57</v>
      </c>
      <c r="N33" s="7" t="s">
        <v>58</v>
      </c>
      <c r="O33" s="7" t="s">
        <v>59</v>
      </c>
      <c r="P33" s="7" t="s">
        <v>60</v>
      </c>
      <c r="Q33" s="7" t="s">
        <v>61</v>
      </c>
      <c r="R33" s="7" t="s">
        <v>62</v>
      </c>
      <c r="S33" s="7" t="s">
        <v>63</v>
      </c>
      <c r="AA33" s="7" t="s">
        <v>69</v>
      </c>
      <c r="AB33" s="8">
        <v>1</v>
      </c>
      <c r="AC33" s="8">
        <v>1</v>
      </c>
      <c r="AD33" s="8">
        <v>1</v>
      </c>
      <c r="AE33" s="8">
        <v>1</v>
      </c>
      <c r="AF33" s="8">
        <v>1</v>
      </c>
      <c r="AG33" s="8">
        <v>1</v>
      </c>
      <c r="AH33" s="8">
        <v>1</v>
      </c>
      <c r="AI33" s="8">
        <v>1</v>
      </c>
      <c r="AJ33" s="8">
        <v>1</v>
      </c>
      <c r="AK33" s="8">
        <v>1</v>
      </c>
      <c r="AL33" s="8">
        <v>1</v>
      </c>
      <c r="AM33" s="8">
        <v>1</v>
      </c>
      <c r="AN33" s="8">
        <v>1</v>
      </c>
      <c r="AO33" s="8">
        <v>1</v>
      </c>
      <c r="AP33" s="8">
        <v>1</v>
      </c>
      <c r="AQ33" s="8">
        <v>1</v>
      </c>
      <c r="AR33" s="8">
        <v>1</v>
      </c>
      <c r="AS33" s="8">
        <v>1</v>
      </c>
      <c r="AT33" s="8">
        <v>18</v>
      </c>
      <c r="AU33" s="8">
        <v>18</v>
      </c>
      <c r="AV33" s="8">
        <v>0</v>
      </c>
      <c r="AW33" s="8">
        <v>0</v>
      </c>
    </row>
    <row r="34" spans="1:49" ht="15" thickBot="1" x14ac:dyDescent="0.35">
      <c r="A34" s="15" t="s">
        <v>77</v>
      </c>
      <c r="B34" s="8">
        <v>5.0999999999999996</v>
      </c>
      <c r="C34" s="8">
        <v>5.0999999999999996</v>
      </c>
      <c r="D34" s="8">
        <v>5.0999999999999996</v>
      </c>
      <c r="E34" s="8">
        <v>5.0999999999999996</v>
      </c>
      <c r="F34" s="8">
        <v>5.0999999999999996</v>
      </c>
      <c r="G34" s="8">
        <v>5.0999999999999996</v>
      </c>
      <c r="H34" s="8">
        <v>5.0999999999999996</v>
      </c>
      <c r="I34" s="8">
        <v>5.0999999999999996</v>
      </c>
      <c r="J34" s="8">
        <v>5.0999999999999996</v>
      </c>
      <c r="K34" s="8">
        <v>5.0999999999999996</v>
      </c>
      <c r="L34" s="8">
        <v>5.0999999999999996</v>
      </c>
      <c r="M34" s="8">
        <v>5.0999999999999996</v>
      </c>
      <c r="N34" s="8">
        <v>5.0999999999999996</v>
      </c>
      <c r="O34" s="8">
        <v>5.0999999999999996</v>
      </c>
      <c r="P34" s="8">
        <v>5.0999999999999996</v>
      </c>
      <c r="Q34" s="8">
        <v>5.0999999999999996</v>
      </c>
      <c r="R34" s="8">
        <v>5.0999999999999996</v>
      </c>
      <c r="S34" s="8">
        <v>5.0999999999999996</v>
      </c>
      <c r="AA34" s="7" t="s">
        <v>70</v>
      </c>
      <c r="AB34" s="8">
        <v>0</v>
      </c>
      <c r="AC34" s="8">
        <v>1</v>
      </c>
      <c r="AD34" s="8">
        <v>0</v>
      </c>
      <c r="AE34" s="8">
        <v>0</v>
      </c>
      <c r="AF34" s="8">
        <v>0</v>
      </c>
      <c r="AG34" s="8">
        <v>1</v>
      </c>
      <c r="AH34" s="8">
        <v>1</v>
      </c>
      <c r="AI34" s="8">
        <v>1</v>
      </c>
      <c r="AJ34" s="8">
        <v>0</v>
      </c>
      <c r="AK34" s="8">
        <v>0</v>
      </c>
      <c r="AL34" s="8">
        <v>0</v>
      </c>
      <c r="AM34" s="8">
        <v>1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1</v>
      </c>
      <c r="AT34" s="8">
        <v>6</v>
      </c>
      <c r="AU34" s="8">
        <v>6</v>
      </c>
      <c r="AV34" s="8">
        <v>0</v>
      </c>
      <c r="AW34" s="8">
        <v>0</v>
      </c>
    </row>
    <row r="35" spans="1:49" ht="15" thickBot="1" x14ac:dyDescent="0.35">
      <c r="A35" s="15" t="s">
        <v>83</v>
      </c>
      <c r="B35" s="8">
        <v>4.5999999999999996</v>
      </c>
      <c r="C35" s="8">
        <v>4.5999999999999996</v>
      </c>
      <c r="D35" s="8">
        <v>4.5999999999999996</v>
      </c>
      <c r="E35" s="8">
        <v>4.5999999999999996</v>
      </c>
      <c r="F35" s="8">
        <v>4.5999999999999996</v>
      </c>
      <c r="G35" s="8">
        <v>4.5999999999999996</v>
      </c>
      <c r="H35" s="8">
        <v>4.5999999999999996</v>
      </c>
      <c r="I35" s="8">
        <v>4.5999999999999996</v>
      </c>
      <c r="J35" s="8">
        <v>4.5999999999999996</v>
      </c>
      <c r="K35" s="8">
        <v>4.5999999999999996</v>
      </c>
      <c r="L35" s="8">
        <v>4.5999999999999996</v>
      </c>
      <c r="M35" s="8">
        <v>4.5999999999999996</v>
      </c>
      <c r="N35" s="8">
        <v>4.5999999999999996</v>
      </c>
      <c r="O35" s="8">
        <v>4.5999999999999996</v>
      </c>
      <c r="P35" s="8">
        <v>4.5999999999999996</v>
      </c>
      <c r="Q35" s="8">
        <v>4.5999999999999996</v>
      </c>
      <c r="R35" s="8">
        <v>4.5999999999999996</v>
      </c>
      <c r="S35" s="8">
        <v>4.5999999999999996</v>
      </c>
      <c r="AA35" s="7" t="s">
        <v>71</v>
      </c>
      <c r="AB35" s="8">
        <v>1</v>
      </c>
      <c r="AC35" s="8">
        <v>1</v>
      </c>
      <c r="AD35" s="8">
        <v>0</v>
      </c>
      <c r="AE35" s="8">
        <v>1</v>
      </c>
      <c r="AF35" s="8">
        <v>0</v>
      </c>
      <c r="AG35" s="8">
        <v>1</v>
      </c>
      <c r="AH35" s="8">
        <v>1</v>
      </c>
      <c r="AI35" s="8">
        <v>1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6</v>
      </c>
      <c r="AU35" s="8">
        <v>6</v>
      </c>
      <c r="AV35" s="8">
        <v>0</v>
      </c>
      <c r="AW35" s="8">
        <v>0</v>
      </c>
    </row>
    <row r="36" spans="1:49" ht="15" thickBot="1" x14ac:dyDescent="0.35">
      <c r="A36" s="15" t="s">
        <v>84</v>
      </c>
      <c r="B36" s="8">
        <v>4.0999999999999996</v>
      </c>
      <c r="C36" s="8">
        <v>4.0999999999999996</v>
      </c>
      <c r="D36" s="8">
        <v>4.0999999999999996</v>
      </c>
      <c r="E36" s="8">
        <v>4.0999999999999996</v>
      </c>
      <c r="F36" s="8">
        <v>4.0999999999999996</v>
      </c>
      <c r="G36" s="8">
        <v>4.0999999999999996</v>
      </c>
      <c r="H36" s="8">
        <v>4.0999999999999996</v>
      </c>
      <c r="I36" s="8">
        <v>4.0999999999999996</v>
      </c>
      <c r="J36" s="8">
        <v>4.0999999999999996</v>
      </c>
      <c r="K36" s="8">
        <v>4.0999999999999996</v>
      </c>
      <c r="L36" s="8">
        <v>4.0999999999999996</v>
      </c>
      <c r="M36" s="8">
        <v>4.0999999999999996</v>
      </c>
      <c r="N36" s="8">
        <v>4.0999999999999996</v>
      </c>
      <c r="O36" s="8">
        <v>4.0999999999999996</v>
      </c>
      <c r="P36" s="8">
        <v>4.0999999999999996</v>
      </c>
      <c r="Q36" s="8">
        <v>4.0999999999999996</v>
      </c>
      <c r="R36" s="8">
        <v>4.0999999999999996</v>
      </c>
      <c r="S36" s="8">
        <v>4.0999999999999996</v>
      </c>
      <c r="AA36" s="7" t="s">
        <v>72</v>
      </c>
      <c r="AB36" s="8">
        <v>1</v>
      </c>
      <c r="AC36" s="8">
        <v>1</v>
      </c>
      <c r="AD36" s="8">
        <v>0</v>
      </c>
      <c r="AE36" s="8">
        <v>1</v>
      </c>
      <c r="AF36" s="8">
        <v>0</v>
      </c>
      <c r="AG36" s="8">
        <v>1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1</v>
      </c>
      <c r="AT36" s="8">
        <v>5</v>
      </c>
      <c r="AU36" s="8">
        <v>5</v>
      </c>
      <c r="AV36" s="8">
        <v>0</v>
      </c>
      <c r="AW36" s="8">
        <v>0</v>
      </c>
    </row>
    <row r="37" spans="1:49" ht="15" thickBot="1" x14ac:dyDescent="0.35">
      <c r="A37" s="15" t="s">
        <v>85</v>
      </c>
      <c r="B37" s="8">
        <v>3.6</v>
      </c>
      <c r="C37" s="8">
        <v>3.6</v>
      </c>
      <c r="D37" s="8">
        <v>3.6</v>
      </c>
      <c r="E37" s="8">
        <v>3.6</v>
      </c>
      <c r="F37" s="8">
        <v>3.6</v>
      </c>
      <c r="G37" s="8">
        <v>3.6</v>
      </c>
      <c r="H37" s="8">
        <v>3.6</v>
      </c>
      <c r="I37" s="8">
        <v>3.6</v>
      </c>
      <c r="J37" s="8">
        <v>3.6</v>
      </c>
      <c r="K37" s="8">
        <v>3.6</v>
      </c>
      <c r="L37" s="8">
        <v>3.6</v>
      </c>
      <c r="M37" s="8">
        <v>3.6</v>
      </c>
      <c r="N37" s="8">
        <v>3.6</v>
      </c>
      <c r="O37" s="8">
        <v>3.6</v>
      </c>
      <c r="P37" s="8">
        <v>3.6</v>
      </c>
      <c r="Q37" s="8">
        <v>3.6</v>
      </c>
      <c r="R37" s="8">
        <v>3.6</v>
      </c>
      <c r="S37" s="8">
        <v>3.6</v>
      </c>
      <c r="AA37" s="7" t="s">
        <v>73</v>
      </c>
      <c r="AB37" s="8">
        <v>1</v>
      </c>
      <c r="AC37" s="8">
        <v>1</v>
      </c>
      <c r="AD37" s="8">
        <v>1</v>
      </c>
      <c r="AE37" s="8">
        <v>1</v>
      </c>
      <c r="AF37" s="8">
        <v>1</v>
      </c>
      <c r="AG37" s="8">
        <v>1</v>
      </c>
      <c r="AH37" s="8">
        <v>1</v>
      </c>
      <c r="AI37" s="8">
        <v>1</v>
      </c>
      <c r="AJ37" s="8">
        <v>1</v>
      </c>
      <c r="AK37" s="8">
        <v>0</v>
      </c>
      <c r="AL37" s="8">
        <v>0</v>
      </c>
      <c r="AM37" s="8">
        <v>0</v>
      </c>
      <c r="AN37" s="8">
        <v>1</v>
      </c>
      <c r="AO37" s="8">
        <v>0</v>
      </c>
      <c r="AP37" s="8">
        <v>0</v>
      </c>
      <c r="AQ37" s="8">
        <v>0</v>
      </c>
      <c r="AR37" s="8">
        <v>0</v>
      </c>
      <c r="AS37" s="8">
        <v>1</v>
      </c>
      <c r="AT37" s="8">
        <v>11</v>
      </c>
      <c r="AU37" s="8">
        <v>11</v>
      </c>
      <c r="AV37" s="8">
        <v>0</v>
      </c>
      <c r="AW37" s="8">
        <v>0</v>
      </c>
    </row>
    <row r="38" spans="1:49" ht="15" thickBot="1" x14ac:dyDescent="0.35">
      <c r="A38" s="15" t="s">
        <v>86</v>
      </c>
      <c r="B38" s="8">
        <v>3.1</v>
      </c>
      <c r="C38" s="8">
        <v>3.1</v>
      </c>
      <c r="D38" s="8">
        <v>3.1</v>
      </c>
      <c r="E38" s="8">
        <v>3.1</v>
      </c>
      <c r="F38" s="8">
        <v>3.1</v>
      </c>
      <c r="G38" s="8">
        <v>3.1</v>
      </c>
      <c r="H38" s="8">
        <v>3.1</v>
      </c>
      <c r="I38" s="8">
        <v>3.1</v>
      </c>
      <c r="J38" s="8">
        <v>3.1</v>
      </c>
      <c r="K38" s="8">
        <v>3.1</v>
      </c>
      <c r="L38" s="8">
        <v>3.1</v>
      </c>
      <c r="M38" s="8">
        <v>3.1</v>
      </c>
      <c r="N38" s="8">
        <v>3.1</v>
      </c>
      <c r="O38" s="8">
        <v>3.1</v>
      </c>
      <c r="P38" s="8">
        <v>3.1</v>
      </c>
      <c r="Q38" s="8">
        <v>3.1</v>
      </c>
      <c r="R38" s="8">
        <v>3.1</v>
      </c>
      <c r="S38" s="8">
        <v>3.1</v>
      </c>
      <c r="AA38" s="7" t="s">
        <v>74</v>
      </c>
      <c r="AB38" s="8">
        <v>1</v>
      </c>
      <c r="AC38" s="8">
        <v>1</v>
      </c>
      <c r="AD38" s="8">
        <v>1</v>
      </c>
      <c r="AE38" s="8">
        <v>1</v>
      </c>
      <c r="AF38" s="8">
        <v>1</v>
      </c>
      <c r="AG38" s="8">
        <v>1</v>
      </c>
      <c r="AH38" s="8">
        <v>1</v>
      </c>
      <c r="AI38" s="8">
        <v>1</v>
      </c>
      <c r="AJ38" s="8">
        <v>0</v>
      </c>
      <c r="AK38" s="8">
        <v>0</v>
      </c>
      <c r="AL38" s="8">
        <v>0</v>
      </c>
      <c r="AM38" s="8">
        <v>0</v>
      </c>
      <c r="AN38" s="8">
        <v>1</v>
      </c>
      <c r="AO38" s="8">
        <v>0</v>
      </c>
      <c r="AP38" s="8">
        <v>0</v>
      </c>
      <c r="AQ38" s="8">
        <v>1</v>
      </c>
      <c r="AR38" s="8">
        <v>1</v>
      </c>
      <c r="AS38" s="8">
        <v>0</v>
      </c>
      <c r="AT38" s="8">
        <v>11</v>
      </c>
      <c r="AU38" s="8">
        <v>11</v>
      </c>
      <c r="AV38" s="8">
        <v>0</v>
      </c>
      <c r="AW38" s="8">
        <v>0</v>
      </c>
    </row>
    <row r="39" spans="1:49" ht="15" thickBot="1" x14ac:dyDescent="0.35">
      <c r="A39" s="15" t="s">
        <v>87</v>
      </c>
      <c r="B39" s="8">
        <v>2.6</v>
      </c>
      <c r="C39" s="8">
        <v>2.6</v>
      </c>
      <c r="D39" s="8">
        <v>2.6</v>
      </c>
      <c r="E39" s="8">
        <v>2.6</v>
      </c>
      <c r="F39" s="8">
        <v>2.6</v>
      </c>
      <c r="G39" s="8">
        <v>2.6</v>
      </c>
      <c r="H39" s="8">
        <v>2.6</v>
      </c>
      <c r="I39" s="8">
        <v>2.6</v>
      </c>
      <c r="J39" s="8">
        <v>2.6</v>
      </c>
      <c r="K39" s="8">
        <v>2.6</v>
      </c>
      <c r="L39" s="8">
        <v>2.6</v>
      </c>
      <c r="M39" s="8">
        <v>2.6</v>
      </c>
      <c r="N39" s="8">
        <v>2.6</v>
      </c>
      <c r="O39" s="8">
        <v>2.6</v>
      </c>
      <c r="P39" s="8">
        <v>2.6</v>
      </c>
      <c r="Q39" s="8">
        <v>2.6</v>
      </c>
      <c r="R39" s="8">
        <v>2.6</v>
      </c>
      <c r="S39" s="8">
        <v>2.6</v>
      </c>
      <c r="AA39" s="7" t="s">
        <v>75</v>
      </c>
      <c r="AB39" s="8">
        <v>0</v>
      </c>
      <c r="AC39" s="8">
        <v>1</v>
      </c>
      <c r="AD39" s="8">
        <v>1</v>
      </c>
      <c r="AE39" s="8">
        <v>1</v>
      </c>
      <c r="AF39" s="8">
        <v>0</v>
      </c>
      <c r="AG39" s="8">
        <v>1</v>
      </c>
      <c r="AH39" s="8">
        <v>0</v>
      </c>
      <c r="AI39" s="8">
        <v>1</v>
      </c>
      <c r="AJ39" s="8">
        <v>1</v>
      </c>
      <c r="AK39" s="8">
        <v>0</v>
      </c>
      <c r="AL39" s="8">
        <v>0</v>
      </c>
      <c r="AM39" s="8">
        <v>0</v>
      </c>
      <c r="AN39" s="8">
        <v>1</v>
      </c>
      <c r="AO39" s="8">
        <v>0</v>
      </c>
      <c r="AP39" s="8">
        <v>0</v>
      </c>
      <c r="AQ39" s="8">
        <v>0</v>
      </c>
      <c r="AR39" s="8">
        <v>0</v>
      </c>
      <c r="AS39" s="8">
        <v>1</v>
      </c>
      <c r="AT39" s="8">
        <v>8</v>
      </c>
      <c r="AU39" s="8">
        <v>8</v>
      </c>
      <c r="AV39" s="8">
        <v>0</v>
      </c>
      <c r="AW39" s="8">
        <v>0</v>
      </c>
    </row>
    <row r="40" spans="1:49" ht="15" thickBot="1" x14ac:dyDescent="0.35">
      <c r="A40" s="15" t="s">
        <v>88</v>
      </c>
      <c r="B40" s="8">
        <v>2.1</v>
      </c>
      <c r="C40" s="8">
        <v>2.1</v>
      </c>
      <c r="D40" s="8">
        <v>2.1</v>
      </c>
      <c r="E40" s="8">
        <v>2.1</v>
      </c>
      <c r="F40" s="8">
        <v>2.1</v>
      </c>
      <c r="G40" s="8">
        <v>2.1</v>
      </c>
      <c r="H40" s="8">
        <v>2.1</v>
      </c>
      <c r="I40" s="8">
        <v>2.1</v>
      </c>
      <c r="J40" s="8">
        <v>2.1</v>
      </c>
      <c r="K40" s="8">
        <v>2.1</v>
      </c>
      <c r="L40" s="8">
        <v>2.1</v>
      </c>
      <c r="M40" s="8">
        <v>2.1</v>
      </c>
      <c r="N40" s="8">
        <v>2.1</v>
      </c>
      <c r="O40" s="8">
        <v>2.1</v>
      </c>
      <c r="P40" s="8">
        <v>2.1</v>
      </c>
      <c r="Q40" s="8">
        <v>2.1</v>
      </c>
      <c r="R40" s="8">
        <v>2.1</v>
      </c>
      <c r="S40" s="8">
        <v>2.1</v>
      </c>
    </row>
    <row r="41" spans="1:49" ht="15" thickBot="1" x14ac:dyDescent="0.35">
      <c r="A41" s="15" t="s">
        <v>89</v>
      </c>
      <c r="B41" s="8">
        <v>1.5</v>
      </c>
      <c r="C41" s="8">
        <v>1.5</v>
      </c>
      <c r="D41" s="8">
        <v>1.5</v>
      </c>
      <c r="E41" s="8">
        <v>1.5</v>
      </c>
      <c r="F41" s="8">
        <v>1.5</v>
      </c>
      <c r="G41" s="8">
        <v>1.5</v>
      </c>
      <c r="H41" s="8">
        <v>1.5</v>
      </c>
      <c r="I41" s="8">
        <v>1.5</v>
      </c>
      <c r="J41" s="8">
        <v>1.5</v>
      </c>
      <c r="K41" s="8">
        <v>1.5</v>
      </c>
      <c r="L41" s="8">
        <v>1.5</v>
      </c>
      <c r="M41" s="8">
        <v>1.5</v>
      </c>
      <c r="N41" s="8">
        <v>1.5</v>
      </c>
      <c r="O41" s="8">
        <v>1.5</v>
      </c>
      <c r="P41" s="8">
        <v>1.5</v>
      </c>
      <c r="Q41" s="8">
        <v>1.5</v>
      </c>
      <c r="R41" s="8">
        <v>1.5</v>
      </c>
      <c r="S41" s="8">
        <v>1.5</v>
      </c>
      <c r="AA41" s="9" t="s">
        <v>99</v>
      </c>
      <c r="AB41" s="10">
        <v>18</v>
      </c>
    </row>
    <row r="42" spans="1:49" ht="15" thickBot="1" x14ac:dyDescent="0.35">
      <c r="A42" s="15" t="s">
        <v>90</v>
      </c>
      <c r="B42" s="8">
        <v>1</v>
      </c>
      <c r="C42" s="8">
        <v>1</v>
      </c>
      <c r="D42" s="8">
        <v>1</v>
      </c>
      <c r="E42" s="8">
        <v>1</v>
      </c>
      <c r="F42" s="8">
        <v>1</v>
      </c>
      <c r="G42" s="8">
        <v>1</v>
      </c>
      <c r="H42" s="8">
        <v>1</v>
      </c>
      <c r="I42" s="8">
        <v>1</v>
      </c>
      <c r="J42" s="8">
        <v>1</v>
      </c>
      <c r="K42" s="8">
        <v>1</v>
      </c>
      <c r="L42" s="8">
        <v>1</v>
      </c>
      <c r="M42" s="8">
        <v>1</v>
      </c>
      <c r="N42" s="8">
        <v>1</v>
      </c>
      <c r="O42" s="8">
        <v>1</v>
      </c>
      <c r="P42" s="8">
        <v>1</v>
      </c>
      <c r="Q42" s="8">
        <v>1</v>
      </c>
      <c r="R42" s="8">
        <v>1</v>
      </c>
      <c r="S42" s="8">
        <v>1</v>
      </c>
      <c r="AA42" s="9" t="s">
        <v>112</v>
      </c>
      <c r="AB42" s="10">
        <v>0</v>
      </c>
    </row>
    <row r="43" spans="1:49" ht="15" thickBot="1" x14ac:dyDescent="0.35">
      <c r="A43" s="15" t="s">
        <v>91</v>
      </c>
      <c r="B43" s="8">
        <v>0.5</v>
      </c>
      <c r="C43" s="8">
        <v>0.5</v>
      </c>
      <c r="D43" s="8">
        <v>0.5</v>
      </c>
      <c r="E43" s="8">
        <v>0.5</v>
      </c>
      <c r="F43" s="8">
        <v>0.5</v>
      </c>
      <c r="G43" s="8">
        <v>0.5</v>
      </c>
      <c r="H43" s="8">
        <v>0.5</v>
      </c>
      <c r="I43" s="8">
        <v>0.5</v>
      </c>
      <c r="J43" s="8">
        <v>0.5</v>
      </c>
      <c r="K43" s="8">
        <v>0.5</v>
      </c>
      <c r="L43" s="8">
        <v>0.5</v>
      </c>
      <c r="M43" s="8">
        <v>0.5</v>
      </c>
      <c r="N43" s="8">
        <v>0.5</v>
      </c>
      <c r="O43" s="8">
        <v>0.5</v>
      </c>
      <c r="P43" s="8">
        <v>0.5</v>
      </c>
      <c r="Q43" s="8">
        <v>0.5</v>
      </c>
      <c r="R43" s="8">
        <v>0.5</v>
      </c>
      <c r="S43" s="8">
        <v>0.5</v>
      </c>
      <c r="AA43" s="9" t="s">
        <v>101</v>
      </c>
      <c r="AB43" s="10">
        <v>100</v>
      </c>
    </row>
    <row r="44" spans="1:49" ht="15" thickBot="1" x14ac:dyDescent="0.35">
      <c r="A44" s="15" t="s">
        <v>92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AA44" s="9" t="s">
        <v>102</v>
      </c>
      <c r="AB44" s="10">
        <v>100</v>
      </c>
    </row>
    <row r="45" spans="1:49" ht="18.600000000000001" thickBot="1" x14ac:dyDescent="0.35">
      <c r="A45" s="3"/>
      <c r="AA45" s="9" t="s">
        <v>103</v>
      </c>
      <c r="AB45" s="16">
        <v>0</v>
      </c>
      <c r="AC45" t="s">
        <v>129</v>
      </c>
    </row>
    <row r="46" spans="1:49" ht="15" thickBot="1" x14ac:dyDescent="0.35">
      <c r="A46" s="7" t="s">
        <v>125</v>
      </c>
      <c r="B46" s="7" t="s">
        <v>46</v>
      </c>
      <c r="C46" s="7" t="s">
        <v>47</v>
      </c>
      <c r="D46" s="7" t="s">
        <v>48</v>
      </c>
      <c r="E46" s="7" t="s">
        <v>49</v>
      </c>
      <c r="F46" s="7" t="s">
        <v>50</v>
      </c>
      <c r="G46" s="7" t="s">
        <v>51</v>
      </c>
      <c r="H46" s="7" t="s">
        <v>52</v>
      </c>
      <c r="I46" s="7" t="s">
        <v>53</v>
      </c>
      <c r="J46" s="7" t="s">
        <v>54</v>
      </c>
      <c r="K46" s="7" t="s">
        <v>55</v>
      </c>
      <c r="L46" s="7" t="s">
        <v>56</v>
      </c>
      <c r="M46" s="7" t="s">
        <v>57</v>
      </c>
      <c r="N46" s="7" t="s">
        <v>58</v>
      </c>
      <c r="O46" s="7" t="s">
        <v>59</v>
      </c>
      <c r="P46" s="7" t="s">
        <v>60</v>
      </c>
      <c r="Q46" s="7" t="s">
        <v>61</v>
      </c>
      <c r="R46" s="7" t="s">
        <v>62</v>
      </c>
      <c r="S46" s="7" t="s">
        <v>63</v>
      </c>
      <c r="T46" s="7" t="s">
        <v>95</v>
      </c>
      <c r="U46" s="7" t="s">
        <v>96</v>
      </c>
      <c r="V46" s="7" t="s">
        <v>97</v>
      </c>
      <c r="W46" s="7" t="s">
        <v>98</v>
      </c>
      <c r="AA46" s="9" t="s">
        <v>104</v>
      </c>
      <c r="AB46" s="10"/>
    </row>
    <row r="47" spans="1:49" ht="15" thickBot="1" x14ac:dyDescent="0.35">
      <c r="A47" s="7" t="s">
        <v>65</v>
      </c>
      <c r="B47" s="8">
        <v>5.0999999999999996</v>
      </c>
      <c r="C47" s="8">
        <v>5.0999999999999996</v>
      </c>
      <c r="D47" s="8">
        <v>5.0999999999999996</v>
      </c>
      <c r="E47" s="8">
        <v>5.0999999999999996</v>
      </c>
      <c r="F47" s="8">
        <v>4.5999999999999996</v>
      </c>
      <c r="G47" s="8">
        <v>5.0999999999999996</v>
      </c>
      <c r="H47" s="8">
        <v>5.0999999999999996</v>
      </c>
      <c r="I47" s="8">
        <v>4.5999999999999996</v>
      </c>
      <c r="J47" s="8">
        <v>4.5999999999999996</v>
      </c>
      <c r="K47" s="8">
        <v>4.5999999999999996</v>
      </c>
      <c r="L47" s="8">
        <v>4.5999999999999996</v>
      </c>
      <c r="M47" s="8">
        <v>4.5999999999999996</v>
      </c>
      <c r="N47" s="8">
        <v>5.0999999999999996</v>
      </c>
      <c r="O47" s="8">
        <v>5.0999999999999996</v>
      </c>
      <c r="P47" s="8">
        <v>4.5999999999999996</v>
      </c>
      <c r="Q47" s="8">
        <v>4.5999999999999996</v>
      </c>
      <c r="R47" s="8">
        <v>4.5999999999999996</v>
      </c>
      <c r="S47" s="8">
        <v>4.5999999999999996</v>
      </c>
      <c r="T47" s="8">
        <v>87.3</v>
      </c>
      <c r="U47" s="8">
        <v>8</v>
      </c>
      <c r="V47" s="8">
        <v>-79.3</v>
      </c>
      <c r="W47" s="8">
        <v>-991.25</v>
      </c>
      <c r="AA47" s="9" t="s">
        <v>105</v>
      </c>
      <c r="AB47" s="10"/>
    </row>
    <row r="48" spans="1:49" ht="15" thickBot="1" x14ac:dyDescent="0.35">
      <c r="A48" s="7" t="s">
        <v>66</v>
      </c>
      <c r="B48" s="8">
        <v>5.0999999999999996</v>
      </c>
      <c r="C48" s="8">
        <v>5.0999999999999996</v>
      </c>
      <c r="D48" s="8">
        <v>5.0999999999999996</v>
      </c>
      <c r="E48" s="8">
        <v>5.0999999999999996</v>
      </c>
      <c r="F48" s="8">
        <v>5.0999999999999996</v>
      </c>
      <c r="G48" s="8">
        <v>5.0999999999999996</v>
      </c>
      <c r="H48" s="8">
        <v>5.0999999999999996</v>
      </c>
      <c r="I48" s="8">
        <v>5.0999999999999996</v>
      </c>
      <c r="J48" s="8">
        <v>5.0999999999999996</v>
      </c>
      <c r="K48" s="8">
        <v>5.0999999999999996</v>
      </c>
      <c r="L48" s="8">
        <v>5.0999999999999996</v>
      </c>
      <c r="M48" s="8">
        <v>5.0999999999999996</v>
      </c>
      <c r="N48" s="8">
        <v>5.0999999999999996</v>
      </c>
      <c r="O48" s="8">
        <v>5.0999999999999996</v>
      </c>
      <c r="P48" s="8">
        <v>5.0999999999999996</v>
      </c>
      <c r="Q48" s="8">
        <v>5.0999999999999996</v>
      </c>
      <c r="R48" s="8">
        <v>5.0999999999999996</v>
      </c>
      <c r="S48" s="8">
        <v>5.0999999999999996</v>
      </c>
      <c r="T48" s="8">
        <v>92.5</v>
      </c>
      <c r="U48" s="8">
        <v>18</v>
      </c>
      <c r="V48" s="8">
        <v>-74.5</v>
      </c>
      <c r="W48" s="8">
        <v>-413.89</v>
      </c>
      <c r="AA48" s="9" t="s">
        <v>106</v>
      </c>
      <c r="AB48" s="10">
        <v>0</v>
      </c>
    </row>
    <row r="49" spans="1:27" ht="15" thickBot="1" x14ac:dyDescent="0.35">
      <c r="A49" s="7" t="s">
        <v>67</v>
      </c>
      <c r="B49" s="8">
        <v>5.0999999999999996</v>
      </c>
      <c r="C49" s="8">
        <v>5.0999999999999996</v>
      </c>
      <c r="D49" s="8">
        <v>4.5999999999999996</v>
      </c>
      <c r="E49" s="8">
        <v>5.0999999999999996</v>
      </c>
      <c r="F49" s="8">
        <v>4.5999999999999996</v>
      </c>
      <c r="G49" s="8">
        <v>5.0999999999999996</v>
      </c>
      <c r="H49" s="8">
        <v>4.5999999999999996</v>
      </c>
      <c r="I49" s="8">
        <v>5.0999999999999996</v>
      </c>
      <c r="J49" s="8">
        <v>4.5999999999999996</v>
      </c>
      <c r="K49" s="8">
        <v>4.5999999999999996</v>
      </c>
      <c r="L49" s="8">
        <v>4.5999999999999996</v>
      </c>
      <c r="M49" s="8">
        <v>4.5999999999999996</v>
      </c>
      <c r="N49" s="8">
        <v>4.5999999999999996</v>
      </c>
      <c r="O49" s="8">
        <v>4.5999999999999996</v>
      </c>
      <c r="P49" s="8">
        <v>4.5999999999999996</v>
      </c>
      <c r="Q49" s="8">
        <v>4.5999999999999996</v>
      </c>
      <c r="R49" s="8">
        <v>4.5999999999999996</v>
      </c>
      <c r="S49" s="8">
        <v>4.5999999999999996</v>
      </c>
      <c r="T49" s="8">
        <v>85.8</v>
      </c>
      <c r="U49" s="8">
        <v>5</v>
      </c>
      <c r="V49" s="8">
        <v>-80.8</v>
      </c>
      <c r="W49" s="8">
        <v>-1616</v>
      </c>
    </row>
    <row r="50" spans="1:27" ht="15" thickBot="1" x14ac:dyDescent="0.35">
      <c r="A50" s="7" t="s">
        <v>68</v>
      </c>
      <c r="B50" s="8">
        <v>5.0999999999999996</v>
      </c>
      <c r="C50" s="8">
        <v>4.5999999999999996</v>
      </c>
      <c r="D50" s="8">
        <v>5.0999999999999996</v>
      </c>
      <c r="E50" s="8">
        <v>4.5999999999999996</v>
      </c>
      <c r="F50" s="8">
        <v>4.5999999999999996</v>
      </c>
      <c r="G50" s="8">
        <v>5.0999999999999996</v>
      </c>
      <c r="H50" s="8">
        <v>5.0999999999999996</v>
      </c>
      <c r="I50" s="8">
        <v>4.5999999999999996</v>
      </c>
      <c r="J50" s="8">
        <v>4.5999999999999996</v>
      </c>
      <c r="K50" s="8">
        <v>4.5999999999999996</v>
      </c>
      <c r="L50" s="8">
        <v>4.5999999999999996</v>
      </c>
      <c r="M50" s="8">
        <v>4.5999999999999996</v>
      </c>
      <c r="N50" s="8">
        <v>4.5999999999999996</v>
      </c>
      <c r="O50" s="8">
        <v>4.5999999999999996</v>
      </c>
      <c r="P50" s="8">
        <v>4.5999999999999996</v>
      </c>
      <c r="Q50" s="8">
        <v>4.5999999999999996</v>
      </c>
      <c r="R50" s="8">
        <v>4.5999999999999996</v>
      </c>
      <c r="S50" s="8">
        <v>4.5999999999999996</v>
      </c>
      <c r="T50" s="8">
        <v>85.3</v>
      </c>
      <c r="U50" s="8">
        <v>4</v>
      </c>
      <c r="V50" s="8">
        <v>-81.3</v>
      </c>
      <c r="W50" s="8">
        <v>-2032.5</v>
      </c>
      <c r="AA50" s="11" t="s">
        <v>107</v>
      </c>
    </row>
    <row r="51" spans="1:27" ht="15" thickBot="1" x14ac:dyDescent="0.35">
      <c r="A51" s="7" t="s">
        <v>69</v>
      </c>
      <c r="B51" s="8">
        <v>5.0999999999999996</v>
      </c>
      <c r="C51" s="8">
        <v>5.0999999999999996</v>
      </c>
      <c r="D51" s="8">
        <v>5.0999999999999996</v>
      </c>
      <c r="E51" s="8">
        <v>5.0999999999999996</v>
      </c>
      <c r="F51" s="8">
        <v>5.0999999999999996</v>
      </c>
      <c r="G51" s="8">
        <v>5.0999999999999996</v>
      </c>
      <c r="H51" s="8">
        <v>5.0999999999999996</v>
      </c>
      <c r="I51" s="8">
        <v>5.0999999999999996</v>
      </c>
      <c r="J51" s="8">
        <v>5.0999999999999996</v>
      </c>
      <c r="K51" s="8">
        <v>5.0999999999999996</v>
      </c>
      <c r="L51" s="8">
        <v>5.0999999999999996</v>
      </c>
      <c r="M51" s="8">
        <v>5.0999999999999996</v>
      </c>
      <c r="N51" s="8">
        <v>5.0999999999999996</v>
      </c>
      <c r="O51" s="8">
        <v>5.0999999999999996</v>
      </c>
      <c r="P51" s="8">
        <v>5.0999999999999996</v>
      </c>
      <c r="Q51" s="8">
        <v>5.0999999999999996</v>
      </c>
      <c r="R51" s="8">
        <v>5.0999999999999996</v>
      </c>
      <c r="S51" s="8">
        <v>5.0999999999999996</v>
      </c>
      <c r="T51" s="8">
        <v>92.5</v>
      </c>
      <c r="U51" s="8">
        <v>18</v>
      </c>
      <c r="V51" s="8">
        <v>-74.5</v>
      </c>
      <c r="W51" s="8">
        <v>-413.89</v>
      </c>
    </row>
    <row r="52" spans="1:27" ht="15" thickBot="1" x14ac:dyDescent="0.35">
      <c r="A52" s="7" t="s">
        <v>70</v>
      </c>
      <c r="B52" s="8">
        <v>4.5999999999999996</v>
      </c>
      <c r="C52" s="8">
        <v>5.0999999999999996</v>
      </c>
      <c r="D52" s="8">
        <v>4.5999999999999996</v>
      </c>
      <c r="E52" s="8">
        <v>4.5999999999999996</v>
      </c>
      <c r="F52" s="8">
        <v>4.5999999999999996</v>
      </c>
      <c r="G52" s="8">
        <v>5.0999999999999996</v>
      </c>
      <c r="H52" s="8">
        <v>5.0999999999999996</v>
      </c>
      <c r="I52" s="8">
        <v>5.0999999999999996</v>
      </c>
      <c r="J52" s="8">
        <v>4.5999999999999996</v>
      </c>
      <c r="K52" s="8">
        <v>4.5999999999999996</v>
      </c>
      <c r="L52" s="8">
        <v>4.5999999999999996</v>
      </c>
      <c r="M52" s="8">
        <v>5.0999999999999996</v>
      </c>
      <c r="N52" s="8">
        <v>4.5999999999999996</v>
      </c>
      <c r="O52" s="8">
        <v>4.5999999999999996</v>
      </c>
      <c r="P52" s="8">
        <v>4.5999999999999996</v>
      </c>
      <c r="Q52" s="8">
        <v>4.5999999999999996</v>
      </c>
      <c r="R52" s="8">
        <v>4.5999999999999996</v>
      </c>
      <c r="S52" s="8">
        <v>5.0999999999999996</v>
      </c>
      <c r="T52" s="8">
        <v>86.3</v>
      </c>
      <c r="U52" s="8">
        <v>6</v>
      </c>
      <c r="V52" s="8">
        <v>-80.3</v>
      </c>
      <c r="W52" s="8">
        <v>-1338.33</v>
      </c>
      <c r="AA52" s="12" t="s">
        <v>113</v>
      </c>
    </row>
    <row r="53" spans="1:27" ht="15" thickBot="1" x14ac:dyDescent="0.35">
      <c r="A53" s="7" t="s">
        <v>71</v>
      </c>
      <c r="B53" s="8">
        <v>5.0999999999999996</v>
      </c>
      <c r="C53" s="8">
        <v>5.0999999999999996</v>
      </c>
      <c r="D53" s="8">
        <v>4.5999999999999996</v>
      </c>
      <c r="E53" s="8">
        <v>5.0999999999999996</v>
      </c>
      <c r="F53" s="8">
        <v>4.5999999999999996</v>
      </c>
      <c r="G53" s="8">
        <v>5.0999999999999996</v>
      </c>
      <c r="H53" s="8">
        <v>5.0999999999999996</v>
      </c>
      <c r="I53" s="8">
        <v>5.0999999999999996</v>
      </c>
      <c r="J53" s="8">
        <v>4.5999999999999996</v>
      </c>
      <c r="K53" s="8">
        <v>4.5999999999999996</v>
      </c>
      <c r="L53" s="8">
        <v>4.5999999999999996</v>
      </c>
      <c r="M53" s="8">
        <v>4.5999999999999996</v>
      </c>
      <c r="N53" s="8">
        <v>4.5999999999999996</v>
      </c>
      <c r="O53" s="8">
        <v>4.5999999999999996</v>
      </c>
      <c r="P53" s="8">
        <v>4.5999999999999996</v>
      </c>
      <c r="Q53" s="8">
        <v>4.5999999999999996</v>
      </c>
      <c r="R53" s="8">
        <v>4.5999999999999996</v>
      </c>
      <c r="S53" s="8">
        <v>4.5999999999999996</v>
      </c>
      <c r="T53" s="8">
        <v>86.3</v>
      </c>
      <c r="U53" s="8">
        <v>6</v>
      </c>
      <c r="V53" s="8">
        <v>-80.3</v>
      </c>
      <c r="W53" s="8">
        <v>-1338.33</v>
      </c>
      <c r="AA53" s="12" t="s">
        <v>128</v>
      </c>
    </row>
    <row r="54" spans="1:27" ht="15" thickBot="1" x14ac:dyDescent="0.35">
      <c r="A54" s="7" t="s">
        <v>72</v>
      </c>
      <c r="B54" s="8">
        <v>5.0999999999999996</v>
      </c>
      <c r="C54" s="8">
        <v>5.0999999999999996</v>
      </c>
      <c r="D54" s="8">
        <v>4.5999999999999996</v>
      </c>
      <c r="E54" s="8">
        <v>5.0999999999999996</v>
      </c>
      <c r="F54" s="8">
        <v>4.5999999999999996</v>
      </c>
      <c r="G54" s="8">
        <v>5.0999999999999996</v>
      </c>
      <c r="H54" s="8">
        <v>4.5999999999999996</v>
      </c>
      <c r="I54" s="8">
        <v>4.5999999999999996</v>
      </c>
      <c r="J54" s="8">
        <v>4.5999999999999996</v>
      </c>
      <c r="K54" s="8">
        <v>4.5999999999999996</v>
      </c>
      <c r="L54" s="8">
        <v>4.5999999999999996</v>
      </c>
      <c r="M54" s="8">
        <v>4.5999999999999996</v>
      </c>
      <c r="N54" s="8">
        <v>4.5999999999999996</v>
      </c>
      <c r="O54" s="8">
        <v>4.5999999999999996</v>
      </c>
      <c r="P54" s="8">
        <v>4.5999999999999996</v>
      </c>
      <c r="Q54" s="8">
        <v>4.5999999999999996</v>
      </c>
      <c r="R54" s="8">
        <v>4.5999999999999996</v>
      </c>
      <c r="S54" s="8">
        <v>5.0999999999999996</v>
      </c>
      <c r="T54" s="8">
        <v>85.8</v>
      </c>
      <c r="U54" s="8">
        <v>5</v>
      </c>
      <c r="V54" s="8">
        <v>-80.8</v>
      </c>
      <c r="W54" s="8">
        <v>-1616</v>
      </c>
    </row>
    <row r="55" spans="1:27" ht="15" thickBot="1" x14ac:dyDescent="0.35">
      <c r="A55" s="7" t="s">
        <v>73</v>
      </c>
      <c r="B55" s="8">
        <v>5.0999999999999996</v>
      </c>
      <c r="C55" s="8">
        <v>5.0999999999999996</v>
      </c>
      <c r="D55" s="8">
        <v>5.0999999999999996</v>
      </c>
      <c r="E55" s="8">
        <v>5.0999999999999996</v>
      </c>
      <c r="F55" s="8">
        <v>5.0999999999999996</v>
      </c>
      <c r="G55" s="8">
        <v>5.0999999999999996</v>
      </c>
      <c r="H55" s="8">
        <v>5.0999999999999996</v>
      </c>
      <c r="I55" s="8">
        <v>5.0999999999999996</v>
      </c>
      <c r="J55" s="8">
        <v>5.0999999999999996</v>
      </c>
      <c r="K55" s="8">
        <v>4.5999999999999996</v>
      </c>
      <c r="L55" s="8">
        <v>4.5999999999999996</v>
      </c>
      <c r="M55" s="8">
        <v>4.5999999999999996</v>
      </c>
      <c r="N55" s="8">
        <v>5.0999999999999996</v>
      </c>
      <c r="O55" s="8">
        <v>4.5999999999999996</v>
      </c>
      <c r="P55" s="8">
        <v>4.5999999999999996</v>
      </c>
      <c r="Q55" s="8">
        <v>4.5999999999999996</v>
      </c>
      <c r="R55" s="8">
        <v>4.5999999999999996</v>
      </c>
      <c r="S55" s="8">
        <v>5.0999999999999996</v>
      </c>
      <c r="T55" s="8">
        <v>88.9</v>
      </c>
      <c r="U55" s="8">
        <v>11</v>
      </c>
      <c r="V55" s="8">
        <v>-77.900000000000006</v>
      </c>
      <c r="W55" s="8">
        <v>-708.18</v>
      </c>
    </row>
    <row r="56" spans="1:27" ht="15" thickBot="1" x14ac:dyDescent="0.35">
      <c r="A56" s="7" t="s">
        <v>74</v>
      </c>
      <c r="B56" s="8">
        <v>5.0999999999999996</v>
      </c>
      <c r="C56" s="8">
        <v>5.0999999999999996</v>
      </c>
      <c r="D56" s="8">
        <v>5.0999999999999996</v>
      </c>
      <c r="E56" s="8">
        <v>5.0999999999999996</v>
      </c>
      <c r="F56" s="8">
        <v>5.0999999999999996</v>
      </c>
      <c r="G56" s="8">
        <v>5.0999999999999996</v>
      </c>
      <c r="H56" s="8">
        <v>5.0999999999999996</v>
      </c>
      <c r="I56" s="8">
        <v>5.0999999999999996</v>
      </c>
      <c r="J56" s="8">
        <v>4.5999999999999996</v>
      </c>
      <c r="K56" s="8">
        <v>4.5999999999999996</v>
      </c>
      <c r="L56" s="8">
        <v>4.5999999999999996</v>
      </c>
      <c r="M56" s="8">
        <v>4.5999999999999996</v>
      </c>
      <c r="N56" s="8">
        <v>5.0999999999999996</v>
      </c>
      <c r="O56" s="8">
        <v>4.5999999999999996</v>
      </c>
      <c r="P56" s="8">
        <v>4.5999999999999996</v>
      </c>
      <c r="Q56" s="8">
        <v>5.0999999999999996</v>
      </c>
      <c r="R56" s="8">
        <v>5.0999999999999996</v>
      </c>
      <c r="S56" s="8">
        <v>4.5999999999999996</v>
      </c>
      <c r="T56" s="8">
        <v>88.9</v>
      </c>
      <c r="U56" s="8">
        <v>11</v>
      </c>
      <c r="V56" s="8">
        <v>-77.900000000000006</v>
      </c>
      <c r="W56" s="8">
        <v>-708.18</v>
      </c>
    </row>
    <row r="57" spans="1:27" ht="15" thickBot="1" x14ac:dyDescent="0.35">
      <c r="A57" s="7" t="s">
        <v>75</v>
      </c>
      <c r="B57" s="8">
        <v>4.5999999999999996</v>
      </c>
      <c r="C57" s="8">
        <v>5.0999999999999996</v>
      </c>
      <c r="D57" s="8">
        <v>5.0999999999999996</v>
      </c>
      <c r="E57" s="8">
        <v>5.0999999999999996</v>
      </c>
      <c r="F57" s="8">
        <v>4.5999999999999996</v>
      </c>
      <c r="G57" s="8">
        <v>5.0999999999999996</v>
      </c>
      <c r="H57" s="8">
        <v>4.5999999999999996</v>
      </c>
      <c r="I57" s="8">
        <v>5.0999999999999996</v>
      </c>
      <c r="J57" s="8">
        <v>5.0999999999999996</v>
      </c>
      <c r="K57" s="8">
        <v>4.5999999999999996</v>
      </c>
      <c r="L57" s="8">
        <v>4.5999999999999996</v>
      </c>
      <c r="M57" s="8">
        <v>4.5999999999999996</v>
      </c>
      <c r="N57" s="8">
        <v>5.0999999999999996</v>
      </c>
      <c r="O57" s="8">
        <v>4.5999999999999996</v>
      </c>
      <c r="P57" s="8">
        <v>4.5999999999999996</v>
      </c>
      <c r="Q57" s="8">
        <v>4.5999999999999996</v>
      </c>
      <c r="R57" s="8">
        <v>4.5999999999999996</v>
      </c>
      <c r="S57" s="8">
        <v>5.0999999999999996</v>
      </c>
      <c r="T57" s="8">
        <v>87.3</v>
      </c>
      <c r="U57" s="8">
        <v>8</v>
      </c>
      <c r="V57" s="8">
        <v>-79.3</v>
      </c>
      <c r="W57" s="8">
        <v>-991.25</v>
      </c>
    </row>
    <row r="58" spans="1:27" ht="15" thickBot="1" x14ac:dyDescent="0.35"/>
    <row r="59" spans="1:27" ht="15" thickBot="1" x14ac:dyDescent="0.35">
      <c r="A59" s="9" t="s">
        <v>99</v>
      </c>
      <c r="B59" s="10">
        <v>91.8</v>
      </c>
    </row>
    <row r="60" spans="1:27" ht="15" thickBot="1" x14ac:dyDescent="0.35">
      <c r="A60" s="9" t="s">
        <v>100</v>
      </c>
      <c r="B60" s="10">
        <v>0</v>
      </c>
    </row>
    <row r="61" spans="1:27" ht="15" thickBot="1" x14ac:dyDescent="0.35">
      <c r="A61" s="9" t="s">
        <v>101</v>
      </c>
      <c r="B61" s="10">
        <v>966.9</v>
      </c>
    </row>
    <row r="62" spans="1:27" ht="15" thickBot="1" x14ac:dyDescent="0.35">
      <c r="A62" s="9" t="s">
        <v>102</v>
      </c>
      <c r="B62" s="10">
        <v>100</v>
      </c>
    </row>
    <row r="63" spans="1:27" ht="15" thickBot="1" x14ac:dyDescent="0.35">
      <c r="A63" s="9" t="s">
        <v>103</v>
      </c>
      <c r="B63" s="16">
        <v>866.9</v>
      </c>
    </row>
    <row r="64" spans="1:27" ht="15" thickBot="1" x14ac:dyDescent="0.35">
      <c r="A64" s="9" t="s">
        <v>104</v>
      </c>
      <c r="B64" s="10"/>
    </row>
    <row r="65" spans="1:2" ht="15" thickBot="1" x14ac:dyDescent="0.35">
      <c r="A65" s="9" t="s">
        <v>105</v>
      </c>
      <c r="B65" s="10"/>
    </row>
    <row r="66" spans="1:2" ht="15" thickBot="1" x14ac:dyDescent="0.35">
      <c r="A66" s="9" t="s">
        <v>106</v>
      </c>
      <c r="B66" s="10">
        <v>0</v>
      </c>
    </row>
    <row r="68" spans="1:2" x14ac:dyDescent="0.3">
      <c r="A68" s="11" t="s">
        <v>107</v>
      </c>
    </row>
    <row r="70" spans="1:2" x14ac:dyDescent="0.3">
      <c r="A70" s="12" t="s">
        <v>108</v>
      </c>
    </row>
    <row r="71" spans="1:2" x14ac:dyDescent="0.3">
      <c r="A71" s="12" t="s">
        <v>126</v>
      </c>
    </row>
  </sheetData>
  <hyperlinks>
    <hyperlink ref="A68" r:id="rId1" display="https://miau.my-x.hu/myx-free/coco/test/274601620211206094005.html" xr:uid="{60E59547-EA7D-4276-B2DC-FC7A31EDC61F}"/>
    <hyperlink ref="AA50" r:id="rId2" display="https://miau.my-x.hu/myx-free/coco/test/301845320211206094034.html" xr:uid="{7718BAE8-A3A9-4767-926C-AA4FB00D663C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8DD0-48A2-403D-A50F-8C65E437AE50}">
  <dimension ref="A1:W138"/>
  <sheetViews>
    <sheetView topLeftCell="A102" zoomScale="70" zoomScaleNormal="70" workbookViewId="0">
      <selection activeCell="C127" sqref="C127:U138"/>
    </sheetView>
  </sheetViews>
  <sheetFormatPr defaultColWidth="10.6640625" defaultRowHeight="14.4" x14ac:dyDescent="0.3"/>
  <cols>
    <col min="2" max="2" width="19.109375" bestFit="1" customWidth="1"/>
  </cols>
  <sheetData>
    <row r="1" spans="1:21" x14ac:dyDescent="0.3">
      <c r="B1" t="s">
        <v>36</v>
      </c>
      <c r="C1" t="s">
        <v>0</v>
      </c>
      <c r="D1" t="s">
        <v>0</v>
      </c>
      <c r="E1" t="s">
        <v>0</v>
      </c>
      <c r="F1" t="s">
        <v>0</v>
      </c>
      <c r="G1" t="s">
        <v>0</v>
      </c>
      <c r="H1" t="s">
        <v>0</v>
      </c>
      <c r="I1" t="s">
        <v>0</v>
      </c>
      <c r="J1" t="s">
        <v>0</v>
      </c>
      <c r="K1" t="s">
        <v>0</v>
      </c>
      <c r="L1" t="s">
        <v>0</v>
      </c>
      <c r="M1" t="s">
        <v>0</v>
      </c>
      <c r="N1" t="s">
        <v>0</v>
      </c>
      <c r="O1" t="s">
        <v>0</v>
      </c>
      <c r="P1" t="s">
        <v>0</v>
      </c>
      <c r="Q1" t="s">
        <v>0</v>
      </c>
      <c r="R1" t="s">
        <v>0</v>
      </c>
      <c r="S1" t="s">
        <v>0</v>
      </c>
      <c r="T1" t="s">
        <v>0</v>
      </c>
      <c r="U1" t="s">
        <v>1</v>
      </c>
    </row>
    <row r="2" spans="1:21" s="2" customFormat="1" ht="129.6" x14ac:dyDescent="0.3">
      <c r="A2" s="2" t="s">
        <v>33</v>
      </c>
      <c r="B2" s="2" t="s">
        <v>2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s">
        <v>23</v>
      </c>
      <c r="L2" s="2" t="s">
        <v>24</v>
      </c>
      <c r="M2" s="2" t="s">
        <v>25</v>
      </c>
      <c r="N2" s="2" t="s">
        <v>26</v>
      </c>
      <c r="O2" s="2" t="s">
        <v>27</v>
      </c>
      <c r="P2" s="2" t="s">
        <v>28</v>
      </c>
      <c r="Q2" s="2" t="s">
        <v>29</v>
      </c>
      <c r="R2" s="2" t="s">
        <v>30</v>
      </c>
      <c r="S2" s="2" t="s">
        <v>31</v>
      </c>
      <c r="T2" s="2" t="s">
        <v>32</v>
      </c>
      <c r="U2" s="2" t="s">
        <v>14</v>
      </c>
    </row>
    <row r="3" spans="1:21" x14ac:dyDescent="0.3">
      <c r="A3" t="s">
        <v>0</v>
      </c>
      <c r="B3" t="s">
        <v>3</v>
      </c>
      <c r="C3">
        <v>1</v>
      </c>
      <c r="D3">
        <v>1</v>
      </c>
      <c r="E3">
        <v>1</v>
      </c>
      <c r="F3">
        <v>1</v>
      </c>
      <c r="G3">
        <v>0</v>
      </c>
      <c r="H3">
        <v>1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1</v>
      </c>
      <c r="P3">
        <v>1</v>
      </c>
      <c r="Q3">
        <v>0</v>
      </c>
      <c r="R3">
        <v>0</v>
      </c>
      <c r="S3">
        <v>0</v>
      </c>
      <c r="T3">
        <v>0</v>
      </c>
      <c r="U3">
        <v>8</v>
      </c>
    </row>
    <row r="4" spans="1:21" x14ac:dyDescent="0.3">
      <c r="A4" t="s">
        <v>0</v>
      </c>
      <c r="B4" t="s">
        <v>4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18</v>
      </c>
    </row>
    <row r="5" spans="1:21" x14ac:dyDescent="0.3">
      <c r="A5" t="s">
        <v>0</v>
      </c>
      <c r="B5" t="s">
        <v>5</v>
      </c>
      <c r="C5">
        <v>1</v>
      </c>
      <c r="D5">
        <v>1</v>
      </c>
      <c r="E5">
        <v>0</v>
      </c>
      <c r="F5">
        <v>1</v>
      </c>
      <c r="G5">
        <v>0</v>
      </c>
      <c r="H5">
        <v>1</v>
      </c>
      <c r="I5">
        <v>0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5</v>
      </c>
    </row>
    <row r="6" spans="1:21" x14ac:dyDescent="0.3">
      <c r="A6" t="s">
        <v>0</v>
      </c>
      <c r="B6" t="s">
        <v>6</v>
      </c>
      <c r="C6">
        <v>1</v>
      </c>
      <c r="D6">
        <v>0</v>
      </c>
      <c r="E6">
        <v>1</v>
      </c>
      <c r="F6">
        <v>0</v>
      </c>
      <c r="G6">
        <v>0</v>
      </c>
      <c r="H6">
        <v>1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4</v>
      </c>
    </row>
    <row r="7" spans="1:21" x14ac:dyDescent="0.3">
      <c r="A7" t="s">
        <v>0</v>
      </c>
      <c r="B7" t="s">
        <v>7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18</v>
      </c>
    </row>
    <row r="8" spans="1:21" x14ac:dyDescent="0.3">
      <c r="A8" t="s">
        <v>0</v>
      </c>
      <c r="B8" t="s">
        <v>8</v>
      </c>
      <c r="C8">
        <v>0</v>
      </c>
      <c r="D8">
        <v>1</v>
      </c>
      <c r="E8">
        <v>0</v>
      </c>
      <c r="F8">
        <v>0</v>
      </c>
      <c r="G8">
        <v>0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1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6</v>
      </c>
    </row>
    <row r="9" spans="1:21" x14ac:dyDescent="0.3">
      <c r="A9" t="s">
        <v>0</v>
      </c>
      <c r="B9" t="s">
        <v>9</v>
      </c>
      <c r="C9">
        <v>1</v>
      </c>
      <c r="D9">
        <v>1</v>
      </c>
      <c r="E9">
        <v>0</v>
      </c>
      <c r="F9">
        <v>1</v>
      </c>
      <c r="G9">
        <v>0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6</v>
      </c>
    </row>
    <row r="10" spans="1:21" x14ac:dyDescent="0.3">
      <c r="A10" t="s">
        <v>0</v>
      </c>
      <c r="B10" t="s">
        <v>10</v>
      </c>
      <c r="C10">
        <v>1</v>
      </c>
      <c r="D10">
        <v>1</v>
      </c>
      <c r="E10">
        <v>0</v>
      </c>
      <c r="F10">
        <v>1</v>
      </c>
      <c r="G10">
        <v>0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</v>
      </c>
      <c r="U10">
        <v>5</v>
      </c>
    </row>
    <row r="11" spans="1:21" x14ac:dyDescent="0.3">
      <c r="A11" t="s">
        <v>0</v>
      </c>
      <c r="B11" t="s">
        <v>11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0</v>
      </c>
      <c r="T11">
        <v>1</v>
      </c>
      <c r="U11">
        <v>11</v>
      </c>
    </row>
    <row r="12" spans="1:21" x14ac:dyDescent="0.3">
      <c r="A12" t="s">
        <v>0</v>
      </c>
      <c r="B12" t="s">
        <v>12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1</v>
      </c>
      <c r="P12">
        <v>0</v>
      </c>
      <c r="Q12">
        <v>0</v>
      </c>
      <c r="R12">
        <v>1</v>
      </c>
      <c r="S12">
        <v>1</v>
      </c>
      <c r="T12">
        <v>0</v>
      </c>
      <c r="U12">
        <v>11</v>
      </c>
    </row>
    <row r="13" spans="1:21" x14ac:dyDescent="0.3">
      <c r="A13" t="s">
        <v>0</v>
      </c>
      <c r="B13" t="s">
        <v>13</v>
      </c>
      <c r="C13">
        <v>0</v>
      </c>
      <c r="D13">
        <v>1</v>
      </c>
      <c r="E13">
        <v>1</v>
      </c>
      <c r="F13">
        <v>1</v>
      </c>
      <c r="G13">
        <v>0</v>
      </c>
      <c r="H13">
        <v>1</v>
      </c>
      <c r="I13">
        <v>0</v>
      </c>
      <c r="J13">
        <v>1</v>
      </c>
      <c r="K13">
        <v>1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1</v>
      </c>
      <c r="U13">
        <v>8</v>
      </c>
    </row>
    <row r="14" spans="1:21" x14ac:dyDescent="0.3">
      <c r="A14" t="s">
        <v>1</v>
      </c>
      <c r="B14" t="s">
        <v>14</v>
      </c>
      <c r="C14">
        <v>9</v>
      </c>
      <c r="D14">
        <v>10</v>
      </c>
      <c r="E14">
        <v>7</v>
      </c>
      <c r="F14">
        <v>9</v>
      </c>
      <c r="G14">
        <v>4</v>
      </c>
      <c r="H14">
        <v>11</v>
      </c>
      <c r="I14">
        <v>8</v>
      </c>
      <c r="J14">
        <v>8</v>
      </c>
      <c r="K14">
        <v>4</v>
      </c>
      <c r="L14">
        <v>2</v>
      </c>
      <c r="M14">
        <v>2</v>
      </c>
      <c r="N14">
        <v>3</v>
      </c>
      <c r="O14">
        <v>6</v>
      </c>
      <c r="P14">
        <v>3</v>
      </c>
      <c r="Q14">
        <v>2</v>
      </c>
      <c r="R14">
        <v>3</v>
      </c>
      <c r="S14">
        <v>3</v>
      </c>
      <c r="T14">
        <v>6</v>
      </c>
      <c r="U14">
        <v>100</v>
      </c>
    </row>
    <row r="16" spans="1:21" x14ac:dyDescent="0.3">
      <c r="B16" t="s">
        <v>34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t="s">
        <v>35</v>
      </c>
    </row>
    <row r="18" spans="2:23" ht="129.6" x14ac:dyDescent="0.3">
      <c r="B18" t="s">
        <v>131</v>
      </c>
      <c r="C18" s="2" t="str">
        <f>C2</f>
        <v>Mezőgazdaság, erdőgazdálkodás, halászat</v>
      </c>
      <c r="D18" s="2" t="str">
        <f t="shared" ref="D18:U18" si="0">D2</f>
        <v>Bányászat, kőfejtés</v>
      </c>
      <c r="E18" s="2" t="str">
        <f t="shared" si="0"/>
        <v>Feldolgozóipar</v>
      </c>
      <c r="F18" s="2" t="str">
        <f t="shared" si="0"/>
        <v>Villamosenergia, gáz, gőzellátás, légkondicionálás</v>
      </c>
      <c r="G18" s="2" t="str">
        <f t="shared" si="0"/>
        <v>Vízellátás; szennyvíz gyűjtése, kezelése, hulladékgazdálkodás, szennyeződésmentesítés</v>
      </c>
      <c r="H18" s="2" t="str">
        <f t="shared" si="0"/>
        <v>Építőipar</v>
      </c>
      <c r="I18" s="2" t="str">
        <f t="shared" si="0"/>
        <v>Kereskedelem, gépjárműjavítás</v>
      </c>
      <c r="J18" s="2" t="str">
        <f t="shared" si="0"/>
        <v>Szállítás, raktározás</v>
      </c>
      <c r="K18" s="2" t="str">
        <f t="shared" si="0"/>
        <v>Szálláshelyszolgáltatás, vendéglátás</v>
      </c>
      <c r="L18" s="2" t="str">
        <f t="shared" si="0"/>
        <v>Információ és kommunikáció</v>
      </c>
      <c r="M18" s="2" t="str">
        <f t="shared" si="0"/>
        <v>Pénzügyi, biztosítási tevékenység</v>
      </c>
      <c r="N18" s="2" t="str">
        <f t="shared" si="0"/>
        <v>Ingatlanügyek</v>
      </c>
      <c r="O18" s="2" t="str">
        <f t="shared" si="0"/>
        <v>Szakmai, tudományos, műszaki tevékenység</v>
      </c>
      <c r="P18" s="2" t="str">
        <f t="shared" si="0"/>
        <v>Adminisztratív és szolgáltatást támogató tevékenység</v>
      </c>
      <c r="Q18" s="2" t="str">
        <f t="shared" si="0"/>
        <v>Közigazgatás, védelem; kötelező társadalombiztosítás</v>
      </c>
      <c r="R18" s="2" t="str">
        <f t="shared" si="0"/>
        <v>Oktatás</v>
      </c>
      <c r="S18" s="2" t="str">
        <f t="shared" si="0"/>
        <v>Humán,egészségügyi, szociális ellátás</v>
      </c>
      <c r="T18" s="2" t="str">
        <f t="shared" si="0"/>
        <v>Művészet, szórakoztatás, szabadidő</v>
      </c>
      <c r="U18" s="2" t="str">
        <f t="shared" si="0"/>
        <v>Összesen</v>
      </c>
    </row>
    <row r="19" spans="2:23" x14ac:dyDescent="0.3">
      <c r="B19" t="str">
        <f>B3</f>
        <v>Áramütés</v>
      </c>
      <c r="C19">
        <f>C3</f>
        <v>1</v>
      </c>
      <c r="D19">
        <f t="shared" ref="D19:U19" si="1">D3</f>
        <v>1</v>
      </c>
      <c r="E19">
        <f t="shared" si="1"/>
        <v>1</v>
      </c>
      <c r="F19">
        <f t="shared" si="1"/>
        <v>1</v>
      </c>
      <c r="G19">
        <f t="shared" si="1"/>
        <v>0</v>
      </c>
      <c r="H19">
        <f t="shared" si="1"/>
        <v>1</v>
      </c>
      <c r="I19">
        <f t="shared" si="1"/>
        <v>1</v>
      </c>
      <c r="J19">
        <f t="shared" si="1"/>
        <v>0</v>
      </c>
      <c r="K19">
        <f t="shared" si="1"/>
        <v>0</v>
      </c>
      <c r="L19">
        <f t="shared" si="1"/>
        <v>0</v>
      </c>
      <c r="M19">
        <f t="shared" si="1"/>
        <v>0</v>
      </c>
      <c r="N19">
        <f t="shared" si="1"/>
        <v>0</v>
      </c>
      <c r="O19">
        <f t="shared" si="1"/>
        <v>1</v>
      </c>
      <c r="P19">
        <f t="shared" si="1"/>
        <v>1</v>
      </c>
      <c r="Q19">
        <f t="shared" si="1"/>
        <v>0</v>
      </c>
      <c r="R19">
        <f t="shared" si="1"/>
        <v>0</v>
      </c>
      <c r="S19">
        <f t="shared" si="1"/>
        <v>0</v>
      </c>
      <c r="T19">
        <f t="shared" si="1"/>
        <v>0</v>
      </c>
      <c r="U19">
        <f t="shared" si="1"/>
        <v>8</v>
      </c>
    </row>
    <row r="20" spans="2:23" x14ac:dyDescent="0.3">
      <c r="B20" t="str">
        <f t="shared" ref="B20:Q29" si="2">B4</f>
        <v>Megcsúszás</v>
      </c>
      <c r="C20">
        <f t="shared" si="2"/>
        <v>1</v>
      </c>
      <c r="D20">
        <f t="shared" si="2"/>
        <v>1</v>
      </c>
      <c r="E20">
        <f t="shared" si="2"/>
        <v>1</v>
      </c>
      <c r="F20">
        <f t="shared" si="2"/>
        <v>1</v>
      </c>
      <c r="G20">
        <f t="shared" si="2"/>
        <v>1</v>
      </c>
      <c r="H20">
        <f t="shared" si="2"/>
        <v>1</v>
      </c>
      <c r="I20">
        <f t="shared" si="2"/>
        <v>1</v>
      </c>
      <c r="J20">
        <f t="shared" si="2"/>
        <v>1</v>
      </c>
      <c r="K20">
        <f t="shared" si="2"/>
        <v>1</v>
      </c>
      <c r="L20">
        <f t="shared" si="2"/>
        <v>1</v>
      </c>
      <c r="M20">
        <f t="shared" si="2"/>
        <v>1</v>
      </c>
      <c r="N20">
        <f t="shared" si="2"/>
        <v>1</v>
      </c>
      <c r="O20">
        <f t="shared" si="2"/>
        <v>1</v>
      </c>
      <c r="P20">
        <f t="shared" si="2"/>
        <v>1</v>
      </c>
      <c r="Q20">
        <f t="shared" si="2"/>
        <v>1</v>
      </c>
      <c r="R20">
        <f t="shared" ref="R20:U20" si="3">R4</f>
        <v>1</v>
      </c>
      <c r="S20">
        <f t="shared" si="3"/>
        <v>1</v>
      </c>
      <c r="T20">
        <f t="shared" si="3"/>
        <v>1</v>
      </c>
      <c r="U20">
        <f t="shared" si="3"/>
        <v>18</v>
      </c>
    </row>
    <row r="21" spans="2:23" x14ac:dyDescent="0.3">
      <c r="B21" t="str">
        <f t="shared" si="2"/>
        <v>Leesés</v>
      </c>
      <c r="C21">
        <f t="shared" si="2"/>
        <v>1</v>
      </c>
      <c r="D21">
        <f t="shared" si="2"/>
        <v>1</v>
      </c>
      <c r="E21">
        <f t="shared" si="2"/>
        <v>0</v>
      </c>
      <c r="F21">
        <f t="shared" si="2"/>
        <v>1</v>
      </c>
      <c r="G21">
        <f t="shared" si="2"/>
        <v>0</v>
      </c>
      <c r="H21">
        <f t="shared" si="2"/>
        <v>1</v>
      </c>
      <c r="I21">
        <f t="shared" si="2"/>
        <v>0</v>
      </c>
      <c r="J21">
        <f t="shared" si="2"/>
        <v>1</v>
      </c>
      <c r="K21">
        <f t="shared" si="2"/>
        <v>0</v>
      </c>
      <c r="L21">
        <f t="shared" si="2"/>
        <v>0</v>
      </c>
      <c r="M21">
        <f t="shared" si="2"/>
        <v>0</v>
      </c>
      <c r="N21">
        <f t="shared" si="2"/>
        <v>0</v>
      </c>
      <c r="O21">
        <f t="shared" si="2"/>
        <v>0</v>
      </c>
      <c r="P21">
        <f t="shared" si="2"/>
        <v>0</v>
      </c>
      <c r="Q21">
        <f t="shared" si="2"/>
        <v>0</v>
      </c>
      <c r="R21">
        <f t="shared" ref="R21:U21" si="4">R5</f>
        <v>0</v>
      </c>
      <c r="S21">
        <f t="shared" si="4"/>
        <v>0</v>
      </c>
      <c r="T21">
        <f t="shared" si="4"/>
        <v>0</v>
      </c>
      <c r="U21">
        <f t="shared" si="4"/>
        <v>5</v>
      </c>
    </row>
    <row r="22" spans="2:23" x14ac:dyDescent="0.3">
      <c r="B22" t="str">
        <f t="shared" si="2"/>
        <v>Vágás</v>
      </c>
      <c r="C22">
        <f t="shared" si="2"/>
        <v>1</v>
      </c>
      <c r="D22">
        <f t="shared" si="2"/>
        <v>0</v>
      </c>
      <c r="E22">
        <f t="shared" si="2"/>
        <v>1</v>
      </c>
      <c r="F22">
        <f t="shared" si="2"/>
        <v>0</v>
      </c>
      <c r="G22">
        <f t="shared" si="2"/>
        <v>0</v>
      </c>
      <c r="H22">
        <f t="shared" si="2"/>
        <v>1</v>
      </c>
      <c r="I22">
        <f t="shared" si="2"/>
        <v>1</v>
      </c>
      <c r="J22">
        <f t="shared" si="2"/>
        <v>0</v>
      </c>
      <c r="K22">
        <f t="shared" si="2"/>
        <v>0</v>
      </c>
      <c r="L22">
        <f t="shared" si="2"/>
        <v>0</v>
      </c>
      <c r="M22">
        <f t="shared" si="2"/>
        <v>0</v>
      </c>
      <c r="N22">
        <f t="shared" si="2"/>
        <v>0</v>
      </c>
      <c r="O22">
        <f t="shared" si="2"/>
        <v>0</v>
      </c>
      <c r="P22">
        <f t="shared" si="2"/>
        <v>0</v>
      </c>
      <c r="Q22">
        <f t="shared" si="2"/>
        <v>0</v>
      </c>
      <c r="R22">
        <f t="shared" ref="R22:U22" si="5">R6</f>
        <v>0</v>
      </c>
      <c r="S22">
        <f t="shared" si="5"/>
        <v>0</v>
      </c>
      <c r="T22">
        <f t="shared" si="5"/>
        <v>0</v>
      </c>
      <c r="U22">
        <f t="shared" si="5"/>
        <v>4</v>
      </c>
    </row>
    <row r="23" spans="2:23" x14ac:dyDescent="0.3">
      <c r="B23" t="str">
        <f t="shared" si="2"/>
        <v>Megbotlás</v>
      </c>
      <c r="C23">
        <f t="shared" si="2"/>
        <v>1</v>
      </c>
      <c r="D23">
        <f t="shared" si="2"/>
        <v>1</v>
      </c>
      <c r="E23">
        <f t="shared" si="2"/>
        <v>1</v>
      </c>
      <c r="F23">
        <f t="shared" si="2"/>
        <v>1</v>
      </c>
      <c r="G23">
        <f t="shared" si="2"/>
        <v>1</v>
      </c>
      <c r="H23">
        <f t="shared" si="2"/>
        <v>1</v>
      </c>
      <c r="I23">
        <f t="shared" si="2"/>
        <v>1</v>
      </c>
      <c r="J23">
        <f t="shared" si="2"/>
        <v>1</v>
      </c>
      <c r="K23">
        <f t="shared" si="2"/>
        <v>1</v>
      </c>
      <c r="L23">
        <f t="shared" si="2"/>
        <v>1</v>
      </c>
      <c r="M23">
        <f t="shared" si="2"/>
        <v>1</v>
      </c>
      <c r="N23">
        <f t="shared" si="2"/>
        <v>1</v>
      </c>
      <c r="O23">
        <f t="shared" si="2"/>
        <v>1</v>
      </c>
      <c r="P23">
        <f t="shared" si="2"/>
        <v>1</v>
      </c>
      <c r="Q23">
        <f t="shared" si="2"/>
        <v>1</v>
      </c>
      <c r="R23">
        <f t="shared" ref="R23:U23" si="6">R7</f>
        <v>1</v>
      </c>
      <c r="S23">
        <f t="shared" si="6"/>
        <v>1</v>
      </c>
      <c r="T23">
        <f t="shared" si="6"/>
        <v>1</v>
      </c>
      <c r="U23">
        <f t="shared" si="6"/>
        <v>18</v>
      </c>
    </row>
    <row r="24" spans="2:23" x14ac:dyDescent="0.3">
      <c r="B24" t="str">
        <f t="shared" si="2"/>
        <v>Elütnek</v>
      </c>
      <c r="C24">
        <f t="shared" si="2"/>
        <v>0</v>
      </c>
      <c r="D24">
        <f t="shared" si="2"/>
        <v>1</v>
      </c>
      <c r="E24">
        <f t="shared" si="2"/>
        <v>0</v>
      </c>
      <c r="F24">
        <f t="shared" si="2"/>
        <v>0</v>
      </c>
      <c r="G24">
        <f t="shared" si="2"/>
        <v>0</v>
      </c>
      <c r="H24">
        <f t="shared" si="2"/>
        <v>1</v>
      </c>
      <c r="I24">
        <f t="shared" si="2"/>
        <v>1</v>
      </c>
      <c r="J24">
        <f t="shared" si="2"/>
        <v>1</v>
      </c>
      <c r="K24">
        <f t="shared" si="2"/>
        <v>0</v>
      </c>
      <c r="L24">
        <f t="shared" si="2"/>
        <v>0</v>
      </c>
      <c r="M24">
        <f t="shared" si="2"/>
        <v>0</v>
      </c>
      <c r="N24">
        <f t="shared" si="2"/>
        <v>1</v>
      </c>
      <c r="O24">
        <f t="shared" si="2"/>
        <v>0</v>
      </c>
      <c r="P24">
        <f t="shared" si="2"/>
        <v>0</v>
      </c>
      <c r="Q24">
        <f t="shared" si="2"/>
        <v>0</v>
      </c>
      <c r="R24">
        <f t="shared" ref="R24:U24" si="7">R8</f>
        <v>0</v>
      </c>
      <c r="S24">
        <f t="shared" si="7"/>
        <v>0</v>
      </c>
      <c r="T24">
        <f t="shared" si="7"/>
        <v>1</v>
      </c>
      <c r="U24">
        <f t="shared" si="7"/>
        <v>6</v>
      </c>
    </row>
    <row r="25" spans="2:23" x14ac:dyDescent="0.3">
      <c r="B25" t="str">
        <f t="shared" si="2"/>
        <v>Zuhanó tárgy</v>
      </c>
      <c r="C25">
        <f t="shared" si="2"/>
        <v>1</v>
      </c>
      <c r="D25">
        <f t="shared" si="2"/>
        <v>1</v>
      </c>
      <c r="E25">
        <f t="shared" si="2"/>
        <v>0</v>
      </c>
      <c r="F25">
        <f t="shared" si="2"/>
        <v>1</v>
      </c>
      <c r="G25">
        <f t="shared" si="2"/>
        <v>0</v>
      </c>
      <c r="H25">
        <f t="shared" si="2"/>
        <v>1</v>
      </c>
      <c r="I25">
        <f t="shared" si="2"/>
        <v>1</v>
      </c>
      <c r="J25">
        <f t="shared" si="2"/>
        <v>1</v>
      </c>
      <c r="K25">
        <f t="shared" si="2"/>
        <v>0</v>
      </c>
      <c r="L25">
        <f t="shared" si="2"/>
        <v>0</v>
      </c>
      <c r="M25">
        <f t="shared" si="2"/>
        <v>0</v>
      </c>
      <c r="N25">
        <f t="shared" si="2"/>
        <v>0</v>
      </c>
      <c r="O25">
        <f t="shared" si="2"/>
        <v>0</v>
      </c>
      <c r="P25">
        <f t="shared" si="2"/>
        <v>0</v>
      </c>
      <c r="Q25">
        <f t="shared" si="2"/>
        <v>0</v>
      </c>
      <c r="R25">
        <f t="shared" ref="R25:U25" si="8">R9</f>
        <v>0</v>
      </c>
      <c r="S25">
        <f t="shared" si="8"/>
        <v>0</v>
      </c>
      <c r="T25">
        <f t="shared" si="8"/>
        <v>0</v>
      </c>
      <c r="U25">
        <f t="shared" si="8"/>
        <v>6</v>
      </c>
    </row>
    <row r="26" spans="2:23" x14ac:dyDescent="0.3">
      <c r="B26" t="str">
        <f t="shared" si="2"/>
        <v>Hőguta</v>
      </c>
      <c r="C26">
        <f t="shared" si="2"/>
        <v>1</v>
      </c>
      <c r="D26">
        <f t="shared" si="2"/>
        <v>1</v>
      </c>
      <c r="E26">
        <f t="shared" si="2"/>
        <v>0</v>
      </c>
      <c r="F26">
        <f t="shared" si="2"/>
        <v>1</v>
      </c>
      <c r="G26">
        <f t="shared" si="2"/>
        <v>0</v>
      </c>
      <c r="H26">
        <f t="shared" si="2"/>
        <v>1</v>
      </c>
      <c r="I26">
        <f t="shared" si="2"/>
        <v>0</v>
      </c>
      <c r="J26">
        <f t="shared" si="2"/>
        <v>0</v>
      </c>
      <c r="K26">
        <f t="shared" si="2"/>
        <v>0</v>
      </c>
      <c r="L26">
        <f t="shared" si="2"/>
        <v>0</v>
      </c>
      <c r="M26">
        <f t="shared" si="2"/>
        <v>0</v>
      </c>
      <c r="N26">
        <f t="shared" si="2"/>
        <v>0</v>
      </c>
      <c r="O26">
        <f t="shared" si="2"/>
        <v>0</v>
      </c>
      <c r="P26">
        <f t="shared" si="2"/>
        <v>0</v>
      </c>
      <c r="Q26">
        <f t="shared" si="2"/>
        <v>0</v>
      </c>
      <c r="R26">
        <f t="shared" ref="R26:U26" si="9">R10</f>
        <v>0</v>
      </c>
      <c r="S26">
        <f t="shared" si="9"/>
        <v>0</v>
      </c>
      <c r="T26">
        <f t="shared" si="9"/>
        <v>1</v>
      </c>
      <c r="U26">
        <f t="shared" si="9"/>
        <v>5</v>
      </c>
    </row>
    <row r="27" spans="2:23" x14ac:dyDescent="0.3">
      <c r="B27" t="str">
        <f t="shared" si="2"/>
        <v>Munkaeszköz okozta</v>
      </c>
      <c r="C27">
        <f t="shared" si="2"/>
        <v>1</v>
      </c>
      <c r="D27">
        <f t="shared" si="2"/>
        <v>1</v>
      </c>
      <c r="E27">
        <f t="shared" si="2"/>
        <v>1</v>
      </c>
      <c r="F27">
        <f t="shared" si="2"/>
        <v>1</v>
      </c>
      <c r="G27">
        <f t="shared" si="2"/>
        <v>1</v>
      </c>
      <c r="H27">
        <f t="shared" si="2"/>
        <v>1</v>
      </c>
      <c r="I27">
        <f t="shared" si="2"/>
        <v>1</v>
      </c>
      <c r="J27">
        <f t="shared" si="2"/>
        <v>1</v>
      </c>
      <c r="K27">
        <f t="shared" si="2"/>
        <v>1</v>
      </c>
      <c r="L27">
        <f t="shared" si="2"/>
        <v>0</v>
      </c>
      <c r="M27">
        <f t="shared" si="2"/>
        <v>0</v>
      </c>
      <c r="N27">
        <f t="shared" si="2"/>
        <v>0</v>
      </c>
      <c r="O27">
        <f t="shared" si="2"/>
        <v>1</v>
      </c>
      <c r="P27">
        <f t="shared" si="2"/>
        <v>0</v>
      </c>
      <c r="Q27">
        <f t="shared" si="2"/>
        <v>0</v>
      </c>
      <c r="R27">
        <f t="shared" ref="R27:U27" si="10">R11</f>
        <v>0</v>
      </c>
      <c r="S27">
        <f t="shared" si="10"/>
        <v>0</v>
      </c>
      <c r="T27">
        <f t="shared" si="10"/>
        <v>1</v>
      </c>
      <c r="U27">
        <f t="shared" si="10"/>
        <v>11</v>
      </c>
    </row>
    <row r="28" spans="2:23" x14ac:dyDescent="0.3">
      <c r="B28" t="str">
        <f t="shared" si="2"/>
        <v>Szennyező anyag</v>
      </c>
      <c r="C28">
        <f t="shared" si="2"/>
        <v>1</v>
      </c>
      <c r="D28">
        <f t="shared" si="2"/>
        <v>1</v>
      </c>
      <c r="E28">
        <f t="shared" si="2"/>
        <v>1</v>
      </c>
      <c r="F28">
        <f t="shared" si="2"/>
        <v>1</v>
      </c>
      <c r="G28">
        <f t="shared" si="2"/>
        <v>1</v>
      </c>
      <c r="H28">
        <f t="shared" si="2"/>
        <v>1</v>
      </c>
      <c r="I28">
        <f t="shared" si="2"/>
        <v>1</v>
      </c>
      <c r="J28">
        <f t="shared" si="2"/>
        <v>1</v>
      </c>
      <c r="K28">
        <f t="shared" si="2"/>
        <v>0</v>
      </c>
      <c r="L28">
        <f t="shared" si="2"/>
        <v>0</v>
      </c>
      <c r="M28">
        <f t="shared" si="2"/>
        <v>0</v>
      </c>
      <c r="N28">
        <f t="shared" si="2"/>
        <v>0</v>
      </c>
      <c r="O28">
        <f t="shared" si="2"/>
        <v>1</v>
      </c>
      <c r="P28">
        <f t="shared" si="2"/>
        <v>0</v>
      </c>
      <c r="Q28">
        <f t="shared" si="2"/>
        <v>0</v>
      </c>
      <c r="R28">
        <f t="shared" ref="R28:U28" si="11">R12</f>
        <v>1</v>
      </c>
      <c r="S28">
        <f t="shared" si="11"/>
        <v>1</v>
      </c>
      <c r="T28">
        <f t="shared" si="11"/>
        <v>0</v>
      </c>
      <c r="U28">
        <f t="shared" si="11"/>
        <v>11</v>
      </c>
    </row>
    <row r="29" spans="2:23" x14ac:dyDescent="0.3">
      <c r="B29" t="str">
        <f t="shared" si="2"/>
        <v>Égési sérülés</v>
      </c>
      <c r="C29">
        <f t="shared" si="2"/>
        <v>0</v>
      </c>
      <c r="D29">
        <f t="shared" si="2"/>
        <v>1</v>
      </c>
      <c r="E29">
        <f t="shared" si="2"/>
        <v>1</v>
      </c>
      <c r="F29">
        <f t="shared" si="2"/>
        <v>1</v>
      </c>
      <c r="G29">
        <f t="shared" si="2"/>
        <v>0</v>
      </c>
      <c r="H29">
        <f t="shared" si="2"/>
        <v>1</v>
      </c>
      <c r="I29">
        <f t="shared" si="2"/>
        <v>0</v>
      </c>
      <c r="J29">
        <f t="shared" si="2"/>
        <v>1</v>
      </c>
      <c r="K29">
        <f t="shared" si="2"/>
        <v>1</v>
      </c>
      <c r="L29">
        <f t="shared" si="2"/>
        <v>0</v>
      </c>
      <c r="M29">
        <f t="shared" si="2"/>
        <v>0</v>
      </c>
      <c r="N29">
        <f t="shared" si="2"/>
        <v>0</v>
      </c>
      <c r="O29">
        <f t="shared" si="2"/>
        <v>1</v>
      </c>
      <c r="P29">
        <f t="shared" si="2"/>
        <v>0</v>
      </c>
      <c r="Q29">
        <f t="shared" si="2"/>
        <v>0</v>
      </c>
      <c r="R29">
        <f t="shared" ref="R29:U29" si="12">R13</f>
        <v>0</v>
      </c>
      <c r="S29">
        <f t="shared" si="12"/>
        <v>0</v>
      </c>
      <c r="T29">
        <f t="shared" si="12"/>
        <v>1</v>
      </c>
      <c r="U29">
        <f t="shared" si="12"/>
        <v>8</v>
      </c>
    </row>
    <row r="30" spans="2:23" x14ac:dyDescent="0.3">
      <c r="B30" t="s">
        <v>130</v>
      </c>
      <c r="C30">
        <f>AVERAGE(C19:C29)</f>
        <v>0.81818181818181823</v>
      </c>
      <c r="D30">
        <f t="shared" ref="D30:T30" si="13">AVERAGE(D19:D29)</f>
        <v>0.90909090909090906</v>
      </c>
      <c r="E30">
        <f t="shared" si="13"/>
        <v>0.63636363636363635</v>
      </c>
      <c r="F30">
        <f t="shared" si="13"/>
        <v>0.81818181818181823</v>
      </c>
      <c r="G30">
        <f t="shared" si="13"/>
        <v>0.36363636363636365</v>
      </c>
      <c r="H30">
        <f t="shared" si="13"/>
        <v>1</v>
      </c>
      <c r="I30">
        <f t="shared" si="13"/>
        <v>0.72727272727272729</v>
      </c>
      <c r="J30">
        <f t="shared" si="13"/>
        <v>0.72727272727272729</v>
      </c>
      <c r="K30">
        <f t="shared" si="13"/>
        <v>0.36363636363636365</v>
      </c>
      <c r="L30">
        <f t="shared" si="13"/>
        <v>0.18181818181818182</v>
      </c>
      <c r="M30">
        <f t="shared" si="13"/>
        <v>0.18181818181818182</v>
      </c>
      <c r="N30">
        <f t="shared" si="13"/>
        <v>0.27272727272727271</v>
      </c>
      <c r="O30">
        <f t="shared" si="13"/>
        <v>0.54545454545454541</v>
      </c>
      <c r="P30">
        <f t="shared" si="13"/>
        <v>0.27272727272727271</v>
      </c>
      <c r="Q30">
        <f t="shared" si="13"/>
        <v>0.18181818181818182</v>
      </c>
      <c r="R30">
        <f t="shared" si="13"/>
        <v>0.27272727272727271</v>
      </c>
      <c r="S30">
        <f t="shared" si="13"/>
        <v>0.27272727272727271</v>
      </c>
      <c r="T30">
        <f t="shared" si="13"/>
        <v>0.54545454545454541</v>
      </c>
      <c r="U30">
        <f>INT(AVERAGE(U19:U29))</f>
        <v>9</v>
      </c>
      <c r="V30">
        <f>AVERAGE(U19:U29)</f>
        <v>9.0909090909090917</v>
      </c>
      <c r="W30" t="s">
        <v>208</v>
      </c>
    </row>
    <row r="31" spans="2:23" x14ac:dyDescent="0.3">
      <c r="B31" s="22" t="s">
        <v>207</v>
      </c>
      <c r="C31" s="24">
        <f>SUMPRODUCT(C19:C29,$A$83:$A$93)/SUM($A$83:$A$93)</f>
        <v>0.77272727272727271</v>
      </c>
      <c r="D31" s="24">
        <f t="shared" ref="D31:T31" si="14">SUMPRODUCT(D19:D29,$A$83:$A$93)/SUM($A$83:$A$93)</f>
        <v>0.90909090909090906</v>
      </c>
      <c r="E31" s="24">
        <f t="shared" si="14"/>
        <v>0.54545454545454541</v>
      </c>
      <c r="F31" s="24">
        <f t="shared" si="14"/>
        <v>0.81818181818181823</v>
      </c>
      <c r="G31" s="24">
        <f t="shared" si="14"/>
        <v>0.27272727272727271</v>
      </c>
      <c r="H31" s="24">
        <f t="shared" si="14"/>
        <v>1</v>
      </c>
      <c r="I31" s="24">
        <f t="shared" si="14"/>
        <v>0.63636363636363635</v>
      </c>
      <c r="J31" s="24">
        <f t="shared" si="14"/>
        <v>0.77272727272727271</v>
      </c>
      <c r="K31" s="24">
        <f t="shared" si="14"/>
        <v>0.31818181818181818</v>
      </c>
      <c r="L31" s="24">
        <f t="shared" si="14"/>
        <v>0.13636363636363635</v>
      </c>
      <c r="M31" s="24">
        <f t="shared" si="14"/>
        <v>0.13636363636363635</v>
      </c>
      <c r="N31" s="24">
        <f t="shared" si="14"/>
        <v>0.22727272727272727</v>
      </c>
      <c r="O31" s="24">
        <f t="shared" si="14"/>
        <v>0.45454545454545453</v>
      </c>
      <c r="P31" s="24">
        <f t="shared" si="14"/>
        <v>0.18181818181818182</v>
      </c>
      <c r="Q31" s="24">
        <f t="shared" si="14"/>
        <v>0.13636363636363635</v>
      </c>
      <c r="R31" s="24">
        <f t="shared" si="14"/>
        <v>0.22727272727272727</v>
      </c>
      <c r="S31" s="24">
        <f t="shared" si="14"/>
        <v>0.22727272727272727</v>
      </c>
      <c r="T31" s="24">
        <f t="shared" si="14"/>
        <v>0.5</v>
      </c>
      <c r="U31" s="23">
        <f>INT(SUMPRODUCT(U19:U29,$A$83:$A$93)/SUM($A$83:$A$93))</f>
        <v>8</v>
      </c>
      <c r="V31" s="22">
        <f>SUMPRODUCT(U19:U29,$A$83:$A$93)/SUM($A$83:$A$93)</f>
        <v>8.2727272727272734</v>
      </c>
      <c r="W31" s="22" t="s">
        <v>208</v>
      </c>
    </row>
    <row r="34" spans="2:21" x14ac:dyDescent="0.3">
      <c r="B34" t="s">
        <v>37</v>
      </c>
      <c r="C34" t="str">
        <f t="shared" ref="C34:U34" si="15">C18</f>
        <v>Mezőgazdaság, erdőgazdálkodás, halászat</v>
      </c>
      <c r="D34" t="str">
        <f t="shared" si="15"/>
        <v>Bányászat, kőfejtés</v>
      </c>
      <c r="E34" t="str">
        <f t="shared" si="15"/>
        <v>Feldolgozóipar</v>
      </c>
      <c r="F34" t="str">
        <f t="shared" si="15"/>
        <v>Villamosenergia, gáz, gőzellátás, légkondicionálás</v>
      </c>
      <c r="G34" t="str">
        <f t="shared" si="15"/>
        <v>Vízellátás; szennyvíz gyűjtése, kezelése, hulladékgazdálkodás, szennyeződésmentesítés</v>
      </c>
      <c r="H34" t="str">
        <f t="shared" si="15"/>
        <v>Építőipar</v>
      </c>
      <c r="I34" t="str">
        <f t="shared" si="15"/>
        <v>Kereskedelem, gépjárműjavítás</v>
      </c>
      <c r="J34" t="str">
        <f t="shared" si="15"/>
        <v>Szállítás, raktározás</v>
      </c>
      <c r="K34" t="str">
        <f t="shared" si="15"/>
        <v>Szálláshelyszolgáltatás, vendéglátás</v>
      </c>
      <c r="L34" t="str">
        <f t="shared" si="15"/>
        <v>Információ és kommunikáció</v>
      </c>
      <c r="M34" t="str">
        <f t="shared" si="15"/>
        <v>Pénzügyi, biztosítási tevékenység</v>
      </c>
      <c r="N34" t="str">
        <f t="shared" si="15"/>
        <v>Ingatlanügyek</v>
      </c>
      <c r="O34" t="str">
        <f t="shared" si="15"/>
        <v>Szakmai, tudományos, műszaki tevékenység</v>
      </c>
      <c r="P34" t="str">
        <f t="shared" si="15"/>
        <v>Adminisztratív és szolgáltatást támogató tevékenység</v>
      </c>
      <c r="Q34" t="str">
        <f t="shared" si="15"/>
        <v>Közigazgatás, védelem; kötelező társadalombiztosítás</v>
      </c>
      <c r="R34" t="str">
        <f t="shared" si="15"/>
        <v>Oktatás</v>
      </c>
      <c r="S34" t="str">
        <f t="shared" si="15"/>
        <v>Humán,egészségügyi, szociális ellátás</v>
      </c>
      <c r="T34" t="str">
        <f t="shared" si="15"/>
        <v>Művészet, szórakoztatás, szabadidő</v>
      </c>
      <c r="U34" t="str">
        <f t="shared" si="15"/>
        <v>Összesen</v>
      </c>
    </row>
    <row r="35" spans="2:21" x14ac:dyDescent="0.3">
      <c r="B35" t="str">
        <f>B19</f>
        <v>Áramütés</v>
      </c>
      <c r="C35">
        <f>IF(C19=1,1,IF(C19=0,3,2))</f>
        <v>1</v>
      </c>
      <c r="D35">
        <f t="shared" ref="D35:T35" si="16">IF(D19=1,1,IF(D19=0,3,2))</f>
        <v>1</v>
      </c>
      <c r="E35">
        <f t="shared" si="16"/>
        <v>1</v>
      </c>
      <c r="F35">
        <f t="shared" si="16"/>
        <v>1</v>
      </c>
      <c r="G35">
        <f t="shared" si="16"/>
        <v>3</v>
      </c>
      <c r="H35">
        <f t="shared" si="16"/>
        <v>1</v>
      </c>
      <c r="I35">
        <f t="shared" si="16"/>
        <v>1</v>
      </c>
      <c r="J35">
        <f t="shared" si="16"/>
        <v>3</v>
      </c>
      <c r="K35">
        <f t="shared" si="16"/>
        <v>3</v>
      </c>
      <c r="L35">
        <f t="shared" si="16"/>
        <v>3</v>
      </c>
      <c r="M35">
        <f t="shared" si="16"/>
        <v>3</v>
      </c>
      <c r="N35">
        <f t="shared" si="16"/>
        <v>3</v>
      </c>
      <c r="O35">
        <f t="shared" si="16"/>
        <v>1</v>
      </c>
      <c r="P35">
        <f t="shared" si="16"/>
        <v>1</v>
      </c>
      <c r="Q35">
        <f t="shared" si="16"/>
        <v>3</v>
      </c>
      <c r="R35">
        <f t="shared" si="16"/>
        <v>3</v>
      </c>
      <c r="S35">
        <f t="shared" si="16"/>
        <v>3</v>
      </c>
      <c r="T35">
        <f t="shared" si="16"/>
        <v>3</v>
      </c>
      <c r="U35">
        <f t="shared" ref="U35" si="17">U19</f>
        <v>8</v>
      </c>
    </row>
    <row r="36" spans="2:21" x14ac:dyDescent="0.3">
      <c r="B36" t="str">
        <f t="shared" ref="B36:B46" si="18">B20</f>
        <v>Megcsúszás</v>
      </c>
      <c r="C36">
        <f t="shared" ref="C36:T36" si="19">IF(C20=1,1,IF(C20=0,3,2))</f>
        <v>1</v>
      </c>
      <c r="D36">
        <f t="shared" si="19"/>
        <v>1</v>
      </c>
      <c r="E36">
        <f t="shared" si="19"/>
        <v>1</v>
      </c>
      <c r="F36">
        <f t="shared" si="19"/>
        <v>1</v>
      </c>
      <c r="G36">
        <f t="shared" si="19"/>
        <v>1</v>
      </c>
      <c r="H36">
        <f t="shared" si="19"/>
        <v>1</v>
      </c>
      <c r="I36">
        <f t="shared" si="19"/>
        <v>1</v>
      </c>
      <c r="J36">
        <f t="shared" si="19"/>
        <v>1</v>
      </c>
      <c r="K36">
        <f t="shared" si="19"/>
        <v>1</v>
      </c>
      <c r="L36">
        <f t="shared" si="19"/>
        <v>1</v>
      </c>
      <c r="M36">
        <f t="shared" si="19"/>
        <v>1</v>
      </c>
      <c r="N36">
        <f t="shared" si="19"/>
        <v>1</v>
      </c>
      <c r="O36">
        <f t="shared" si="19"/>
        <v>1</v>
      </c>
      <c r="P36">
        <f t="shared" si="19"/>
        <v>1</v>
      </c>
      <c r="Q36">
        <f t="shared" si="19"/>
        <v>1</v>
      </c>
      <c r="R36">
        <f t="shared" si="19"/>
        <v>1</v>
      </c>
      <c r="S36">
        <f t="shared" si="19"/>
        <v>1</v>
      </c>
      <c r="T36">
        <f t="shared" si="19"/>
        <v>1</v>
      </c>
      <c r="U36">
        <f t="shared" ref="U36" si="20">U20</f>
        <v>18</v>
      </c>
    </row>
    <row r="37" spans="2:21" x14ac:dyDescent="0.3">
      <c r="B37" t="str">
        <f t="shared" si="18"/>
        <v>Leesés</v>
      </c>
      <c r="C37">
        <f t="shared" ref="C37:T37" si="21">IF(C21=1,1,IF(C21=0,3,2))</f>
        <v>1</v>
      </c>
      <c r="D37">
        <f t="shared" si="21"/>
        <v>1</v>
      </c>
      <c r="E37">
        <f t="shared" si="21"/>
        <v>3</v>
      </c>
      <c r="F37">
        <f t="shared" si="21"/>
        <v>1</v>
      </c>
      <c r="G37">
        <f t="shared" si="21"/>
        <v>3</v>
      </c>
      <c r="H37">
        <f t="shared" si="21"/>
        <v>1</v>
      </c>
      <c r="I37">
        <f t="shared" si="21"/>
        <v>3</v>
      </c>
      <c r="J37">
        <f t="shared" si="21"/>
        <v>1</v>
      </c>
      <c r="K37">
        <f t="shared" si="21"/>
        <v>3</v>
      </c>
      <c r="L37">
        <f t="shared" si="21"/>
        <v>3</v>
      </c>
      <c r="M37">
        <f t="shared" si="21"/>
        <v>3</v>
      </c>
      <c r="N37">
        <f t="shared" si="21"/>
        <v>3</v>
      </c>
      <c r="O37">
        <f t="shared" si="21"/>
        <v>3</v>
      </c>
      <c r="P37">
        <f t="shared" si="21"/>
        <v>3</v>
      </c>
      <c r="Q37">
        <f t="shared" si="21"/>
        <v>3</v>
      </c>
      <c r="R37">
        <f t="shared" si="21"/>
        <v>3</v>
      </c>
      <c r="S37">
        <f t="shared" si="21"/>
        <v>3</v>
      </c>
      <c r="T37">
        <f t="shared" si="21"/>
        <v>3</v>
      </c>
      <c r="U37">
        <f t="shared" ref="U37" si="22">U21</f>
        <v>5</v>
      </c>
    </row>
    <row r="38" spans="2:21" x14ac:dyDescent="0.3">
      <c r="B38" t="str">
        <f t="shared" si="18"/>
        <v>Vágás</v>
      </c>
      <c r="C38">
        <f t="shared" ref="C38:T38" si="23">IF(C22=1,1,IF(C22=0,3,2))</f>
        <v>1</v>
      </c>
      <c r="D38">
        <f t="shared" si="23"/>
        <v>3</v>
      </c>
      <c r="E38">
        <f t="shared" si="23"/>
        <v>1</v>
      </c>
      <c r="F38">
        <f t="shared" si="23"/>
        <v>3</v>
      </c>
      <c r="G38">
        <f t="shared" si="23"/>
        <v>3</v>
      </c>
      <c r="H38">
        <f t="shared" si="23"/>
        <v>1</v>
      </c>
      <c r="I38">
        <f t="shared" si="23"/>
        <v>1</v>
      </c>
      <c r="J38">
        <f t="shared" si="23"/>
        <v>3</v>
      </c>
      <c r="K38">
        <f t="shared" si="23"/>
        <v>3</v>
      </c>
      <c r="L38">
        <f t="shared" si="23"/>
        <v>3</v>
      </c>
      <c r="M38">
        <f t="shared" si="23"/>
        <v>3</v>
      </c>
      <c r="N38">
        <f t="shared" si="23"/>
        <v>3</v>
      </c>
      <c r="O38">
        <f t="shared" si="23"/>
        <v>3</v>
      </c>
      <c r="P38">
        <f t="shared" si="23"/>
        <v>3</v>
      </c>
      <c r="Q38">
        <f t="shared" si="23"/>
        <v>3</v>
      </c>
      <c r="R38">
        <f t="shared" si="23"/>
        <v>3</v>
      </c>
      <c r="S38">
        <f t="shared" si="23"/>
        <v>3</v>
      </c>
      <c r="T38">
        <f t="shared" si="23"/>
        <v>3</v>
      </c>
      <c r="U38">
        <f t="shared" ref="U38" si="24">U22</f>
        <v>4</v>
      </c>
    </row>
    <row r="39" spans="2:21" x14ac:dyDescent="0.3">
      <c r="B39" t="str">
        <f t="shared" si="18"/>
        <v>Megbotlás</v>
      </c>
      <c r="C39">
        <f t="shared" ref="C39:T39" si="25">IF(C23=1,1,IF(C23=0,3,2))</f>
        <v>1</v>
      </c>
      <c r="D39">
        <f t="shared" si="25"/>
        <v>1</v>
      </c>
      <c r="E39">
        <f t="shared" si="25"/>
        <v>1</v>
      </c>
      <c r="F39">
        <f t="shared" si="25"/>
        <v>1</v>
      </c>
      <c r="G39">
        <f t="shared" si="25"/>
        <v>1</v>
      </c>
      <c r="H39">
        <f t="shared" si="25"/>
        <v>1</v>
      </c>
      <c r="I39">
        <f t="shared" si="25"/>
        <v>1</v>
      </c>
      <c r="J39">
        <f t="shared" si="25"/>
        <v>1</v>
      </c>
      <c r="K39">
        <f t="shared" si="25"/>
        <v>1</v>
      </c>
      <c r="L39">
        <f t="shared" si="25"/>
        <v>1</v>
      </c>
      <c r="M39">
        <f t="shared" si="25"/>
        <v>1</v>
      </c>
      <c r="N39">
        <f t="shared" si="25"/>
        <v>1</v>
      </c>
      <c r="O39">
        <f t="shared" si="25"/>
        <v>1</v>
      </c>
      <c r="P39">
        <f t="shared" si="25"/>
        <v>1</v>
      </c>
      <c r="Q39">
        <f t="shared" si="25"/>
        <v>1</v>
      </c>
      <c r="R39">
        <f t="shared" si="25"/>
        <v>1</v>
      </c>
      <c r="S39">
        <f t="shared" si="25"/>
        <v>1</v>
      </c>
      <c r="T39">
        <f t="shared" si="25"/>
        <v>1</v>
      </c>
      <c r="U39">
        <f t="shared" ref="U39" si="26">U23</f>
        <v>18</v>
      </c>
    </row>
    <row r="40" spans="2:21" x14ac:dyDescent="0.3">
      <c r="B40" t="str">
        <f t="shared" si="18"/>
        <v>Elütnek</v>
      </c>
      <c r="C40">
        <f t="shared" ref="C40:T40" si="27">IF(C24=1,1,IF(C24=0,3,2))</f>
        <v>3</v>
      </c>
      <c r="D40">
        <f t="shared" si="27"/>
        <v>1</v>
      </c>
      <c r="E40">
        <f t="shared" si="27"/>
        <v>3</v>
      </c>
      <c r="F40">
        <f t="shared" si="27"/>
        <v>3</v>
      </c>
      <c r="G40">
        <f t="shared" si="27"/>
        <v>3</v>
      </c>
      <c r="H40">
        <f t="shared" si="27"/>
        <v>1</v>
      </c>
      <c r="I40">
        <f t="shared" si="27"/>
        <v>1</v>
      </c>
      <c r="J40">
        <f t="shared" si="27"/>
        <v>1</v>
      </c>
      <c r="K40">
        <f t="shared" si="27"/>
        <v>3</v>
      </c>
      <c r="L40">
        <f t="shared" si="27"/>
        <v>3</v>
      </c>
      <c r="M40">
        <f t="shared" si="27"/>
        <v>3</v>
      </c>
      <c r="N40">
        <f t="shared" si="27"/>
        <v>1</v>
      </c>
      <c r="O40">
        <f t="shared" si="27"/>
        <v>3</v>
      </c>
      <c r="P40">
        <f t="shared" si="27"/>
        <v>3</v>
      </c>
      <c r="Q40">
        <f t="shared" si="27"/>
        <v>3</v>
      </c>
      <c r="R40">
        <f t="shared" si="27"/>
        <v>3</v>
      </c>
      <c r="S40">
        <f t="shared" si="27"/>
        <v>3</v>
      </c>
      <c r="T40">
        <f t="shared" si="27"/>
        <v>1</v>
      </c>
      <c r="U40">
        <f t="shared" ref="U40" si="28">U24</f>
        <v>6</v>
      </c>
    </row>
    <row r="41" spans="2:21" x14ac:dyDescent="0.3">
      <c r="B41" t="str">
        <f t="shared" si="18"/>
        <v>Zuhanó tárgy</v>
      </c>
      <c r="C41">
        <f t="shared" ref="C41:T41" si="29">IF(C25=1,1,IF(C25=0,3,2))</f>
        <v>1</v>
      </c>
      <c r="D41">
        <f t="shared" si="29"/>
        <v>1</v>
      </c>
      <c r="E41">
        <f t="shared" si="29"/>
        <v>3</v>
      </c>
      <c r="F41">
        <f t="shared" si="29"/>
        <v>1</v>
      </c>
      <c r="G41">
        <f t="shared" si="29"/>
        <v>3</v>
      </c>
      <c r="H41">
        <f t="shared" si="29"/>
        <v>1</v>
      </c>
      <c r="I41">
        <f t="shared" si="29"/>
        <v>1</v>
      </c>
      <c r="J41">
        <f t="shared" si="29"/>
        <v>1</v>
      </c>
      <c r="K41">
        <f t="shared" si="29"/>
        <v>3</v>
      </c>
      <c r="L41">
        <f t="shared" si="29"/>
        <v>3</v>
      </c>
      <c r="M41">
        <f t="shared" si="29"/>
        <v>3</v>
      </c>
      <c r="N41">
        <f t="shared" si="29"/>
        <v>3</v>
      </c>
      <c r="O41">
        <f t="shared" si="29"/>
        <v>3</v>
      </c>
      <c r="P41">
        <f t="shared" si="29"/>
        <v>3</v>
      </c>
      <c r="Q41">
        <f t="shared" si="29"/>
        <v>3</v>
      </c>
      <c r="R41">
        <f t="shared" si="29"/>
        <v>3</v>
      </c>
      <c r="S41">
        <f t="shared" si="29"/>
        <v>3</v>
      </c>
      <c r="T41">
        <f t="shared" si="29"/>
        <v>3</v>
      </c>
      <c r="U41">
        <f t="shared" ref="U41" si="30">U25</f>
        <v>6</v>
      </c>
    </row>
    <row r="42" spans="2:21" x14ac:dyDescent="0.3">
      <c r="B42" t="str">
        <f t="shared" si="18"/>
        <v>Hőguta</v>
      </c>
      <c r="C42">
        <f t="shared" ref="C42:T42" si="31">IF(C26=1,1,IF(C26=0,3,2))</f>
        <v>1</v>
      </c>
      <c r="D42">
        <f t="shared" si="31"/>
        <v>1</v>
      </c>
      <c r="E42">
        <f t="shared" si="31"/>
        <v>3</v>
      </c>
      <c r="F42">
        <f t="shared" si="31"/>
        <v>1</v>
      </c>
      <c r="G42">
        <f t="shared" si="31"/>
        <v>3</v>
      </c>
      <c r="H42">
        <f t="shared" si="31"/>
        <v>1</v>
      </c>
      <c r="I42">
        <f t="shared" si="31"/>
        <v>3</v>
      </c>
      <c r="J42">
        <f t="shared" si="31"/>
        <v>3</v>
      </c>
      <c r="K42">
        <f t="shared" si="31"/>
        <v>3</v>
      </c>
      <c r="L42">
        <f t="shared" si="31"/>
        <v>3</v>
      </c>
      <c r="M42">
        <f t="shared" si="31"/>
        <v>3</v>
      </c>
      <c r="N42">
        <f t="shared" si="31"/>
        <v>3</v>
      </c>
      <c r="O42">
        <f t="shared" si="31"/>
        <v>3</v>
      </c>
      <c r="P42">
        <f t="shared" si="31"/>
        <v>3</v>
      </c>
      <c r="Q42">
        <f t="shared" si="31"/>
        <v>3</v>
      </c>
      <c r="R42">
        <f t="shared" si="31"/>
        <v>3</v>
      </c>
      <c r="S42">
        <f t="shared" si="31"/>
        <v>3</v>
      </c>
      <c r="T42">
        <f t="shared" si="31"/>
        <v>1</v>
      </c>
      <c r="U42">
        <f t="shared" ref="U42" si="32">U26</f>
        <v>5</v>
      </c>
    </row>
    <row r="43" spans="2:21" x14ac:dyDescent="0.3">
      <c r="B43" t="str">
        <f t="shared" si="18"/>
        <v>Munkaeszköz okozta</v>
      </c>
      <c r="C43">
        <f t="shared" ref="C43:T43" si="33">IF(C27=1,1,IF(C27=0,3,2))</f>
        <v>1</v>
      </c>
      <c r="D43">
        <f t="shared" si="33"/>
        <v>1</v>
      </c>
      <c r="E43">
        <f t="shared" si="33"/>
        <v>1</v>
      </c>
      <c r="F43">
        <f t="shared" si="33"/>
        <v>1</v>
      </c>
      <c r="G43">
        <f t="shared" si="33"/>
        <v>1</v>
      </c>
      <c r="H43">
        <f t="shared" si="33"/>
        <v>1</v>
      </c>
      <c r="I43">
        <f t="shared" si="33"/>
        <v>1</v>
      </c>
      <c r="J43">
        <f t="shared" si="33"/>
        <v>1</v>
      </c>
      <c r="K43">
        <f t="shared" si="33"/>
        <v>1</v>
      </c>
      <c r="L43">
        <f t="shared" si="33"/>
        <v>3</v>
      </c>
      <c r="M43">
        <f t="shared" si="33"/>
        <v>3</v>
      </c>
      <c r="N43">
        <f t="shared" si="33"/>
        <v>3</v>
      </c>
      <c r="O43">
        <f t="shared" si="33"/>
        <v>1</v>
      </c>
      <c r="P43">
        <f t="shared" si="33"/>
        <v>3</v>
      </c>
      <c r="Q43">
        <f t="shared" si="33"/>
        <v>3</v>
      </c>
      <c r="R43">
        <f t="shared" si="33"/>
        <v>3</v>
      </c>
      <c r="S43">
        <f t="shared" si="33"/>
        <v>3</v>
      </c>
      <c r="T43">
        <f t="shared" si="33"/>
        <v>1</v>
      </c>
      <c r="U43">
        <f t="shared" ref="U43" si="34">U27</f>
        <v>11</v>
      </c>
    </row>
    <row r="44" spans="2:21" x14ac:dyDescent="0.3">
      <c r="B44" t="str">
        <f t="shared" si="18"/>
        <v>Szennyező anyag</v>
      </c>
      <c r="C44">
        <f t="shared" ref="C44:T44" si="35">IF(C28=1,1,IF(C28=0,3,2))</f>
        <v>1</v>
      </c>
      <c r="D44">
        <f t="shared" si="35"/>
        <v>1</v>
      </c>
      <c r="E44">
        <f t="shared" si="35"/>
        <v>1</v>
      </c>
      <c r="F44">
        <f t="shared" si="35"/>
        <v>1</v>
      </c>
      <c r="G44">
        <f t="shared" si="35"/>
        <v>1</v>
      </c>
      <c r="H44">
        <f t="shared" si="35"/>
        <v>1</v>
      </c>
      <c r="I44">
        <f t="shared" si="35"/>
        <v>1</v>
      </c>
      <c r="J44">
        <f t="shared" si="35"/>
        <v>1</v>
      </c>
      <c r="K44">
        <f t="shared" si="35"/>
        <v>3</v>
      </c>
      <c r="L44">
        <f t="shared" si="35"/>
        <v>3</v>
      </c>
      <c r="M44">
        <f t="shared" si="35"/>
        <v>3</v>
      </c>
      <c r="N44">
        <f t="shared" si="35"/>
        <v>3</v>
      </c>
      <c r="O44">
        <f t="shared" si="35"/>
        <v>1</v>
      </c>
      <c r="P44">
        <f t="shared" si="35"/>
        <v>3</v>
      </c>
      <c r="Q44">
        <f t="shared" si="35"/>
        <v>3</v>
      </c>
      <c r="R44">
        <f t="shared" si="35"/>
        <v>1</v>
      </c>
      <c r="S44">
        <f t="shared" si="35"/>
        <v>1</v>
      </c>
      <c r="T44">
        <f t="shared" si="35"/>
        <v>3</v>
      </c>
      <c r="U44">
        <f t="shared" ref="U44" si="36">U28</f>
        <v>11</v>
      </c>
    </row>
    <row r="45" spans="2:21" x14ac:dyDescent="0.3">
      <c r="B45" t="str">
        <f t="shared" si="18"/>
        <v>Égési sérülés</v>
      </c>
      <c r="C45">
        <f t="shared" ref="C45:T45" si="37">IF(C29=1,1,IF(C29=0,3,2))</f>
        <v>3</v>
      </c>
      <c r="D45">
        <f t="shared" si="37"/>
        <v>1</v>
      </c>
      <c r="E45">
        <f t="shared" si="37"/>
        <v>1</v>
      </c>
      <c r="F45">
        <f t="shared" si="37"/>
        <v>1</v>
      </c>
      <c r="G45">
        <f t="shared" si="37"/>
        <v>3</v>
      </c>
      <c r="H45">
        <f t="shared" si="37"/>
        <v>1</v>
      </c>
      <c r="I45">
        <f t="shared" si="37"/>
        <v>3</v>
      </c>
      <c r="J45">
        <f t="shared" si="37"/>
        <v>1</v>
      </c>
      <c r="K45">
        <f t="shared" si="37"/>
        <v>1</v>
      </c>
      <c r="L45">
        <f t="shared" si="37"/>
        <v>3</v>
      </c>
      <c r="M45">
        <f t="shared" si="37"/>
        <v>3</v>
      </c>
      <c r="N45">
        <f t="shared" si="37"/>
        <v>3</v>
      </c>
      <c r="O45">
        <f t="shared" si="37"/>
        <v>1</v>
      </c>
      <c r="P45">
        <f t="shared" si="37"/>
        <v>3</v>
      </c>
      <c r="Q45">
        <f t="shared" si="37"/>
        <v>3</v>
      </c>
      <c r="R45">
        <f t="shared" si="37"/>
        <v>3</v>
      </c>
      <c r="S45">
        <f t="shared" si="37"/>
        <v>3</v>
      </c>
      <c r="T45">
        <f t="shared" si="37"/>
        <v>1</v>
      </c>
      <c r="U45">
        <f t="shared" ref="U45" si="38">U29</f>
        <v>8</v>
      </c>
    </row>
    <row r="46" spans="2:21" x14ac:dyDescent="0.3">
      <c r="B46" t="str">
        <f t="shared" si="18"/>
        <v>ÁTLAG</v>
      </c>
      <c r="C46">
        <f t="shared" ref="C46:T46" si="39">IF(C30=1,1,IF(C30=0,3,2))</f>
        <v>2</v>
      </c>
      <c r="D46">
        <f t="shared" si="39"/>
        <v>2</v>
      </c>
      <c r="E46">
        <f t="shared" si="39"/>
        <v>2</v>
      </c>
      <c r="F46">
        <f t="shared" si="39"/>
        <v>2</v>
      </c>
      <c r="G46">
        <f t="shared" si="39"/>
        <v>2</v>
      </c>
      <c r="H46">
        <f t="shared" si="39"/>
        <v>1</v>
      </c>
      <c r="I46">
        <f t="shared" si="39"/>
        <v>2</v>
      </c>
      <c r="J46">
        <f t="shared" si="39"/>
        <v>2</v>
      </c>
      <c r="K46">
        <f t="shared" si="39"/>
        <v>2</v>
      </c>
      <c r="L46">
        <f t="shared" si="39"/>
        <v>2</v>
      </c>
      <c r="M46">
        <f t="shared" si="39"/>
        <v>2</v>
      </c>
      <c r="N46">
        <f t="shared" si="39"/>
        <v>2</v>
      </c>
      <c r="O46">
        <f t="shared" si="39"/>
        <v>2</v>
      </c>
      <c r="P46">
        <f t="shared" si="39"/>
        <v>2</v>
      </c>
      <c r="Q46">
        <f t="shared" si="39"/>
        <v>2</v>
      </c>
      <c r="R46">
        <f t="shared" si="39"/>
        <v>2</v>
      </c>
      <c r="S46">
        <f t="shared" si="39"/>
        <v>2</v>
      </c>
      <c r="T46">
        <f t="shared" si="39"/>
        <v>2</v>
      </c>
      <c r="U46">
        <f t="shared" ref="U46" si="40">U30</f>
        <v>9</v>
      </c>
    </row>
    <row r="47" spans="2:21" x14ac:dyDescent="0.3">
      <c r="B47" t="str">
        <f>B63</f>
        <v>súlyozott átlag</v>
      </c>
    </row>
    <row r="50" spans="2:21" x14ac:dyDescent="0.3">
      <c r="B50" t="str">
        <f>B34</f>
        <v>sorszám xi</v>
      </c>
      <c r="C50" t="str">
        <f t="shared" ref="C50:U50" si="41">C34</f>
        <v>Mezőgazdaság, erdőgazdálkodás, halászat</v>
      </c>
      <c r="D50" t="str">
        <f t="shared" si="41"/>
        <v>Bányászat, kőfejtés</v>
      </c>
      <c r="E50" t="str">
        <f t="shared" si="41"/>
        <v>Feldolgozóipar</v>
      </c>
      <c r="F50" t="str">
        <f t="shared" si="41"/>
        <v>Villamosenergia, gáz, gőzellátás, légkondicionálás</v>
      </c>
      <c r="G50" t="str">
        <f t="shared" si="41"/>
        <v>Vízellátás; szennyvíz gyűjtése, kezelése, hulladékgazdálkodás, szennyeződésmentesítés</v>
      </c>
      <c r="H50" t="str">
        <f t="shared" si="41"/>
        <v>Építőipar</v>
      </c>
      <c r="I50" t="str">
        <f t="shared" si="41"/>
        <v>Kereskedelem, gépjárműjavítás</v>
      </c>
      <c r="J50" t="str">
        <f t="shared" si="41"/>
        <v>Szállítás, raktározás</v>
      </c>
      <c r="K50" t="str">
        <f t="shared" si="41"/>
        <v>Szálláshelyszolgáltatás, vendéglátás</v>
      </c>
      <c r="L50" t="str">
        <f t="shared" si="41"/>
        <v>Információ és kommunikáció</v>
      </c>
      <c r="M50" t="str">
        <f t="shared" si="41"/>
        <v>Pénzügyi, biztosítási tevékenység</v>
      </c>
      <c r="N50" t="str">
        <f t="shared" si="41"/>
        <v>Ingatlanügyek</v>
      </c>
      <c r="O50" t="str">
        <f t="shared" si="41"/>
        <v>Szakmai, tudományos, műszaki tevékenység</v>
      </c>
      <c r="P50" t="str">
        <f t="shared" si="41"/>
        <v>Adminisztratív és szolgáltatást támogató tevékenység</v>
      </c>
      <c r="Q50" t="str">
        <f t="shared" si="41"/>
        <v>Közigazgatás, védelem; kötelező társadalombiztosítás</v>
      </c>
      <c r="R50" t="str">
        <f t="shared" si="41"/>
        <v>Oktatás</v>
      </c>
      <c r="S50" t="str">
        <f t="shared" si="41"/>
        <v>Humán,egészségügyi, szociális ellátás</v>
      </c>
      <c r="T50" t="str">
        <f t="shared" si="41"/>
        <v>Művészet, szórakoztatás, szabadidő</v>
      </c>
      <c r="U50" t="str">
        <f t="shared" si="41"/>
        <v>Összesen</v>
      </c>
    </row>
    <row r="51" spans="2:21" x14ac:dyDescent="0.3">
      <c r="B51" t="str">
        <f t="shared" ref="B51:T51" si="42">B35</f>
        <v>Áramütés</v>
      </c>
      <c r="C51">
        <f t="shared" si="42"/>
        <v>1</v>
      </c>
      <c r="D51">
        <f t="shared" si="42"/>
        <v>1</v>
      </c>
      <c r="E51">
        <f t="shared" si="42"/>
        <v>1</v>
      </c>
      <c r="F51">
        <f t="shared" si="42"/>
        <v>1</v>
      </c>
      <c r="G51">
        <f t="shared" si="42"/>
        <v>3</v>
      </c>
      <c r="H51">
        <f t="shared" si="42"/>
        <v>1</v>
      </c>
      <c r="I51">
        <f t="shared" si="42"/>
        <v>1</v>
      </c>
      <c r="J51">
        <f t="shared" si="42"/>
        <v>3</v>
      </c>
      <c r="K51">
        <f t="shared" si="42"/>
        <v>3</v>
      </c>
      <c r="L51">
        <f t="shared" si="42"/>
        <v>3</v>
      </c>
      <c r="M51">
        <f t="shared" si="42"/>
        <v>3</v>
      </c>
      <c r="N51">
        <f t="shared" si="42"/>
        <v>3</v>
      </c>
      <c r="O51">
        <f t="shared" si="42"/>
        <v>1</v>
      </c>
      <c r="P51">
        <f t="shared" si="42"/>
        <v>1</v>
      </c>
      <c r="Q51">
        <f t="shared" si="42"/>
        <v>3</v>
      </c>
      <c r="R51">
        <f t="shared" si="42"/>
        <v>3</v>
      </c>
      <c r="S51">
        <f t="shared" si="42"/>
        <v>3</v>
      </c>
      <c r="T51">
        <f t="shared" si="42"/>
        <v>3</v>
      </c>
      <c r="U51">
        <f>U35*10</f>
        <v>80</v>
      </c>
    </row>
    <row r="52" spans="2:21" x14ac:dyDescent="0.3">
      <c r="B52" t="str">
        <f t="shared" ref="B52:T52" si="43">B36</f>
        <v>Megcsúszás</v>
      </c>
      <c r="C52">
        <f t="shared" si="43"/>
        <v>1</v>
      </c>
      <c r="D52">
        <f t="shared" si="43"/>
        <v>1</v>
      </c>
      <c r="E52">
        <f t="shared" si="43"/>
        <v>1</v>
      </c>
      <c r="F52">
        <f t="shared" si="43"/>
        <v>1</v>
      </c>
      <c r="G52">
        <f t="shared" si="43"/>
        <v>1</v>
      </c>
      <c r="H52">
        <f t="shared" si="43"/>
        <v>1</v>
      </c>
      <c r="I52">
        <f t="shared" si="43"/>
        <v>1</v>
      </c>
      <c r="J52">
        <f t="shared" si="43"/>
        <v>1</v>
      </c>
      <c r="K52">
        <f t="shared" si="43"/>
        <v>1</v>
      </c>
      <c r="L52">
        <f t="shared" si="43"/>
        <v>1</v>
      </c>
      <c r="M52">
        <f t="shared" si="43"/>
        <v>1</v>
      </c>
      <c r="N52">
        <f t="shared" si="43"/>
        <v>1</v>
      </c>
      <c r="O52">
        <f t="shared" si="43"/>
        <v>1</v>
      </c>
      <c r="P52">
        <f t="shared" si="43"/>
        <v>1</v>
      </c>
      <c r="Q52">
        <f t="shared" si="43"/>
        <v>1</v>
      </c>
      <c r="R52">
        <f t="shared" si="43"/>
        <v>1</v>
      </c>
      <c r="S52">
        <f t="shared" si="43"/>
        <v>1</v>
      </c>
      <c r="T52">
        <f t="shared" si="43"/>
        <v>1</v>
      </c>
      <c r="U52">
        <f t="shared" ref="U52:U62" si="44">U36*10</f>
        <v>180</v>
      </c>
    </row>
    <row r="53" spans="2:21" x14ac:dyDescent="0.3">
      <c r="B53" t="str">
        <f t="shared" ref="B53:T53" si="45">B37</f>
        <v>Leesés</v>
      </c>
      <c r="C53">
        <f t="shared" si="45"/>
        <v>1</v>
      </c>
      <c r="D53">
        <f t="shared" si="45"/>
        <v>1</v>
      </c>
      <c r="E53">
        <f t="shared" si="45"/>
        <v>3</v>
      </c>
      <c r="F53">
        <f t="shared" si="45"/>
        <v>1</v>
      </c>
      <c r="G53">
        <f t="shared" si="45"/>
        <v>3</v>
      </c>
      <c r="H53">
        <f t="shared" si="45"/>
        <v>1</v>
      </c>
      <c r="I53">
        <f t="shared" si="45"/>
        <v>3</v>
      </c>
      <c r="J53">
        <f t="shared" si="45"/>
        <v>1</v>
      </c>
      <c r="K53">
        <f t="shared" si="45"/>
        <v>3</v>
      </c>
      <c r="L53">
        <f t="shared" si="45"/>
        <v>3</v>
      </c>
      <c r="M53">
        <f t="shared" si="45"/>
        <v>3</v>
      </c>
      <c r="N53">
        <f t="shared" si="45"/>
        <v>3</v>
      </c>
      <c r="O53">
        <f t="shared" si="45"/>
        <v>3</v>
      </c>
      <c r="P53">
        <f t="shared" si="45"/>
        <v>3</v>
      </c>
      <c r="Q53">
        <f t="shared" si="45"/>
        <v>3</v>
      </c>
      <c r="R53">
        <f t="shared" si="45"/>
        <v>3</v>
      </c>
      <c r="S53">
        <f t="shared" si="45"/>
        <v>3</v>
      </c>
      <c r="T53">
        <f t="shared" si="45"/>
        <v>3</v>
      </c>
      <c r="U53">
        <f t="shared" si="44"/>
        <v>50</v>
      </c>
    </row>
    <row r="54" spans="2:21" x14ac:dyDescent="0.3">
      <c r="B54" t="str">
        <f t="shared" ref="B54:T54" si="46">B38</f>
        <v>Vágás</v>
      </c>
      <c r="C54">
        <f t="shared" si="46"/>
        <v>1</v>
      </c>
      <c r="D54">
        <f t="shared" si="46"/>
        <v>3</v>
      </c>
      <c r="E54">
        <f t="shared" si="46"/>
        <v>1</v>
      </c>
      <c r="F54">
        <f t="shared" si="46"/>
        <v>3</v>
      </c>
      <c r="G54">
        <f t="shared" si="46"/>
        <v>3</v>
      </c>
      <c r="H54">
        <f t="shared" si="46"/>
        <v>1</v>
      </c>
      <c r="I54">
        <f t="shared" si="46"/>
        <v>1</v>
      </c>
      <c r="J54">
        <f t="shared" si="46"/>
        <v>3</v>
      </c>
      <c r="K54">
        <f t="shared" si="46"/>
        <v>3</v>
      </c>
      <c r="L54">
        <f t="shared" si="46"/>
        <v>3</v>
      </c>
      <c r="M54">
        <f t="shared" si="46"/>
        <v>3</v>
      </c>
      <c r="N54">
        <f t="shared" si="46"/>
        <v>3</v>
      </c>
      <c r="O54">
        <f t="shared" si="46"/>
        <v>3</v>
      </c>
      <c r="P54">
        <f t="shared" si="46"/>
        <v>3</v>
      </c>
      <c r="Q54">
        <f t="shared" si="46"/>
        <v>3</v>
      </c>
      <c r="R54">
        <f t="shared" si="46"/>
        <v>3</v>
      </c>
      <c r="S54">
        <f t="shared" si="46"/>
        <v>3</v>
      </c>
      <c r="T54">
        <f t="shared" si="46"/>
        <v>3</v>
      </c>
      <c r="U54">
        <f t="shared" si="44"/>
        <v>40</v>
      </c>
    </row>
    <row r="55" spans="2:21" x14ac:dyDescent="0.3">
      <c r="B55" t="str">
        <f t="shared" ref="B55:T55" si="47">B39</f>
        <v>Megbotlás</v>
      </c>
      <c r="C55">
        <f t="shared" si="47"/>
        <v>1</v>
      </c>
      <c r="D55">
        <f t="shared" si="47"/>
        <v>1</v>
      </c>
      <c r="E55">
        <f t="shared" si="47"/>
        <v>1</v>
      </c>
      <c r="F55">
        <f t="shared" si="47"/>
        <v>1</v>
      </c>
      <c r="G55">
        <f t="shared" si="47"/>
        <v>1</v>
      </c>
      <c r="H55">
        <f t="shared" si="47"/>
        <v>1</v>
      </c>
      <c r="I55">
        <f t="shared" si="47"/>
        <v>1</v>
      </c>
      <c r="J55">
        <f t="shared" si="47"/>
        <v>1</v>
      </c>
      <c r="K55">
        <f t="shared" si="47"/>
        <v>1</v>
      </c>
      <c r="L55">
        <f t="shared" si="47"/>
        <v>1</v>
      </c>
      <c r="M55">
        <f t="shared" si="47"/>
        <v>1</v>
      </c>
      <c r="N55">
        <f t="shared" si="47"/>
        <v>1</v>
      </c>
      <c r="O55">
        <f t="shared" si="47"/>
        <v>1</v>
      </c>
      <c r="P55">
        <f t="shared" si="47"/>
        <v>1</v>
      </c>
      <c r="Q55">
        <f t="shared" si="47"/>
        <v>1</v>
      </c>
      <c r="R55">
        <f t="shared" si="47"/>
        <v>1</v>
      </c>
      <c r="S55">
        <f t="shared" si="47"/>
        <v>1</v>
      </c>
      <c r="T55">
        <f t="shared" si="47"/>
        <v>1</v>
      </c>
      <c r="U55">
        <f t="shared" si="44"/>
        <v>180</v>
      </c>
    </row>
    <row r="56" spans="2:21" x14ac:dyDescent="0.3">
      <c r="B56" t="str">
        <f t="shared" ref="B56:T56" si="48">B40</f>
        <v>Elütnek</v>
      </c>
      <c r="C56">
        <f t="shared" si="48"/>
        <v>3</v>
      </c>
      <c r="D56">
        <f t="shared" si="48"/>
        <v>1</v>
      </c>
      <c r="E56">
        <f t="shared" si="48"/>
        <v>3</v>
      </c>
      <c r="F56">
        <f t="shared" si="48"/>
        <v>3</v>
      </c>
      <c r="G56">
        <f t="shared" si="48"/>
        <v>3</v>
      </c>
      <c r="H56">
        <f t="shared" si="48"/>
        <v>1</v>
      </c>
      <c r="I56">
        <f t="shared" si="48"/>
        <v>1</v>
      </c>
      <c r="J56">
        <f t="shared" si="48"/>
        <v>1</v>
      </c>
      <c r="K56">
        <f t="shared" si="48"/>
        <v>3</v>
      </c>
      <c r="L56">
        <f t="shared" si="48"/>
        <v>3</v>
      </c>
      <c r="M56">
        <f t="shared" si="48"/>
        <v>3</v>
      </c>
      <c r="N56">
        <f t="shared" si="48"/>
        <v>1</v>
      </c>
      <c r="O56">
        <f t="shared" si="48"/>
        <v>3</v>
      </c>
      <c r="P56">
        <f t="shared" si="48"/>
        <v>3</v>
      </c>
      <c r="Q56">
        <f t="shared" si="48"/>
        <v>3</v>
      </c>
      <c r="R56">
        <f t="shared" si="48"/>
        <v>3</v>
      </c>
      <c r="S56">
        <f t="shared" si="48"/>
        <v>3</v>
      </c>
      <c r="T56">
        <f t="shared" si="48"/>
        <v>1</v>
      </c>
      <c r="U56">
        <f t="shared" si="44"/>
        <v>60</v>
      </c>
    </row>
    <row r="57" spans="2:21" x14ac:dyDescent="0.3">
      <c r="B57" t="str">
        <f t="shared" ref="B57:T57" si="49">B41</f>
        <v>Zuhanó tárgy</v>
      </c>
      <c r="C57">
        <f t="shared" si="49"/>
        <v>1</v>
      </c>
      <c r="D57">
        <f t="shared" si="49"/>
        <v>1</v>
      </c>
      <c r="E57">
        <f t="shared" si="49"/>
        <v>3</v>
      </c>
      <c r="F57">
        <f t="shared" si="49"/>
        <v>1</v>
      </c>
      <c r="G57">
        <f t="shared" si="49"/>
        <v>3</v>
      </c>
      <c r="H57">
        <f t="shared" si="49"/>
        <v>1</v>
      </c>
      <c r="I57">
        <f t="shared" si="49"/>
        <v>1</v>
      </c>
      <c r="J57">
        <f t="shared" si="49"/>
        <v>1</v>
      </c>
      <c r="K57">
        <f t="shared" si="49"/>
        <v>3</v>
      </c>
      <c r="L57">
        <f t="shared" si="49"/>
        <v>3</v>
      </c>
      <c r="M57">
        <f t="shared" si="49"/>
        <v>3</v>
      </c>
      <c r="N57">
        <f t="shared" si="49"/>
        <v>3</v>
      </c>
      <c r="O57">
        <f t="shared" si="49"/>
        <v>3</v>
      </c>
      <c r="P57">
        <f t="shared" si="49"/>
        <v>3</v>
      </c>
      <c r="Q57">
        <f t="shared" si="49"/>
        <v>3</v>
      </c>
      <c r="R57">
        <f t="shared" si="49"/>
        <v>3</v>
      </c>
      <c r="S57">
        <f t="shared" si="49"/>
        <v>3</v>
      </c>
      <c r="T57">
        <f t="shared" si="49"/>
        <v>3</v>
      </c>
      <c r="U57">
        <f t="shared" si="44"/>
        <v>60</v>
      </c>
    </row>
    <row r="58" spans="2:21" x14ac:dyDescent="0.3">
      <c r="B58" t="str">
        <f t="shared" ref="B58:T58" si="50">B42</f>
        <v>Hőguta</v>
      </c>
      <c r="C58">
        <f t="shared" si="50"/>
        <v>1</v>
      </c>
      <c r="D58">
        <f t="shared" si="50"/>
        <v>1</v>
      </c>
      <c r="E58">
        <f t="shared" si="50"/>
        <v>3</v>
      </c>
      <c r="F58">
        <f t="shared" si="50"/>
        <v>1</v>
      </c>
      <c r="G58">
        <f t="shared" si="50"/>
        <v>3</v>
      </c>
      <c r="H58">
        <f t="shared" si="50"/>
        <v>1</v>
      </c>
      <c r="I58">
        <f t="shared" si="50"/>
        <v>3</v>
      </c>
      <c r="J58">
        <f t="shared" si="50"/>
        <v>3</v>
      </c>
      <c r="K58">
        <f t="shared" si="50"/>
        <v>3</v>
      </c>
      <c r="L58">
        <f t="shared" si="50"/>
        <v>3</v>
      </c>
      <c r="M58">
        <f t="shared" si="50"/>
        <v>3</v>
      </c>
      <c r="N58">
        <f t="shared" si="50"/>
        <v>3</v>
      </c>
      <c r="O58">
        <f t="shared" si="50"/>
        <v>3</v>
      </c>
      <c r="P58">
        <f t="shared" si="50"/>
        <v>3</v>
      </c>
      <c r="Q58">
        <f t="shared" si="50"/>
        <v>3</v>
      </c>
      <c r="R58">
        <f t="shared" si="50"/>
        <v>3</v>
      </c>
      <c r="S58">
        <f t="shared" si="50"/>
        <v>3</v>
      </c>
      <c r="T58">
        <f t="shared" si="50"/>
        <v>1</v>
      </c>
      <c r="U58">
        <f t="shared" si="44"/>
        <v>50</v>
      </c>
    </row>
    <row r="59" spans="2:21" x14ac:dyDescent="0.3">
      <c r="B59" t="str">
        <f t="shared" ref="B59:T59" si="51">B43</f>
        <v>Munkaeszköz okozta</v>
      </c>
      <c r="C59">
        <f t="shared" si="51"/>
        <v>1</v>
      </c>
      <c r="D59">
        <f t="shared" si="51"/>
        <v>1</v>
      </c>
      <c r="E59">
        <f t="shared" si="51"/>
        <v>1</v>
      </c>
      <c r="F59">
        <f t="shared" si="51"/>
        <v>1</v>
      </c>
      <c r="G59">
        <f t="shared" si="51"/>
        <v>1</v>
      </c>
      <c r="H59">
        <f t="shared" si="51"/>
        <v>1</v>
      </c>
      <c r="I59">
        <f t="shared" si="51"/>
        <v>1</v>
      </c>
      <c r="J59">
        <f t="shared" si="51"/>
        <v>1</v>
      </c>
      <c r="K59">
        <f t="shared" si="51"/>
        <v>1</v>
      </c>
      <c r="L59">
        <f t="shared" si="51"/>
        <v>3</v>
      </c>
      <c r="M59">
        <f t="shared" si="51"/>
        <v>3</v>
      </c>
      <c r="N59">
        <f t="shared" si="51"/>
        <v>3</v>
      </c>
      <c r="O59">
        <f t="shared" si="51"/>
        <v>1</v>
      </c>
      <c r="P59">
        <f t="shared" si="51"/>
        <v>3</v>
      </c>
      <c r="Q59">
        <f t="shared" si="51"/>
        <v>3</v>
      </c>
      <c r="R59">
        <f t="shared" si="51"/>
        <v>3</v>
      </c>
      <c r="S59">
        <f t="shared" si="51"/>
        <v>3</v>
      </c>
      <c r="T59">
        <f t="shared" si="51"/>
        <v>1</v>
      </c>
      <c r="U59">
        <f t="shared" si="44"/>
        <v>110</v>
      </c>
    </row>
    <row r="60" spans="2:21" x14ac:dyDescent="0.3">
      <c r="B60" t="str">
        <f t="shared" ref="B60:T60" si="52">B44</f>
        <v>Szennyező anyag</v>
      </c>
      <c r="C60">
        <f t="shared" si="52"/>
        <v>1</v>
      </c>
      <c r="D60">
        <f t="shared" si="52"/>
        <v>1</v>
      </c>
      <c r="E60">
        <f t="shared" si="52"/>
        <v>1</v>
      </c>
      <c r="F60">
        <f t="shared" si="52"/>
        <v>1</v>
      </c>
      <c r="G60">
        <f t="shared" si="52"/>
        <v>1</v>
      </c>
      <c r="H60">
        <f t="shared" si="52"/>
        <v>1</v>
      </c>
      <c r="I60">
        <f t="shared" si="52"/>
        <v>1</v>
      </c>
      <c r="J60">
        <f t="shared" si="52"/>
        <v>1</v>
      </c>
      <c r="K60">
        <f t="shared" si="52"/>
        <v>3</v>
      </c>
      <c r="L60">
        <f t="shared" si="52"/>
        <v>3</v>
      </c>
      <c r="M60">
        <f t="shared" si="52"/>
        <v>3</v>
      </c>
      <c r="N60">
        <f t="shared" si="52"/>
        <v>3</v>
      </c>
      <c r="O60">
        <f t="shared" si="52"/>
        <v>1</v>
      </c>
      <c r="P60">
        <f t="shared" si="52"/>
        <v>3</v>
      </c>
      <c r="Q60">
        <f t="shared" si="52"/>
        <v>3</v>
      </c>
      <c r="R60">
        <f t="shared" si="52"/>
        <v>1</v>
      </c>
      <c r="S60">
        <f t="shared" si="52"/>
        <v>1</v>
      </c>
      <c r="T60">
        <f t="shared" si="52"/>
        <v>3</v>
      </c>
      <c r="U60">
        <f t="shared" si="44"/>
        <v>110</v>
      </c>
    </row>
    <row r="61" spans="2:21" x14ac:dyDescent="0.3">
      <c r="B61" t="str">
        <f t="shared" ref="B61:T61" si="53">B45</f>
        <v>Égési sérülés</v>
      </c>
      <c r="C61">
        <f t="shared" si="53"/>
        <v>3</v>
      </c>
      <c r="D61">
        <f t="shared" si="53"/>
        <v>1</v>
      </c>
      <c r="E61">
        <f t="shared" si="53"/>
        <v>1</v>
      </c>
      <c r="F61">
        <f t="shared" si="53"/>
        <v>1</v>
      </c>
      <c r="G61">
        <f t="shared" si="53"/>
        <v>3</v>
      </c>
      <c r="H61">
        <f t="shared" si="53"/>
        <v>1</v>
      </c>
      <c r="I61">
        <f t="shared" si="53"/>
        <v>3</v>
      </c>
      <c r="J61">
        <f t="shared" si="53"/>
        <v>1</v>
      </c>
      <c r="K61">
        <f t="shared" si="53"/>
        <v>1</v>
      </c>
      <c r="L61">
        <f t="shared" si="53"/>
        <v>3</v>
      </c>
      <c r="M61">
        <f t="shared" si="53"/>
        <v>3</v>
      </c>
      <c r="N61">
        <f t="shared" si="53"/>
        <v>3</v>
      </c>
      <c r="O61">
        <f t="shared" si="53"/>
        <v>1</v>
      </c>
      <c r="P61">
        <f t="shared" si="53"/>
        <v>3</v>
      </c>
      <c r="Q61">
        <f t="shared" si="53"/>
        <v>3</v>
      </c>
      <c r="R61">
        <f t="shared" si="53"/>
        <v>3</v>
      </c>
      <c r="S61">
        <f t="shared" si="53"/>
        <v>3</v>
      </c>
      <c r="T61">
        <f t="shared" si="53"/>
        <v>1</v>
      </c>
      <c r="U61">
        <f t="shared" si="44"/>
        <v>80</v>
      </c>
    </row>
    <row r="62" spans="2:21" x14ac:dyDescent="0.3">
      <c r="B62" t="str">
        <f t="shared" ref="B62:T62" si="54">B46</f>
        <v>ÁTLAG</v>
      </c>
      <c r="C62">
        <f t="shared" si="54"/>
        <v>2</v>
      </c>
      <c r="D62">
        <f t="shared" si="54"/>
        <v>2</v>
      </c>
      <c r="E62">
        <f t="shared" si="54"/>
        <v>2</v>
      </c>
      <c r="F62">
        <f t="shared" si="54"/>
        <v>2</v>
      </c>
      <c r="G62">
        <f t="shared" si="54"/>
        <v>2</v>
      </c>
      <c r="H62">
        <f t="shared" si="54"/>
        <v>1</v>
      </c>
      <c r="I62">
        <f t="shared" si="54"/>
        <v>2</v>
      </c>
      <c r="J62">
        <f t="shared" si="54"/>
        <v>2</v>
      </c>
      <c r="K62">
        <f t="shared" si="54"/>
        <v>2</v>
      </c>
      <c r="L62">
        <f t="shared" si="54"/>
        <v>2</v>
      </c>
      <c r="M62">
        <f t="shared" si="54"/>
        <v>2</v>
      </c>
      <c r="N62">
        <f t="shared" si="54"/>
        <v>2</v>
      </c>
      <c r="O62">
        <f t="shared" si="54"/>
        <v>2</v>
      </c>
      <c r="P62">
        <f t="shared" si="54"/>
        <v>2</v>
      </c>
      <c r="Q62">
        <f t="shared" si="54"/>
        <v>2</v>
      </c>
      <c r="R62">
        <f t="shared" si="54"/>
        <v>2</v>
      </c>
      <c r="S62">
        <f t="shared" si="54"/>
        <v>2</v>
      </c>
      <c r="T62">
        <f t="shared" si="54"/>
        <v>2</v>
      </c>
      <c r="U62">
        <f t="shared" si="44"/>
        <v>90</v>
      </c>
    </row>
    <row r="63" spans="2:21" x14ac:dyDescent="0.3">
      <c r="B63" t="s">
        <v>207</v>
      </c>
    </row>
    <row r="67" spans="2:21" x14ac:dyDescent="0.3">
      <c r="B67" t="str">
        <f>B50</f>
        <v>sorszám xi</v>
      </c>
      <c r="C67" t="str">
        <f t="shared" ref="C67:U67" si="55">C50</f>
        <v>Mezőgazdaság, erdőgazdálkodás, halászat</v>
      </c>
      <c r="D67" t="str">
        <f t="shared" si="55"/>
        <v>Bányászat, kőfejtés</v>
      </c>
      <c r="E67" t="str">
        <f t="shared" si="55"/>
        <v>Feldolgozóipar</v>
      </c>
      <c r="F67" t="str">
        <f t="shared" si="55"/>
        <v>Villamosenergia, gáz, gőzellátás, légkondicionálás</v>
      </c>
      <c r="G67" t="str">
        <f t="shared" si="55"/>
        <v>Vízellátás; szennyvíz gyűjtése, kezelése, hulladékgazdálkodás, szennyeződésmentesítés</v>
      </c>
      <c r="H67" t="str">
        <f t="shared" si="55"/>
        <v>Építőipar</v>
      </c>
      <c r="I67" t="str">
        <f t="shared" si="55"/>
        <v>Kereskedelem, gépjárműjavítás</v>
      </c>
      <c r="J67" t="str">
        <f t="shared" si="55"/>
        <v>Szállítás, raktározás</v>
      </c>
      <c r="K67" t="str">
        <f t="shared" si="55"/>
        <v>Szálláshelyszolgáltatás, vendéglátás</v>
      </c>
      <c r="L67" t="str">
        <f t="shared" si="55"/>
        <v>Információ és kommunikáció</v>
      </c>
      <c r="M67" t="str">
        <f t="shared" si="55"/>
        <v>Pénzügyi, biztosítási tevékenység</v>
      </c>
      <c r="N67" t="str">
        <f t="shared" si="55"/>
        <v>Ingatlanügyek</v>
      </c>
      <c r="O67" t="str">
        <f t="shared" si="55"/>
        <v>Szakmai, tudományos, műszaki tevékenység</v>
      </c>
      <c r="P67" t="str">
        <f t="shared" si="55"/>
        <v>Adminisztratív és szolgáltatást támogató tevékenység</v>
      </c>
      <c r="Q67" t="str">
        <f t="shared" si="55"/>
        <v>Közigazgatás, védelem; kötelező társadalombiztosítás</v>
      </c>
      <c r="R67" t="str">
        <f t="shared" si="55"/>
        <v>Oktatás</v>
      </c>
      <c r="S67" t="str">
        <f t="shared" si="55"/>
        <v>Humán,egészségügyi, szociális ellátás</v>
      </c>
      <c r="T67" t="str">
        <f t="shared" si="55"/>
        <v>Művészet, szórakoztatás, szabadidő</v>
      </c>
      <c r="U67" t="str">
        <f t="shared" si="55"/>
        <v>Összesen</v>
      </c>
    </row>
    <row r="68" spans="2:21" x14ac:dyDescent="0.3">
      <c r="B68" t="str">
        <f t="shared" ref="B68:T68" si="56">B51</f>
        <v>Áramütés</v>
      </c>
      <c r="C68">
        <f t="shared" si="56"/>
        <v>1</v>
      </c>
      <c r="D68">
        <f t="shared" si="56"/>
        <v>1</v>
      </c>
      <c r="E68">
        <f t="shared" si="56"/>
        <v>1</v>
      </c>
      <c r="F68">
        <f t="shared" si="56"/>
        <v>1</v>
      </c>
      <c r="G68">
        <f t="shared" si="56"/>
        <v>3</v>
      </c>
      <c r="H68">
        <f t="shared" si="56"/>
        <v>1</v>
      </c>
      <c r="I68">
        <f t="shared" si="56"/>
        <v>1</v>
      </c>
      <c r="J68">
        <f t="shared" si="56"/>
        <v>3</v>
      </c>
      <c r="K68">
        <f t="shared" si="56"/>
        <v>3</v>
      </c>
      <c r="L68">
        <f t="shared" si="56"/>
        <v>3</v>
      </c>
      <c r="M68">
        <f t="shared" si="56"/>
        <v>3</v>
      </c>
      <c r="N68">
        <f t="shared" si="56"/>
        <v>3</v>
      </c>
      <c r="O68">
        <f t="shared" si="56"/>
        <v>1</v>
      </c>
      <c r="P68">
        <f t="shared" si="56"/>
        <v>1</v>
      </c>
      <c r="Q68">
        <f t="shared" si="56"/>
        <v>3</v>
      </c>
      <c r="R68">
        <f t="shared" si="56"/>
        <v>3</v>
      </c>
      <c r="S68">
        <f t="shared" si="56"/>
        <v>3</v>
      </c>
      <c r="T68">
        <f t="shared" si="56"/>
        <v>3</v>
      </c>
      <c r="U68">
        <f>U51*10</f>
        <v>800</v>
      </c>
    </row>
    <row r="69" spans="2:21" x14ac:dyDescent="0.3">
      <c r="B69" t="str">
        <f t="shared" ref="B69:T69" si="57">B52</f>
        <v>Megcsúszás</v>
      </c>
      <c r="C69">
        <f t="shared" si="57"/>
        <v>1</v>
      </c>
      <c r="D69">
        <f t="shared" si="57"/>
        <v>1</v>
      </c>
      <c r="E69">
        <f t="shared" si="57"/>
        <v>1</v>
      </c>
      <c r="F69">
        <f t="shared" si="57"/>
        <v>1</v>
      </c>
      <c r="G69">
        <f t="shared" si="57"/>
        <v>1</v>
      </c>
      <c r="H69">
        <f t="shared" si="57"/>
        <v>1</v>
      </c>
      <c r="I69">
        <f t="shared" si="57"/>
        <v>1</v>
      </c>
      <c r="J69">
        <f t="shared" si="57"/>
        <v>1</v>
      </c>
      <c r="K69">
        <f t="shared" si="57"/>
        <v>1</v>
      </c>
      <c r="L69">
        <f t="shared" si="57"/>
        <v>1</v>
      </c>
      <c r="M69">
        <f t="shared" si="57"/>
        <v>1</v>
      </c>
      <c r="N69">
        <f t="shared" si="57"/>
        <v>1</v>
      </c>
      <c r="O69">
        <f t="shared" si="57"/>
        <v>1</v>
      </c>
      <c r="P69">
        <f t="shared" si="57"/>
        <v>1</v>
      </c>
      <c r="Q69">
        <f t="shared" si="57"/>
        <v>1</v>
      </c>
      <c r="R69">
        <f t="shared" si="57"/>
        <v>1</v>
      </c>
      <c r="S69">
        <f t="shared" si="57"/>
        <v>1</v>
      </c>
      <c r="T69">
        <f t="shared" si="57"/>
        <v>1</v>
      </c>
      <c r="U69">
        <f t="shared" ref="U69:U79" si="58">U52*10</f>
        <v>1800</v>
      </c>
    </row>
    <row r="70" spans="2:21" x14ac:dyDescent="0.3">
      <c r="B70" t="str">
        <f t="shared" ref="B70:T70" si="59">B53</f>
        <v>Leesés</v>
      </c>
      <c r="C70">
        <f t="shared" si="59"/>
        <v>1</v>
      </c>
      <c r="D70">
        <f t="shared" si="59"/>
        <v>1</v>
      </c>
      <c r="E70">
        <f t="shared" si="59"/>
        <v>3</v>
      </c>
      <c r="F70">
        <f t="shared" si="59"/>
        <v>1</v>
      </c>
      <c r="G70">
        <f t="shared" si="59"/>
        <v>3</v>
      </c>
      <c r="H70">
        <f t="shared" si="59"/>
        <v>1</v>
      </c>
      <c r="I70">
        <f t="shared" si="59"/>
        <v>3</v>
      </c>
      <c r="J70">
        <f t="shared" si="59"/>
        <v>1</v>
      </c>
      <c r="K70">
        <f t="shared" si="59"/>
        <v>3</v>
      </c>
      <c r="L70">
        <f t="shared" si="59"/>
        <v>3</v>
      </c>
      <c r="M70">
        <f t="shared" si="59"/>
        <v>3</v>
      </c>
      <c r="N70">
        <f t="shared" si="59"/>
        <v>3</v>
      </c>
      <c r="O70">
        <f t="shared" si="59"/>
        <v>3</v>
      </c>
      <c r="P70">
        <f t="shared" si="59"/>
        <v>3</v>
      </c>
      <c r="Q70">
        <f t="shared" si="59"/>
        <v>3</v>
      </c>
      <c r="R70">
        <f t="shared" si="59"/>
        <v>3</v>
      </c>
      <c r="S70">
        <f t="shared" si="59"/>
        <v>3</v>
      </c>
      <c r="T70">
        <f t="shared" si="59"/>
        <v>3</v>
      </c>
      <c r="U70">
        <f t="shared" si="58"/>
        <v>500</v>
      </c>
    </row>
    <row r="71" spans="2:21" x14ac:dyDescent="0.3">
      <c r="B71" t="str">
        <f t="shared" ref="B71:T71" si="60">B54</f>
        <v>Vágás</v>
      </c>
      <c r="C71">
        <f t="shared" si="60"/>
        <v>1</v>
      </c>
      <c r="D71">
        <f t="shared" si="60"/>
        <v>3</v>
      </c>
      <c r="E71">
        <f t="shared" si="60"/>
        <v>1</v>
      </c>
      <c r="F71">
        <f t="shared" si="60"/>
        <v>3</v>
      </c>
      <c r="G71">
        <f t="shared" si="60"/>
        <v>3</v>
      </c>
      <c r="H71">
        <f t="shared" si="60"/>
        <v>1</v>
      </c>
      <c r="I71">
        <f t="shared" si="60"/>
        <v>1</v>
      </c>
      <c r="J71">
        <f t="shared" si="60"/>
        <v>3</v>
      </c>
      <c r="K71">
        <f t="shared" si="60"/>
        <v>3</v>
      </c>
      <c r="L71">
        <f t="shared" si="60"/>
        <v>3</v>
      </c>
      <c r="M71">
        <f t="shared" si="60"/>
        <v>3</v>
      </c>
      <c r="N71">
        <f t="shared" si="60"/>
        <v>3</v>
      </c>
      <c r="O71">
        <f t="shared" si="60"/>
        <v>3</v>
      </c>
      <c r="P71">
        <f t="shared" si="60"/>
        <v>3</v>
      </c>
      <c r="Q71">
        <f t="shared" si="60"/>
        <v>3</v>
      </c>
      <c r="R71">
        <f t="shared" si="60"/>
        <v>3</v>
      </c>
      <c r="S71">
        <f t="shared" si="60"/>
        <v>3</v>
      </c>
      <c r="T71">
        <f t="shared" si="60"/>
        <v>3</v>
      </c>
      <c r="U71">
        <f t="shared" si="58"/>
        <v>400</v>
      </c>
    </row>
    <row r="72" spans="2:21" x14ac:dyDescent="0.3">
      <c r="B72" t="str">
        <f t="shared" ref="B72:T72" si="61">B55</f>
        <v>Megbotlás</v>
      </c>
      <c r="C72">
        <f t="shared" si="61"/>
        <v>1</v>
      </c>
      <c r="D72">
        <f t="shared" si="61"/>
        <v>1</v>
      </c>
      <c r="E72">
        <f t="shared" si="61"/>
        <v>1</v>
      </c>
      <c r="F72">
        <f t="shared" si="61"/>
        <v>1</v>
      </c>
      <c r="G72">
        <f t="shared" si="61"/>
        <v>1</v>
      </c>
      <c r="H72">
        <f t="shared" si="61"/>
        <v>1</v>
      </c>
      <c r="I72">
        <f t="shared" si="61"/>
        <v>1</v>
      </c>
      <c r="J72">
        <f t="shared" si="61"/>
        <v>1</v>
      </c>
      <c r="K72">
        <f t="shared" si="61"/>
        <v>1</v>
      </c>
      <c r="L72">
        <f t="shared" si="61"/>
        <v>1</v>
      </c>
      <c r="M72">
        <f t="shared" si="61"/>
        <v>1</v>
      </c>
      <c r="N72">
        <f t="shared" si="61"/>
        <v>1</v>
      </c>
      <c r="O72">
        <f t="shared" si="61"/>
        <v>1</v>
      </c>
      <c r="P72">
        <f t="shared" si="61"/>
        <v>1</v>
      </c>
      <c r="Q72">
        <f t="shared" si="61"/>
        <v>1</v>
      </c>
      <c r="R72">
        <f t="shared" si="61"/>
        <v>1</v>
      </c>
      <c r="S72">
        <f t="shared" si="61"/>
        <v>1</v>
      </c>
      <c r="T72">
        <f t="shared" si="61"/>
        <v>1</v>
      </c>
      <c r="U72">
        <f t="shared" si="58"/>
        <v>1800</v>
      </c>
    </row>
    <row r="73" spans="2:21" x14ac:dyDescent="0.3">
      <c r="B73" t="str">
        <f t="shared" ref="B73:T73" si="62">B56</f>
        <v>Elütnek</v>
      </c>
      <c r="C73">
        <f t="shared" si="62"/>
        <v>3</v>
      </c>
      <c r="D73">
        <f t="shared" si="62"/>
        <v>1</v>
      </c>
      <c r="E73">
        <f t="shared" si="62"/>
        <v>3</v>
      </c>
      <c r="F73">
        <f t="shared" si="62"/>
        <v>3</v>
      </c>
      <c r="G73">
        <f t="shared" si="62"/>
        <v>3</v>
      </c>
      <c r="H73">
        <f t="shared" si="62"/>
        <v>1</v>
      </c>
      <c r="I73">
        <f t="shared" si="62"/>
        <v>1</v>
      </c>
      <c r="J73">
        <f t="shared" si="62"/>
        <v>1</v>
      </c>
      <c r="K73">
        <f t="shared" si="62"/>
        <v>3</v>
      </c>
      <c r="L73">
        <f t="shared" si="62"/>
        <v>3</v>
      </c>
      <c r="M73">
        <f t="shared" si="62"/>
        <v>3</v>
      </c>
      <c r="N73">
        <f t="shared" si="62"/>
        <v>1</v>
      </c>
      <c r="O73">
        <f t="shared" si="62"/>
        <v>3</v>
      </c>
      <c r="P73">
        <f t="shared" si="62"/>
        <v>3</v>
      </c>
      <c r="Q73">
        <f t="shared" si="62"/>
        <v>3</v>
      </c>
      <c r="R73">
        <f t="shared" si="62"/>
        <v>3</v>
      </c>
      <c r="S73">
        <f t="shared" si="62"/>
        <v>3</v>
      </c>
      <c r="T73">
        <f t="shared" si="62"/>
        <v>1</v>
      </c>
      <c r="U73">
        <f t="shared" si="58"/>
        <v>600</v>
      </c>
    </row>
    <row r="74" spans="2:21" x14ac:dyDescent="0.3">
      <c r="B74" t="str">
        <f t="shared" ref="B74:T74" si="63">B57</f>
        <v>Zuhanó tárgy</v>
      </c>
      <c r="C74">
        <f t="shared" si="63"/>
        <v>1</v>
      </c>
      <c r="D74">
        <f t="shared" si="63"/>
        <v>1</v>
      </c>
      <c r="E74">
        <f t="shared" si="63"/>
        <v>3</v>
      </c>
      <c r="F74">
        <f t="shared" si="63"/>
        <v>1</v>
      </c>
      <c r="G74">
        <f t="shared" si="63"/>
        <v>3</v>
      </c>
      <c r="H74">
        <f t="shared" si="63"/>
        <v>1</v>
      </c>
      <c r="I74">
        <f t="shared" si="63"/>
        <v>1</v>
      </c>
      <c r="J74">
        <f t="shared" si="63"/>
        <v>1</v>
      </c>
      <c r="K74">
        <f t="shared" si="63"/>
        <v>3</v>
      </c>
      <c r="L74">
        <f t="shared" si="63"/>
        <v>3</v>
      </c>
      <c r="M74">
        <f t="shared" si="63"/>
        <v>3</v>
      </c>
      <c r="N74">
        <f t="shared" si="63"/>
        <v>3</v>
      </c>
      <c r="O74">
        <f t="shared" si="63"/>
        <v>3</v>
      </c>
      <c r="P74">
        <f t="shared" si="63"/>
        <v>3</v>
      </c>
      <c r="Q74">
        <f t="shared" si="63"/>
        <v>3</v>
      </c>
      <c r="R74">
        <f t="shared" si="63"/>
        <v>3</v>
      </c>
      <c r="S74">
        <f t="shared" si="63"/>
        <v>3</v>
      </c>
      <c r="T74">
        <f t="shared" si="63"/>
        <v>3</v>
      </c>
      <c r="U74">
        <f t="shared" si="58"/>
        <v>600</v>
      </c>
    </row>
    <row r="75" spans="2:21" x14ac:dyDescent="0.3">
      <c r="B75" t="str">
        <f t="shared" ref="B75:T75" si="64">B58</f>
        <v>Hőguta</v>
      </c>
      <c r="C75">
        <f t="shared" si="64"/>
        <v>1</v>
      </c>
      <c r="D75">
        <f t="shared" si="64"/>
        <v>1</v>
      </c>
      <c r="E75">
        <f t="shared" si="64"/>
        <v>3</v>
      </c>
      <c r="F75">
        <f t="shared" si="64"/>
        <v>1</v>
      </c>
      <c r="G75">
        <f t="shared" si="64"/>
        <v>3</v>
      </c>
      <c r="H75">
        <f t="shared" si="64"/>
        <v>1</v>
      </c>
      <c r="I75">
        <f t="shared" si="64"/>
        <v>3</v>
      </c>
      <c r="J75">
        <f t="shared" si="64"/>
        <v>3</v>
      </c>
      <c r="K75">
        <f t="shared" si="64"/>
        <v>3</v>
      </c>
      <c r="L75">
        <f t="shared" si="64"/>
        <v>3</v>
      </c>
      <c r="M75">
        <f t="shared" si="64"/>
        <v>3</v>
      </c>
      <c r="N75">
        <f t="shared" si="64"/>
        <v>3</v>
      </c>
      <c r="O75">
        <f t="shared" si="64"/>
        <v>3</v>
      </c>
      <c r="P75">
        <f t="shared" si="64"/>
        <v>3</v>
      </c>
      <c r="Q75">
        <f t="shared" si="64"/>
        <v>3</v>
      </c>
      <c r="R75">
        <f t="shared" si="64"/>
        <v>3</v>
      </c>
      <c r="S75">
        <f t="shared" si="64"/>
        <v>3</v>
      </c>
      <c r="T75">
        <f t="shared" si="64"/>
        <v>1</v>
      </c>
      <c r="U75">
        <f t="shared" si="58"/>
        <v>500</v>
      </c>
    </row>
    <row r="76" spans="2:21" x14ac:dyDescent="0.3">
      <c r="B76" t="str">
        <f t="shared" ref="B76:T76" si="65">B59</f>
        <v>Munkaeszköz okozta</v>
      </c>
      <c r="C76">
        <f t="shared" si="65"/>
        <v>1</v>
      </c>
      <c r="D76">
        <f t="shared" si="65"/>
        <v>1</v>
      </c>
      <c r="E76">
        <f t="shared" si="65"/>
        <v>1</v>
      </c>
      <c r="F76">
        <f t="shared" si="65"/>
        <v>1</v>
      </c>
      <c r="G76">
        <f t="shared" si="65"/>
        <v>1</v>
      </c>
      <c r="H76">
        <f t="shared" si="65"/>
        <v>1</v>
      </c>
      <c r="I76">
        <f t="shared" si="65"/>
        <v>1</v>
      </c>
      <c r="J76">
        <f t="shared" si="65"/>
        <v>1</v>
      </c>
      <c r="K76">
        <f t="shared" si="65"/>
        <v>1</v>
      </c>
      <c r="L76">
        <f t="shared" si="65"/>
        <v>3</v>
      </c>
      <c r="M76">
        <f t="shared" si="65"/>
        <v>3</v>
      </c>
      <c r="N76">
        <f t="shared" si="65"/>
        <v>3</v>
      </c>
      <c r="O76">
        <f t="shared" si="65"/>
        <v>1</v>
      </c>
      <c r="P76">
        <f t="shared" si="65"/>
        <v>3</v>
      </c>
      <c r="Q76">
        <f t="shared" si="65"/>
        <v>3</v>
      </c>
      <c r="R76">
        <f t="shared" si="65"/>
        <v>3</v>
      </c>
      <c r="S76">
        <f t="shared" si="65"/>
        <v>3</v>
      </c>
      <c r="T76">
        <f t="shared" si="65"/>
        <v>1</v>
      </c>
      <c r="U76">
        <f t="shared" si="58"/>
        <v>1100</v>
      </c>
    </row>
    <row r="77" spans="2:21" x14ac:dyDescent="0.3">
      <c r="B77" t="str">
        <f t="shared" ref="B77:T77" si="66">B60</f>
        <v>Szennyező anyag</v>
      </c>
      <c r="C77">
        <f t="shared" si="66"/>
        <v>1</v>
      </c>
      <c r="D77">
        <f t="shared" si="66"/>
        <v>1</v>
      </c>
      <c r="E77">
        <f t="shared" si="66"/>
        <v>1</v>
      </c>
      <c r="F77">
        <f t="shared" si="66"/>
        <v>1</v>
      </c>
      <c r="G77">
        <f t="shared" si="66"/>
        <v>1</v>
      </c>
      <c r="H77">
        <f t="shared" si="66"/>
        <v>1</v>
      </c>
      <c r="I77">
        <f t="shared" si="66"/>
        <v>1</v>
      </c>
      <c r="J77">
        <f t="shared" si="66"/>
        <v>1</v>
      </c>
      <c r="K77">
        <f t="shared" si="66"/>
        <v>3</v>
      </c>
      <c r="L77">
        <f t="shared" si="66"/>
        <v>3</v>
      </c>
      <c r="M77">
        <f t="shared" si="66"/>
        <v>3</v>
      </c>
      <c r="N77">
        <f t="shared" si="66"/>
        <v>3</v>
      </c>
      <c r="O77">
        <f t="shared" si="66"/>
        <v>1</v>
      </c>
      <c r="P77">
        <f t="shared" si="66"/>
        <v>3</v>
      </c>
      <c r="Q77">
        <f t="shared" si="66"/>
        <v>3</v>
      </c>
      <c r="R77">
        <f t="shared" si="66"/>
        <v>1</v>
      </c>
      <c r="S77">
        <f t="shared" si="66"/>
        <v>1</v>
      </c>
      <c r="T77">
        <f t="shared" si="66"/>
        <v>3</v>
      </c>
      <c r="U77">
        <f t="shared" si="58"/>
        <v>1100</v>
      </c>
    </row>
    <row r="78" spans="2:21" x14ac:dyDescent="0.3">
      <c r="B78" t="str">
        <f t="shared" ref="B78:T78" si="67">B61</f>
        <v>Égési sérülés</v>
      </c>
      <c r="C78">
        <f t="shared" si="67"/>
        <v>3</v>
      </c>
      <c r="D78">
        <f t="shared" si="67"/>
        <v>1</v>
      </c>
      <c r="E78">
        <f t="shared" si="67"/>
        <v>1</v>
      </c>
      <c r="F78">
        <f t="shared" si="67"/>
        <v>1</v>
      </c>
      <c r="G78">
        <f t="shared" si="67"/>
        <v>3</v>
      </c>
      <c r="H78">
        <f t="shared" si="67"/>
        <v>1</v>
      </c>
      <c r="I78">
        <f t="shared" si="67"/>
        <v>3</v>
      </c>
      <c r="J78">
        <f t="shared" si="67"/>
        <v>1</v>
      </c>
      <c r="K78">
        <f t="shared" si="67"/>
        <v>1</v>
      </c>
      <c r="L78">
        <f t="shared" si="67"/>
        <v>3</v>
      </c>
      <c r="M78">
        <f t="shared" si="67"/>
        <v>3</v>
      </c>
      <c r="N78">
        <f t="shared" si="67"/>
        <v>3</v>
      </c>
      <c r="O78">
        <f t="shared" si="67"/>
        <v>1</v>
      </c>
      <c r="P78">
        <f t="shared" si="67"/>
        <v>3</v>
      </c>
      <c r="Q78">
        <f t="shared" si="67"/>
        <v>3</v>
      </c>
      <c r="R78">
        <f t="shared" si="67"/>
        <v>3</v>
      </c>
      <c r="S78">
        <f t="shared" si="67"/>
        <v>3</v>
      </c>
      <c r="T78">
        <f t="shared" si="67"/>
        <v>1</v>
      </c>
      <c r="U78">
        <f t="shared" si="58"/>
        <v>800</v>
      </c>
    </row>
    <row r="79" spans="2:21" x14ac:dyDescent="0.3">
      <c r="B79" t="str">
        <f t="shared" ref="B79:T79" si="68">B62</f>
        <v>ÁTLAG</v>
      </c>
      <c r="C79">
        <f t="shared" si="68"/>
        <v>2</v>
      </c>
      <c r="D79">
        <f t="shared" si="68"/>
        <v>2</v>
      </c>
      <c r="E79">
        <f t="shared" si="68"/>
        <v>2</v>
      </c>
      <c r="F79">
        <f t="shared" si="68"/>
        <v>2</v>
      </c>
      <c r="G79">
        <f t="shared" si="68"/>
        <v>2</v>
      </c>
      <c r="H79">
        <f t="shared" si="68"/>
        <v>1</v>
      </c>
      <c r="I79">
        <f t="shared" si="68"/>
        <v>2</v>
      </c>
      <c r="J79">
        <f t="shared" si="68"/>
        <v>2</v>
      </c>
      <c r="K79">
        <f t="shared" si="68"/>
        <v>2</v>
      </c>
      <c r="L79">
        <f t="shared" si="68"/>
        <v>2</v>
      </c>
      <c r="M79">
        <f t="shared" si="68"/>
        <v>2</v>
      </c>
      <c r="N79">
        <f t="shared" si="68"/>
        <v>2</v>
      </c>
      <c r="O79">
        <f t="shared" si="68"/>
        <v>2</v>
      </c>
      <c r="P79">
        <f t="shared" si="68"/>
        <v>2</v>
      </c>
      <c r="Q79">
        <f t="shared" si="68"/>
        <v>2</v>
      </c>
      <c r="R79">
        <f t="shared" si="68"/>
        <v>2</v>
      </c>
      <c r="S79">
        <f t="shared" si="68"/>
        <v>2</v>
      </c>
      <c r="T79">
        <f t="shared" si="68"/>
        <v>2</v>
      </c>
      <c r="U79">
        <f t="shared" si="58"/>
        <v>900</v>
      </c>
    </row>
    <row r="82" spans="1:21" x14ac:dyDescent="0.3">
      <c r="A82" t="s">
        <v>206</v>
      </c>
      <c r="B82" t="str">
        <f>B67</f>
        <v>sorszám xi</v>
      </c>
      <c r="C82" t="str">
        <f t="shared" ref="C82:U82" si="69">C67</f>
        <v>Mezőgazdaság, erdőgazdálkodás, halászat</v>
      </c>
      <c r="D82" t="str">
        <f t="shared" si="69"/>
        <v>Bányászat, kőfejtés</v>
      </c>
      <c r="E82" t="str">
        <f t="shared" si="69"/>
        <v>Feldolgozóipar</v>
      </c>
      <c r="F82" t="str">
        <f t="shared" si="69"/>
        <v>Villamosenergia, gáz, gőzellátás, légkondicionálás</v>
      </c>
      <c r="G82" t="str">
        <f t="shared" si="69"/>
        <v>Vízellátás; szennyvíz gyűjtése, kezelése, hulladékgazdálkodás, szennyeződésmentesítés</v>
      </c>
      <c r="H82" t="str">
        <f t="shared" si="69"/>
        <v>Építőipar</v>
      </c>
      <c r="I82" t="str">
        <f t="shared" si="69"/>
        <v>Kereskedelem, gépjárműjavítás</v>
      </c>
      <c r="J82" t="str">
        <f t="shared" si="69"/>
        <v>Szállítás, raktározás</v>
      </c>
      <c r="K82" t="str">
        <f t="shared" si="69"/>
        <v>Szálláshelyszolgáltatás, vendéglátás</v>
      </c>
      <c r="L82" t="str">
        <f t="shared" si="69"/>
        <v>Információ és kommunikáció</v>
      </c>
      <c r="M82" t="str">
        <f t="shared" si="69"/>
        <v>Pénzügyi, biztosítási tevékenység</v>
      </c>
      <c r="N82" t="str">
        <f t="shared" si="69"/>
        <v>Ingatlanügyek</v>
      </c>
      <c r="O82" t="str">
        <f t="shared" si="69"/>
        <v>Szakmai, tudományos, műszaki tevékenység</v>
      </c>
      <c r="P82" t="str">
        <f t="shared" si="69"/>
        <v>Adminisztratív és szolgáltatást támogató tevékenység</v>
      </c>
      <c r="Q82" t="str">
        <f t="shared" si="69"/>
        <v>Közigazgatás, védelem; kötelező társadalombiztosítás</v>
      </c>
      <c r="R82" t="str">
        <f t="shared" si="69"/>
        <v>Oktatás</v>
      </c>
      <c r="S82" t="str">
        <f t="shared" si="69"/>
        <v>Humán,egészségügyi, szociális ellátás</v>
      </c>
      <c r="T82" t="str">
        <f t="shared" si="69"/>
        <v>Művészet, szórakoztatás, szabadidő</v>
      </c>
      <c r="U82" t="str">
        <f t="shared" si="69"/>
        <v>Összesen</v>
      </c>
    </row>
    <row r="83" spans="1:21" x14ac:dyDescent="0.3">
      <c r="A83">
        <v>1</v>
      </c>
      <c r="B83" t="str">
        <f t="shared" ref="B83:Q93" si="70">B68</f>
        <v>Áramütés</v>
      </c>
      <c r="C83">
        <f>C68</f>
        <v>1</v>
      </c>
      <c r="D83">
        <f t="shared" ref="D83:U83" si="71">D68</f>
        <v>1</v>
      </c>
      <c r="E83">
        <f t="shared" si="71"/>
        <v>1</v>
      </c>
      <c r="F83">
        <f t="shared" si="71"/>
        <v>1</v>
      </c>
      <c r="G83">
        <f t="shared" si="71"/>
        <v>3</v>
      </c>
      <c r="H83">
        <f t="shared" si="71"/>
        <v>1</v>
      </c>
      <c r="I83">
        <f t="shared" si="71"/>
        <v>1</v>
      </c>
      <c r="J83">
        <f t="shared" si="71"/>
        <v>3</v>
      </c>
      <c r="K83">
        <f t="shared" si="71"/>
        <v>3</v>
      </c>
      <c r="L83">
        <f t="shared" si="71"/>
        <v>3</v>
      </c>
      <c r="M83">
        <f t="shared" si="71"/>
        <v>3</v>
      </c>
      <c r="N83">
        <f t="shared" si="71"/>
        <v>3</v>
      </c>
      <c r="O83">
        <f t="shared" si="71"/>
        <v>1</v>
      </c>
      <c r="P83">
        <f t="shared" si="71"/>
        <v>1</v>
      </c>
      <c r="Q83">
        <f t="shared" si="71"/>
        <v>3</v>
      </c>
      <c r="R83">
        <f t="shared" si="71"/>
        <v>3</v>
      </c>
      <c r="S83">
        <f t="shared" si="71"/>
        <v>3</v>
      </c>
      <c r="T83">
        <f t="shared" si="71"/>
        <v>3</v>
      </c>
      <c r="U83">
        <f t="shared" si="71"/>
        <v>800</v>
      </c>
    </row>
    <row r="84" spans="1:21" x14ac:dyDescent="0.3">
      <c r="A84">
        <v>2</v>
      </c>
      <c r="B84" t="str">
        <f t="shared" si="70"/>
        <v>Megcsúszás</v>
      </c>
      <c r="C84">
        <f t="shared" si="70"/>
        <v>1</v>
      </c>
      <c r="D84">
        <f t="shared" si="70"/>
        <v>1</v>
      </c>
      <c r="E84">
        <f t="shared" si="70"/>
        <v>1</v>
      </c>
      <c r="F84">
        <f t="shared" si="70"/>
        <v>1</v>
      </c>
      <c r="G84">
        <f t="shared" si="70"/>
        <v>1</v>
      </c>
      <c r="H84">
        <f t="shared" si="70"/>
        <v>1</v>
      </c>
      <c r="I84">
        <f t="shared" si="70"/>
        <v>1</v>
      </c>
      <c r="J84">
        <f t="shared" si="70"/>
        <v>1</v>
      </c>
      <c r="K84">
        <f t="shared" si="70"/>
        <v>1</v>
      </c>
      <c r="L84">
        <f t="shared" si="70"/>
        <v>1</v>
      </c>
      <c r="M84">
        <f t="shared" si="70"/>
        <v>1</v>
      </c>
      <c r="N84">
        <f t="shared" si="70"/>
        <v>1</v>
      </c>
      <c r="O84">
        <f t="shared" si="70"/>
        <v>1</v>
      </c>
      <c r="P84">
        <f t="shared" si="70"/>
        <v>1</v>
      </c>
      <c r="Q84">
        <f t="shared" si="70"/>
        <v>1</v>
      </c>
      <c r="R84">
        <f t="shared" ref="R84:U84" si="72">R69</f>
        <v>1</v>
      </c>
      <c r="S84">
        <f t="shared" si="72"/>
        <v>1</v>
      </c>
      <c r="T84">
        <f t="shared" si="72"/>
        <v>1</v>
      </c>
      <c r="U84">
        <f t="shared" si="72"/>
        <v>1800</v>
      </c>
    </row>
    <row r="85" spans="1:21" x14ac:dyDescent="0.3">
      <c r="A85">
        <v>3</v>
      </c>
      <c r="B85" t="str">
        <f t="shared" si="70"/>
        <v>Leesés</v>
      </c>
      <c r="C85">
        <f t="shared" si="70"/>
        <v>1</v>
      </c>
      <c r="D85">
        <f t="shared" si="70"/>
        <v>1</v>
      </c>
      <c r="E85">
        <f t="shared" si="70"/>
        <v>3</v>
      </c>
      <c r="F85">
        <f t="shared" si="70"/>
        <v>1</v>
      </c>
      <c r="G85">
        <f t="shared" si="70"/>
        <v>3</v>
      </c>
      <c r="H85">
        <f t="shared" si="70"/>
        <v>1</v>
      </c>
      <c r="I85">
        <f t="shared" si="70"/>
        <v>3</v>
      </c>
      <c r="J85">
        <f t="shared" si="70"/>
        <v>1</v>
      </c>
      <c r="K85">
        <f t="shared" si="70"/>
        <v>3</v>
      </c>
      <c r="L85">
        <f t="shared" si="70"/>
        <v>3</v>
      </c>
      <c r="M85">
        <f t="shared" si="70"/>
        <v>3</v>
      </c>
      <c r="N85">
        <f t="shared" si="70"/>
        <v>3</v>
      </c>
      <c r="O85">
        <f t="shared" si="70"/>
        <v>3</v>
      </c>
      <c r="P85">
        <f t="shared" si="70"/>
        <v>3</v>
      </c>
      <c r="Q85">
        <f t="shared" si="70"/>
        <v>3</v>
      </c>
      <c r="R85">
        <f t="shared" ref="R85:U85" si="73">R70</f>
        <v>3</v>
      </c>
      <c r="S85">
        <f t="shared" si="73"/>
        <v>3</v>
      </c>
      <c r="T85">
        <f t="shared" si="73"/>
        <v>3</v>
      </c>
      <c r="U85">
        <f t="shared" si="73"/>
        <v>500</v>
      </c>
    </row>
    <row r="86" spans="1:21" x14ac:dyDescent="0.3">
      <c r="A86">
        <v>2</v>
      </c>
      <c r="B86" t="str">
        <f t="shared" si="70"/>
        <v>Vágás</v>
      </c>
      <c r="C86">
        <f t="shared" si="70"/>
        <v>1</v>
      </c>
      <c r="D86">
        <f t="shared" si="70"/>
        <v>3</v>
      </c>
      <c r="E86">
        <f t="shared" si="70"/>
        <v>1</v>
      </c>
      <c r="F86">
        <f t="shared" si="70"/>
        <v>3</v>
      </c>
      <c r="G86">
        <f t="shared" si="70"/>
        <v>3</v>
      </c>
      <c r="H86">
        <f t="shared" si="70"/>
        <v>1</v>
      </c>
      <c r="I86">
        <f t="shared" si="70"/>
        <v>1</v>
      </c>
      <c r="J86">
        <f t="shared" si="70"/>
        <v>3</v>
      </c>
      <c r="K86">
        <f t="shared" si="70"/>
        <v>3</v>
      </c>
      <c r="L86">
        <f t="shared" si="70"/>
        <v>3</v>
      </c>
      <c r="M86">
        <f t="shared" si="70"/>
        <v>3</v>
      </c>
      <c r="N86">
        <f t="shared" si="70"/>
        <v>3</v>
      </c>
      <c r="O86">
        <f t="shared" si="70"/>
        <v>3</v>
      </c>
      <c r="P86">
        <f t="shared" si="70"/>
        <v>3</v>
      </c>
      <c r="Q86">
        <f t="shared" si="70"/>
        <v>3</v>
      </c>
      <c r="R86">
        <f t="shared" ref="R86:U86" si="74">R71</f>
        <v>3</v>
      </c>
      <c r="S86">
        <f t="shared" si="74"/>
        <v>3</v>
      </c>
      <c r="T86">
        <f t="shared" si="74"/>
        <v>3</v>
      </c>
      <c r="U86">
        <f t="shared" si="74"/>
        <v>400</v>
      </c>
    </row>
    <row r="87" spans="1:21" x14ac:dyDescent="0.3">
      <c r="A87">
        <v>1</v>
      </c>
      <c r="B87" t="str">
        <f t="shared" si="70"/>
        <v>Megbotlás</v>
      </c>
      <c r="C87">
        <f t="shared" si="70"/>
        <v>1</v>
      </c>
      <c r="D87">
        <f t="shared" si="70"/>
        <v>1</v>
      </c>
      <c r="E87">
        <f t="shared" si="70"/>
        <v>1</v>
      </c>
      <c r="F87">
        <f t="shared" si="70"/>
        <v>1</v>
      </c>
      <c r="G87">
        <f t="shared" si="70"/>
        <v>1</v>
      </c>
      <c r="H87">
        <f t="shared" si="70"/>
        <v>1</v>
      </c>
      <c r="I87">
        <f t="shared" si="70"/>
        <v>1</v>
      </c>
      <c r="J87">
        <f t="shared" si="70"/>
        <v>1</v>
      </c>
      <c r="K87">
        <f t="shared" si="70"/>
        <v>1</v>
      </c>
      <c r="L87">
        <f t="shared" si="70"/>
        <v>1</v>
      </c>
      <c r="M87">
        <f t="shared" si="70"/>
        <v>1</v>
      </c>
      <c r="N87">
        <f t="shared" si="70"/>
        <v>1</v>
      </c>
      <c r="O87">
        <f t="shared" si="70"/>
        <v>1</v>
      </c>
      <c r="P87">
        <f t="shared" si="70"/>
        <v>1</v>
      </c>
      <c r="Q87">
        <f t="shared" si="70"/>
        <v>1</v>
      </c>
      <c r="R87">
        <f t="shared" ref="R87:U87" si="75">R72</f>
        <v>1</v>
      </c>
      <c r="S87">
        <f t="shared" si="75"/>
        <v>1</v>
      </c>
      <c r="T87">
        <f t="shared" si="75"/>
        <v>1</v>
      </c>
      <c r="U87">
        <f t="shared" si="75"/>
        <v>1800</v>
      </c>
    </row>
    <row r="88" spans="1:21" x14ac:dyDescent="0.3">
      <c r="A88">
        <v>2</v>
      </c>
      <c r="B88" t="str">
        <f t="shared" si="70"/>
        <v>Elütnek</v>
      </c>
      <c r="C88">
        <f t="shared" si="70"/>
        <v>3</v>
      </c>
      <c r="D88">
        <f t="shared" si="70"/>
        <v>1</v>
      </c>
      <c r="E88">
        <f t="shared" si="70"/>
        <v>3</v>
      </c>
      <c r="F88">
        <f t="shared" si="70"/>
        <v>3</v>
      </c>
      <c r="G88">
        <f t="shared" si="70"/>
        <v>3</v>
      </c>
      <c r="H88">
        <f t="shared" si="70"/>
        <v>1</v>
      </c>
      <c r="I88">
        <f t="shared" si="70"/>
        <v>1</v>
      </c>
      <c r="J88">
        <f t="shared" si="70"/>
        <v>1</v>
      </c>
      <c r="K88">
        <f t="shared" si="70"/>
        <v>3</v>
      </c>
      <c r="L88">
        <f t="shared" si="70"/>
        <v>3</v>
      </c>
      <c r="M88">
        <f t="shared" si="70"/>
        <v>3</v>
      </c>
      <c r="N88">
        <f t="shared" si="70"/>
        <v>1</v>
      </c>
      <c r="O88">
        <f t="shared" si="70"/>
        <v>3</v>
      </c>
      <c r="P88">
        <f t="shared" si="70"/>
        <v>3</v>
      </c>
      <c r="Q88">
        <f t="shared" si="70"/>
        <v>3</v>
      </c>
      <c r="R88">
        <f t="shared" ref="R88:U88" si="76">R73</f>
        <v>3</v>
      </c>
      <c r="S88">
        <f t="shared" si="76"/>
        <v>3</v>
      </c>
      <c r="T88">
        <f t="shared" si="76"/>
        <v>1</v>
      </c>
      <c r="U88">
        <f t="shared" si="76"/>
        <v>600</v>
      </c>
    </row>
    <row r="89" spans="1:21" x14ac:dyDescent="0.3">
      <c r="A89">
        <v>3</v>
      </c>
      <c r="B89" t="str">
        <f t="shared" si="70"/>
        <v>Zuhanó tárgy</v>
      </c>
      <c r="C89">
        <f t="shared" si="70"/>
        <v>1</v>
      </c>
      <c r="D89">
        <f t="shared" si="70"/>
        <v>1</v>
      </c>
      <c r="E89">
        <f t="shared" si="70"/>
        <v>3</v>
      </c>
      <c r="F89">
        <f t="shared" si="70"/>
        <v>1</v>
      </c>
      <c r="G89">
        <f t="shared" si="70"/>
        <v>3</v>
      </c>
      <c r="H89">
        <f t="shared" si="70"/>
        <v>1</v>
      </c>
      <c r="I89">
        <f t="shared" si="70"/>
        <v>1</v>
      </c>
      <c r="J89">
        <f t="shared" si="70"/>
        <v>1</v>
      </c>
      <c r="K89">
        <f t="shared" si="70"/>
        <v>3</v>
      </c>
      <c r="L89">
        <f t="shared" si="70"/>
        <v>3</v>
      </c>
      <c r="M89">
        <f t="shared" si="70"/>
        <v>3</v>
      </c>
      <c r="N89">
        <f t="shared" si="70"/>
        <v>3</v>
      </c>
      <c r="O89">
        <f t="shared" si="70"/>
        <v>3</v>
      </c>
      <c r="P89">
        <f t="shared" si="70"/>
        <v>3</v>
      </c>
      <c r="Q89">
        <f t="shared" si="70"/>
        <v>3</v>
      </c>
      <c r="R89">
        <f t="shared" ref="R89:U89" si="77">R74</f>
        <v>3</v>
      </c>
      <c r="S89">
        <f t="shared" si="77"/>
        <v>3</v>
      </c>
      <c r="T89">
        <f t="shared" si="77"/>
        <v>3</v>
      </c>
      <c r="U89">
        <f t="shared" si="77"/>
        <v>600</v>
      </c>
    </row>
    <row r="90" spans="1:21" x14ac:dyDescent="0.3">
      <c r="A90">
        <v>2</v>
      </c>
      <c r="B90" t="str">
        <f t="shared" si="70"/>
        <v>Hőguta</v>
      </c>
      <c r="C90">
        <f t="shared" si="70"/>
        <v>1</v>
      </c>
      <c r="D90">
        <f t="shared" si="70"/>
        <v>1</v>
      </c>
      <c r="E90">
        <f t="shared" si="70"/>
        <v>3</v>
      </c>
      <c r="F90">
        <f t="shared" si="70"/>
        <v>1</v>
      </c>
      <c r="G90">
        <f t="shared" si="70"/>
        <v>3</v>
      </c>
      <c r="H90">
        <f t="shared" si="70"/>
        <v>1</v>
      </c>
      <c r="I90">
        <f t="shared" si="70"/>
        <v>3</v>
      </c>
      <c r="J90">
        <f t="shared" si="70"/>
        <v>3</v>
      </c>
      <c r="K90">
        <f t="shared" si="70"/>
        <v>3</v>
      </c>
      <c r="L90">
        <f t="shared" si="70"/>
        <v>3</v>
      </c>
      <c r="M90">
        <f t="shared" si="70"/>
        <v>3</v>
      </c>
      <c r="N90">
        <f t="shared" si="70"/>
        <v>3</v>
      </c>
      <c r="O90">
        <f t="shared" si="70"/>
        <v>3</v>
      </c>
      <c r="P90">
        <f t="shared" si="70"/>
        <v>3</v>
      </c>
      <c r="Q90">
        <f t="shared" si="70"/>
        <v>3</v>
      </c>
      <c r="R90">
        <f t="shared" ref="R90:U90" si="78">R75</f>
        <v>3</v>
      </c>
      <c r="S90">
        <f t="shared" si="78"/>
        <v>3</v>
      </c>
      <c r="T90">
        <f t="shared" si="78"/>
        <v>1</v>
      </c>
      <c r="U90">
        <f t="shared" si="78"/>
        <v>500</v>
      </c>
    </row>
    <row r="91" spans="1:21" x14ac:dyDescent="0.3">
      <c r="A91">
        <v>1</v>
      </c>
      <c r="B91" t="str">
        <f t="shared" si="70"/>
        <v>Munkaeszköz okozta</v>
      </c>
      <c r="C91">
        <f t="shared" si="70"/>
        <v>1</v>
      </c>
      <c r="D91">
        <f t="shared" si="70"/>
        <v>1</v>
      </c>
      <c r="E91">
        <f t="shared" si="70"/>
        <v>1</v>
      </c>
      <c r="F91">
        <f t="shared" si="70"/>
        <v>1</v>
      </c>
      <c r="G91">
        <f t="shared" si="70"/>
        <v>1</v>
      </c>
      <c r="H91">
        <f t="shared" si="70"/>
        <v>1</v>
      </c>
      <c r="I91">
        <f t="shared" si="70"/>
        <v>1</v>
      </c>
      <c r="J91">
        <f t="shared" si="70"/>
        <v>1</v>
      </c>
      <c r="K91">
        <f t="shared" si="70"/>
        <v>1</v>
      </c>
      <c r="L91">
        <f t="shared" si="70"/>
        <v>3</v>
      </c>
      <c r="M91">
        <f t="shared" si="70"/>
        <v>3</v>
      </c>
      <c r="N91">
        <f t="shared" si="70"/>
        <v>3</v>
      </c>
      <c r="O91">
        <f t="shared" si="70"/>
        <v>1</v>
      </c>
      <c r="P91">
        <f t="shared" si="70"/>
        <v>3</v>
      </c>
      <c r="Q91">
        <f t="shared" si="70"/>
        <v>3</v>
      </c>
      <c r="R91">
        <f t="shared" ref="R91:U91" si="79">R76</f>
        <v>3</v>
      </c>
      <c r="S91">
        <f t="shared" si="79"/>
        <v>3</v>
      </c>
      <c r="T91">
        <f t="shared" si="79"/>
        <v>1</v>
      </c>
      <c r="U91">
        <f t="shared" si="79"/>
        <v>1100</v>
      </c>
    </row>
    <row r="92" spans="1:21" x14ac:dyDescent="0.3">
      <c r="A92">
        <v>2</v>
      </c>
      <c r="B92" t="str">
        <f t="shared" si="70"/>
        <v>Szennyező anyag</v>
      </c>
      <c r="C92">
        <f t="shared" si="70"/>
        <v>1</v>
      </c>
      <c r="D92">
        <f t="shared" si="70"/>
        <v>1</v>
      </c>
      <c r="E92">
        <f t="shared" si="70"/>
        <v>1</v>
      </c>
      <c r="F92">
        <f t="shared" si="70"/>
        <v>1</v>
      </c>
      <c r="G92">
        <f t="shared" si="70"/>
        <v>1</v>
      </c>
      <c r="H92">
        <f t="shared" si="70"/>
        <v>1</v>
      </c>
      <c r="I92">
        <f t="shared" si="70"/>
        <v>1</v>
      </c>
      <c r="J92">
        <f t="shared" si="70"/>
        <v>1</v>
      </c>
      <c r="K92">
        <f t="shared" si="70"/>
        <v>3</v>
      </c>
      <c r="L92">
        <f t="shared" si="70"/>
        <v>3</v>
      </c>
      <c r="M92">
        <f t="shared" si="70"/>
        <v>3</v>
      </c>
      <c r="N92">
        <f t="shared" si="70"/>
        <v>3</v>
      </c>
      <c r="O92">
        <f t="shared" si="70"/>
        <v>1</v>
      </c>
      <c r="P92">
        <f t="shared" si="70"/>
        <v>3</v>
      </c>
      <c r="Q92">
        <f t="shared" si="70"/>
        <v>3</v>
      </c>
      <c r="R92">
        <f t="shared" ref="R92:U92" si="80">R77</f>
        <v>1</v>
      </c>
      <c r="S92">
        <f t="shared" si="80"/>
        <v>1</v>
      </c>
      <c r="T92">
        <f t="shared" si="80"/>
        <v>3</v>
      </c>
      <c r="U92">
        <f t="shared" si="80"/>
        <v>1100</v>
      </c>
    </row>
    <row r="93" spans="1:21" x14ac:dyDescent="0.3">
      <c r="A93">
        <v>3</v>
      </c>
      <c r="B93" t="str">
        <f t="shared" si="70"/>
        <v>Égési sérülés</v>
      </c>
      <c r="C93">
        <f t="shared" si="70"/>
        <v>3</v>
      </c>
      <c r="D93">
        <f t="shared" si="70"/>
        <v>1</v>
      </c>
      <c r="E93">
        <f t="shared" si="70"/>
        <v>1</v>
      </c>
      <c r="F93">
        <f t="shared" si="70"/>
        <v>1</v>
      </c>
      <c r="G93">
        <f t="shared" si="70"/>
        <v>3</v>
      </c>
      <c r="H93">
        <f t="shared" si="70"/>
        <v>1</v>
      </c>
      <c r="I93">
        <f t="shared" si="70"/>
        <v>3</v>
      </c>
      <c r="J93">
        <f t="shared" si="70"/>
        <v>1</v>
      </c>
      <c r="K93">
        <f t="shared" si="70"/>
        <v>1</v>
      </c>
      <c r="L93">
        <f t="shared" si="70"/>
        <v>3</v>
      </c>
      <c r="M93">
        <f t="shared" si="70"/>
        <v>3</v>
      </c>
      <c r="N93">
        <f t="shared" si="70"/>
        <v>3</v>
      </c>
      <c r="O93">
        <f t="shared" si="70"/>
        <v>1</v>
      </c>
      <c r="P93">
        <f t="shared" si="70"/>
        <v>3</v>
      </c>
      <c r="Q93">
        <f t="shared" si="70"/>
        <v>3</v>
      </c>
      <c r="R93">
        <f t="shared" ref="R93:U93" si="81">R78</f>
        <v>3</v>
      </c>
      <c r="S93">
        <f t="shared" si="81"/>
        <v>3</v>
      </c>
      <c r="T93">
        <f t="shared" si="81"/>
        <v>1</v>
      </c>
      <c r="U93">
        <f t="shared" si="81"/>
        <v>800</v>
      </c>
    </row>
    <row r="94" spans="1:21" x14ac:dyDescent="0.3">
      <c r="B94" t="str">
        <f>B63</f>
        <v>súlyozott átlag</v>
      </c>
      <c r="C94">
        <f t="shared" ref="C94:T94" si="82">C79</f>
        <v>2</v>
      </c>
      <c r="D94">
        <f t="shared" si="82"/>
        <v>2</v>
      </c>
      <c r="E94">
        <f t="shared" si="82"/>
        <v>2</v>
      </c>
      <c r="F94">
        <f t="shared" si="82"/>
        <v>2</v>
      </c>
      <c r="G94">
        <f t="shared" si="82"/>
        <v>2</v>
      </c>
      <c r="H94">
        <f t="shared" si="82"/>
        <v>1</v>
      </c>
      <c r="I94">
        <f t="shared" si="82"/>
        <v>2</v>
      </c>
      <c r="J94">
        <f t="shared" si="82"/>
        <v>2</v>
      </c>
      <c r="K94">
        <f t="shared" si="82"/>
        <v>2</v>
      </c>
      <c r="L94">
        <f t="shared" si="82"/>
        <v>2</v>
      </c>
      <c r="M94">
        <f t="shared" si="82"/>
        <v>2</v>
      </c>
      <c r="N94">
        <f t="shared" si="82"/>
        <v>2</v>
      </c>
      <c r="O94">
        <f t="shared" si="82"/>
        <v>2</v>
      </c>
      <c r="P94">
        <f t="shared" si="82"/>
        <v>2</v>
      </c>
      <c r="Q94">
        <f t="shared" si="82"/>
        <v>2</v>
      </c>
      <c r="R94">
        <f t="shared" si="82"/>
        <v>2</v>
      </c>
      <c r="S94">
        <f t="shared" si="82"/>
        <v>2</v>
      </c>
      <c r="T94">
        <f t="shared" si="82"/>
        <v>2</v>
      </c>
      <c r="U94" s="22">
        <f>U31*100</f>
        <v>800</v>
      </c>
    </row>
    <row r="97" spans="2:21" x14ac:dyDescent="0.3">
      <c r="B97" t="str">
        <f>B83</f>
        <v>Áramütés</v>
      </c>
      <c r="C97">
        <f>C83</f>
        <v>1</v>
      </c>
      <c r="D97">
        <f t="shared" ref="D97:T97" si="83">D83</f>
        <v>1</v>
      </c>
      <c r="E97">
        <f t="shared" si="83"/>
        <v>1</v>
      </c>
      <c r="F97">
        <f t="shared" si="83"/>
        <v>1</v>
      </c>
      <c r="G97">
        <f t="shared" si="83"/>
        <v>3</v>
      </c>
      <c r="H97">
        <f t="shared" si="83"/>
        <v>1</v>
      </c>
      <c r="I97">
        <f t="shared" si="83"/>
        <v>1</v>
      </c>
      <c r="J97">
        <f t="shared" si="83"/>
        <v>3</v>
      </c>
      <c r="K97">
        <f t="shared" si="83"/>
        <v>3</v>
      </c>
      <c r="L97">
        <f t="shared" si="83"/>
        <v>3</v>
      </c>
      <c r="M97">
        <f t="shared" si="83"/>
        <v>3</v>
      </c>
      <c r="N97">
        <f t="shared" si="83"/>
        <v>3</v>
      </c>
      <c r="O97">
        <f t="shared" si="83"/>
        <v>1</v>
      </c>
      <c r="P97">
        <f t="shared" si="83"/>
        <v>1</v>
      </c>
      <c r="Q97">
        <f t="shared" si="83"/>
        <v>3</v>
      </c>
      <c r="R97">
        <f t="shared" si="83"/>
        <v>3</v>
      </c>
      <c r="S97">
        <f t="shared" si="83"/>
        <v>3</v>
      </c>
      <c r="T97">
        <f t="shared" si="83"/>
        <v>3</v>
      </c>
      <c r="U97">
        <f>U83*10</f>
        <v>8000</v>
      </c>
    </row>
    <row r="98" spans="2:21" x14ac:dyDescent="0.3">
      <c r="B98" t="str">
        <f t="shared" ref="B98:Q108" si="84">B84</f>
        <v>Megcsúszás</v>
      </c>
      <c r="C98">
        <f t="shared" si="84"/>
        <v>1</v>
      </c>
      <c r="D98">
        <f t="shared" si="84"/>
        <v>1</v>
      </c>
      <c r="E98">
        <f t="shared" si="84"/>
        <v>1</v>
      </c>
      <c r="F98">
        <f t="shared" si="84"/>
        <v>1</v>
      </c>
      <c r="G98">
        <f t="shared" si="84"/>
        <v>1</v>
      </c>
      <c r="H98">
        <f t="shared" si="84"/>
        <v>1</v>
      </c>
      <c r="I98">
        <f t="shared" si="84"/>
        <v>1</v>
      </c>
      <c r="J98">
        <f t="shared" si="84"/>
        <v>1</v>
      </c>
      <c r="K98">
        <f t="shared" si="84"/>
        <v>1</v>
      </c>
      <c r="L98">
        <f t="shared" si="84"/>
        <v>1</v>
      </c>
      <c r="M98">
        <f t="shared" si="84"/>
        <v>1</v>
      </c>
      <c r="N98">
        <f t="shared" si="84"/>
        <v>1</v>
      </c>
      <c r="O98">
        <f t="shared" si="84"/>
        <v>1</v>
      </c>
      <c r="P98">
        <f t="shared" si="84"/>
        <v>1</v>
      </c>
      <c r="Q98">
        <f t="shared" si="84"/>
        <v>1</v>
      </c>
      <c r="R98">
        <f t="shared" ref="R98:T98" si="85">R84</f>
        <v>1</v>
      </c>
      <c r="S98">
        <f t="shared" si="85"/>
        <v>1</v>
      </c>
      <c r="T98">
        <f t="shared" si="85"/>
        <v>1</v>
      </c>
      <c r="U98">
        <f t="shared" ref="U98:U108" si="86">U84*10</f>
        <v>18000</v>
      </c>
    </row>
    <row r="99" spans="2:21" x14ac:dyDescent="0.3">
      <c r="B99" t="str">
        <f t="shared" si="84"/>
        <v>Leesés</v>
      </c>
      <c r="C99">
        <f t="shared" si="84"/>
        <v>1</v>
      </c>
      <c r="D99">
        <f t="shared" si="84"/>
        <v>1</v>
      </c>
      <c r="E99">
        <f t="shared" si="84"/>
        <v>3</v>
      </c>
      <c r="F99">
        <f t="shared" si="84"/>
        <v>1</v>
      </c>
      <c r="G99">
        <f t="shared" si="84"/>
        <v>3</v>
      </c>
      <c r="H99">
        <f t="shared" si="84"/>
        <v>1</v>
      </c>
      <c r="I99">
        <f t="shared" si="84"/>
        <v>3</v>
      </c>
      <c r="J99">
        <f t="shared" si="84"/>
        <v>1</v>
      </c>
      <c r="K99">
        <f t="shared" si="84"/>
        <v>3</v>
      </c>
      <c r="L99">
        <f t="shared" si="84"/>
        <v>3</v>
      </c>
      <c r="M99">
        <f t="shared" si="84"/>
        <v>3</v>
      </c>
      <c r="N99">
        <f t="shared" si="84"/>
        <v>3</v>
      </c>
      <c r="O99">
        <f t="shared" si="84"/>
        <v>3</v>
      </c>
      <c r="P99">
        <f t="shared" si="84"/>
        <v>3</v>
      </c>
      <c r="Q99">
        <f t="shared" si="84"/>
        <v>3</v>
      </c>
      <c r="R99">
        <f t="shared" ref="R99:T99" si="87">R85</f>
        <v>3</v>
      </c>
      <c r="S99">
        <f t="shared" si="87"/>
        <v>3</v>
      </c>
      <c r="T99">
        <f t="shared" si="87"/>
        <v>3</v>
      </c>
      <c r="U99">
        <f t="shared" si="86"/>
        <v>5000</v>
      </c>
    </row>
    <row r="100" spans="2:21" x14ac:dyDescent="0.3">
      <c r="B100" t="str">
        <f t="shared" si="84"/>
        <v>Vágás</v>
      </c>
      <c r="C100">
        <f t="shared" si="84"/>
        <v>1</v>
      </c>
      <c r="D100">
        <f t="shared" si="84"/>
        <v>3</v>
      </c>
      <c r="E100">
        <f t="shared" si="84"/>
        <v>1</v>
      </c>
      <c r="F100">
        <f t="shared" si="84"/>
        <v>3</v>
      </c>
      <c r="G100">
        <f t="shared" si="84"/>
        <v>3</v>
      </c>
      <c r="H100">
        <f t="shared" si="84"/>
        <v>1</v>
      </c>
      <c r="I100">
        <f t="shared" si="84"/>
        <v>1</v>
      </c>
      <c r="J100">
        <f t="shared" si="84"/>
        <v>3</v>
      </c>
      <c r="K100">
        <f t="shared" si="84"/>
        <v>3</v>
      </c>
      <c r="L100">
        <f t="shared" si="84"/>
        <v>3</v>
      </c>
      <c r="M100">
        <f t="shared" si="84"/>
        <v>3</v>
      </c>
      <c r="N100">
        <f t="shared" si="84"/>
        <v>3</v>
      </c>
      <c r="O100">
        <f t="shared" si="84"/>
        <v>3</v>
      </c>
      <c r="P100">
        <f t="shared" si="84"/>
        <v>3</v>
      </c>
      <c r="Q100">
        <f t="shared" si="84"/>
        <v>3</v>
      </c>
      <c r="R100">
        <f t="shared" ref="R100:T100" si="88">R86</f>
        <v>3</v>
      </c>
      <c r="S100">
        <f t="shared" si="88"/>
        <v>3</v>
      </c>
      <c r="T100">
        <f t="shared" si="88"/>
        <v>3</v>
      </c>
      <c r="U100">
        <f t="shared" si="86"/>
        <v>4000</v>
      </c>
    </row>
    <row r="101" spans="2:21" x14ac:dyDescent="0.3">
      <c r="B101" t="str">
        <f t="shared" si="84"/>
        <v>Megbotlás</v>
      </c>
      <c r="C101">
        <f t="shared" si="84"/>
        <v>1</v>
      </c>
      <c r="D101">
        <f t="shared" si="84"/>
        <v>1</v>
      </c>
      <c r="E101">
        <f t="shared" si="84"/>
        <v>1</v>
      </c>
      <c r="F101">
        <f t="shared" si="84"/>
        <v>1</v>
      </c>
      <c r="G101">
        <f t="shared" si="84"/>
        <v>1</v>
      </c>
      <c r="H101">
        <f t="shared" si="84"/>
        <v>1</v>
      </c>
      <c r="I101">
        <f t="shared" si="84"/>
        <v>1</v>
      </c>
      <c r="J101">
        <f t="shared" si="84"/>
        <v>1</v>
      </c>
      <c r="K101">
        <f t="shared" si="84"/>
        <v>1</v>
      </c>
      <c r="L101">
        <f t="shared" si="84"/>
        <v>1</v>
      </c>
      <c r="M101">
        <f t="shared" si="84"/>
        <v>1</v>
      </c>
      <c r="N101">
        <f t="shared" si="84"/>
        <v>1</v>
      </c>
      <c r="O101">
        <f t="shared" si="84"/>
        <v>1</v>
      </c>
      <c r="P101">
        <f t="shared" si="84"/>
        <v>1</v>
      </c>
      <c r="Q101">
        <f t="shared" si="84"/>
        <v>1</v>
      </c>
      <c r="R101">
        <f t="shared" ref="R101:T101" si="89">R87</f>
        <v>1</v>
      </c>
      <c r="S101">
        <f t="shared" si="89"/>
        <v>1</v>
      </c>
      <c r="T101">
        <f t="shared" si="89"/>
        <v>1</v>
      </c>
      <c r="U101">
        <f t="shared" si="86"/>
        <v>18000</v>
      </c>
    </row>
    <row r="102" spans="2:21" x14ac:dyDescent="0.3">
      <c r="B102" t="str">
        <f t="shared" si="84"/>
        <v>Elütnek</v>
      </c>
      <c r="C102">
        <f t="shared" si="84"/>
        <v>3</v>
      </c>
      <c r="D102">
        <f t="shared" si="84"/>
        <v>1</v>
      </c>
      <c r="E102">
        <f t="shared" si="84"/>
        <v>3</v>
      </c>
      <c r="F102">
        <f t="shared" si="84"/>
        <v>3</v>
      </c>
      <c r="G102">
        <f t="shared" si="84"/>
        <v>3</v>
      </c>
      <c r="H102">
        <f t="shared" si="84"/>
        <v>1</v>
      </c>
      <c r="I102">
        <f t="shared" si="84"/>
        <v>1</v>
      </c>
      <c r="J102">
        <f t="shared" si="84"/>
        <v>1</v>
      </c>
      <c r="K102">
        <f t="shared" si="84"/>
        <v>3</v>
      </c>
      <c r="L102">
        <f t="shared" si="84"/>
        <v>3</v>
      </c>
      <c r="M102">
        <f t="shared" si="84"/>
        <v>3</v>
      </c>
      <c r="N102">
        <f t="shared" si="84"/>
        <v>1</v>
      </c>
      <c r="O102">
        <f t="shared" si="84"/>
        <v>3</v>
      </c>
      <c r="P102">
        <f t="shared" si="84"/>
        <v>3</v>
      </c>
      <c r="Q102">
        <f t="shared" si="84"/>
        <v>3</v>
      </c>
      <c r="R102">
        <f t="shared" ref="R102:T102" si="90">R88</f>
        <v>3</v>
      </c>
      <c r="S102">
        <f t="shared" si="90"/>
        <v>3</v>
      </c>
      <c r="T102">
        <f t="shared" si="90"/>
        <v>1</v>
      </c>
      <c r="U102">
        <f t="shared" si="86"/>
        <v>6000</v>
      </c>
    </row>
    <row r="103" spans="2:21" x14ac:dyDescent="0.3">
      <c r="B103" t="str">
        <f t="shared" si="84"/>
        <v>Zuhanó tárgy</v>
      </c>
      <c r="C103">
        <f t="shared" si="84"/>
        <v>1</v>
      </c>
      <c r="D103">
        <f t="shared" si="84"/>
        <v>1</v>
      </c>
      <c r="E103">
        <f t="shared" si="84"/>
        <v>3</v>
      </c>
      <c r="F103">
        <f t="shared" si="84"/>
        <v>1</v>
      </c>
      <c r="G103">
        <f t="shared" si="84"/>
        <v>3</v>
      </c>
      <c r="H103">
        <f t="shared" si="84"/>
        <v>1</v>
      </c>
      <c r="I103">
        <f t="shared" si="84"/>
        <v>1</v>
      </c>
      <c r="J103">
        <f t="shared" si="84"/>
        <v>1</v>
      </c>
      <c r="K103">
        <f t="shared" si="84"/>
        <v>3</v>
      </c>
      <c r="L103">
        <f t="shared" si="84"/>
        <v>3</v>
      </c>
      <c r="M103">
        <f t="shared" si="84"/>
        <v>3</v>
      </c>
      <c r="N103">
        <f t="shared" si="84"/>
        <v>3</v>
      </c>
      <c r="O103">
        <f t="shared" si="84"/>
        <v>3</v>
      </c>
      <c r="P103">
        <f t="shared" si="84"/>
        <v>3</v>
      </c>
      <c r="Q103">
        <f t="shared" si="84"/>
        <v>3</v>
      </c>
      <c r="R103">
        <f t="shared" ref="R103:T103" si="91">R89</f>
        <v>3</v>
      </c>
      <c r="S103">
        <f t="shared" si="91"/>
        <v>3</v>
      </c>
      <c r="T103">
        <f t="shared" si="91"/>
        <v>3</v>
      </c>
      <c r="U103">
        <f t="shared" si="86"/>
        <v>6000</v>
      </c>
    </row>
    <row r="104" spans="2:21" x14ac:dyDescent="0.3">
      <c r="B104" t="str">
        <f t="shared" si="84"/>
        <v>Hőguta</v>
      </c>
      <c r="C104">
        <f t="shared" si="84"/>
        <v>1</v>
      </c>
      <c r="D104">
        <f t="shared" si="84"/>
        <v>1</v>
      </c>
      <c r="E104">
        <f t="shared" si="84"/>
        <v>3</v>
      </c>
      <c r="F104">
        <f t="shared" si="84"/>
        <v>1</v>
      </c>
      <c r="G104">
        <f t="shared" si="84"/>
        <v>3</v>
      </c>
      <c r="H104">
        <f t="shared" si="84"/>
        <v>1</v>
      </c>
      <c r="I104">
        <f t="shared" si="84"/>
        <v>3</v>
      </c>
      <c r="J104">
        <f t="shared" si="84"/>
        <v>3</v>
      </c>
      <c r="K104">
        <f t="shared" si="84"/>
        <v>3</v>
      </c>
      <c r="L104">
        <f t="shared" si="84"/>
        <v>3</v>
      </c>
      <c r="M104">
        <f t="shared" si="84"/>
        <v>3</v>
      </c>
      <c r="N104">
        <f t="shared" si="84"/>
        <v>3</v>
      </c>
      <c r="O104">
        <f t="shared" si="84"/>
        <v>3</v>
      </c>
      <c r="P104">
        <f t="shared" si="84"/>
        <v>3</v>
      </c>
      <c r="Q104">
        <f t="shared" si="84"/>
        <v>3</v>
      </c>
      <c r="R104">
        <f t="shared" ref="R104:T104" si="92">R90</f>
        <v>3</v>
      </c>
      <c r="S104">
        <f t="shared" si="92"/>
        <v>3</v>
      </c>
      <c r="T104">
        <f t="shared" si="92"/>
        <v>1</v>
      </c>
      <c r="U104">
        <f t="shared" si="86"/>
        <v>5000</v>
      </c>
    </row>
    <row r="105" spans="2:21" x14ac:dyDescent="0.3">
      <c r="B105" t="str">
        <f t="shared" si="84"/>
        <v>Munkaeszköz okozta</v>
      </c>
      <c r="C105">
        <f t="shared" si="84"/>
        <v>1</v>
      </c>
      <c r="D105">
        <f t="shared" si="84"/>
        <v>1</v>
      </c>
      <c r="E105">
        <f t="shared" si="84"/>
        <v>1</v>
      </c>
      <c r="F105">
        <f t="shared" si="84"/>
        <v>1</v>
      </c>
      <c r="G105">
        <f t="shared" si="84"/>
        <v>1</v>
      </c>
      <c r="H105">
        <f t="shared" si="84"/>
        <v>1</v>
      </c>
      <c r="I105">
        <f t="shared" si="84"/>
        <v>1</v>
      </c>
      <c r="J105">
        <f t="shared" si="84"/>
        <v>1</v>
      </c>
      <c r="K105">
        <f t="shared" si="84"/>
        <v>1</v>
      </c>
      <c r="L105">
        <f t="shared" si="84"/>
        <v>3</v>
      </c>
      <c r="M105">
        <f t="shared" si="84"/>
        <v>3</v>
      </c>
      <c r="N105">
        <f t="shared" si="84"/>
        <v>3</v>
      </c>
      <c r="O105">
        <f t="shared" si="84"/>
        <v>1</v>
      </c>
      <c r="P105">
        <f t="shared" si="84"/>
        <v>3</v>
      </c>
      <c r="Q105">
        <f t="shared" si="84"/>
        <v>3</v>
      </c>
      <c r="R105">
        <f t="shared" ref="R105:T105" si="93">R91</f>
        <v>3</v>
      </c>
      <c r="S105">
        <f t="shared" si="93"/>
        <v>3</v>
      </c>
      <c r="T105">
        <f t="shared" si="93"/>
        <v>1</v>
      </c>
      <c r="U105">
        <f t="shared" si="86"/>
        <v>11000</v>
      </c>
    </row>
    <row r="106" spans="2:21" x14ac:dyDescent="0.3">
      <c r="B106" t="str">
        <f t="shared" si="84"/>
        <v>Szennyező anyag</v>
      </c>
      <c r="C106">
        <f t="shared" si="84"/>
        <v>1</v>
      </c>
      <c r="D106">
        <f t="shared" si="84"/>
        <v>1</v>
      </c>
      <c r="E106">
        <f t="shared" si="84"/>
        <v>1</v>
      </c>
      <c r="F106">
        <f t="shared" si="84"/>
        <v>1</v>
      </c>
      <c r="G106">
        <f t="shared" si="84"/>
        <v>1</v>
      </c>
      <c r="H106">
        <f t="shared" si="84"/>
        <v>1</v>
      </c>
      <c r="I106">
        <f t="shared" si="84"/>
        <v>1</v>
      </c>
      <c r="J106">
        <f t="shared" si="84"/>
        <v>1</v>
      </c>
      <c r="K106">
        <f t="shared" si="84"/>
        <v>3</v>
      </c>
      <c r="L106">
        <f t="shared" si="84"/>
        <v>3</v>
      </c>
      <c r="M106">
        <f t="shared" si="84"/>
        <v>3</v>
      </c>
      <c r="N106">
        <f t="shared" si="84"/>
        <v>3</v>
      </c>
      <c r="O106">
        <f t="shared" si="84"/>
        <v>1</v>
      </c>
      <c r="P106">
        <f t="shared" si="84"/>
        <v>3</v>
      </c>
      <c r="Q106">
        <f t="shared" si="84"/>
        <v>3</v>
      </c>
      <c r="R106">
        <f t="shared" ref="R106:T106" si="94">R92</f>
        <v>1</v>
      </c>
      <c r="S106">
        <f t="shared" si="94"/>
        <v>1</v>
      </c>
      <c r="T106">
        <f t="shared" si="94"/>
        <v>3</v>
      </c>
      <c r="U106">
        <f t="shared" si="86"/>
        <v>11000</v>
      </c>
    </row>
    <row r="107" spans="2:21" x14ac:dyDescent="0.3">
      <c r="B107" t="str">
        <f t="shared" si="84"/>
        <v>Égési sérülés</v>
      </c>
      <c r="C107">
        <f t="shared" si="84"/>
        <v>3</v>
      </c>
      <c r="D107">
        <f t="shared" si="84"/>
        <v>1</v>
      </c>
      <c r="E107">
        <f t="shared" si="84"/>
        <v>1</v>
      </c>
      <c r="F107">
        <f t="shared" si="84"/>
        <v>1</v>
      </c>
      <c r="G107">
        <f t="shared" si="84"/>
        <v>3</v>
      </c>
      <c r="H107">
        <f t="shared" si="84"/>
        <v>1</v>
      </c>
      <c r="I107">
        <f t="shared" si="84"/>
        <v>3</v>
      </c>
      <c r="J107">
        <f t="shared" si="84"/>
        <v>1</v>
      </c>
      <c r="K107">
        <f t="shared" si="84"/>
        <v>1</v>
      </c>
      <c r="L107">
        <f t="shared" si="84"/>
        <v>3</v>
      </c>
      <c r="M107">
        <f t="shared" si="84"/>
        <v>3</v>
      </c>
      <c r="N107">
        <f t="shared" si="84"/>
        <v>3</v>
      </c>
      <c r="O107">
        <f t="shared" si="84"/>
        <v>1</v>
      </c>
      <c r="P107">
        <f t="shared" si="84"/>
        <v>3</v>
      </c>
      <c r="Q107">
        <f t="shared" si="84"/>
        <v>3</v>
      </c>
      <c r="R107">
        <f t="shared" ref="R107:T107" si="95">R93</f>
        <v>3</v>
      </c>
      <c r="S107">
        <f t="shared" si="95"/>
        <v>3</v>
      </c>
      <c r="T107">
        <f t="shared" si="95"/>
        <v>1</v>
      </c>
      <c r="U107">
        <f t="shared" si="86"/>
        <v>8000</v>
      </c>
    </row>
    <row r="108" spans="2:21" x14ac:dyDescent="0.3">
      <c r="B108" t="str">
        <f t="shared" si="84"/>
        <v>súlyozott átlag</v>
      </c>
      <c r="C108">
        <f t="shared" si="84"/>
        <v>2</v>
      </c>
      <c r="D108">
        <f t="shared" si="84"/>
        <v>2</v>
      </c>
      <c r="E108">
        <f t="shared" si="84"/>
        <v>2</v>
      </c>
      <c r="F108">
        <f t="shared" si="84"/>
        <v>2</v>
      </c>
      <c r="G108">
        <f t="shared" si="84"/>
        <v>2</v>
      </c>
      <c r="H108">
        <f t="shared" si="84"/>
        <v>1</v>
      </c>
      <c r="I108">
        <f t="shared" si="84"/>
        <v>2</v>
      </c>
      <c r="J108">
        <f t="shared" si="84"/>
        <v>2</v>
      </c>
      <c r="K108">
        <f t="shared" si="84"/>
        <v>2</v>
      </c>
      <c r="L108">
        <f t="shared" si="84"/>
        <v>2</v>
      </c>
      <c r="M108">
        <f t="shared" si="84"/>
        <v>2</v>
      </c>
      <c r="N108">
        <f t="shared" si="84"/>
        <v>2</v>
      </c>
      <c r="O108">
        <f t="shared" si="84"/>
        <v>2</v>
      </c>
      <c r="P108">
        <f t="shared" si="84"/>
        <v>2</v>
      </c>
      <c r="Q108">
        <f t="shared" si="84"/>
        <v>2</v>
      </c>
      <c r="R108">
        <f t="shared" ref="R108:T108" si="96">R94</f>
        <v>2</v>
      </c>
      <c r="S108">
        <f t="shared" si="96"/>
        <v>2</v>
      </c>
      <c r="T108">
        <f t="shared" si="96"/>
        <v>2</v>
      </c>
      <c r="U108" s="22">
        <f t="shared" si="86"/>
        <v>8000</v>
      </c>
    </row>
    <row r="112" spans="2:21" x14ac:dyDescent="0.3">
      <c r="B112" t="str">
        <f>B97</f>
        <v>Áramütés</v>
      </c>
      <c r="C112">
        <f t="shared" ref="C112:T112" si="97">C97</f>
        <v>1</v>
      </c>
      <c r="D112">
        <f t="shared" si="97"/>
        <v>1</v>
      </c>
      <c r="E112">
        <f t="shared" si="97"/>
        <v>1</v>
      </c>
      <c r="F112">
        <f t="shared" si="97"/>
        <v>1</v>
      </c>
      <c r="G112">
        <f t="shared" si="97"/>
        <v>3</v>
      </c>
      <c r="H112">
        <f t="shared" si="97"/>
        <v>1</v>
      </c>
      <c r="I112">
        <f t="shared" si="97"/>
        <v>1</v>
      </c>
      <c r="J112">
        <f t="shared" si="97"/>
        <v>3</v>
      </c>
      <c r="K112">
        <f t="shared" si="97"/>
        <v>3</v>
      </c>
      <c r="L112">
        <f t="shared" si="97"/>
        <v>3</v>
      </c>
      <c r="M112">
        <f t="shared" si="97"/>
        <v>3</v>
      </c>
      <c r="N112">
        <f t="shared" si="97"/>
        <v>3</v>
      </c>
      <c r="O112">
        <f t="shared" si="97"/>
        <v>1</v>
      </c>
      <c r="P112">
        <f t="shared" si="97"/>
        <v>1</v>
      </c>
      <c r="Q112">
        <f t="shared" si="97"/>
        <v>3</v>
      </c>
      <c r="R112">
        <f t="shared" si="97"/>
        <v>3</v>
      </c>
      <c r="S112">
        <f t="shared" si="97"/>
        <v>3</v>
      </c>
      <c r="T112">
        <f t="shared" si="97"/>
        <v>3</v>
      </c>
      <c r="U112">
        <f>U97+10000</f>
        <v>18000</v>
      </c>
    </row>
    <row r="113" spans="2:21" x14ac:dyDescent="0.3">
      <c r="B113" t="str">
        <f t="shared" ref="B113:T113" si="98">B98</f>
        <v>Megcsúszás</v>
      </c>
      <c r="C113">
        <f t="shared" si="98"/>
        <v>1</v>
      </c>
      <c r="D113">
        <f t="shared" si="98"/>
        <v>1</v>
      </c>
      <c r="E113">
        <f t="shared" si="98"/>
        <v>1</v>
      </c>
      <c r="F113">
        <f t="shared" si="98"/>
        <v>1</v>
      </c>
      <c r="G113">
        <f t="shared" si="98"/>
        <v>1</v>
      </c>
      <c r="H113">
        <f t="shared" si="98"/>
        <v>1</v>
      </c>
      <c r="I113">
        <f t="shared" si="98"/>
        <v>1</v>
      </c>
      <c r="J113">
        <f t="shared" si="98"/>
        <v>1</v>
      </c>
      <c r="K113">
        <f t="shared" si="98"/>
        <v>1</v>
      </c>
      <c r="L113">
        <f t="shared" si="98"/>
        <v>1</v>
      </c>
      <c r="M113">
        <f t="shared" si="98"/>
        <v>1</v>
      </c>
      <c r="N113">
        <f t="shared" si="98"/>
        <v>1</v>
      </c>
      <c r="O113">
        <f t="shared" si="98"/>
        <v>1</v>
      </c>
      <c r="P113">
        <f t="shared" si="98"/>
        <v>1</v>
      </c>
      <c r="Q113">
        <f t="shared" si="98"/>
        <v>1</v>
      </c>
      <c r="R113">
        <f t="shared" si="98"/>
        <v>1</v>
      </c>
      <c r="S113">
        <f t="shared" si="98"/>
        <v>1</v>
      </c>
      <c r="T113">
        <f t="shared" si="98"/>
        <v>1</v>
      </c>
      <c r="U113">
        <f t="shared" ref="U113:U123" si="99">U98+10000</f>
        <v>28000</v>
      </c>
    </row>
    <row r="114" spans="2:21" x14ac:dyDescent="0.3">
      <c r="B114" t="str">
        <f t="shared" ref="B114:T114" si="100">B99</f>
        <v>Leesés</v>
      </c>
      <c r="C114">
        <f t="shared" si="100"/>
        <v>1</v>
      </c>
      <c r="D114">
        <f t="shared" si="100"/>
        <v>1</v>
      </c>
      <c r="E114">
        <f t="shared" si="100"/>
        <v>3</v>
      </c>
      <c r="F114">
        <f t="shared" si="100"/>
        <v>1</v>
      </c>
      <c r="G114">
        <f t="shared" si="100"/>
        <v>3</v>
      </c>
      <c r="H114">
        <f t="shared" si="100"/>
        <v>1</v>
      </c>
      <c r="I114">
        <f t="shared" si="100"/>
        <v>3</v>
      </c>
      <c r="J114">
        <f t="shared" si="100"/>
        <v>1</v>
      </c>
      <c r="K114">
        <f t="shared" si="100"/>
        <v>3</v>
      </c>
      <c r="L114">
        <f t="shared" si="100"/>
        <v>3</v>
      </c>
      <c r="M114">
        <f t="shared" si="100"/>
        <v>3</v>
      </c>
      <c r="N114">
        <f t="shared" si="100"/>
        <v>3</v>
      </c>
      <c r="O114">
        <f t="shared" si="100"/>
        <v>3</v>
      </c>
      <c r="P114">
        <f t="shared" si="100"/>
        <v>3</v>
      </c>
      <c r="Q114">
        <f t="shared" si="100"/>
        <v>3</v>
      </c>
      <c r="R114">
        <f t="shared" si="100"/>
        <v>3</v>
      </c>
      <c r="S114">
        <f t="shared" si="100"/>
        <v>3</v>
      </c>
      <c r="T114">
        <f t="shared" si="100"/>
        <v>3</v>
      </c>
      <c r="U114">
        <f t="shared" si="99"/>
        <v>15000</v>
      </c>
    </row>
    <row r="115" spans="2:21" x14ac:dyDescent="0.3">
      <c r="B115" t="str">
        <f t="shared" ref="B115:T115" si="101">B100</f>
        <v>Vágás</v>
      </c>
      <c r="C115">
        <f t="shared" si="101"/>
        <v>1</v>
      </c>
      <c r="D115">
        <f t="shared" si="101"/>
        <v>3</v>
      </c>
      <c r="E115">
        <f t="shared" si="101"/>
        <v>1</v>
      </c>
      <c r="F115">
        <f t="shared" si="101"/>
        <v>3</v>
      </c>
      <c r="G115">
        <f t="shared" si="101"/>
        <v>3</v>
      </c>
      <c r="H115">
        <f t="shared" si="101"/>
        <v>1</v>
      </c>
      <c r="I115">
        <f t="shared" si="101"/>
        <v>1</v>
      </c>
      <c r="J115">
        <f t="shared" si="101"/>
        <v>3</v>
      </c>
      <c r="K115">
        <f t="shared" si="101"/>
        <v>3</v>
      </c>
      <c r="L115">
        <f t="shared" si="101"/>
        <v>3</v>
      </c>
      <c r="M115">
        <f t="shared" si="101"/>
        <v>3</v>
      </c>
      <c r="N115">
        <f t="shared" si="101"/>
        <v>3</v>
      </c>
      <c r="O115">
        <f t="shared" si="101"/>
        <v>3</v>
      </c>
      <c r="P115">
        <f t="shared" si="101"/>
        <v>3</v>
      </c>
      <c r="Q115">
        <f t="shared" si="101"/>
        <v>3</v>
      </c>
      <c r="R115">
        <f t="shared" si="101"/>
        <v>3</v>
      </c>
      <c r="S115">
        <f t="shared" si="101"/>
        <v>3</v>
      </c>
      <c r="T115">
        <f t="shared" si="101"/>
        <v>3</v>
      </c>
      <c r="U115">
        <f t="shared" si="99"/>
        <v>14000</v>
      </c>
    </row>
    <row r="116" spans="2:21" x14ac:dyDescent="0.3">
      <c r="B116" t="str">
        <f t="shared" ref="B116:T116" si="102">B101</f>
        <v>Megbotlás</v>
      </c>
      <c r="C116">
        <f t="shared" si="102"/>
        <v>1</v>
      </c>
      <c r="D116">
        <f t="shared" si="102"/>
        <v>1</v>
      </c>
      <c r="E116">
        <f t="shared" si="102"/>
        <v>1</v>
      </c>
      <c r="F116">
        <f t="shared" si="102"/>
        <v>1</v>
      </c>
      <c r="G116">
        <f t="shared" si="102"/>
        <v>1</v>
      </c>
      <c r="H116">
        <f t="shared" si="102"/>
        <v>1</v>
      </c>
      <c r="I116">
        <f t="shared" si="102"/>
        <v>1</v>
      </c>
      <c r="J116">
        <f t="shared" si="102"/>
        <v>1</v>
      </c>
      <c r="K116">
        <f t="shared" si="102"/>
        <v>1</v>
      </c>
      <c r="L116">
        <f t="shared" si="102"/>
        <v>1</v>
      </c>
      <c r="M116">
        <f t="shared" si="102"/>
        <v>1</v>
      </c>
      <c r="N116">
        <f t="shared" si="102"/>
        <v>1</v>
      </c>
      <c r="O116">
        <f t="shared" si="102"/>
        <v>1</v>
      </c>
      <c r="P116">
        <f t="shared" si="102"/>
        <v>1</v>
      </c>
      <c r="Q116">
        <f t="shared" si="102"/>
        <v>1</v>
      </c>
      <c r="R116">
        <f t="shared" si="102"/>
        <v>1</v>
      </c>
      <c r="S116">
        <f t="shared" si="102"/>
        <v>1</v>
      </c>
      <c r="T116">
        <f t="shared" si="102"/>
        <v>1</v>
      </c>
      <c r="U116">
        <f t="shared" si="99"/>
        <v>28000</v>
      </c>
    </row>
    <row r="117" spans="2:21" x14ac:dyDescent="0.3">
      <c r="B117" t="str">
        <f t="shared" ref="B117:T117" si="103">B102</f>
        <v>Elütnek</v>
      </c>
      <c r="C117">
        <f t="shared" si="103"/>
        <v>3</v>
      </c>
      <c r="D117">
        <f t="shared" si="103"/>
        <v>1</v>
      </c>
      <c r="E117">
        <f t="shared" si="103"/>
        <v>3</v>
      </c>
      <c r="F117">
        <f t="shared" si="103"/>
        <v>3</v>
      </c>
      <c r="G117">
        <f t="shared" si="103"/>
        <v>3</v>
      </c>
      <c r="H117">
        <f t="shared" si="103"/>
        <v>1</v>
      </c>
      <c r="I117">
        <f t="shared" si="103"/>
        <v>1</v>
      </c>
      <c r="J117">
        <f t="shared" si="103"/>
        <v>1</v>
      </c>
      <c r="K117">
        <f t="shared" si="103"/>
        <v>3</v>
      </c>
      <c r="L117">
        <f t="shared" si="103"/>
        <v>3</v>
      </c>
      <c r="M117">
        <f t="shared" si="103"/>
        <v>3</v>
      </c>
      <c r="N117">
        <f t="shared" si="103"/>
        <v>1</v>
      </c>
      <c r="O117">
        <f t="shared" si="103"/>
        <v>3</v>
      </c>
      <c r="P117">
        <f t="shared" si="103"/>
        <v>3</v>
      </c>
      <c r="Q117">
        <f t="shared" si="103"/>
        <v>3</v>
      </c>
      <c r="R117">
        <f t="shared" si="103"/>
        <v>3</v>
      </c>
      <c r="S117">
        <f t="shared" si="103"/>
        <v>3</v>
      </c>
      <c r="T117">
        <f t="shared" si="103"/>
        <v>1</v>
      </c>
      <c r="U117">
        <f t="shared" si="99"/>
        <v>16000</v>
      </c>
    </row>
    <row r="118" spans="2:21" x14ac:dyDescent="0.3">
      <c r="B118" t="str">
        <f t="shared" ref="B118:T118" si="104">B103</f>
        <v>Zuhanó tárgy</v>
      </c>
      <c r="C118">
        <f t="shared" si="104"/>
        <v>1</v>
      </c>
      <c r="D118">
        <f t="shared" si="104"/>
        <v>1</v>
      </c>
      <c r="E118">
        <f t="shared" si="104"/>
        <v>3</v>
      </c>
      <c r="F118">
        <f t="shared" si="104"/>
        <v>1</v>
      </c>
      <c r="G118">
        <f t="shared" si="104"/>
        <v>3</v>
      </c>
      <c r="H118">
        <f t="shared" si="104"/>
        <v>1</v>
      </c>
      <c r="I118">
        <f t="shared" si="104"/>
        <v>1</v>
      </c>
      <c r="J118">
        <f t="shared" si="104"/>
        <v>1</v>
      </c>
      <c r="K118">
        <f t="shared" si="104"/>
        <v>3</v>
      </c>
      <c r="L118">
        <f t="shared" si="104"/>
        <v>3</v>
      </c>
      <c r="M118">
        <f t="shared" si="104"/>
        <v>3</v>
      </c>
      <c r="N118">
        <f t="shared" si="104"/>
        <v>3</v>
      </c>
      <c r="O118">
        <f t="shared" si="104"/>
        <v>3</v>
      </c>
      <c r="P118">
        <f t="shared" si="104"/>
        <v>3</v>
      </c>
      <c r="Q118">
        <f t="shared" si="104"/>
        <v>3</v>
      </c>
      <c r="R118">
        <f t="shared" si="104"/>
        <v>3</v>
      </c>
      <c r="S118">
        <f t="shared" si="104"/>
        <v>3</v>
      </c>
      <c r="T118">
        <f t="shared" si="104"/>
        <v>3</v>
      </c>
      <c r="U118">
        <f t="shared" si="99"/>
        <v>16000</v>
      </c>
    </row>
    <row r="119" spans="2:21" x14ac:dyDescent="0.3">
      <c r="B119" t="str">
        <f t="shared" ref="B119:T119" si="105">B104</f>
        <v>Hőguta</v>
      </c>
      <c r="C119">
        <f t="shared" si="105"/>
        <v>1</v>
      </c>
      <c r="D119">
        <f t="shared" si="105"/>
        <v>1</v>
      </c>
      <c r="E119">
        <f t="shared" si="105"/>
        <v>3</v>
      </c>
      <c r="F119">
        <f t="shared" si="105"/>
        <v>1</v>
      </c>
      <c r="G119">
        <f t="shared" si="105"/>
        <v>3</v>
      </c>
      <c r="H119">
        <f t="shared" si="105"/>
        <v>1</v>
      </c>
      <c r="I119">
        <f t="shared" si="105"/>
        <v>3</v>
      </c>
      <c r="J119">
        <f t="shared" si="105"/>
        <v>3</v>
      </c>
      <c r="K119">
        <f t="shared" si="105"/>
        <v>3</v>
      </c>
      <c r="L119">
        <f t="shared" si="105"/>
        <v>3</v>
      </c>
      <c r="M119">
        <f t="shared" si="105"/>
        <v>3</v>
      </c>
      <c r="N119">
        <f t="shared" si="105"/>
        <v>3</v>
      </c>
      <c r="O119">
        <f t="shared" si="105"/>
        <v>3</v>
      </c>
      <c r="P119">
        <f t="shared" si="105"/>
        <v>3</v>
      </c>
      <c r="Q119">
        <f t="shared" si="105"/>
        <v>3</v>
      </c>
      <c r="R119">
        <f t="shared" si="105"/>
        <v>3</v>
      </c>
      <c r="S119">
        <f t="shared" si="105"/>
        <v>3</v>
      </c>
      <c r="T119">
        <f t="shared" si="105"/>
        <v>1</v>
      </c>
      <c r="U119">
        <f t="shared" si="99"/>
        <v>15000</v>
      </c>
    </row>
    <row r="120" spans="2:21" x14ac:dyDescent="0.3">
      <c r="B120" t="str">
        <f t="shared" ref="B120:T120" si="106">B105</f>
        <v>Munkaeszköz okozta</v>
      </c>
      <c r="C120">
        <f t="shared" si="106"/>
        <v>1</v>
      </c>
      <c r="D120">
        <f t="shared" si="106"/>
        <v>1</v>
      </c>
      <c r="E120">
        <f t="shared" si="106"/>
        <v>1</v>
      </c>
      <c r="F120">
        <f t="shared" si="106"/>
        <v>1</v>
      </c>
      <c r="G120">
        <f t="shared" si="106"/>
        <v>1</v>
      </c>
      <c r="H120">
        <f t="shared" si="106"/>
        <v>1</v>
      </c>
      <c r="I120">
        <f t="shared" si="106"/>
        <v>1</v>
      </c>
      <c r="J120">
        <f t="shared" si="106"/>
        <v>1</v>
      </c>
      <c r="K120">
        <f t="shared" si="106"/>
        <v>1</v>
      </c>
      <c r="L120">
        <f t="shared" si="106"/>
        <v>3</v>
      </c>
      <c r="M120">
        <f t="shared" si="106"/>
        <v>3</v>
      </c>
      <c r="N120">
        <f t="shared" si="106"/>
        <v>3</v>
      </c>
      <c r="O120">
        <f t="shared" si="106"/>
        <v>1</v>
      </c>
      <c r="P120">
        <f t="shared" si="106"/>
        <v>3</v>
      </c>
      <c r="Q120">
        <f t="shared" si="106"/>
        <v>3</v>
      </c>
      <c r="R120">
        <f t="shared" si="106"/>
        <v>3</v>
      </c>
      <c r="S120">
        <f t="shared" si="106"/>
        <v>3</v>
      </c>
      <c r="T120">
        <f t="shared" si="106"/>
        <v>1</v>
      </c>
      <c r="U120">
        <f t="shared" si="99"/>
        <v>21000</v>
      </c>
    </row>
    <row r="121" spans="2:21" x14ac:dyDescent="0.3">
      <c r="B121" t="str">
        <f t="shared" ref="B121:T121" si="107">B106</f>
        <v>Szennyező anyag</v>
      </c>
      <c r="C121">
        <f t="shared" si="107"/>
        <v>1</v>
      </c>
      <c r="D121">
        <f t="shared" si="107"/>
        <v>1</v>
      </c>
      <c r="E121">
        <f t="shared" si="107"/>
        <v>1</v>
      </c>
      <c r="F121">
        <f t="shared" si="107"/>
        <v>1</v>
      </c>
      <c r="G121">
        <f t="shared" si="107"/>
        <v>1</v>
      </c>
      <c r="H121">
        <f t="shared" si="107"/>
        <v>1</v>
      </c>
      <c r="I121">
        <f t="shared" si="107"/>
        <v>1</v>
      </c>
      <c r="J121">
        <f t="shared" si="107"/>
        <v>1</v>
      </c>
      <c r="K121">
        <f t="shared" si="107"/>
        <v>3</v>
      </c>
      <c r="L121">
        <f t="shared" si="107"/>
        <v>3</v>
      </c>
      <c r="M121">
        <f t="shared" si="107"/>
        <v>3</v>
      </c>
      <c r="N121">
        <f t="shared" si="107"/>
        <v>3</v>
      </c>
      <c r="O121">
        <f t="shared" si="107"/>
        <v>1</v>
      </c>
      <c r="P121">
        <f t="shared" si="107"/>
        <v>3</v>
      </c>
      <c r="Q121">
        <f t="shared" si="107"/>
        <v>3</v>
      </c>
      <c r="R121">
        <f t="shared" si="107"/>
        <v>1</v>
      </c>
      <c r="S121">
        <f t="shared" si="107"/>
        <v>1</v>
      </c>
      <c r="T121">
        <f t="shared" si="107"/>
        <v>3</v>
      </c>
      <c r="U121">
        <f t="shared" si="99"/>
        <v>21000</v>
      </c>
    </row>
    <row r="122" spans="2:21" x14ac:dyDescent="0.3">
      <c r="B122" t="str">
        <f t="shared" ref="B122:T122" si="108">B107</f>
        <v>Égési sérülés</v>
      </c>
      <c r="C122">
        <f t="shared" si="108"/>
        <v>3</v>
      </c>
      <c r="D122">
        <f t="shared" si="108"/>
        <v>1</v>
      </c>
      <c r="E122">
        <f t="shared" si="108"/>
        <v>1</v>
      </c>
      <c r="F122">
        <f t="shared" si="108"/>
        <v>1</v>
      </c>
      <c r="G122">
        <f t="shared" si="108"/>
        <v>3</v>
      </c>
      <c r="H122">
        <f t="shared" si="108"/>
        <v>1</v>
      </c>
      <c r="I122">
        <f t="shared" si="108"/>
        <v>3</v>
      </c>
      <c r="J122">
        <f t="shared" si="108"/>
        <v>1</v>
      </c>
      <c r="K122">
        <f t="shared" si="108"/>
        <v>1</v>
      </c>
      <c r="L122">
        <f t="shared" si="108"/>
        <v>3</v>
      </c>
      <c r="M122">
        <f t="shared" si="108"/>
        <v>3</v>
      </c>
      <c r="N122">
        <f t="shared" si="108"/>
        <v>3</v>
      </c>
      <c r="O122">
        <f t="shared" si="108"/>
        <v>1</v>
      </c>
      <c r="P122">
        <f t="shared" si="108"/>
        <v>3</v>
      </c>
      <c r="Q122">
        <f t="shared" si="108"/>
        <v>3</v>
      </c>
      <c r="R122">
        <f t="shared" si="108"/>
        <v>3</v>
      </c>
      <c r="S122">
        <f t="shared" si="108"/>
        <v>3</v>
      </c>
      <c r="T122">
        <f t="shared" si="108"/>
        <v>1</v>
      </c>
      <c r="U122">
        <f t="shared" si="99"/>
        <v>18000</v>
      </c>
    </row>
    <row r="123" spans="2:21" x14ac:dyDescent="0.3">
      <c r="B123" t="str">
        <f t="shared" ref="B123:T123" si="109">B108</f>
        <v>súlyozott átlag</v>
      </c>
      <c r="C123">
        <f t="shared" si="109"/>
        <v>2</v>
      </c>
      <c r="D123">
        <f t="shared" si="109"/>
        <v>2</v>
      </c>
      <c r="E123">
        <f t="shared" si="109"/>
        <v>2</v>
      </c>
      <c r="F123">
        <f t="shared" si="109"/>
        <v>2</v>
      </c>
      <c r="G123">
        <f t="shared" si="109"/>
        <v>2</v>
      </c>
      <c r="H123">
        <f t="shared" si="109"/>
        <v>1</v>
      </c>
      <c r="I123">
        <f t="shared" si="109"/>
        <v>2</v>
      </c>
      <c r="J123">
        <f t="shared" si="109"/>
        <v>2</v>
      </c>
      <c r="K123">
        <f t="shared" si="109"/>
        <v>2</v>
      </c>
      <c r="L123">
        <f t="shared" si="109"/>
        <v>2</v>
      </c>
      <c r="M123">
        <f t="shared" si="109"/>
        <v>2</v>
      </c>
      <c r="N123">
        <f t="shared" si="109"/>
        <v>2</v>
      </c>
      <c r="O123">
        <f t="shared" si="109"/>
        <v>2</v>
      </c>
      <c r="P123">
        <f t="shared" si="109"/>
        <v>2</v>
      </c>
      <c r="Q123">
        <f t="shared" si="109"/>
        <v>2</v>
      </c>
      <c r="R123">
        <f t="shared" si="109"/>
        <v>2</v>
      </c>
      <c r="S123">
        <f t="shared" si="109"/>
        <v>2</v>
      </c>
      <c r="T123">
        <f t="shared" si="109"/>
        <v>2</v>
      </c>
      <c r="U123" s="22">
        <f t="shared" si="99"/>
        <v>18000</v>
      </c>
    </row>
    <row r="127" spans="2:21" x14ac:dyDescent="0.3">
      <c r="B127" t="str">
        <f>B97</f>
        <v>Áramütés</v>
      </c>
      <c r="C127">
        <f t="shared" ref="C127:U127" si="110">C97</f>
        <v>1</v>
      </c>
      <c r="D127">
        <f t="shared" si="110"/>
        <v>1</v>
      </c>
      <c r="E127">
        <f t="shared" si="110"/>
        <v>1</v>
      </c>
      <c r="F127">
        <f t="shared" si="110"/>
        <v>1</v>
      </c>
      <c r="G127">
        <f t="shared" si="110"/>
        <v>3</v>
      </c>
      <c r="H127">
        <f t="shared" si="110"/>
        <v>1</v>
      </c>
      <c r="I127">
        <f t="shared" si="110"/>
        <v>1</v>
      </c>
      <c r="J127">
        <f t="shared" si="110"/>
        <v>3</v>
      </c>
      <c r="K127">
        <f t="shared" si="110"/>
        <v>3</v>
      </c>
      <c r="L127">
        <f t="shared" si="110"/>
        <v>3</v>
      </c>
      <c r="M127">
        <f t="shared" si="110"/>
        <v>3</v>
      </c>
      <c r="N127">
        <f t="shared" si="110"/>
        <v>3</v>
      </c>
      <c r="O127">
        <f t="shared" si="110"/>
        <v>1</v>
      </c>
      <c r="P127">
        <f t="shared" si="110"/>
        <v>1</v>
      </c>
      <c r="Q127">
        <f t="shared" si="110"/>
        <v>3</v>
      </c>
      <c r="R127">
        <f t="shared" si="110"/>
        <v>3</v>
      </c>
      <c r="S127">
        <f t="shared" si="110"/>
        <v>3</v>
      </c>
      <c r="T127">
        <f t="shared" si="110"/>
        <v>3</v>
      </c>
      <c r="U127">
        <f t="shared" si="110"/>
        <v>8000</v>
      </c>
    </row>
    <row r="128" spans="2:21" x14ac:dyDescent="0.3">
      <c r="B128" t="str">
        <f t="shared" ref="B128:U128" si="111">B98</f>
        <v>Megcsúszás</v>
      </c>
      <c r="C128">
        <f t="shared" si="111"/>
        <v>1</v>
      </c>
      <c r="D128">
        <f t="shared" si="111"/>
        <v>1</v>
      </c>
      <c r="E128">
        <f t="shared" si="111"/>
        <v>1</v>
      </c>
      <c r="F128">
        <f t="shared" si="111"/>
        <v>1</v>
      </c>
      <c r="G128">
        <f t="shared" si="111"/>
        <v>1</v>
      </c>
      <c r="H128">
        <f t="shared" si="111"/>
        <v>1</v>
      </c>
      <c r="I128">
        <f t="shared" si="111"/>
        <v>1</v>
      </c>
      <c r="J128">
        <f t="shared" si="111"/>
        <v>1</v>
      </c>
      <c r="K128">
        <f t="shared" si="111"/>
        <v>1</v>
      </c>
      <c r="L128">
        <f t="shared" si="111"/>
        <v>1</v>
      </c>
      <c r="M128">
        <f t="shared" si="111"/>
        <v>1</v>
      </c>
      <c r="N128">
        <f t="shared" si="111"/>
        <v>1</v>
      </c>
      <c r="O128">
        <f t="shared" si="111"/>
        <v>1</v>
      </c>
      <c r="P128">
        <f t="shared" si="111"/>
        <v>1</v>
      </c>
      <c r="Q128">
        <f t="shared" si="111"/>
        <v>1</v>
      </c>
      <c r="R128">
        <f t="shared" si="111"/>
        <v>1</v>
      </c>
      <c r="S128">
        <f t="shared" si="111"/>
        <v>1</v>
      </c>
      <c r="T128">
        <f t="shared" si="111"/>
        <v>1</v>
      </c>
      <c r="U128">
        <f t="shared" si="111"/>
        <v>18000</v>
      </c>
    </row>
    <row r="129" spans="2:21" x14ac:dyDescent="0.3">
      <c r="B129" t="str">
        <f t="shared" ref="B129:U129" si="112">B99</f>
        <v>Leesés</v>
      </c>
      <c r="C129">
        <f t="shared" si="112"/>
        <v>1</v>
      </c>
      <c r="D129">
        <f t="shared" si="112"/>
        <v>1</v>
      </c>
      <c r="E129">
        <f t="shared" si="112"/>
        <v>3</v>
      </c>
      <c r="F129">
        <f t="shared" si="112"/>
        <v>1</v>
      </c>
      <c r="G129">
        <f t="shared" si="112"/>
        <v>3</v>
      </c>
      <c r="H129">
        <f t="shared" si="112"/>
        <v>1</v>
      </c>
      <c r="I129">
        <f t="shared" si="112"/>
        <v>3</v>
      </c>
      <c r="J129">
        <f t="shared" si="112"/>
        <v>1</v>
      </c>
      <c r="K129">
        <f t="shared" si="112"/>
        <v>3</v>
      </c>
      <c r="L129">
        <f t="shared" si="112"/>
        <v>3</v>
      </c>
      <c r="M129">
        <f t="shared" si="112"/>
        <v>3</v>
      </c>
      <c r="N129">
        <f t="shared" si="112"/>
        <v>3</v>
      </c>
      <c r="O129">
        <f t="shared" si="112"/>
        <v>3</v>
      </c>
      <c r="P129">
        <f t="shared" si="112"/>
        <v>3</v>
      </c>
      <c r="Q129">
        <f t="shared" si="112"/>
        <v>3</v>
      </c>
      <c r="R129">
        <f t="shared" si="112"/>
        <v>3</v>
      </c>
      <c r="S129">
        <f t="shared" si="112"/>
        <v>3</v>
      </c>
      <c r="T129">
        <f t="shared" si="112"/>
        <v>3</v>
      </c>
      <c r="U129">
        <f t="shared" si="112"/>
        <v>5000</v>
      </c>
    </row>
    <row r="130" spans="2:21" x14ac:dyDescent="0.3">
      <c r="B130" t="str">
        <f t="shared" ref="B130:U130" si="113">B100</f>
        <v>Vágás</v>
      </c>
      <c r="C130">
        <f t="shared" si="113"/>
        <v>1</v>
      </c>
      <c r="D130">
        <f t="shared" si="113"/>
        <v>3</v>
      </c>
      <c r="E130">
        <f t="shared" si="113"/>
        <v>1</v>
      </c>
      <c r="F130">
        <f t="shared" si="113"/>
        <v>3</v>
      </c>
      <c r="G130">
        <f t="shared" si="113"/>
        <v>3</v>
      </c>
      <c r="H130">
        <f t="shared" si="113"/>
        <v>1</v>
      </c>
      <c r="I130">
        <f t="shared" si="113"/>
        <v>1</v>
      </c>
      <c r="J130">
        <f t="shared" si="113"/>
        <v>3</v>
      </c>
      <c r="K130">
        <f t="shared" si="113"/>
        <v>3</v>
      </c>
      <c r="L130">
        <f t="shared" si="113"/>
        <v>3</v>
      </c>
      <c r="M130">
        <f t="shared" si="113"/>
        <v>3</v>
      </c>
      <c r="N130">
        <f t="shared" si="113"/>
        <v>3</v>
      </c>
      <c r="O130">
        <f t="shared" si="113"/>
        <v>3</v>
      </c>
      <c r="P130">
        <f t="shared" si="113"/>
        <v>3</v>
      </c>
      <c r="Q130">
        <f t="shared" si="113"/>
        <v>3</v>
      </c>
      <c r="R130">
        <f t="shared" si="113"/>
        <v>3</v>
      </c>
      <c r="S130">
        <f t="shared" si="113"/>
        <v>3</v>
      </c>
      <c r="T130">
        <f t="shared" si="113"/>
        <v>3</v>
      </c>
      <c r="U130">
        <f t="shared" si="113"/>
        <v>4000</v>
      </c>
    </row>
    <row r="131" spans="2:21" x14ac:dyDescent="0.3">
      <c r="B131" t="str">
        <f t="shared" ref="B131:U131" si="114">B101</f>
        <v>Megbotlás</v>
      </c>
      <c r="C131">
        <f t="shared" si="114"/>
        <v>1</v>
      </c>
      <c r="D131">
        <f t="shared" si="114"/>
        <v>1</v>
      </c>
      <c r="E131">
        <f t="shared" si="114"/>
        <v>1</v>
      </c>
      <c r="F131">
        <f t="shared" si="114"/>
        <v>1</v>
      </c>
      <c r="G131">
        <f t="shared" si="114"/>
        <v>1</v>
      </c>
      <c r="H131">
        <f t="shared" si="114"/>
        <v>1</v>
      </c>
      <c r="I131">
        <f t="shared" si="114"/>
        <v>1</v>
      </c>
      <c r="J131">
        <f t="shared" si="114"/>
        <v>1</v>
      </c>
      <c r="K131">
        <f t="shared" si="114"/>
        <v>1</v>
      </c>
      <c r="L131">
        <f t="shared" si="114"/>
        <v>1</v>
      </c>
      <c r="M131">
        <f t="shared" si="114"/>
        <v>1</v>
      </c>
      <c r="N131">
        <f t="shared" si="114"/>
        <v>1</v>
      </c>
      <c r="O131">
        <f t="shared" si="114"/>
        <v>1</v>
      </c>
      <c r="P131">
        <f t="shared" si="114"/>
        <v>1</v>
      </c>
      <c r="Q131">
        <f t="shared" si="114"/>
        <v>1</v>
      </c>
      <c r="R131">
        <f t="shared" si="114"/>
        <v>1</v>
      </c>
      <c r="S131">
        <f t="shared" si="114"/>
        <v>1</v>
      </c>
      <c r="T131">
        <f t="shared" si="114"/>
        <v>1</v>
      </c>
      <c r="U131">
        <f t="shared" si="114"/>
        <v>18000</v>
      </c>
    </row>
    <row r="132" spans="2:21" x14ac:dyDescent="0.3">
      <c r="B132" t="str">
        <f t="shared" ref="B132:U132" si="115">B102</f>
        <v>Elütnek</v>
      </c>
      <c r="C132">
        <f t="shared" si="115"/>
        <v>3</v>
      </c>
      <c r="D132">
        <f t="shared" si="115"/>
        <v>1</v>
      </c>
      <c r="E132">
        <f t="shared" si="115"/>
        <v>3</v>
      </c>
      <c r="F132">
        <f t="shared" si="115"/>
        <v>3</v>
      </c>
      <c r="G132">
        <f t="shared" si="115"/>
        <v>3</v>
      </c>
      <c r="H132">
        <f t="shared" si="115"/>
        <v>1</v>
      </c>
      <c r="I132">
        <f t="shared" si="115"/>
        <v>1</v>
      </c>
      <c r="J132">
        <f t="shared" si="115"/>
        <v>1</v>
      </c>
      <c r="K132">
        <f t="shared" si="115"/>
        <v>3</v>
      </c>
      <c r="L132">
        <f t="shared" si="115"/>
        <v>3</v>
      </c>
      <c r="M132">
        <f t="shared" si="115"/>
        <v>3</v>
      </c>
      <c r="N132">
        <f t="shared" si="115"/>
        <v>1</v>
      </c>
      <c r="O132">
        <f t="shared" si="115"/>
        <v>3</v>
      </c>
      <c r="P132">
        <f t="shared" si="115"/>
        <v>3</v>
      </c>
      <c r="Q132">
        <f t="shared" si="115"/>
        <v>3</v>
      </c>
      <c r="R132">
        <f t="shared" si="115"/>
        <v>3</v>
      </c>
      <c r="S132">
        <f t="shared" si="115"/>
        <v>3</v>
      </c>
      <c r="T132">
        <f t="shared" si="115"/>
        <v>1</v>
      </c>
      <c r="U132">
        <f t="shared" si="115"/>
        <v>6000</v>
      </c>
    </row>
    <row r="133" spans="2:21" x14ac:dyDescent="0.3">
      <c r="B133" t="str">
        <f t="shared" ref="B133:U133" si="116">B103</f>
        <v>Zuhanó tárgy</v>
      </c>
      <c r="C133">
        <f t="shared" si="116"/>
        <v>1</v>
      </c>
      <c r="D133">
        <f t="shared" si="116"/>
        <v>1</v>
      </c>
      <c r="E133">
        <f t="shared" si="116"/>
        <v>3</v>
      </c>
      <c r="F133">
        <f t="shared" si="116"/>
        <v>1</v>
      </c>
      <c r="G133">
        <f t="shared" si="116"/>
        <v>3</v>
      </c>
      <c r="H133">
        <f t="shared" si="116"/>
        <v>1</v>
      </c>
      <c r="I133">
        <f t="shared" si="116"/>
        <v>1</v>
      </c>
      <c r="J133">
        <f t="shared" si="116"/>
        <v>1</v>
      </c>
      <c r="K133">
        <f t="shared" si="116"/>
        <v>3</v>
      </c>
      <c r="L133">
        <f t="shared" si="116"/>
        <v>3</v>
      </c>
      <c r="M133">
        <f t="shared" si="116"/>
        <v>3</v>
      </c>
      <c r="N133">
        <f t="shared" si="116"/>
        <v>3</v>
      </c>
      <c r="O133">
        <f t="shared" si="116"/>
        <v>3</v>
      </c>
      <c r="P133">
        <f t="shared" si="116"/>
        <v>3</v>
      </c>
      <c r="Q133">
        <f t="shared" si="116"/>
        <v>3</v>
      </c>
      <c r="R133">
        <f t="shared" si="116"/>
        <v>3</v>
      </c>
      <c r="S133">
        <f t="shared" si="116"/>
        <v>3</v>
      </c>
      <c r="T133">
        <f t="shared" si="116"/>
        <v>3</v>
      </c>
      <c r="U133">
        <f t="shared" si="116"/>
        <v>6000</v>
      </c>
    </row>
    <row r="134" spans="2:21" x14ac:dyDescent="0.3">
      <c r="B134" t="str">
        <f t="shared" ref="B134:U134" si="117">B104</f>
        <v>Hőguta</v>
      </c>
      <c r="C134">
        <f t="shared" si="117"/>
        <v>1</v>
      </c>
      <c r="D134">
        <f t="shared" si="117"/>
        <v>1</v>
      </c>
      <c r="E134">
        <f t="shared" si="117"/>
        <v>3</v>
      </c>
      <c r="F134">
        <f t="shared" si="117"/>
        <v>1</v>
      </c>
      <c r="G134">
        <f t="shared" si="117"/>
        <v>3</v>
      </c>
      <c r="H134">
        <f t="shared" si="117"/>
        <v>1</v>
      </c>
      <c r="I134">
        <f t="shared" si="117"/>
        <v>3</v>
      </c>
      <c r="J134">
        <f t="shared" si="117"/>
        <v>3</v>
      </c>
      <c r="K134">
        <f t="shared" si="117"/>
        <v>3</v>
      </c>
      <c r="L134">
        <f t="shared" si="117"/>
        <v>3</v>
      </c>
      <c r="M134">
        <f t="shared" si="117"/>
        <v>3</v>
      </c>
      <c r="N134">
        <f t="shared" si="117"/>
        <v>3</v>
      </c>
      <c r="O134">
        <f t="shared" si="117"/>
        <v>3</v>
      </c>
      <c r="P134">
        <f t="shared" si="117"/>
        <v>3</v>
      </c>
      <c r="Q134">
        <f t="shared" si="117"/>
        <v>3</v>
      </c>
      <c r="R134">
        <f t="shared" si="117"/>
        <v>3</v>
      </c>
      <c r="S134">
        <f t="shared" si="117"/>
        <v>3</v>
      </c>
      <c r="T134">
        <f t="shared" si="117"/>
        <v>1</v>
      </c>
      <c r="U134">
        <f t="shared" si="117"/>
        <v>5000</v>
      </c>
    </row>
    <row r="135" spans="2:21" x14ac:dyDescent="0.3">
      <c r="B135" t="str">
        <f t="shared" ref="B135:U135" si="118">B105</f>
        <v>Munkaeszköz okozta</v>
      </c>
      <c r="C135">
        <f t="shared" si="118"/>
        <v>1</v>
      </c>
      <c r="D135">
        <f t="shared" si="118"/>
        <v>1</v>
      </c>
      <c r="E135">
        <f t="shared" si="118"/>
        <v>1</v>
      </c>
      <c r="F135">
        <f t="shared" si="118"/>
        <v>1</v>
      </c>
      <c r="G135">
        <f t="shared" si="118"/>
        <v>1</v>
      </c>
      <c r="H135">
        <f t="shared" si="118"/>
        <v>1</v>
      </c>
      <c r="I135">
        <f t="shared" si="118"/>
        <v>1</v>
      </c>
      <c r="J135">
        <f t="shared" si="118"/>
        <v>1</v>
      </c>
      <c r="K135">
        <f t="shared" si="118"/>
        <v>1</v>
      </c>
      <c r="L135">
        <f t="shared" si="118"/>
        <v>3</v>
      </c>
      <c r="M135">
        <f t="shared" si="118"/>
        <v>3</v>
      </c>
      <c r="N135">
        <f t="shared" si="118"/>
        <v>3</v>
      </c>
      <c r="O135">
        <f t="shared" si="118"/>
        <v>1</v>
      </c>
      <c r="P135">
        <f t="shared" si="118"/>
        <v>3</v>
      </c>
      <c r="Q135">
        <f t="shared" si="118"/>
        <v>3</v>
      </c>
      <c r="R135">
        <f t="shared" si="118"/>
        <v>3</v>
      </c>
      <c r="S135">
        <f t="shared" si="118"/>
        <v>3</v>
      </c>
      <c r="T135">
        <f t="shared" si="118"/>
        <v>1</v>
      </c>
      <c r="U135">
        <f t="shared" si="118"/>
        <v>11000</v>
      </c>
    </row>
    <row r="136" spans="2:21" x14ac:dyDescent="0.3">
      <c r="B136" t="str">
        <f t="shared" ref="B136:U136" si="119">B106</f>
        <v>Szennyező anyag</v>
      </c>
      <c r="C136">
        <f t="shared" si="119"/>
        <v>1</v>
      </c>
      <c r="D136">
        <f t="shared" si="119"/>
        <v>1</v>
      </c>
      <c r="E136">
        <f t="shared" si="119"/>
        <v>1</v>
      </c>
      <c r="F136">
        <f t="shared" si="119"/>
        <v>1</v>
      </c>
      <c r="G136">
        <f t="shared" si="119"/>
        <v>1</v>
      </c>
      <c r="H136">
        <f t="shared" si="119"/>
        <v>1</v>
      </c>
      <c r="I136">
        <f t="shared" si="119"/>
        <v>1</v>
      </c>
      <c r="J136">
        <f t="shared" si="119"/>
        <v>1</v>
      </c>
      <c r="K136">
        <f t="shared" si="119"/>
        <v>3</v>
      </c>
      <c r="L136">
        <f t="shared" si="119"/>
        <v>3</v>
      </c>
      <c r="M136">
        <f t="shared" si="119"/>
        <v>3</v>
      </c>
      <c r="N136">
        <f t="shared" si="119"/>
        <v>3</v>
      </c>
      <c r="O136">
        <f t="shared" si="119"/>
        <v>1</v>
      </c>
      <c r="P136">
        <f t="shared" si="119"/>
        <v>3</v>
      </c>
      <c r="Q136">
        <f t="shared" si="119"/>
        <v>3</v>
      </c>
      <c r="R136">
        <f t="shared" si="119"/>
        <v>1</v>
      </c>
      <c r="S136">
        <f t="shared" si="119"/>
        <v>1</v>
      </c>
      <c r="T136">
        <f t="shared" si="119"/>
        <v>3</v>
      </c>
      <c r="U136">
        <f t="shared" si="119"/>
        <v>11000</v>
      </c>
    </row>
    <row r="137" spans="2:21" x14ac:dyDescent="0.3">
      <c r="B137" t="str">
        <f t="shared" ref="B137:U137" si="120">B107</f>
        <v>Égési sérülés</v>
      </c>
      <c r="C137">
        <f t="shared" si="120"/>
        <v>3</v>
      </c>
      <c r="D137">
        <f t="shared" si="120"/>
        <v>1</v>
      </c>
      <c r="E137">
        <f t="shared" si="120"/>
        <v>1</v>
      </c>
      <c r="F137">
        <f t="shared" si="120"/>
        <v>1</v>
      </c>
      <c r="G137">
        <f t="shared" si="120"/>
        <v>3</v>
      </c>
      <c r="H137">
        <f t="shared" si="120"/>
        <v>1</v>
      </c>
      <c r="I137">
        <f t="shared" si="120"/>
        <v>3</v>
      </c>
      <c r="J137">
        <f t="shared" si="120"/>
        <v>1</v>
      </c>
      <c r="K137">
        <f t="shared" si="120"/>
        <v>1</v>
      </c>
      <c r="L137">
        <f t="shared" si="120"/>
        <v>3</v>
      </c>
      <c r="M137">
        <f t="shared" si="120"/>
        <v>3</v>
      </c>
      <c r="N137">
        <f t="shared" si="120"/>
        <v>3</v>
      </c>
      <c r="O137">
        <f t="shared" si="120"/>
        <v>1</v>
      </c>
      <c r="P137">
        <f t="shared" si="120"/>
        <v>3</v>
      </c>
      <c r="Q137">
        <f t="shared" si="120"/>
        <v>3</v>
      </c>
      <c r="R137">
        <f t="shared" si="120"/>
        <v>3</v>
      </c>
      <c r="S137">
        <f t="shared" si="120"/>
        <v>3</v>
      </c>
      <c r="T137">
        <f t="shared" si="120"/>
        <v>1</v>
      </c>
      <c r="U137">
        <f t="shared" si="120"/>
        <v>8000</v>
      </c>
    </row>
    <row r="138" spans="2:21" x14ac:dyDescent="0.3">
      <c r="B138" t="str">
        <f t="shared" ref="B138:T138" si="121">B108</f>
        <v>súlyozott átlag</v>
      </c>
      <c r="C138">
        <f t="shared" si="121"/>
        <v>2</v>
      </c>
      <c r="D138">
        <f t="shared" si="121"/>
        <v>2</v>
      </c>
      <c r="E138">
        <f t="shared" si="121"/>
        <v>2</v>
      </c>
      <c r="F138">
        <f t="shared" si="121"/>
        <v>2</v>
      </c>
      <c r="G138">
        <f t="shared" si="121"/>
        <v>2</v>
      </c>
      <c r="H138">
        <f t="shared" si="121"/>
        <v>1</v>
      </c>
      <c r="I138">
        <f t="shared" si="121"/>
        <v>2</v>
      </c>
      <c r="J138">
        <f t="shared" si="121"/>
        <v>2</v>
      </c>
      <c r="K138">
        <f t="shared" si="121"/>
        <v>2</v>
      </c>
      <c r="L138">
        <f t="shared" si="121"/>
        <v>2</v>
      </c>
      <c r="M138">
        <f t="shared" si="121"/>
        <v>2</v>
      </c>
      <c r="N138">
        <f t="shared" si="121"/>
        <v>2</v>
      </c>
      <c r="O138">
        <f t="shared" si="121"/>
        <v>2</v>
      </c>
      <c r="P138">
        <f t="shared" si="121"/>
        <v>2</v>
      </c>
      <c r="Q138">
        <f t="shared" si="121"/>
        <v>2</v>
      </c>
      <c r="R138">
        <f t="shared" si="121"/>
        <v>2</v>
      </c>
      <c r="S138">
        <f t="shared" si="121"/>
        <v>2</v>
      </c>
      <c r="T138">
        <f t="shared" si="121"/>
        <v>2</v>
      </c>
      <c r="U138" s="26">
        <f>INT(V31*1000)</f>
        <v>8272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11A58-11B5-4446-ADEC-596A98F10E13}">
  <dimension ref="A1:CE57"/>
  <sheetViews>
    <sheetView zoomScale="20" zoomScaleNormal="20" workbookViewId="0"/>
  </sheetViews>
  <sheetFormatPr defaultRowHeight="14.4" x14ac:dyDescent="0.3"/>
  <sheetData>
    <row r="1" spans="1:72" ht="18" x14ac:dyDescent="0.3">
      <c r="A1" s="3"/>
      <c r="AA1" s="3"/>
      <c r="BA1" s="3"/>
    </row>
    <row r="2" spans="1:72" x14ac:dyDescent="0.3">
      <c r="A2" s="4"/>
      <c r="AA2" s="4"/>
      <c r="BA2" s="4"/>
    </row>
    <row r="5" spans="1:72" ht="18" x14ac:dyDescent="0.3">
      <c r="A5" s="5" t="s">
        <v>38</v>
      </c>
      <c r="B5" s="6">
        <v>2557203</v>
      </c>
      <c r="C5" s="5" t="s">
        <v>39</v>
      </c>
      <c r="D5" s="6">
        <v>12</v>
      </c>
      <c r="E5" s="5" t="s">
        <v>40</v>
      </c>
      <c r="F5" s="6">
        <v>18</v>
      </c>
      <c r="G5" s="5" t="s">
        <v>41</v>
      </c>
      <c r="H5" s="6">
        <v>3</v>
      </c>
      <c r="I5" s="5" t="s">
        <v>42</v>
      </c>
      <c r="J5" s="6">
        <v>0</v>
      </c>
      <c r="K5" s="5" t="s">
        <v>43</v>
      </c>
      <c r="L5" s="6" t="s">
        <v>132</v>
      </c>
      <c r="AA5" s="5" t="s">
        <v>38</v>
      </c>
      <c r="AB5" s="6">
        <v>1844664</v>
      </c>
      <c r="AC5" s="5" t="s">
        <v>39</v>
      </c>
      <c r="AD5" s="6">
        <v>12</v>
      </c>
      <c r="AE5" s="5" t="s">
        <v>40</v>
      </c>
      <c r="AF5" s="6">
        <v>18</v>
      </c>
      <c r="AG5" s="5" t="s">
        <v>41</v>
      </c>
      <c r="AH5" s="6">
        <v>3</v>
      </c>
      <c r="AI5" s="5" t="s">
        <v>42</v>
      </c>
      <c r="AJ5" s="6">
        <v>0</v>
      </c>
      <c r="AK5" s="5" t="s">
        <v>43</v>
      </c>
      <c r="AL5" s="6" t="s">
        <v>140</v>
      </c>
      <c r="BA5" s="5" t="s">
        <v>38</v>
      </c>
      <c r="BB5" s="6">
        <v>2596618</v>
      </c>
      <c r="BC5" s="5" t="s">
        <v>39</v>
      </c>
      <c r="BD5" s="6">
        <v>12</v>
      </c>
      <c r="BE5" s="5" t="s">
        <v>40</v>
      </c>
      <c r="BF5" s="6">
        <v>18</v>
      </c>
      <c r="BG5" s="5" t="s">
        <v>41</v>
      </c>
      <c r="BH5" s="6">
        <v>3</v>
      </c>
      <c r="BI5" s="5" t="s">
        <v>42</v>
      </c>
      <c r="BJ5" s="6">
        <v>0</v>
      </c>
      <c r="BK5" s="5" t="s">
        <v>43</v>
      </c>
      <c r="BL5" s="6" t="s">
        <v>156</v>
      </c>
    </row>
    <row r="6" spans="1:72" ht="18.600000000000001" thickBot="1" x14ac:dyDescent="0.35">
      <c r="A6" s="3"/>
      <c r="AA6" s="3"/>
      <c r="BA6" s="3"/>
    </row>
    <row r="7" spans="1:72" ht="15" thickBot="1" x14ac:dyDescent="0.3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AA7" s="7" t="s">
        <v>45</v>
      </c>
      <c r="AB7" s="7" t="s">
        <v>46</v>
      </c>
      <c r="AC7" s="7" t="s">
        <v>47</v>
      </c>
      <c r="AD7" s="7" t="s">
        <v>48</v>
      </c>
      <c r="AE7" s="7" t="s">
        <v>49</v>
      </c>
      <c r="AF7" s="7" t="s">
        <v>50</v>
      </c>
      <c r="AG7" s="7" t="s">
        <v>51</v>
      </c>
      <c r="AH7" s="7" t="s">
        <v>52</v>
      </c>
      <c r="AI7" s="7" t="s">
        <v>53</v>
      </c>
      <c r="AJ7" s="7" t="s">
        <v>54</v>
      </c>
      <c r="AK7" s="7" t="s">
        <v>55</v>
      </c>
      <c r="AL7" s="7" t="s">
        <v>56</v>
      </c>
      <c r="AM7" s="7" t="s">
        <v>57</v>
      </c>
      <c r="AN7" s="7" t="s">
        <v>58</v>
      </c>
      <c r="AO7" s="7" t="s">
        <v>59</v>
      </c>
      <c r="AP7" s="7" t="s">
        <v>60</v>
      </c>
      <c r="AQ7" s="7" t="s">
        <v>61</v>
      </c>
      <c r="AR7" s="7" t="s">
        <v>62</v>
      </c>
      <c r="AS7" s="7" t="s">
        <v>63</v>
      </c>
      <c r="AT7" s="7" t="s">
        <v>64</v>
      </c>
      <c r="BA7" s="7" t="s">
        <v>45</v>
      </c>
      <c r="BB7" s="7" t="s">
        <v>46</v>
      </c>
      <c r="BC7" s="7" t="s">
        <v>47</v>
      </c>
      <c r="BD7" s="7" t="s">
        <v>48</v>
      </c>
      <c r="BE7" s="7" t="s">
        <v>49</v>
      </c>
      <c r="BF7" s="7" t="s">
        <v>50</v>
      </c>
      <c r="BG7" s="7" t="s">
        <v>51</v>
      </c>
      <c r="BH7" s="7" t="s">
        <v>52</v>
      </c>
      <c r="BI7" s="7" t="s">
        <v>53</v>
      </c>
      <c r="BJ7" s="7" t="s">
        <v>54</v>
      </c>
      <c r="BK7" s="7" t="s">
        <v>55</v>
      </c>
      <c r="BL7" s="7" t="s">
        <v>56</v>
      </c>
      <c r="BM7" s="7" t="s">
        <v>57</v>
      </c>
      <c r="BN7" s="7" t="s">
        <v>58</v>
      </c>
      <c r="BO7" s="7" t="s">
        <v>59</v>
      </c>
      <c r="BP7" s="7" t="s">
        <v>60</v>
      </c>
      <c r="BQ7" s="7" t="s">
        <v>61</v>
      </c>
      <c r="BR7" s="7" t="s">
        <v>62</v>
      </c>
      <c r="BS7" s="7" t="s">
        <v>63</v>
      </c>
      <c r="BT7" s="7" t="s">
        <v>64</v>
      </c>
    </row>
    <row r="8" spans="1:72" ht="15" thickBot="1" x14ac:dyDescent="0.35">
      <c r="A8" s="7" t="s">
        <v>65</v>
      </c>
      <c r="B8" s="8">
        <v>1</v>
      </c>
      <c r="C8" s="8">
        <v>1</v>
      </c>
      <c r="D8" s="8">
        <v>1</v>
      </c>
      <c r="E8" s="8">
        <v>1</v>
      </c>
      <c r="F8" s="8">
        <v>3</v>
      </c>
      <c r="G8" s="8">
        <v>1</v>
      </c>
      <c r="H8" s="8">
        <v>1</v>
      </c>
      <c r="I8" s="8">
        <v>3</v>
      </c>
      <c r="J8" s="8">
        <v>3</v>
      </c>
      <c r="K8" s="8">
        <v>3</v>
      </c>
      <c r="L8" s="8">
        <v>3</v>
      </c>
      <c r="M8" s="8">
        <v>3</v>
      </c>
      <c r="N8" s="8">
        <v>1</v>
      </c>
      <c r="O8" s="8">
        <v>1</v>
      </c>
      <c r="P8" s="8">
        <v>3</v>
      </c>
      <c r="Q8" s="8">
        <v>3</v>
      </c>
      <c r="R8" s="8">
        <v>3</v>
      </c>
      <c r="S8" s="8">
        <v>3</v>
      </c>
      <c r="T8" s="8">
        <v>8</v>
      </c>
      <c r="AA8" s="7" t="s">
        <v>65</v>
      </c>
      <c r="AB8" s="8">
        <v>1</v>
      </c>
      <c r="AC8" s="8">
        <v>1</v>
      </c>
      <c r="AD8" s="8">
        <v>1</v>
      </c>
      <c r="AE8" s="8">
        <v>1</v>
      </c>
      <c r="AF8" s="8">
        <v>3</v>
      </c>
      <c r="AG8" s="8">
        <v>1</v>
      </c>
      <c r="AH8" s="8">
        <v>1</v>
      </c>
      <c r="AI8" s="8">
        <v>3</v>
      </c>
      <c r="AJ8" s="8">
        <v>3</v>
      </c>
      <c r="AK8" s="8">
        <v>3</v>
      </c>
      <c r="AL8" s="8">
        <v>3</v>
      </c>
      <c r="AM8" s="8">
        <v>3</v>
      </c>
      <c r="AN8" s="8">
        <v>1</v>
      </c>
      <c r="AO8" s="8">
        <v>1</v>
      </c>
      <c r="AP8" s="8">
        <v>3</v>
      </c>
      <c r="AQ8" s="8">
        <v>3</v>
      </c>
      <c r="AR8" s="8">
        <v>3</v>
      </c>
      <c r="AS8" s="8">
        <v>3</v>
      </c>
      <c r="AT8" s="8">
        <v>80</v>
      </c>
      <c r="BA8" s="7" t="s">
        <v>65</v>
      </c>
      <c r="BB8" s="8">
        <v>1</v>
      </c>
      <c r="BC8" s="8">
        <v>1</v>
      </c>
      <c r="BD8" s="8">
        <v>1</v>
      </c>
      <c r="BE8" s="8">
        <v>1</v>
      </c>
      <c r="BF8" s="8">
        <v>3</v>
      </c>
      <c r="BG8" s="8">
        <v>1</v>
      </c>
      <c r="BH8" s="8">
        <v>1</v>
      </c>
      <c r="BI8" s="8">
        <v>3</v>
      </c>
      <c r="BJ8" s="8">
        <v>3</v>
      </c>
      <c r="BK8" s="8">
        <v>3</v>
      </c>
      <c r="BL8" s="8">
        <v>3</v>
      </c>
      <c r="BM8" s="8">
        <v>3</v>
      </c>
      <c r="BN8" s="8">
        <v>1</v>
      </c>
      <c r="BO8" s="8">
        <v>1</v>
      </c>
      <c r="BP8" s="8">
        <v>3</v>
      </c>
      <c r="BQ8" s="8">
        <v>3</v>
      </c>
      <c r="BR8" s="8">
        <v>3</v>
      </c>
      <c r="BS8" s="8">
        <v>3</v>
      </c>
      <c r="BT8" s="8">
        <v>800</v>
      </c>
    </row>
    <row r="9" spans="1:72" ht="15" thickBot="1" x14ac:dyDescent="0.35">
      <c r="A9" s="7" t="s">
        <v>66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18</v>
      </c>
      <c r="AA9" s="7" t="s">
        <v>66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 s="8">
        <v>1</v>
      </c>
      <c r="AS9" s="8">
        <v>1</v>
      </c>
      <c r="AT9" s="8">
        <v>180</v>
      </c>
      <c r="BA9" s="7" t="s">
        <v>66</v>
      </c>
      <c r="BB9" s="8">
        <v>1</v>
      </c>
      <c r="BC9" s="8">
        <v>1</v>
      </c>
      <c r="BD9" s="8">
        <v>1</v>
      </c>
      <c r="BE9" s="8">
        <v>1</v>
      </c>
      <c r="BF9" s="8">
        <v>1</v>
      </c>
      <c r="BG9" s="8">
        <v>1</v>
      </c>
      <c r="BH9" s="8">
        <v>1</v>
      </c>
      <c r="BI9" s="8">
        <v>1</v>
      </c>
      <c r="BJ9" s="8">
        <v>1</v>
      </c>
      <c r="BK9" s="8">
        <v>1</v>
      </c>
      <c r="BL9" s="8">
        <v>1</v>
      </c>
      <c r="BM9" s="8">
        <v>1</v>
      </c>
      <c r="BN9" s="8">
        <v>1</v>
      </c>
      <c r="BO9" s="8">
        <v>1</v>
      </c>
      <c r="BP9" s="8">
        <v>1</v>
      </c>
      <c r="BQ9" s="8">
        <v>1</v>
      </c>
      <c r="BR9" s="8">
        <v>1</v>
      </c>
      <c r="BS9" s="8">
        <v>1</v>
      </c>
      <c r="BT9" s="8">
        <v>1800</v>
      </c>
    </row>
    <row r="10" spans="1:72" ht="15" thickBot="1" x14ac:dyDescent="0.35">
      <c r="A10" s="7" t="s">
        <v>67</v>
      </c>
      <c r="B10" s="8">
        <v>1</v>
      </c>
      <c r="C10" s="8">
        <v>1</v>
      </c>
      <c r="D10" s="8">
        <v>3</v>
      </c>
      <c r="E10" s="8">
        <v>1</v>
      </c>
      <c r="F10" s="8">
        <v>3</v>
      </c>
      <c r="G10" s="8">
        <v>1</v>
      </c>
      <c r="H10" s="8">
        <v>3</v>
      </c>
      <c r="I10" s="8">
        <v>1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  <c r="T10" s="8">
        <v>5</v>
      </c>
      <c r="AA10" s="7" t="s">
        <v>67</v>
      </c>
      <c r="AB10" s="8">
        <v>1</v>
      </c>
      <c r="AC10" s="8">
        <v>1</v>
      </c>
      <c r="AD10" s="8">
        <v>3</v>
      </c>
      <c r="AE10" s="8">
        <v>1</v>
      </c>
      <c r="AF10" s="8">
        <v>3</v>
      </c>
      <c r="AG10" s="8">
        <v>1</v>
      </c>
      <c r="AH10" s="8">
        <v>3</v>
      </c>
      <c r="AI10" s="8">
        <v>1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50</v>
      </c>
      <c r="BA10" s="7" t="s">
        <v>67</v>
      </c>
      <c r="BB10" s="8">
        <v>1</v>
      </c>
      <c r="BC10" s="8">
        <v>1</v>
      </c>
      <c r="BD10" s="8">
        <v>3</v>
      </c>
      <c r="BE10" s="8">
        <v>1</v>
      </c>
      <c r="BF10" s="8">
        <v>3</v>
      </c>
      <c r="BG10" s="8">
        <v>1</v>
      </c>
      <c r="BH10" s="8">
        <v>3</v>
      </c>
      <c r="BI10" s="8">
        <v>1</v>
      </c>
      <c r="BJ10" s="8">
        <v>3</v>
      </c>
      <c r="BK10" s="8">
        <v>3</v>
      </c>
      <c r="BL10" s="8">
        <v>3</v>
      </c>
      <c r="BM10" s="8">
        <v>3</v>
      </c>
      <c r="BN10" s="8">
        <v>3</v>
      </c>
      <c r="BO10" s="8">
        <v>3</v>
      </c>
      <c r="BP10" s="8">
        <v>3</v>
      </c>
      <c r="BQ10" s="8">
        <v>3</v>
      </c>
      <c r="BR10" s="8">
        <v>3</v>
      </c>
      <c r="BS10" s="8">
        <v>3</v>
      </c>
      <c r="BT10" s="8">
        <v>500</v>
      </c>
    </row>
    <row r="11" spans="1:72" ht="15" thickBot="1" x14ac:dyDescent="0.35">
      <c r="A11" s="7" t="s">
        <v>68</v>
      </c>
      <c r="B11" s="8">
        <v>1</v>
      </c>
      <c r="C11" s="8">
        <v>3</v>
      </c>
      <c r="D11" s="8">
        <v>1</v>
      </c>
      <c r="E11" s="8">
        <v>3</v>
      </c>
      <c r="F11" s="8">
        <v>3</v>
      </c>
      <c r="G11" s="8">
        <v>1</v>
      </c>
      <c r="H11" s="8">
        <v>1</v>
      </c>
      <c r="I11" s="8">
        <v>3</v>
      </c>
      <c r="J11" s="8">
        <v>3</v>
      </c>
      <c r="K11" s="8">
        <v>3</v>
      </c>
      <c r="L11" s="8">
        <v>3</v>
      </c>
      <c r="M11" s="8">
        <v>3</v>
      </c>
      <c r="N11" s="8">
        <v>3</v>
      </c>
      <c r="O11" s="8">
        <v>3</v>
      </c>
      <c r="P11" s="8">
        <v>3</v>
      </c>
      <c r="Q11" s="8">
        <v>3</v>
      </c>
      <c r="R11" s="8">
        <v>3</v>
      </c>
      <c r="S11" s="8">
        <v>3</v>
      </c>
      <c r="T11" s="8">
        <v>4</v>
      </c>
      <c r="AA11" s="7" t="s">
        <v>68</v>
      </c>
      <c r="AB11" s="8">
        <v>1</v>
      </c>
      <c r="AC11" s="8">
        <v>3</v>
      </c>
      <c r="AD11" s="8">
        <v>1</v>
      </c>
      <c r="AE11" s="8">
        <v>3</v>
      </c>
      <c r="AF11" s="8">
        <v>3</v>
      </c>
      <c r="AG11" s="8">
        <v>1</v>
      </c>
      <c r="AH11" s="8">
        <v>1</v>
      </c>
      <c r="AI11" s="8">
        <v>3</v>
      </c>
      <c r="AJ11" s="8">
        <v>3</v>
      </c>
      <c r="AK11" s="8">
        <v>3</v>
      </c>
      <c r="AL11" s="8">
        <v>3</v>
      </c>
      <c r="AM11" s="8">
        <v>3</v>
      </c>
      <c r="AN11" s="8">
        <v>3</v>
      </c>
      <c r="AO11" s="8">
        <v>3</v>
      </c>
      <c r="AP11" s="8">
        <v>3</v>
      </c>
      <c r="AQ11" s="8">
        <v>3</v>
      </c>
      <c r="AR11" s="8">
        <v>3</v>
      </c>
      <c r="AS11" s="8">
        <v>3</v>
      </c>
      <c r="AT11" s="8">
        <v>40</v>
      </c>
      <c r="BA11" s="7" t="s">
        <v>68</v>
      </c>
      <c r="BB11" s="8">
        <v>1</v>
      </c>
      <c r="BC11" s="8">
        <v>3</v>
      </c>
      <c r="BD11" s="8">
        <v>1</v>
      </c>
      <c r="BE11" s="8">
        <v>3</v>
      </c>
      <c r="BF11" s="8">
        <v>3</v>
      </c>
      <c r="BG11" s="8">
        <v>1</v>
      </c>
      <c r="BH11" s="8">
        <v>1</v>
      </c>
      <c r="BI11" s="8">
        <v>3</v>
      </c>
      <c r="BJ11" s="8">
        <v>3</v>
      </c>
      <c r="BK11" s="8">
        <v>3</v>
      </c>
      <c r="BL11" s="8">
        <v>3</v>
      </c>
      <c r="BM11" s="8">
        <v>3</v>
      </c>
      <c r="BN11" s="8">
        <v>3</v>
      </c>
      <c r="BO11" s="8">
        <v>3</v>
      </c>
      <c r="BP11" s="8">
        <v>3</v>
      </c>
      <c r="BQ11" s="8">
        <v>3</v>
      </c>
      <c r="BR11" s="8">
        <v>3</v>
      </c>
      <c r="BS11" s="8">
        <v>3</v>
      </c>
      <c r="BT11" s="8">
        <v>400</v>
      </c>
    </row>
    <row r="12" spans="1:72" ht="15" thickBot="1" x14ac:dyDescent="0.35">
      <c r="A12" s="7" t="s">
        <v>69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18</v>
      </c>
      <c r="AA12" s="7" t="s">
        <v>69</v>
      </c>
      <c r="AB12" s="8">
        <v>1</v>
      </c>
      <c r="AC12" s="8">
        <v>1</v>
      </c>
      <c r="AD12" s="8">
        <v>1</v>
      </c>
      <c r="AE12" s="8">
        <v>1</v>
      </c>
      <c r="AF12" s="8">
        <v>1</v>
      </c>
      <c r="AG12" s="8">
        <v>1</v>
      </c>
      <c r="AH12" s="8">
        <v>1</v>
      </c>
      <c r="AI12" s="8">
        <v>1</v>
      </c>
      <c r="AJ12" s="8">
        <v>1</v>
      </c>
      <c r="AK12" s="8">
        <v>1</v>
      </c>
      <c r="AL12" s="8">
        <v>1</v>
      </c>
      <c r="AM12" s="8">
        <v>1</v>
      </c>
      <c r="AN12" s="8">
        <v>1</v>
      </c>
      <c r="AO12" s="8">
        <v>1</v>
      </c>
      <c r="AP12" s="8">
        <v>1</v>
      </c>
      <c r="AQ12" s="8">
        <v>1</v>
      </c>
      <c r="AR12" s="8">
        <v>1</v>
      </c>
      <c r="AS12" s="8">
        <v>1</v>
      </c>
      <c r="AT12" s="8">
        <v>180</v>
      </c>
      <c r="BA12" s="7" t="s">
        <v>69</v>
      </c>
      <c r="BB12" s="8">
        <v>1</v>
      </c>
      <c r="BC12" s="8">
        <v>1</v>
      </c>
      <c r="BD12" s="8">
        <v>1</v>
      </c>
      <c r="BE12" s="8">
        <v>1</v>
      </c>
      <c r="BF12" s="8">
        <v>1</v>
      </c>
      <c r="BG12" s="8">
        <v>1</v>
      </c>
      <c r="BH12" s="8">
        <v>1</v>
      </c>
      <c r="BI12" s="8">
        <v>1</v>
      </c>
      <c r="BJ12" s="8">
        <v>1</v>
      </c>
      <c r="BK12" s="8">
        <v>1</v>
      </c>
      <c r="BL12" s="8">
        <v>1</v>
      </c>
      <c r="BM12" s="8">
        <v>1</v>
      </c>
      <c r="BN12" s="8">
        <v>1</v>
      </c>
      <c r="BO12" s="8">
        <v>1</v>
      </c>
      <c r="BP12" s="8">
        <v>1</v>
      </c>
      <c r="BQ12" s="8">
        <v>1</v>
      </c>
      <c r="BR12" s="8">
        <v>1</v>
      </c>
      <c r="BS12" s="8">
        <v>1</v>
      </c>
      <c r="BT12" s="8">
        <v>1800</v>
      </c>
    </row>
    <row r="13" spans="1:72" ht="15" thickBot="1" x14ac:dyDescent="0.35">
      <c r="A13" s="7" t="s">
        <v>70</v>
      </c>
      <c r="B13" s="8">
        <v>3</v>
      </c>
      <c r="C13" s="8">
        <v>1</v>
      </c>
      <c r="D13" s="8">
        <v>3</v>
      </c>
      <c r="E13" s="8">
        <v>3</v>
      </c>
      <c r="F13" s="8">
        <v>3</v>
      </c>
      <c r="G13" s="8">
        <v>1</v>
      </c>
      <c r="H13" s="8">
        <v>1</v>
      </c>
      <c r="I13" s="8">
        <v>1</v>
      </c>
      <c r="J13" s="8">
        <v>3</v>
      </c>
      <c r="K13" s="8">
        <v>3</v>
      </c>
      <c r="L13" s="8">
        <v>3</v>
      </c>
      <c r="M13" s="8">
        <v>1</v>
      </c>
      <c r="N13" s="8">
        <v>3</v>
      </c>
      <c r="O13" s="8">
        <v>3</v>
      </c>
      <c r="P13" s="8">
        <v>3</v>
      </c>
      <c r="Q13" s="8">
        <v>3</v>
      </c>
      <c r="R13" s="8">
        <v>3</v>
      </c>
      <c r="S13" s="8">
        <v>1</v>
      </c>
      <c r="T13" s="8">
        <v>6</v>
      </c>
      <c r="AA13" s="7" t="s">
        <v>70</v>
      </c>
      <c r="AB13" s="8">
        <v>3</v>
      </c>
      <c r="AC13" s="8">
        <v>1</v>
      </c>
      <c r="AD13" s="8">
        <v>3</v>
      </c>
      <c r="AE13" s="8">
        <v>3</v>
      </c>
      <c r="AF13" s="8">
        <v>3</v>
      </c>
      <c r="AG13" s="8">
        <v>1</v>
      </c>
      <c r="AH13" s="8">
        <v>1</v>
      </c>
      <c r="AI13" s="8">
        <v>1</v>
      </c>
      <c r="AJ13" s="8">
        <v>3</v>
      </c>
      <c r="AK13" s="8">
        <v>3</v>
      </c>
      <c r="AL13" s="8">
        <v>3</v>
      </c>
      <c r="AM13" s="8">
        <v>1</v>
      </c>
      <c r="AN13" s="8">
        <v>3</v>
      </c>
      <c r="AO13" s="8">
        <v>3</v>
      </c>
      <c r="AP13" s="8">
        <v>3</v>
      </c>
      <c r="AQ13" s="8">
        <v>3</v>
      </c>
      <c r="AR13" s="8">
        <v>3</v>
      </c>
      <c r="AS13" s="8">
        <v>1</v>
      </c>
      <c r="AT13" s="8">
        <v>60</v>
      </c>
      <c r="BA13" s="7" t="s">
        <v>70</v>
      </c>
      <c r="BB13" s="8">
        <v>3</v>
      </c>
      <c r="BC13" s="8">
        <v>1</v>
      </c>
      <c r="BD13" s="8">
        <v>3</v>
      </c>
      <c r="BE13" s="8">
        <v>3</v>
      </c>
      <c r="BF13" s="8">
        <v>3</v>
      </c>
      <c r="BG13" s="8">
        <v>1</v>
      </c>
      <c r="BH13" s="8">
        <v>1</v>
      </c>
      <c r="BI13" s="8">
        <v>1</v>
      </c>
      <c r="BJ13" s="8">
        <v>3</v>
      </c>
      <c r="BK13" s="8">
        <v>3</v>
      </c>
      <c r="BL13" s="8">
        <v>3</v>
      </c>
      <c r="BM13" s="8">
        <v>1</v>
      </c>
      <c r="BN13" s="8">
        <v>3</v>
      </c>
      <c r="BO13" s="8">
        <v>3</v>
      </c>
      <c r="BP13" s="8">
        <v>3</v>
      </c>
      <c r="BQ13" s="8">
        <v>3</v>
      </c>
      <c r="BR13" s="8">
        <v>3</v>
      </c>
      <c r="BS13" s="8">
        <v>1</v>
      </c>
      <c r="BT13" s="8">
        <v>600</v>
      </c>
    </row>
    <row r="14" spans="1:72" ht="15" thickBot="1" x14ac:dyDescent="0.35">
      <c r="A14" s="7" t="s">
        <v>71</v>
      </c>
      <c r="B14" s="8">
        <v>1</v>
      </c>
      <c r="C14" s="8">
        <v>1</v>
      </c>
      <c r="D14" s="8">
        <v>3</v>
      </c>
      <c r="E14" s="8">
        <v>1</v>
      </c>
      <c r="F14" s="8">
        <v>3</v>
      </c>
      <c r="G14" s="8">
        <v>1</v>
      </c>
      <c r="H14" s="8">
        <v>1</v>
      </c>
      <c r="I14" s="8">
        <v>1</v>
      </c>
      <c r="J14" s="8">
        <v>3</v>
      </c>
      <c r="K14" s="8">
        <v>3</v>
      </c>
      <c r="L14" s="8">
        <v>3</v>
      </c>
      <c r="M14" s="8">
        <v>3</v>
      </c>
      <c r="N14" s="8">
        <v>3</v>
      </c>
      <c r="O14" s="8">
        <v>3</v>
      </c>
      <c r="P14" s="8">
        <v>3</v>
      </c>
      <c r="Q14" s="8">
        <v>3</v>
      </c>
      <c r="R14" s="8">
        <v>3</v>
      </c>
      <c r="S14" s="8">
        <v>3</v>
      </c>
      <c r="T14" s="8">
        <v>6</v>
      </c>
      <c r="AA14" s="7" t="s">
        <v>71</v>
      </c>
      <c r="AB14" s="8">
        <v>1</v>
      </c>
      <c r="AC14" s="8">
        <v>1</v>
      </c>
      <c r="AD14" s="8">
        <v>3</v>
      </c>
      <c r="AE14" s="8">
        <v>1</v>
      </c>
      <c r="AF14" s="8">
        <v>3</v>
      </c>
      <c r="AG14" s="8">
        <v>1</v>
      </c>
      <c r="AH14" s="8">
        <v>1</v>
      </c>
      <c r="AI14" s="8">
        <v>1</v>
      </c>
      <c r="AJ14" s="8">
        <v>3</v>
      </c>
      <c r="AK14" s="8">
        <v>3</v>
      </c>
      <c r="AL14" s="8">
        <v>3</v>
      </c>
      <c r="AM14" s="8">
        <v>3</v>
      </c>
      <c r="AN14" s="8">
        <v>3</v>
      </c>
      <c r="AO14" s="8">
        <v>3</v>
      </c>
      <c r="AP14" s="8">
        <v>3</v>
      </c>
      <c r="AQ14" s="8">
        <v>3</v>
      </c>
      <c r="AR14" s="8">
        <v>3</v>
      </c>
      <c r="AS14" s="8">
        <v>3</v>
      </c>
      <c r="AT14" s="8">
        <v>60</v>
      </c>
      <c r="BA14" s="7" t="s">
        <v>71</v>
      </c>
      <c r="BB14" s="8">
        <v>1</v>
      </c>
      <c r="BC14" s="8">
        <v>1</v>
      </c>
      <c r="BD14" s="8">
        <v>3</v>
      </c>
      <c r="BE14" s="8">
        <v>1</v>
      </c>
      <c r="BF14" s="8">
        <v>3</v>
      </c>
      <c r="BG14" s="8">
        <v>1</v>
      </c>
      <c r="BH14" s="8">
        <v>1</v>
      </c>
      <c r="BI14" s="8">
        <v>1</v>
      </c>
      <c r="BJ14" s="8">
        <v>3</v>
      </c>
      <c r="BK14" s="8">
        <v>3</v>
      </c>
      <c r="BL14" s="8">
        <v>3</v>
      </c>
      <c r="BM14" s="8">
        <v>3</v>
      </c>
      <c r="BN14" s="8">
        <v>3</v>
      </c>
      <c r="BO14" s="8">
        <v>3</v>
      </c>
      <c r="BP14" s="8">
        <v>3</v>
      </c>
      <c r="BQ14" s="8">
        <v>3</v>
      </c>
      <c r="BR14" s="8">
        <v>3</v>
      </c>
      <c r="BS14" s="8">
        <v>3</v>
      </c>
      <c r="BT14" s="8">
        <v>600</v>
      </c>
    </row>
    <row r="15" spans="1:72" ht="15" thickBot="1" x14ac:dyDescent="0.35">
      <c r="A15" s="7" t="s">
        <v>72</v>
      </c>
      <c r="B15" s="8">
        <v>1</v>
      </c>
      <c r="C15" s="8">
        <v>1</v>
      </c>
      <c r="D15" s="8">
        <v>3</v>
      </c>
      <c r="E15" s="8">
        <v>1</v>
      </c>
      <c r="F15" s="8">
        <v>3</v>
      </c>
      <c r="G15" s="8">
        <v>1</v>
      </c>
      <c r="H15" s="8">
        <v>3</v>
      </c>
      <c r="I15" s="8">
        <v>3</v>
      </c>
      <c r="J15" s="8">
        <v>3</v>
      </c>
      <c r="K15" s="8">
        <v>3</v>
      </c>
      <c r="L15" s="8">
        <v>3</v>
      </c>
      <c r="M15" s="8">
        <v>3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  <c r="S15" s="8">
        <v>1</v>
      </c>
      <c r="T15" s="8">
        <v>5</v>
      </c>
      <c r="AA15" s="7" t="s">
        <v>72</v>
      </c>
      <c r="AB15" s="8">
        <v>1</v>
      </c>
      <c r="AC15" s="8">
        <v>1</v>
      </c>
      <c r="AD15" s="8">
        <v>3</v>
      </c>
      <c r="AE15" s="8">
        <v>1</v>
      </c>
      <c r="AF15" s="8">
        <v>3</v>
      </c>
      <c r="AG15" s="8">
        <v>1</v>
      </c>
      <c r="AH15" s="8">
        <v>3</v>
      </c>
      <c r="AI15" s="8">
        <v>3</v>
      </c>
      <c r="AJ15" s="8">
        <v>3</v>
      </c>
      <c r="AK15" s="8">
        <v>3</v>
      </c>
      <c r="AL15" s="8">
        <v>3</v>
      </c>
      <c r="AM15" s="8">
        <v>3</v>
      </c>
      <c r="AN15" s="8">
        <v>3</v>
      </c>
      <c r="AO15" s="8">
        <v>3</v>
      </c>
      <c r="AP15" s="8">
        <v>3</v>
      </c>
      <c r="AQ15" s="8">
        <v>3</v>
      </c>
      <c r="AR15" s="8">
        <v>3</v>
      </c>
      <c r="AS15" s="8">
        <v>1</v>
      </c>
      <c r="AT15" s="8">
        <v>50</v>
      </c>
      <c r="BA15" s="7" t="s">
        <v>72</v>
      </c>
      <c r="BB15" s="8">
        <v>1</v>
      </c>
      <c r="BC15" s="8">
        <v>1</v>
      </c>
      <c r="BD15" s="8">
        <v>3</v>
      </c>
      <c r="BE15" s="8">
        <v>1</v>
      </c>
      <c r="BF15" s="8">
        <v>3</v>
      </c>
      <c r="BG15" s="8">
        <v>1</v>
      </c>
      <c r="BH15" s="8">
        <v>3</v>
      </c>
      <c r="BI15" s="8">
        <v>3</v>
      </c>
      <c r="BJ15" s="8">
        <v>3</v>
      </c>
      <c r="BK15" s="8">
        <v>3</v>
      </c>
      <c r="BL15" s="8">
        <v>3</v>
      </c>
      <c r="BM15" s="8">
        <v>3</v>
      </c>
      <c r="BN15" s="8">
        <v>3</v>
      </c>
      <c r="BO15" s="8">
        <v>3</v>
      </c>
      <c r="BP15" s="8">
        <v>3</v>
      </c>
      <c r="BQ15" s="8">
        <v>3</v>
      </c>
      <c r="BR15" s="8">
        <v>3</v>
      </c>
      <c r="BS15" s="8">
        <v>1</v>
      </c>
      <c r="BT15" s="8">
        <v>500</v>
      </c>
    </row>
    <row r="16" spans="1:72" ht="15" thickBot="1" x14ac:dyDescent="0.35">
      <c r="A16" s="7" t="s">
        <v>73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3</v>
      </c>
      <c r="L16" s="8">
        <v>3</v>
      </c>
      <c r="M16" s="8">
        <v>3</v>
      </c>
      <c r="N16" s="8">
        <v>1</v>
      </c>
      <c r="O16" s="8">
        <v>3</v>
      </c>
      <c r="P16" s="8">
        <v>3</v>
      </c>
      <c r="Q16" s="8">
        <v>3</v>
      </c>
      <c r="R16" s="8">
        <v>3</v>
      </c>
      <c r="S16" s="8">
        <v>1</v>
      </c>
      <c r="T16" s="8">
        <v>11</v>
      </c>
      <c r="AA16" s="7" t="s">
        <v>73</v>
      </c>
      <c r="AB16" s="8">
        <v>1</v>
      </c>
      <c r="AC16" s="8">
        <v>1</v>
      </c>
      <c r="AD16" s="8">
        <v>1</v>
      </c>
      <c r="AE16" s="8">
        <v>1</v>
      </c>
      <c r="AF16" s="8">
        <v>1</v>
      </c>
      <c r="AG16" s="8">
        <v>1</v>
      </c>
      <c r="AH16" s="8">
        <v>1</v>
      </c>
      <c r="AI16" s="8">
        <v>1</v>
      </c>
      <c r="AJ16" s="8">
        <v>1</v>
      </c>
      <c r="AK16" s="8">
        <v>3</v>
      </c>
      <c r="AL16" s="8">
        <v>3</v>
      </c>
      <c r="AM16" s="8">
        <v>3</v>
      </c>
      <c r="AN16" s="8">
        <v>1</v>
      </c>
      <c r="AO16" s="8">
        <v>3</v>
      </c>
      <c r="AP16" s="8">
        <v>3</v>
      </c>
      <c r="AQ16" s="8">
        <v>3</v>
      </c>
      <c r="AR16" s="8">
        <v>3</v>
      </c>
      <c r="AS16" s="8">
        <v>1</v>
      </c>
      <c r="AT16" s="8">
        <v>110</v>
      </c>
      <c r="BA16" s="7" t="s">
        <v>73</v>
      </c>
      <c r="BB16" s="8">
        <v>1</v>
      </c>
      <c r="BC16" s="8">
        <v>1</v>
      </c>
      <c r="BD16" s="8">
        <v>1</v>
      </c>
      <c r="BE16" s="8">
        <v>1</v>
      </c>
      <c r="BF16" s="8">
        <v>1</v>
      </c>
      <c r="BG16" s="8">
        <v>1</v>
      </c>
      <c r="BH16" s="8">
        <v>1</v>
      </c>
      <c r="BI16" s="8">
        <v>1</v>
      </c>
      <c r="BJ16" s="8">
        <v>1</v>
      </c>
      <c r="BK16" s="8">
        <v>3</v>
      </c>
      <c r="BL16" s="8">
        <v>3</v>
      </c>
      <c r="BM16" s="8">
        <v>3</v>
      </c>
      <c r="BN16" s="8">
        <v>1</v>
      </c>
      <c r="BO16" s="8">
        <v>3</v>
      </c>
      <c r="BP16" s="8">
        <v>3</v>
      </c>
      <c r="BQ16" s="8">
        <v>3</v>
      </c>
      <c r="BR16" s="8">
        <v>3</v>
      </c>
      <c r="BS16" s="8">
        <v>1</v>
      </c>
      <c r="BT16" s="8">
        <v>1100</v>
      </c>
    </row>
    <row r="17" spans="1:82" ht="15" thickBot="1" x14ac:dyDescent="0.35">
      <c r="A17" s="7" t="s">
        <v>74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3</v>
      </c>
      <c r="K17" s="8">
        <v>3</v>
      </c>
      <c r="L17" s="8">
        <v>3</v>
      </c>
      <c r="M17" s="8">
        <v>3</v>
      </c>
      <c r="N17" s="8">
        <v>1</v>
      </c>
      <c r="O17" s="8">
        <v>3</v>
      </c>
      <c r="P17" s="8">
        <v>3</v>
      </c>
      <c r="Q17" s="8">
        <v>1</v>
      </c>
      <c r="R17" s="8">
        <v>1</v>
      </c>
      <c r="S17" s="8">
        <v>3</v>
      </c>
      <c r="T17" s="8">
        <v>11</v>
      </c>
      <c r="AA17" s="7" t="s">
        <v>74</v>
      </c>
      <c r="AB17" s="8">
        <v>1</v>
      </c>
      <c r="AC17" s="8">
        <v>1</v>
      </c>
      <c r="AD17" s="8">
        <v>1</v>
      </c>
      <c r="AE17" s="8">
        <v>1</v>
      </c>
      <c r="AF17" s="8">
        <v>1</v>
      </c>
      <c r="AG17" s="8">
        <v>1</v>
      </c>
      <c r="AH17" s="8">
        <v>1</v>
      </c>
      <c r="AI17" s="8">
        <v>1</v>
      </c>
      <c r="AJ17" s="8">
        <v>3</v>
      </c>
      <c r="AK17" s="8">
        <v>3</v>
      </c>
      <c r="AL17" s="8">
        <v>3</v>
      </c>
      <c r="AM17" s="8">
        <v>3</v>
      </c>
      <c r="AN17" s="8">
        <v>1</v>
      </c>
      <c r="AO17" s="8">
        <v>3</v>
      </c>
      <c r="AP17" s="8">
        <v>3</v>
      </c>
      <c r="AQ17" s="8">
        <v>1</v>
      </c>
      <c r="AR17" s="8">
        <v>1</v>
      </c>
      <c r="AS17" s="8">
        <v>3</v>
      </c>
      <c r="AT17" s="8">
        <v>110</v>
      </c>
      <c r="BA17" s="7" t="s">
        <v>74</v>
      </c>
      <c r="BB17" s="8">
        <v>1</v>
      </c>
      <c r="BC17" s="8">
        <v>1</v>
      </c>
      <c r="BD17" s="8">
        <v>1</v>
      </c>
      <c r="BE17" s="8">
        <v>1</v>
      </c>
      <c r="BF17" s="8">
        <v>1</v>
      </c>
      <c r="BG17" s="8">
        <v>1</v>
      </c>
      <c r="BH17" s="8">
        <v>1</v>
      </c>
      <c r="BI17" s="8">
        <v>1</v>
      </c>
      <c r="BJ17" s="8">
        <v>3</v>
      </c>
      <c r="BK17" s="8">
        <v>3</v>
      </c>
      <c r="BL17" s="8">
        <v>3</v>
      </c>
      <c r="BM17" s="8">
        <v>3</v>
      </c>
      <c r="BN17" s="8">
        <v>1</v>
      </c>
      <c r="BO17" s="8">
        <v>3</v>
      </c>
      <c r="BP17" s="8">
        <v>3</v>
      </c>
      <c r="BQ17" s="8">
        <v>1</v>
      </c>
      <c r="BR17" s="8">
        <v>1</v>
      </c>
      <c r="BS17" s="8">
        <v>3</v>
      </c>
      <c r="BT17" s="8">
        <v>1100</v>
      </c>
    </row>
    <row r="18" spans="1:82" ht="15" thickBot="1" x14ac:dyDescent="0.35">
      <c r="A18" s="7" t="s">
        <v>75</v>
      </c>
      <c r="B18" s="8">
        <v>3</v>
      </c>
      <c r="C18" s="8">
        <v>1</v>
      </c>
      <c r="D18" s="8">
        <v>1</v>
      </c>
      <c r="E18" s="8">
        <v>1</v>
      </c>
      <c r="F18" s="8">
        <v>3</v>
      </c>
      <c r="G18" s="8">
        <v>1</v>
      </c>
      <c r="H18" s="8">
        <v>3</v>
      </c>
      <c r="I18" s="8">
        <v>1</v>
      </c>
      <c r="J18" s="8">
        <v>1</v>
      </c>
      <c r="K18" s="8">
        <v>3</v>
      </c>
      <c r="L18" s="8">
        <v>3</v>
      </c>
      <c r="M18" s="8">
        <v>3</v>
      </c>
      <c r="N18" s="8">
        <v>1</v>
      </c>
      <c r="O18" s="8">
        <v>3</v>
      </c>
      <c r="P18" s="8">
        <v>3</v>
      </c>
      <c r="Q18" s="8">
        <v>3</v>
      </c>
      <c r="R18" s="8">
        <v>3</v>
      </c>
      <c r="S18" s="8">
        <v>1</v>
      </c>
      <c r="T18" s="8">
        <v>8</v>
      </c>
      <c r="AA18" s="7" t="s">
        <v>75</v>
      </c>
      <c r="AB18" s="8">
        <v>3</v>
      </c>
      <c r="AC18" s="8">
        <v>1</v>
      </c>
      <c r="AD18" s="8">
        <v>1</v>
      </c>
      <c r="AE18" s="8">
        <v>1</v>
      </c>
      <c r="AF18" s="8">
        <v>3</v>
      </c>
      <c r="AG18" s="8">
        <v>1</v>
      </c>
      <c r="AH18" s="8">
        <v>3</v>
      </c>
      <c r="AI18" s="8">
        <v>1</v>
      </c>
      <c r="AJ18" s="8">
        <v>1</v>
      </c>
      <c r="AK18" s="8">
        <v>3</v>
      </c>
      <c r="AL18" s="8">
        <v>3</v>
      </c>
      <c r="AM18" s="8">
        <v>3</v>
      </c>
      <c r="AN18" s="8">
        <v>1</v>
      </c>
      <c r="AO18" s="8">
        <v>3</v>
      </c>
      <c r="AP18" s="8">
        <v>3</v>
      </c>
      <c r="AQ18" s="8">
        <v>3</v>
      </c>
      <c r="AR18" s="8">
        <v>3</v>
      </c>
      <c r="AS18" s="8">
        <v>1</v>
      </c>
      <c r="AT18" s="8">
        <v>80</v>
      </c>
      <c r="BA18" s="7" t="s">
        <v>75</v>
      </c>
      <c r="BB18" s="8">
        <v>3</v>
      </c>
      <c r="BC18" s="8">
        <v>1</v>
      </c>
      <c r="BD18" s="8">
        <v>1</v>
      </c>
      <c r="BE18" s="8">
        <v>1</v>
      </c>
      <c r="BF18" s="8">
        <v>3</v>
      </c>
      <c r="BG18" s="8">
        <v>1</v>
      </c>
      <c r="BH18" s="8">
        <v>3</v>
      </c>
      <c r="BI18" s="8">
        <v>1</v>
      </c>
      <c r="BJ18" s="8">
        <v>1</v>
      </c>
      <c r="BK18" s="8">
        <v>3</v>
      </c>
      <c r="BL18" s="8">
        <v>3</v>
      </c>
      <c r="BM18" s="8">
        <v>3</v>
      </c>
      <c r="BN18" s="8">
        <v>1</v>
      </c>
      <c r="BO18" s="8">
        <v>3</v>
      </c>
      <c r="BP18" s="8">
        <v>3</v>
      </c>
      <c r="BQ18" s="8">
        <v>3</v>
      </c>
      <c r="BR18" s="8">
        <v>3</v>
      </c>
      <c r="BS18" s="8">
        <v>1</v>
      </c>
      <c r="BT18" s="8">
        <v>800</v>
      </c>
    </row>
    <row r="19" spans="1:82" ht="15" thickBot="1" x14ac:dyDescent="0.35">
      <c r="A19" s="7" t="s">
        <v>133</v>
      </c>
      <c r="B19" s="8">
        <v>2</v>
      </c>
      <c r="C19" s="8">
        <v>2</v>
      </c>
      <c r="D19" s="8">
        <v>2</v>
      </c>
      <c r="E19" s="8">
        <v>2</v>
      </c>
      <c r="F19" s="8">
        <v>2</v>
      </c>
      <c r="G19" s="8">
        <v>1</v>
      </c>
      <c r="H19" s="8">
        <v>2</v>
      </c>
      <c r="I19" s="8">
        <v>2</v>
      </c>
      <c r="J19" s="8">
        <v>2</v>
      </c>
      <c r="K19" s="8">
        <v>2</v>
      </c>
      <c r="L19" s="8">
        <v>2</v>
      </c>
      <c r="M19" s="8">
        <v>2</v>
      </c>
      <c r="N19" s="8">
        <v>2</v>
      </c>
      <c r="O19" s="8">
        <v>2</v>
      </c>
      <c r="P19" s="8">
        <v>2</v>
      </c>
      <c r="Q19" s="8">
        <v>2</v>
      </c>
      <c r="R19" s="8">
        <v>2</v>
      </c>
      <c r="S19" s="8">
        <v>2</v>
      </c>
      <c r="T19" s="8">
        <v>9</v>
      </c>
      <c r="AA19" s="7" t="s">
        <v>133</v>
      </c>
      <c r="AB19" s="8">
        <v>2</v>
      </c>
      <c r="AC19" s="8">
        <v>2</v>
      </c>
      <c r="AD19" s="8">
        <v>2</v>
      </c>
      <c r="AE19" s="8">
        <v>2</v>
      </c>
      <c r="AF19" s="8">
        <v>2</v>
      </c>
      <c r="AG19" s="8">
        <v>1</v>
      </c>
      <c r="AH19" s="8">
        <v>2</v>
      </c>
      <c r="AI19" s="8">
        <v>2</v>
      </c>
      <c r="AJ19" s="8">
        <v>2</v>
      </c>
      <c r="AK19" s="8">
        <v>2</v>
      </c>
      <c r="AL19" s="8">
        <v>2</v>
      </c>
      <c r="AM19" s="8">
        <v>2</v>
      </c>
      <c r="AN19" s="8">
        <v>2</v>
      </c>
      <c r="AO19" s="8">
        <v>2</v>
      </c>
      <c r="AP19" s="8">
        <v>2</v>
      </c>
      <c r="AQ19" s="8">
        <v>2</v>
      </c>
      <c r="AR19" s="8">
        <v>2</v>
      </c>
      <c r="AS19" s="8">
        <v>2</v>
      </c>
      <c r="AT19" s="8">
        <v>90</v>
      </c>
      <c r="BA19" s="7" t="s">
        <v>133</v>
      </c>
      <c r="BB19" s="8">
        <v>2</v>
      </c>
      <c r="BC19" s="8">
        <v>2</v>
      </c>
      <c r="BD19" s="8">
        <v>2</v>
      </c>
      <c r="BE19" s="8">
        <v>2</v>
      </c>
      <c r="BF19" s="8">
        <v>2</v>
      </c>
      <c r="BG19" s="8">
        <v>1</v>
      </c>
      <c r="BH19" s="8">
        <v>2</v>
      </c>
      <c r="BI19" s="8">
        <v>2</v>
      </c>
      <c r="BJ19" s="8">
        <v>2</v>
      </c>
      <c r="BK19" s="8">
        <v>2</v>
      </c>
      <c r="BL19" s="8">
        <v>2</v>
      </c>
      <c r="BM19" s="8">
        <v>2</v>
      </c>
      <c r="BN19" s="8">
        <v>2</v>
      </c>
      <c r="BO19" s="8">
        <v>2</v>
      </c>
      <c r="BP19" s="8">
        <v>2</v>
      </c>
      <c r="BQ19" s="8">
        <v>2</v>
      </c>
      <c r="BR19" s="8">
        <v>2</v>
      </c>
      <c r="BS19" s="8">
        <v>2</v>
      </c>
      <c r="BT19" s="8">
        <v>900</v>
      </c>
    </row>
    <row r="20" spans="1:82" ht="18.600000000000001" thickBot="1" x14ac:dyDescent="0.35">
      <c r="A20" s="3"/>
      <c r="AA20" s="3"/>
      <c r="BA20" s="3"/>
    </row>
    <row r="21" spans="1:82" ht="15" thickBot="1" x14ac:dyDescent="0.35">
      <c r="A21" s="7" t="s">
        <v>76</v>
      </c>
      <c r="B21" s="7" t="s">
        <v>46</v>
      </c>
      <c r="C21" s="7" t="s">
        <v>47</v>
      </c>
      <c r="D21" s="7" t="s">
        <v>48</v>
      </c>
      <c r="E21" s="7" t="s">
        <v>49</v>
      </c>
      <c r="F21" s="7" t="s">
        <v>50</v>
      </c>
      <c r="G21" s="7" t="s">
        <v>51</v>
      </c>
      <c r="H21" s="7" t="s">
        <v>52</v>
      </c>
      <c r="I21" s="7" t="s">
        <v>53</v>
      </c>
      <c r="J21" s="7" t="s">
        <v>54</v>
      </c>
      <c r="K21" s="7" t="s">
        <v>55</v>
      </c>
      <c r="L21" s="7" t="s">
        <v>56</v>
      </c>
      <c r="M21" s="7" t="s">
        <v>57</v>
      </c>
      <c r="N21" s="7" t="s">
        <v>58</v>
      </c>
      <c r="O21" s="7" t="s">
        <v>59</v>
      </c>
      <c r="P21" s="7" t="s">
        <v>60</v>
      </c>
      <c r="Q21" s="7" t="s">
        <v>61</v>
      </c>
      <c r="R21" s="7" t="s">
        <v>62</v>
      </c>
      <c r="S21" s="7" t="s">
        <v>63</v>
      </c>
      <c r="AA21" s="7" t="s">
        <v>76</v>
      </c>
      <c r="AB21" s="7" t="s">
        <v>46</v>
      </c>
      <c r="AC21" s="7" t="s">
        <v>47</v>
      </c>
      <c r="AD21" s="7" t="s">
        <v>48</v>
      </c>
      <c r="AE21" s="7" t="s">
        <v>49</v>
      </c>
      <c r="AF21" s="7" t="s">
        <v>50</v>
      </c>
      <c r="AG21" s="7" t="s">
        <v>51</v>
      </c>
      <c r="AH21" s="7" t="s">
        <v>52</v>
      </c>
      <c r="AI21" s="7" t="s">
        <v>53</v>
      </c>
      <c r="AJ21" s="7" t="s">
        <v>54</v>
      </c>
      <c r="AK21" s="7" t="s">
        <v>55</v>
      </c>
      <c r="AL21" s="7" t="s">
        <v>56</v>
      </c>
      <c r="AM21" s="7" t="s">
        <v>57</v>
      </c>
      <c r="AN21" s="7" t="s">
        <v>58</v>
      </c>
      <c r="AO21" s="7" t="s">
        <v>59</v>
      </c>
      <c r="AP21" s="7" t="s">
        <v>60</v>
      </c>
      <c r="AQ21" s="7" t="s">
        <v>61</v>
      </c>
      <c r="AR21" s="7" t="s">
        <v>62</v>
      </c>
      <c r="AS21" s="7" t="s">
        <v>63</v>
      </c>
      <c r="BA21" s="7" t="s">
        <v>76</v>
      </c>
      <c r="BB21" s="7" t="s">
        <v>46</v>
      </c>
      <c r="BC21" s="7" t="s">
        <v>47</v>
      </c>
      <c r="BD21" s="7" t="s">
        <v>48</v>
      </c>
      <c r="BE21" s="7" t="s">
        <v>49</v>
      </c>
      <c r="BF21" s="7" t="s">
        <v>50</v>
      </c>
      <c r="BG21" s="7" t="s">
        <v>51</v>
      </c>
      <c r="BH21" s="7" t="s">
        <v>52</v>
      </c>
      <c r="BI21" s="7" t="s">
        <v>53</v>
      </c>
      <c r="BJ21" s="7" t="s">
        <v>54</v>
      </c>
      <c r="BK21" s="7" t="s">
        <v>55</v>
      </c>
      <c r="BL21" s="7" t="s">
        <v>56</v>
      </c>
      <c r="BM21" s="7" t="s">
        <v>57</v>
      </c>
      <c r="BN21" s="7" t="s">
        <v>58</v>
      </c>
      <c r="BO21" s="7" t="s">
        <v>59</v>
      </c>
      <c r="BP21" s="7" t="s">
        <v>60</v>
      </c>
      <c r="BQ21" s="7" t="s">
        <v>61</v>
      </c>
      <c r="BR21" s="7" t="s">
        <v>62</v>
      </c>
      <c r="BS21" s="7" t="s">
        <v>63</v>
      </c>
    </row>
    <row r="22" spans="1:82" ht="15" thickBot="1" x14ac:dyDescent="0.35">
      <c r="A22" s="7" t="s">
        <v>77</v>
      </c>
      <c r="B22" s="8" t="s">
        <v>134</v>
      </c>
      <c r="C22" s="8" t="s">
        <v>134</v>
      </c>
      <c r="D22" s="8" t="s">
        <v>134</v>
      </c>
      <c r="E22" s="8" t="s">
        <v>134</v>
      </c>
      <c r="F22" s="8" t="s">
        <v>134</v>
      </c>
      <c r="G22" s="8" t="s">
        <v>134</v>
      </c>
      <c r="H22" s="8" t="s">
        <v>134</v>
      </c>
      <c r="I22" s="8" t="s">
        <v>134</v>
      </c>
      <c r="J22" s="8" t="s">
        <v>134</v>
      </c>
      <c r="K22" s="8" t="s">
        <v>134</v>
      </c>
      <c r="L22" s="8" t="s">
        <v>134</v>
      </c>
      <c r="M22" s="8" t="s">
        <v>134</v>
      </c>
      <c r="N22" s="8" t="s">
        <v>134</v>
      </c>
      <c r="O22" s="8" t="s">
        <v>134</v>
      </c>
      <c r="P22" s="8" t="s">
        <v>134</v>
      </c>
      <c r="Q22" s="8" t="s">
        <v>134</v>
      </c>
      <c r="R22" s="8" t="s">
        <v>134</v>
      </c>
      <c r="S22" s="8" t="s">
        <v>134</v>
      </c>
      <c r="AA22" s="7" t="s">
        <v>77</v>
      </c>
      <c r="AB22" s="8" t="s">
        <v>141</v>
      </c>
      <c r="AC22" s="8" t="s">
        <v>81</v>
      </c>
      <c r="AD22" s="8" t="s">
        <v>142</v>
      </c>
      <c r="AE22" s="8" t="s">
        <v>143</v>
      </c>
      <c r="AF22" s="8" t="s">
        <v>144</v>
      </c>
      <c r="AG22" s="8" t="s">
        <v>81</v>
      </c>
      <c r="AH22" s="8" t="s">
        <v>144</v>
      </c>
      <c r="AI22" s="8" t="s">
        <v>145</v>
      </c>
      <c r="AJ22" s="8" t="s">
        <v>146</v>
      </c>
      <c r="AK22" s="8" t="s">
        <v>81</v>
      </c>
      <c r="AL22" s="8" t="s">
        <v>81</v>
      </c>
      <c r="AM22" s="8" t="s">
        <v>81</v>
      </c>
      <c r="AN22" s="8" t="s">
        <v>81</v>
      </c>
      <c r="AO22" s="8" t="s">
        <v>147</v>
      </c>
      <c r="AP22" s="8" t="s">
        <v>81</v>
      </c>
      <c r="AQ22" s="8" t="s">
        <v>148</v>
      </c>
      <c r="AR22" s="8" t="s">
        <v>81</v>
      </c>
      <c r="AS22" s="8" t="s">
        <v>145</v>
      </c>
      <c r="BA22" s="7" t="s">
        <v>77</v>
      </c>
      <c r="BB22" s="8" t="s">
        <v>157</v>
      </c>
      <c r="BC22" s="8" t="s">
        <v>81</v>
      </c>
      <c r="BD22" s="8" t="s">
        <v>81</v>
      </c>
      <c r="BE22" s="8" t="s">
        <v>158</v>
      </c>
      <c r="BF22" s="8" t="s">
        <v>159</v>
      </c>
      <c r="BG22" s="8" t="s">
        <v>81</v>
      </c>
      <c r="BH22" s="8" t="s">
        <v>160</v>
      </c>
      <c r="BI22" s="8" t="s">
        <v>161</v>
      </c>
      <c r="BJ22" s="8" t="s">
        <v>162</v>
      </c>
      <c r="BK22" s="8" t="s">
        <v>81</v>
      </c>
      <c r="BL22" s="8" t="s">
        <v>81</v>
      </c>
      <c r="BM22" s="8" t="s">
        <v>81</v>
      </c>
      <c r="BN22" s="8" t="s">
        <v>81</v>
      </c>
      <c r="BO22" s="8" t="s">
        <v>163</v>
      </c>
      <c r="BP22" s="8" t="s">
        <v>81</v>
      </c>
      <c r="BQ22" s="8" t="s">
        <v>164</v>
      </c>
      <c r="BR22" s="8" t="s">
        <v>81</v>
      </c>
      <c r="BS22" s="8" t="s">
        <v>161</v>
      </c>
    </row>
    <row r="23" spans="1:82" ht="15" thickBot="1" x14ac:dyDescent="0.35">
      <c r="A23" s="7" t="s">
        <v>83</v>
      </c>
      <c r="B23" s="8" t="s">
        <v>135</v>
      </c>
      <c r="C23" s="8" t="s">
        <v>135</v>
      </c>
      <c r="D23" s="8" t="s">
        <v>135</v>
      </c>
      <c r="E23" s="8" t="s">
        <v>135</v>
      </c>
      <c r="F23" s="8" t="s">
        <v>135</v>
      </c>
      <c r="G23" s="8" t="s">
        <v>135</v>
      </c>
      <c r="H23" s="8" t="s">
        <v>135</v>
      </c>
      <c r="I23" s="8" t="s">
        <v>135</v>
      </c>
      <c r="J23" s="8" t="s">
        <v>135</v>
      </c>
      <c r="K23" s="8" t="s">
        <v>135</v>
      </c>
      <c r="L23" s="8" t="s">
        <v>135</v>
      </c>
      <c r="M23" s="8" t="s">
        <v>135</v>
      </c>
      <c r="N23" s="8" t="s">
        <v>135</v>
      </c>
      <c r="O23" s="8" t="s">
        <v>135</v>
      </c>
      <c r="P23" s="8" t="s">
        <v>135</v>
      </c>
      <c r="Q23" s="8" t="s">
        <v>135</v>
      </c>
      <c r="R23" s="8" t="s">
        <v>135</v>
      </c>
      <c r="S23" s="8" t="s">
        <v>135</v>
      </c>
      <c r="AA23" s="7" t="s">
        <v>83</v>
      </c>
      <c r="AB23" s="8" t="s">
        <v>149</v>
      </c>
      <c r="AC23" s="8" t="s">
        <v>80</v>
      </c>
      <c r="AD23" s="8" t="s">
        <v>80</v>
      </c>
      <c r="AE23" s="8" t="s">
        <v>150</v>
      </c>
      <c r="AF23" s="8" t="s">
        <v>151</v>
      </c>
      <c r="AG23" s="8" t="s">
        <v>80</v>
      </c>
      <c r="AH23" s="8" t="s">
        <v>151</v>
      </c>
      <c r="AI23" s="8" t="s">
        <v>152</v>
      </c>
      <c r="AJ23" s="8" t="s">
        <v>153</v>
      </c>
      <c r="AK23" s="8" t="s">
        <v>80</v>
      </c>
      <c r="AL23" s="8" t="s">
        <v>80</v>
      </c>
      <c r="AM23" s="8" t="s">
        <v>80</v>
      </c>
      <c r="AN23" s="8" t="s">
        <v>80</v>
      </c>
      <c r="AO23" s="8" t="s">
        <v>80</v>
      </c>
      <c r="AP23" s="8" t="s">
        <v>80</v>
      </c>
      <c r="AQ23" s="8" t="s">
        <v>80</v>
      </c>
      <c r="AR23" s="8" t="s">
        <v>80</v>
      </c>
      <c r="AS23" s="8" t="s">
        <v>80</v>
      </c>
      <c r="BA23" s="7" t="s">
        <v>83</v>
      </c>
      <c r="BB23" s="8" t="s">
        <v>165</v>
      </c>
      <c r="BC23" s="8" t="s">
        <v>80</v>
      </c>
      <c r="BD23" s="8" t="s">
        <v>80</v>
      </c>
      <c r="BE23" s="8" t="s">
        <v>166</v>
      </c>
      <c r="BF23" s="8" t="s">
        <v>167</v>
      </c>
      <c r="BG23" s="8" t="s">
        <v>80</v>
      </c>
      <c r="BH23" s="8" t="s">
        <v>168</v>
      </c>
      <c r="BI23" s="8" t="s">
        <v>159</v>
      </c>
      <c r="BJ23" s="8" t="s">
        <v>165</v>
      </c>
      <c r="BK23" s="8" t="s">
        <v>80</v>
      </c>
      <c r="BL23" s="8" t="s">
        <v>80</v>
      </c>
      <c r="BM23" s="8" t="s">
        <v>80</v>
      </c>
      <c r="BN23" s="8" t="s">
        <v>80</v>
      </c>
      <c r="BO23" s="8" t="s">
        <v>80</v>
      </c>
      <c r="BP23" s="8" t="s">
        <v>80</v>
      </c>
      <c r="BQ23" s="8" t="s">
        <v>80</v>
      </c>
      <c r="BR23" s="8" t="s">
        <v>80</v>
      </c>
      <c r="BS23" s="8" t="s">
        <v>80</v>
      </c>
    </row>
    <row r="24" spans="1:82" ht="15" thickBot="1" x14ac:dyDescent="0.35">
      <c r="A24" s="7" t="s">
        <v>84</v>
      </c>
      <c r="B24" s="8" t="s">
        <v>79</v>
      </c>
      <c r="C24" s="8" t="s">
        <v>79</v>
      </c>
      <c r="D24" s="8" t="s">
        <v>79</v>
      </c>
      <c r="E24" s="8" t="s">
        <v>79</v>
      </c>
      <c r="F24" s="8" t="s">
        <v>79</v>
      </c>
      <c r="G24" s="8" t="s">
        <v>79</v>
      </c>
      <c r="H24" s="8" t="s">
        <v>79</v>
      </c>
      <c r="I24" s="8" t="s">
        <v>79</v>
      </c>
      <c r="J24" s="8" t="s">
        <v>79</v>
      </c>
      <c r="K24" s="8" t="s">
        <v>79</v>
      </c>
      <c r="L24" s="8" t="s">
        <v>79</v>
      </c>
      <c r="M24" s="8" t="s">
        <v>79</v>
      </c>
      <c r="N24" s="8" t="s">
        <v>79</v>
      </c>
      <c r="O24" s="8" t="s">
        <v>79</v>
      </c>
      <c r="P24" s="8" t="s">
        <v>79</v>
      </c>
      <c r="Q24" s="8" t="s">
        <v>79</v>
      </c>
      <c r="R24" s="8" t="s">
        <v>79</v>
      </c>
      <c r="S24" s="8" t="s">
        <v>79</v>
      </c>
      <c r="AA24" s="7" t="s">
        <v>84</v>
      </c>
      <c r="AB24" s="8" t="s">
        <v>154</v>
      </c>
      <c r="AC24" s="8" t="s">
        <v>79</v>
      </c>
      <c r="AD24" s="8" t="s">
        <v>79</v>
      </c>
      <c r="AE24" s="8" t="s">
        <v>79</v>
      </c>
      <c r="AF24" s="8" t="s">
        <v>79</v>
      </c>
      <c r="AG24" s="8" t="s">
        <v>79</v>
      </c>
      <c r="AH24" s="8" t="s">
        <v>79</v>
      </c>
      <c r="AI24" s="8" t="s">
        <v>79</v>
      </c>
      <c r="AJ24" s="8" t="s">
        <v>79</v>
      </c>
      <c r="AK24" s="8" t="s">
        <v>79</v>
      </c>
      <c r="AL24" s="8" t="s">
        <v>79</v>
      </c>
      <c r="AM24" s="8" t="s">
        <v>79</v>
      </c>
      <c r="AN24" s="8" t="s">
        <v>79</v>
      </c>
      <c r="AO24" s="8" t="s">
        <v>79</v>
      </c>
      <c r="AP24" s="8" t="s">
        <v>79</v>
      </c>
      <c r="AQ24" s="8" t="s">
        <v>79</v>
      </c>
      <c r="AR24" s="8" t="s">
        <v>79</v>
      </c>
      <c r="AS24" s="8" t="s">
        <v>79</v>
      </c>
      <c r="BA24" s="7" t="s">
        <v>84</v>
      </c>
      <c r="BB24" s="8" t="s">
        <v>169</v>
      </c>
      <c r="BC24" s="8" t="s">
        <v>79</v>
      </c>
      <c r="BD24" s="8" t="s">
        <v>79</v>
      </c>
      <c r="BE24" s="8" t="s">
        <v>79</v>
      </c>
      <c r="BF24" s="8" t="s">
        <v>79</v>
      </c>
      <c r="BG24" s="8" t="s">
        <v>79</v>
      </c>
      <c r="BH24" s="8" t="s">
        <v>79</v>
      </c>
      <c r="BI24" s="8" t="s">
        <v>79</v>
      </c>
      <c r="BJ24" s="8" t="s">
        <v>79</v>
      </c>
      <c r="BK24" s="8" t="s">
        <v>79</v>
      </c>
      <c r="BL24" s="8" t="s">
        <v>79</v>
      </c>
      <c r="BM24" s="8" t="s">
        <v>79</v>
      </c>
      <c r="BN24" s="8" t="s">
        <v>79</v>
      </c>
      <c r="BO24" s="8" t="s">
        <v>79</v>
      </c>
      <c r="BP24" s="8" t="s">
        <v>79</v>
      </c>
      <c r="BQ24" s="8" t="s">
        <v>79</v>
      </c>
      <c r="BR24" s="8" t="s">
        <v>79</v>
      </c>
      <c r="BS24" s="8" t="s">
        <v>79</v>
      </c>
    </row>
    <row r="25" spans="1:82" ht="18.600000000000001" thickBot="1" x14ac:dyDescent="0.35">
      <c r="A25" s="3"/>
      <c r="AA25" s="3"/>
      <c r="BA25" s="3"/>
    </row>
    <row r="26" spans="1:82" ht="15" thickBot="1" x14ac:dyDescent="0.35">
      <c r="A26" s="7" t="s">
        <v>93</v>
      </c>
      <c r="B26" s="7" t="s">
        <v>46</v>
      </c>
      <c r="C26" s="7" t="s">
        <v>47</v>
      </c>
      <c r="D26" s="7" t="s">
        <v>48</v>
      </c>
      <c r="E26" s="7" t="s">
        <v>49</v>
      </c>
      <c r="F26" s="7" t="s">
        <v>50</v>
      </c>
      <c r="G26" s="7" t="s">
        <v>51</v>
      </c>
      <c r="H26" s="7" t="s">
        <v>52</v>
      </c>
      <c r="I26" s="7" t="s">
        <v>53</v>
      </c>
      <c r="J26" s="7" t="s">
        <v>54</v>
      </c>
      <c r="K26" s="7" t="s">
        <v>55</v>
      </c>
      <c r="L26" s="7" t="s">
        <v>56</v>
      </c>
      <c r="M26" s="7" t="s">
        <v>57</v>
      </c>
      <c r="N26" s="7" t="s">
        <v>58</v>
      </c>
      <c r="O26" s="7" t="s">
        <v>59</v>
      </c>
      <c r="P26" s="7" t="s">
        <v>60</v>
      </c>
      <c r="Q26" s="7" t="s">
        <v>61</v>
      </c>
      <c r="R26" s="7" t="s">
        <v>62</v>
      </c>
      <c r="S26" s="7" t="s">
        <v>63</v>
      </c>
      <c r="U26" s="19" t="s">
        <v>138</v>
      </c>
      <c r="AA26" s="7" t="s">
        <v>93</v>
      </c>
      <c r="AB26" s="7" t="s">
        <v>46</v>
      </c>
      <c r="AC26" s="7" t="s">
        <v>47</v>
      </c>
      <c r="AD26" s="7" t="s">
        <v>48</v>
      </c>
      <c r="AE26" s="7" t="s">
        <v>49</v>
      </c>
      <c r="AF26" s="7" t="s">
        <v>50</v>
      </c>
      <c r="AG26" s="7" t="s">
        <v>51</v>
      </c>
      <c r="AH26" s="7" t="s">
        <v>52</v>
      </c>
      <c r="AI26" s="7" t="s">
        <v>53</v>
      </c>
      <c r="AJ26" s="7" t="s">
        <v>54</v>
      </c>
      <c r="AK26" s="7" t="s">
        <v>55</v>
      </c>
      <c r="AL26" s="7" t="s">
        <v>56</v>
      </c>
      <c r="AM26" s="7" t="s">
        <v>57</v>
      </c>
      <c r="AN26" s="7" t="s">
        <v>58</v>
      </c>
      <c r="AO26" s="7" t="s">
        <v>59</v>
      </c>
      <c r="AP26" s="7" t="s">
        <v>60</v>
      </c>
      <c r="AQ26" s="7" t="s">
        <v>61</v>
      </c>
      <c r="AR26" s="7" t="s">
        <v>62</v>
      </c>
      <c r="AS26" s="7" t="s">
        <v>63</v>
      </c>
      <c r="BA26" s="7" t="s">
        <v>93</v>
      </c>
      <c r="BB26" s="7" t="s">
        <v>46</v>
      </c>
      <c r="BC26" s="7" t="s">
        <v>47</v>
      </c>
      <c r="BD26" s="7" t="s">
        <v>48</v>
      </c>
      <c r="BE26" s="7" t="s">
        <v>49</v>
      </c>
      <c r="BF26" s="7" t="s">
        <v>50</v>
      </c>
      <c r="BG26" s="7" t="s">
        <v>51</v>
      </c>
      <c r="BH26" s="7" t="s">
        <v>52</v>
      </c>
      <c r="BI26" s="7" t="s">
        <v>53</v>
      </c>
      <c r="BJ26" s="7" t="s">
        <v>54</v>
      </c>
      <c r="BK26" s="7" t="s">
        <v>55</v>
      </c>
      <c r="BL26" s="7" t="s">
        <v>56</v>
      </c>
      <c r="BM26" s="7" t="s">
        <v>57</v>
      </c>
      <c r="BN26" s="7" t="s">
        <v>58</v>
      </c>
      <c r="BO26" s="7" t="s">
        <v>59</v>
      </c>
      <c r="BP26" s="7" t="s">
        <v>60</v>
      </c>
      <c r="BQ26" s="7" t="s">
        <v>61</v>
      </c>
      <c r="BR26" s="7" t="s">
        <v>62</v>
      </c>
      <c r="BS26" s="7" t="s">
        <v>63</v>
      </c>
    </row>
    <row r="27" spans="1:82" ht="15" thickBot="1" x14ac:dyDescent="0.35">
      <c r="A27" s="7" t="s">
        <v>77</v>
      </c>
      <c r="B27" s="8">
        <v>1.3</v>
      </c>
      <c r="C27" s="8">
        <v>1.3</v>
      </c>
      <c r="D27" s="8">
        <v>1.3</v>
      </c>
      <c r="E27" s="8">
        <v>1.3</v>
      </c>
      <c r="F27" s="8">
        <v>1.3</v>
      </c>
      <c r="G27" s="8">
        <v>1.3</v>
      </c>
      <c r="H27" s="8">
        <v>1.3</v>
      </c>
      <c r="I27" s="8">
        <v>1.3</v>
      </c>
      <c r="J27" s="8">
        <v>1.3</v>
      </c>
      <c r="K27" s="8">
        <v>1.3</v>
      </c>
      <c r="L27" s="8">
        <v>1.3</v>
      </c>
      <c r="M27" s="8">
        <v>1.3</v>
      </c>
      <c r="N27" s="8">
        <v>1.3</v>
      </c>
      <c r="O27" s="8">
        <v>1.3</v>
      </c>
      <c r="P27" s="8">
        <v>1.3</v>
      </c>
      <c r="Q27" s="8">
        <v>1.3</v>
      </c>
      <c r="R27" s="8">
        <v>1.3</v>
      </c>
      <c r="S27" s="8">
        <v>1.3</v>
      </c>
      <c r="U27" t="s">
        <v>139</v>
      </c>
      <c r="AA27" s="7" t="s">
        <v>77</v>
      </c>
      <c r="AB27" s="8">
        <v>23</v>
      </c>
      <c r="AC27" s="8">
        <v>2</v>
      </c>
      <c r="AD27" s="8">
        <v>5</v>
      </c>
      <c r="AE27" s="8">
        <v>7</v>
      </c>
      <c r="AF27" s="8">
        <v>10</v>
      </c>
      <c r="AG27" s="8">
        <v>2</v>
      </c>
      <c r="AH27" s="8">
        <v>10</v>
      </c>
      <c r="AI27" s="8">
        <v>16</v>
      </c>
      <c r="AJ27" s="8">
        <v>18</v>
      </c>
      <c r="AK27" s="8">
        <v>2</v>
      </c>
      <c r="AL27" s="8">
        <v>2</v>
      </c>
      <c r="AM27" s="8">
        <v>2</v>
      </c>
      <c r="AN27" s="8">
        <v>2</v>
      </c>
      <c r="AO27" s="8">
        <v>29</v>
      </c>
      <c r="AP27" s="8">
        <v>2</v>
      </c>
      <c r="AQ27" s="8">
        <v>31</v>
      </c>
      <c r="AR27" s="8">
        <v>2</v>
      </c>
      <c r="AS27" s="8">
        <v>16</v>
      </c>
      <c r="BA27" s="7" t="s">
        <v>77</v>
      </c>
      <c r="BB27" s="8">
        <v>296</v>
      </c>
      <c r="BC27" s="8">
        <v>2</v>
      </c>
      <c r="BD27" s="8">
        <v>2</v>
      </c>
      <c r="BE27" s="8">
        <v>67</v>
      </c>
      <c r="BF27" s="8">
        <v>132</v>
      </c>
      <c r="BG27" s="8">
        <v>2</v>
      </c>
      <c r="BH27" s="8">
        <v>100</v>
      </c>
      <c r="BI27" s="8">
        <v>133</v>
      </c>
      <c r="BJ27" s="8">
        <v>230</v>
      </c>
      <c r="BK27" s="8">
        <v>2</v>
      </c>
      <c r="BL27" s="8">
        <v>2</v>
      </c>
      <c r="BM27" s="8">
        <v>2</v>
      </c>
      <c r="BN27" s="8">
        <v>2</v>
      </c>
      <c r="BO27" s="8">
        <v>329</v>
      </c>
      <c r="BP27" s="8">
        <v>2</v>
      </c>
      <c r="BQ27" s="8">
        <v>361</v>
      </c>
      <c r="BR27" s="8">
        <v>2</v>
      </c>
      <c r="BS27" s="8">
        <v>133</v>
      </c>
    </row>
    <row r="28" spans="1:82" ht="15" thickBot="1" x14ac:dyDescent="0.35">
      <c r="A28" s="7" t="s">
        <v>83</v>
      </c>
      <c r="B28" s="8">
        <v>0.7</v>
      </c>
      <c r="C28" s="8">
        <v>0.7</v>
      </c>
      <c r="D28" s="8">
        <v>0.7</v>
      </c>
      <c r="E28" s="8">
        <v>0.7</v>
      </c>
      <c r="F28" s="8">
        <v>0.7</v>
      </c>
      <c r="G28" s="8">
        <v>0.7</v>
      </c>
      <c r="H28" s="8">
        <v>0.7</v>
      </c>
      <c r="I28" s="8">
        <v>0.7</v>
      </c>
      <c r="J28" s="8">
        <v>0.7</v>
      </c>
      <c r="K28" s="8">
        <v>0.7</v>
      </c>
      <c r="L28" s="8">
        <v>0.7</v>
      </c>
      <c r="M28" s="8">
        <v>0.7</v>
      </c>
      <c r="N28" s="8">
        <v>0.7</v>
      </c>
      <c r="O28" s="8">
        <v>0.7</v>
      </c>
      <c r="P28" s="8">
        <v>0.7</v>
      </c>
      <c r="Q28" s="8">
        <v>0.7</v>
      </c>
      <c r="R28" s="8">
        <v>0.7</v>
      </c>
      <c r="S28" s="8">
        <v>0.7</v>
      </c>
      <c r="U28" t="s">
        <v>139</v>
      </c>
      <c r="AA28" s="7" t="s">
        <v>83</v>
      </c>
      <c r="AB28" s="8">
        <v>22</v>
      </c>
      <c r="AC28" s="8">
        <v>1</v>
      </c>
      <c r="AD28" s="8">
        <v>1</v>
      </c>
      <c r="AE28" s="8">
        <v>6</v>
      </c>
      <c r="AF28" s="8">
        <v>9</v>
      </c>
      <c r="AG28" s="8">
        <v>1</v>
      </c>
      <c r="AH28" s="8">
        <v>9</v>
      </c>
      <c r="AI28" s="8">
        <v>15</v>
      </c>
      <c r="AJ28" s="8">
        <v>17</v>
      </c>
      <c r="AK28" s="8">
        <v>1</v>
      </c>
      <c r="AL28" s="8">
        <v>1</v>
      </c>
      <c r="AM28" s="8">
        <v>1</v>
      </c>
      <c r="AN28" s="8">
        <v>1</v>
      </c>
      <c r="AO28" s="8">
        <v>1</v>
      </c>
      <c r="AP28" s="8">
        <v>1</v>
      </c>
      <c r="AQ28" s="8">
        <v>1</v>
      </c>
      <c r="AR28" s="8">
        <v>1</v>
      </c>
      <c r="AS28" s="8">
        <v>1</v>
      </c>
      <c r="BA28" s="7" t="s">
        <v>83</v>
      </c>
      <c r="BB28" s="8">
        <v>229</v>
      </c>
      <c r="BC28" s="8">
        <v>1</v>
      </c>
      <c r="BD28" s="8">
        <v>1</v>
      </c>
      <c r="BE28" s="8">
        <v>66</v>
      </c>
      <c r="BF28" s="8">
        <v>131</v>
      </c>
      <c r="BG28" s="8">
        <v>1</v>
      </c>
      <c r="BH28" s="8">
        <v>99</v>
      </c>
      <c r="BI28" s="8">
        <v>132</v>
      </c>
      <c r="BJ28" s="8">
        <v>229</v>
      </c>
      <c r="BK28" s="8">
        <v>1</v>
      </c>
      <c r="BL28" s="8">
        <v>1</v>
      </c>
      <c r="BM28" s="8">
        <v>1</v>
      </c>
      <c r="BN28" s="8">
        <v>1</v>
      </c>
      <c r="BO28" s="8">
        <v>1</v>
      </c>
      <c r="BP28" s="8">
        <v>1</v>
      </c>
      <c r="BQ28" s="8">
        <v>1</v>
      </c>
      <c r="BR28" s="8">
        <v>1</v>
      </c>
      <c r="BS28" s="8">
        <v>1</v>
      </c>
    </row>
    <row r="29" spans="1:82" ht="15" thickBot="1" x14ac:dyDescent="0.35">
      <c r="A29" s="7" t="s">
        <v>84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U29" t="s">
        <v>139</v>
      </c>
      <c r="AA29" s="7" t="s">
        <v>84</v>
      </c>
      <c r="AB29" s="8">
        <v>12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BA29" s="7" t="s">
        <v>84</v>
      </c>
      <c r="BB29" s="8">
        <v>228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</row>
    <row r="30" spans="1:82" ht="18.600000000000001" thickBot="1" x14ac:dyDescent="0.35">
      <c r="A30" s="3"/>
      <c r="AA30" s="3"/>
      <c r="BA30" s="3"/>
      <c r="BY30" t="s">
        <v>95</v>
      </c>
      <c r="BZ30" t="s">
        <v>95</v>
      </c>
      <c r="CA30" t="s">
        <v>174</v>
      </c>
    </row>
    <row r="31" spans="1:82" ht="15" thickBot="1" x14ac:dyDescent="0.35">
      <c r="A31" s="7" t="s">
        <v>125</v>
      </c>
      <c r="B31" s="7" t="s">
        <v>46</v>
      </c>
      <c r="C31" s="7" t="s">
        <v>47</v>
      </c>
      <c r="D31" s="7" t="s">
        <v>48</v>
      </c>
      <c r="E31" s="7" t="s">
        <v>49</v>
      </c>
      <c r="F31" s="7" t="s">
        <v>50</v>
      </c>
      <c r="G31" s="7" t="s">
        <v>51</v>
      </c>
      <c r="H31" s="7" t="s">
        <v>52</v>
      </c>
      <c r="I31" s="7" t="s">
        <v>53</v>
      </c>
      <c r="J31" s="7" t="s">
        <v>54</v>
      </c>
      <c r="K31" s="7" t="s">
        <v>55</v>
      </c>
      <c r="L31" s="7" t="s">
        <v>56</v>
      </c>
      <c r="M31" s="7" t="s">
        <v>57</v>
      </c>
      <c r="N31" s="7" t="s">
        <v>58</v>
      </c>
      <c r="O31" s="7" t="s">
        <v>59</v>
      </c>
      <c r="P31" s="7" t="s">
        <v>60</v>
      </c>
      <c r="Q31" s="7" t="s">
        <v>61</v>
      </c>
      <c r="R31" s="7" t="s">
        <v>62</v>
      </c>
      <c r="S31" s="7" t="s">
        <v>63</v>
      </c>
      <c r="T31" s="7" t="s">
        <v>95</v>
      </c>
      <c r="U31" s="7" t="s">
        <v>96</v>
      </c>
      <c r="V31" s="7" t="s">
        <v>97</v>
      </c>
      <c r="W31" s="7" t="s">
        <v>98</v>
      </c>
      <c r="AA31" s="7" t="s">
        <v>125</v>
      </c>
      <c r="AB31" s="7" t="s">
        <v>46</v>
      </c>
      <c r="AC31" s="7" t="s">
        <v>47</v>
      </c>
      <c r="AD31" s="7" t="s">
        <v>48</v>
      </c>
      <c r="AE31" s="7" t="s">
        <v>49</v>
      </c>
      <c r="AF31" s="7" t="s">
        <v>50</v>
      </c>
      <c r="AG31" s="7" t="s">
        <v>51</v>
      </c>
      <c r="AH31" s="7" t="s">
        <v>52</v>
      </c>
      <c r="AI31" s="7" t="s">
        <v>53</v>
      </c>
      <c r="AJ31" s="7" t="s">
        <v>54</v>
      </c>
      <c r="AK31" s="7" t="s">
        <v>55</v>
      </c>
      <c r="AL31" s="7" t="s">
        <v>56</v>
      </c>
      <c r="AM31" s="7" t="s">
        <v>57</v>
      </c>
      <c r="AN31" s="7" t="s">
        <v>58</v>
      </c>
      <c r="AO31" s="7" t="s">
        <v>59</v>
      </c>
      <c r="AP31" s="7" t="s">
        <v>60</v>
      </c>
      <c r="AQ31" s="7" t="s">
        <v>61</v>
      </c>
      <c r="AR31" s="7" t="s">
        <v>62</v>
      </c>
      <c r="AS31" s="7" t="s">
        <v>63</v>
      </c>
      <c r="AT31" s="7" t="s">
        <v>95</v>
      </c>
      <c r="AU31" s="7" t="s">
        <v>96</v>
      </c>
      <c r="AV31" s="7" t="s">
        <v>97</v>
      </c>
      <c r="AW31" s="7" t="s">
        <v>98</v>
      </c>
      <c r="BA31" s="7" t="s">
        <v>125</v>
      </c>
      <c r="BB31" s="7" t="s">
        <v>46</v>
      </c>
      <c r="BC31" s="7" t="s">
        <v>47</v>
      </c>
      <c r="BD31" s="7" t="s">
        <v>48</v>
      </c>
      <c r="BE31" s="7" t="s">
        <v>49</v>
      </c>
      <c r="BF31" s="7" t="s">
        <v>50</v>
      </c>
      <c r="BG31" s="7" t="s">
        <v>51</v>
      </c>
      <c r="BH31" s="7" t="s">
        <v>52</v>
      </c>
      <c r="BI31" s="7" t="s">
        <v>53</v>
      </c>
      <c r="BJ31" s="7" t="s">
        <v>54</v>
      </c>
      <c r="BK31" s="7" t="s">
        <v>55</v>
      </c>
      <c r="BL31" s="7" t="s">
        <v>56</v>
      </c>
      <c r="BM31" s="7" t="s">
        <v>57</v>
      </c>
      <c r="BN31" s="7" t="s">
        <v>58</v>
      </c>
      <c r="BO31" s="7" t="s">
        <v>59</v>
      </c>
      <c r="BP31" s="7" t="s">
        <v>60</v>
      </c>
      <c r="BQ31" s="7" t="s">
        <v>61</v>
      </c>
      <c r="BR31" s="7" t="s">
        <v>62</v>
      </c>
      <c r="BS31" s="7" t="s">
        <v>63</v>
      </c>
      <c r="BT31" s="7" t="s">
        <v>95</v>
      </c>
      <c r="BU31" s="7" t="s">
        <v>96</v>
      </c>
      <c r="BV31" s="7" t="s">
        <v>97</v>
      </c>
      <c r="BW31" s="7" t="s">
        <v>98</v>
      </c>
      <c r="BY31" s="18" t="s">
        <v>172</v>
      </c>
      <c r="BZ31" s="18" t="s">
        <v>173</v>
      </c>
      <c r="CA31" s="18" t="s">
        <v>175</v>
      </c>
      <c r="CB31" s="18" t="s">
        <v>176</v>
      </c>
      <c r="CC31" s="18" t="s">
        <v>138</v>
      </c>
      <c r="CD31" s="19" t="s">
        <v>138</v>
      </c>
    </row>
    <row r="32" spans="1:82" ht="15" thickBot="1" x14ac:dyDescent="0.35">
      <c r="A32" s="7" t="s">
        <v>65</v>
      </c>
      <c r="B32" s="8">
        <v>1.3</v>
      </c>
      <c r="C32" s="8">
        <v>1.3</v>
      </c>
      <c r="D32" s="8">
        <v>1.3</v>
      </c>
      <c r="E32" s="8">
        <v>1.3</v>
      </c>
      <c r="F32" s="8">
        <v>0</v>
      </c>
      <c r="G32" s="8">
        <v>1.3</v>
      </c>
      <c r="H32" s="8">
        <v>1.3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1.3</v>
      </c>
      <c r="O32" s="8">
        <v>1.3</v>
      </c>
      <c r="P32" s="8">
        <v>0</v>
      </c>
      <c r="Q32" s="8">
        <v>0</v>
      </c>
      <c r="R32" s="8">
        <v>0</v>
      </c>
      <c r="S32" s="8">
        <v>0</v>
      </c>
      <c r="T32" s="8">
        <v>10.7</v>
      </c>
      <c r="U32" s="8">
        <v>8</v>
      </c>
      <c r="V32" s="8">
        <v>-2.7</v>
      </c>
      <c r="W32" s="8">
        <v>-33.75</v>
      </c>
      <c r="AA32" s="7" t="s">
        <v>65</v>
      </c>
      <c r="AB32" s="8">
        <v>23</v>
      </c>
      <c r="AC32" s="8">
        <v>2</v>
      </c>
      <c r="AD32" s="8">
        <v>5</v>
      </c>
      <c r="AE32" s="8">
        <v>7</v>
      </c>
      <c r="AF32" s="8">
        <v>0</v>
      </c>
      <c r="AG32" s="8">
        <v>2</v>
      </c>
      <c r="AH32" s="8">
        <v>10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2</v>
      </c>
      <c r="AO32" s="8">
        <v>29</v>
      </c>
      <c r="AP32" s="8">
        <v>0</v>
      </c>
      <c r="AQ32" s="8">
        <v>0</v>
      </c>
      <c r="AR32" s="8">
        <v>0</v>
      </c>
      <c r="AS32" s="8">
        <v>0</v>
      </c>
      <c r="AT32" s="8">
        <v>80</v>
      </c>
      <c r="AU32" s="8">
        <v>80</v>
      </c>
      <c r="AV32" s="8">
        <v>0</v>
      </c>
      <c r="AW32" s="8">
        <v>0</v>
      </c>
      <c r="BA32" s="7" t="s">
        <v>65</v>
      </c>
      <c r="BB32" s="8">
        <v>296</v>
      </c>
      <c r="BC32" s="8">
        <v>2</v>
      </c>
      <c r="BD32" s="8">
        <v>2</v>
      </c>
      <c r="BE32" s="8">
        <v>67</v>
      </c>
      <c r="BF32" s="8">
        <v>0</v>
      </c>
      <c r="BG32" s="8">
        <v>2</v>
      </c>
      <c r="BH32" s="8">
        <v>100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2</v>
      </c>
      <c r="BO32" s="8">
        <v>329</v>
      </c>
      <c r="BP32" s="8">
        <v>0</v>
      </c>
      <c r="BQ32" s="8">
        <v>0</v>
      </c>
      <c r="BR32" s="8">
        <v>0</v>
      </c>
      <c r="BS32" s="8">
        <v>0</v>
      </c>
      <c r="BT32" s="8">
        <v>800</v>
      </c>
      <c r="BU32" s="8">
        <v>800</v>
      </c>
      <c r="BV32" s="8">
        <v>0</v>
      </c>
      <c r="BW32" s="8">
        <v>0</v>
      </c>
      <c r="BY32">
        <f>BT32</f>
        <v>800</v>
      </c>
      <c r="BZ32">
        <f>AT32</f>
        <v>80</v>
      </c>
      <c r="CA32">
        <f>AVERAGE(BY32/100,BZ32/10)</f>
        <v>8</v>
      </c>
      <c r="CB32">
        <f>U32</f>
        <v>8</v>
      </c>
      <c r="CC32">
        <f>CA32-CB32</f>
        <v>0</v>
      </c>
      <c r="CD32" s="20">
        <f>CC32</f>
        <v>0</v>
      </c>
    </row>
    <row r="33" spans="1:83" ht="15" thickBot="1" x14ac:dyDescent="0.35">
      <c r="A33" s="7" t="s">
        <v>66</v>
      </c>
      <c r="B33" s="8">
        <v>1.3</v>
      </c>
      <c r="C33" s="8">
        <v>1.3</v>
      </c>
      <c r="D33" s="8">
        <v>1.3</v>
      </c>
      <c r="E33" s="8">
        <v>1.3</v>
      </c>
      <c r="F33" s="8">
        <v>1.3</v>
      </c>
      <c r="G33" s="8">
        <v>1.3</v>
      </c>
      <c r="H33" s="8">
        <v>1.3</v>
      </c>
      <c r="I33" s="8">
        <v>1.3</v>
      </c>
      <c r="J33" s="8">
        <v>1.3</v>
      </c>
      <c r="K33" s="8">
        <v>1.3</v>
      </c>
      <c r="L33" s="8">
        <v>1.3</v>
      </c>
      <c r="M33" s="8">
        <v>1.3</v>
      </c>
      <c r="N33" s="8">
        <v>1.3</v>
      </c>
      <c r="O33" s="8">
        <v>1.3</v>
      </c>
      <c r="P33" s="8">
        <v>1.3</v>
      </c>
      <c r="Q33" s="8">
        <v>1.3</v>
      </c>
      <c r="R33" s="8">
        <v>1.3</v>
      </c>
      <c r="S33" s="8">
        <v>1.3</v>
      </c>
      <c r="T33" s="8">
        <v>24</v>
      </c>
      <c r="U33" s="8">
        <v>18</v>
      </c>
      <c r="V33" s="8">
        <v>-6</v>
      </c>
      <c r="W33" s="8">
        <v>-33.33</v>
      </c>
      <c r="AA33" s="7" t="s">
        <v>66</v>
      </c>
      <c r="AB33" s="8">
        <v>23</v>
      </c>
      <c r="AC33" s="8">
        <v>2</v>
      </c>
      <c r="AD33" s="8">
        <v>5</v>
      </c>
      <c r="AE33" s="8">
        <v>7</v>
      </c>
      <c r="AF33" s="8">
        <v>10</v>
      </c>
      <c r="AG33" s="8">
        <v>2</v>
      </c>
      <c r="AH33" s="8">
        <v>10</v>
      </c>
      <c r="AI33" s="8">
        <v>16</v>
      </c>
      <c r="AJ33" s="8">
        <v>18</v>
      </c>
      <c r="AK33" s="8">
        <v>2</v>
      </c>
      <c r="AL33" s="8">
        <v>2</v>
      </c>
      <c r="AM33" s="8">
        <v>2</v>
      </c>
      <c r="AN33" s="8">
        <v>2</v>
      </c>
      <c r="AO33" s="8">
        <v>29</v>
      </c>
      <c r="AP33" s="8">
        <v>2</v>
      </c>
      <c r="AQ33" s="8">
        <v>31</v>
      </c>
      <c r="AR33" s="8">
        <v>2</v>
      </c>
      <c r="AS33" s="8">
        <v>16</v>
      </c>
      <c r="AT33" s="8">
        <v>181</v>
      </c>
      <c r="AU33" s="8">
        <v>180</v>
      </c>
      <c r="AV33" s="8">
        <v>-1</v>
      </c>
      <c r="AW33" s="8">
        <v>-0.56000000000000005</v>
      </c>
      <c r="BA33" s="7" t="s">
        <v>66</v>
      </c>
      <c r="BB33" s="8">
        <v>296</v>
      </c>
      <c r="BC33" s="8">
        <v>2</v>
      </c>
      <c r="BD33" s="8">
        <v>2</v>
      </c>
      <c r="BE33" s="8">
        <v>67</v>
      </c>
      <c r="BF33" s="8">
        <v>132</v>
      </c>
      <c r="BG33" s="8">
        <v>2</v>
      </c>
      <c r="BH33" s="8">
        <v>100</v>
      </c>
      <c r="BI33" s="8">
        <v>133</v>
      </c>
      <c r="BJ33" s="8">
        <v>230</v>
      </c>
      <c r="BK33" s="8">
        <v>2</v>
      </c>
      <c r="BL33" s="8">
        <v>2</v>
      </c>
      <c r="BM33" s="8">
        <v>2</v>
      </c>
      <c r="BN33" s="8">
        <v>2</v>
      </c>
      <c r="BO33" s="8">
        <v>329</v>
      </c>
      <c r="BP33" s="8">
        <v>2</v>
      </c>
      <c r="BQ33" s="8">
        <v>361</v>
      </c>
      <c r="BR33" s="8">
        <v>2</v>
      </c>
      <c r="BS33" s="8">
        <v>133</v>
      </c>
      <c r="BT33" s="8">
        <v>1799</v>
      </c>
      <c r="BU33" s="8">
        <v>1800</v>
      </c>
      <c r="BV33" s="8">
        <v>1</v>
      </c>
      <c r="BW33" s="8">
        <v>0.06</v>
      </c>
      <c r="BY33">
        <f t="shared" ref="BY33:BY43" si="0">BT33</f>
        <v>1799</v>
      </c>
      <c r="BZ33">
        <f t="shared" ref="BZ33:BZ43" si="1">AT33</f>
        <v>181</v>
      </c>
      <c r="CA33">
        <f t="shared" ref="CA33:CA43" si="2">AVERAGE(BY33/100,BZ33/10)</f>
        <v>18.045000000000002</v>
      </c>
      <c r="CB33">
        <f t="shared" ref="CB33:CB43" si="3">U33</f>
        <v>18</v>
      </c>
      <c r="CC33">
        <f t="shared" ref="CC33:CC43" si="4">CA33-CB33</f>
        <v>4.5000000000001705E-2</v>
      </c>
      <c r="CD33" s="20">
        <f t="shared" ref="CD33:CD43" si="5">CC33</f>
        <v>4.5000000000001705E-2</v>
      </c>
    </row>
    <row r="34" spans="1:83" ht="15" thickBot="1" x14ac:dyDescent="0.35">
      <c r="A34" s="7" t="s">
        <v>67</v>
      </c>
      <c r="B34" s="8">
        <v>1.3</v>
      </c>
      <c r="C34" s="8">
        <v>1.3</v>
      </c>
      <c r="D34" s="8">
        <v>0</v>
      </c>
      <c r="E34" s="8">
        <v>1.3</v>
      </c>
      <c r="F34" s="8">
        <v>0</v>
      </c>
      <c r="G34" s="8">
        <v>1.3</v>
      </c>
      <c r="H34" s="8">
        <v>0</v>
      </c>
      <c r="I34" s="8">
        <v>1.3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6.7</v>
      </c>
      <c r="U34" s="8">
        <v>5</v>
      </c>
      <c r="V34" s="8">
        <v>-1.7</v>
      </c>
      <c r="W34" s="8">
        <v>-34</v>
      </c>
      <c r="AA34" s="7" t="s">
        <v>67</v>
      </c>
      <c r="AB34" s="8">
        <v>23</v>
      </c>
      <c r="AC34" s="8">
        <v>2</v>
      </c>
      <c r="AD34" s="8">
        <v>0</v>
      </c>
      <c r="AE34" s="8">
        <v>7</v>
      </c>
      <c r="AF34" s="8">
        <v>0</v>
      </c>
      <c r="AG34" s="8">
        <v>2</v>
      </c>
      <c r="AH34" s="8">
        <v>0</v>
      </c>
      <c r="AI34" s="8">
        <v>16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50</v>
      </c>
      <c r="AU34" s="8">
        <v>50</v>
      </c>
      <c r="AV34" s="8">
        <v>0</v>
      </c>
      <c r="AW34" s="8">
        <v>0</v>
      </c>
      <c r="BA34" s="7" t="s">
        <v>67</v>
      </c>
      <c r="BB34" s="8">
        <v>296</v>
      </c>
      <c r="BC34" s="8">
        <v>2</v>
      </c>
      <c r="BD34" s="8">
        <v>0</v>
      </c>
      <c r="BE34" s="8">
        <v>67</v>
      </c>
      <c r="BF34" s="8">
        <v>0</v>
      </c>
      <c r="BG34" s="8">
        <v>2</v>
      </c>
      <c r="BH34" s="8">
        <v>0</v>
      </c>
      <c r="BI34" s="8">
        <v>133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500</v>
      </c>
      <c r="BU34" s="8">
        <v>500</v>
      </c>
      <c r="BV34" s="8">
        <v>0</v>
      </c>
      <c r="BW34" s="8">
        <v>0</v>
      </c>
      <c r="BY34">
        <f t="shared" si="0"/>
        <v>500</v>
      </c>
      <c r="BZ34">
        <f t="shared" si="1"/>
        <v>50</v>
      </c>
      <c r="CA34">
        <f t="shared" si="2"/>
        <v>5</v>
      </c>
      <c r="CB34">
        <f t="shared" si="3"/>
        <v>5</v>
      </c>
      <c r="CC34">
        <f t="shared" si="4"/>
        <v>0</v>
      </c>
      <c r="CD34" s="20">
        <f t="shared" si="5"/>
        <v>0</v>
      </c>
    </row>
    <row r="35" spans="1:83" ht="15" thickBot="1" x14ac:dyDescent="0.35">
      <c r="A35" s="7" t="s">
        <v>68</v>
      </c>
      <c r="B35" s="8">
        <v>1.3</v>
      </c>
      <c r="C35" s="8">
        <v>0</v>
      </c>
      <c r="D35" s="8">
        <v>1.3</v>
      </c>
      <c r="E35" s="8">
        <v>0</v>
      </c>
      <c r="F35" s="8">
        <v>0</v>
      </c>
      <c r="G35" s="8">
        <v>1.3</v>
      </c>
      <c r="H35" s="8">
        <v>1.3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5.3</v>
      </c>
      <c r="U35" s="8">
        <v>4</v>
      </c>
      <c r="V35" s="8">
        <v>-1.3</v>
      </c>
      <c r="W35" s="8">
        <v>-32.5</v>
      </c>
      <c r="AA35" s="7" t="s">
        <v>68</v>
      </c>
      <c r="AB35" s="8">
        <v>23</v>
      </c>
      <c r="AC35" s="8">
        <v>0</v>
      </c>
      <c r="AD35" s="8">
        <v>5</v>
      </c>
      <c r="AE35" s="8">
        <v>0</v>
      </c>
      <c r="AF35" s="8">
        <v>0</v>
      </c>
      <c r="AG35" s="8">
        <v>2</v>
      </c>
      <c r="AH35" s="8">
        <v>10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40</v>
      </c>
      <c r="AU35" s="8">
        <v>40</v>
      </c>
      <c r="AV35" s="8">
        <v>0</v>
      </c>
      <c r="AW35" s="8">
        <v>0</v>
      </c>
      <c r="BA35" s="7" t="s">
        <v>68</v>
      </c>
      <c r="BB35" s="8">
        <v>296</v>
      </c>
      <c r="BC35" s="8">
        <v>0</v>
      </c>
      <c r="BD35" s="8">
        <v>2</v>
      </c>
      <c r="BE35" s="8">
        <v>0</v>
      </c>
      <c r="BF35" s="8">
        <v>0</v>
      </c>
      <c r="BG35" s="8">
        <v>2</v>
      </c>
      <c r="BH35" s="8">
        <v>100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400</v>
      </c>
      <c r="BU35" s="8">
        <v>400</v>
      </c>
      <c r="BV35" s="8">
        <v>0</v>
      </c>
      <c r="BW35" s="8">
        <v>0</v>
      </c>
      <c r="BY35">
        <f t="shared" si="0"/>
        <v>400</v>
      </c>
      <c r="BZ35">
        <f t="shared" si="1"/>
        <v>40</v>
      </c>
      <c r="CA35">
        <f t="shared" si="2"/>
        <v>4</v>
      </c>
      <c r="CB35">
        <f t="shared" si="3"/>
        <v>4</v>
      </c>
      <c r="CC35">
        <f t="shared" si="4"/>
        <v>0</v>
      </c>
      <c r="CD35" s="20">
        <f t="shared" si="5"/>
        <v>0</v>
      </c>
    </row>
    <row r="36" spans="1:83" ht="15" thickBot="1" x14ac:dyDescent="0.35">
      <c r="A36" s="7" t="s">
        <v>69</v>
      </c>
      <c r="B36" s="8">
        <v>1.3</v>
      </c>
      <c r="C36" s="8">
        <v>1.3</v>
      </c>
      <c r="D36" s="8">
        <v>1.3</v>
      </c>
      <c r="E36" s="8">
        <v>1.3</v>
      </c>
      <c r="F36" s="8">
        <v>1.3</v>
      </c>
      <c r="G36" s="8">
        <v>1.3</v>
      </c>
      <c r="H36" s="8">
        <v>1.3</v>
      </c>
      <c r="I36" s="8">
        <v>1.3</v>
      </c>
      <c r="J36" s="8">
        <v>1.3</v>
      </c>
      <c r="K36" s="8">
        <v>1.3</v>
      </c>
      <c r="L36" s="8">
        <v>1.3</v>
      </c>
      <c r="M36" s="8">
        <v>1.3</v>
      </c>
      <c r="N36" s="8">
        <v>1.3</v>
      </c>
      <c r="O36" s="8">
        <v>1.3</v>
      </c>
      <c r="P36" s="8">
        <v>1.3</v>
      </c>
      <c r="Q36" s="8">
        <v>1.3</v>
      </c>
      <c r="R36" s="8">
        <v>1.3</v>
      </c>
      <c r="S36" s="8">
        <v>1.3</v>
      </c>
      <c r="T36" s="8">
        <v>24</v>
      </c>
      <c r="U36" s="8">
        <v>18</v>
      </c>
      <c r="V36" s="8">
        <v>-6</v>
      </c>
      <c r="W36" s="8">
        <v>-33.33</v>
      </c>
      <c r="AA36" s="7" t="s">
        <v>69</v>
      </c>
      <c r="AB36" s="8">
        <v>23</v>
      </c>
      <c r="AC36" s="8">
        <v>2</v>
      </c>
      <c r="AD36" s="8">
        <v>5</v>
      </c>
      <c r="AE36" s="8">
        <v>7</v>
      </c>
      <c r="AF36" s="8">
        <v>10</v>
      </c>
      <c r="AG36" s="8">
        <v>2</v>
      </c>
      <c r="AH36" s="8">
        <v>10</v>
      </c>
      <c r="AI36" s="8">
        <v>16</v>
      </c>
      <c r="AJ36" s="8">
        <v>18</v>
      </c>
      <c r="AK36" s="8">
        <v>2</v>
      </c>
      <c r="AL36" s="8">
        <v>2</v>
      </c>
      <c r="AM36" s="8">
        <v>2</v>
      </c>
      <c r="AN36" s="8">
        <v>2</v>
      </c>
      <c r="AO36" s="8">
        <v>29</v>
      </c>
      <c r="AP36" s="8">
        <v>2</v>
      </c>
      <c r="AQ36" s="8">
        <v>31</v>
      </c>
      <c r="AR36" s="8">
        <v>2</v>
      </c>
      <c r="AS36" s="8">
        <v>16</v>
      </c>
      <c r="AT36" s="8">
        <v>181</v>
      </c>
      <c r="AU36" s="8">
        <v>180</v>
      </c>
      <c r="AV36" s="8">
        <v>-1</v>
      </c>
      <c r="AW36" s="8">
        <v>-0.56000000000000005</v>
      </c>
      <c r="BA36" s="7" t="s">
        <v>69</v>
      </c>
      <c r="BB36" s="8">
        <v>296</v>
      </c>
      <c r="BC36" s="8">
        <v>2</v>
      </c>
      <c r="BD36" s="8">
        <v>2</v>
      </c>
      <c r="BE36" s="8">
        <v>67</v>
      </c>
      <c r="BF36" s="8">
        <v>132</v>
      </c>
      <c r="BG36" s="8">
        <v>2</v>
      </c>
      <c r="BH36" s="8">
        <v>100</v>
      </c>
      <c r="BI36" s="8">
        <v>133</v>
      </c>
      <c r="BJ36" s="8">
        <v>230</v>
      </c>
      <c r="BK36" s="8">
        <v>2</v>
      </c>
      <c r="BL36" s="8">
        <v>2</v>
      </c>
      <c r="BM36" s="8">
        <v>2</v>
      </c>
      <c r="BN36" s="8">
        <v>2</v>
      </c>
      <c r="BO36" s="8">
        <v>329</v>
      </c>
      <c r="BP36" s="8">
        <v>2</v>
      </c>
      <c r="BQ36" s="8">
        <v>361</v>
      </c>
      <c r="BR36" s="8">
        <v>2</v>
      </c>
      <c r="BS36" s="8">
        <v>133</v>
      </c>
      <c r="BT36" s="8">
        <v>1799</v>
      </c>
      <c r="BU36" s="8">
        <v>1800</v>
      </c>
      <c r="BV36" s="8">
        <v>1</v>
      </c>
      <c r="BW36" s="8">
        <v>0.06</v>
      </c>
      <c r="BY36">
        <f t="shared" si="0"/>
        <v>1799</v>
      </c>
      <c r="BZ36">
        <f t="shared" si="1"/>
        <v>181</v>
      </c>
      <c r="CA36">
        <f t="shared" si="2"/>
        <v>18.045000000000002</v>
      </c>
      <c r="CB36">
        <f t="shared" si="3"/>
        <v>18</v>
      </c>
      <c r="CC36">
        <f t="shared" si="4"/>
        <v>4.5000000000001705E-2</v>
      </c>
      <c r="CD36" s="20">
        <f t="shared" si="5"/>
        <v>4.5000000000001705E-2</v>
      </c>
    </row>
    <row r="37" spans="1:83" ht="15" thickBot="1" x14ac:dyDescent="0.35">
      <c r="A37" s="7" t="s">
        <v>70</v>
      </c>
      <c r="B37" s="8">
        <v>0</v>
      </c>
      <c r="C37" s="8">
        <v>1.3</v>
      </c>
      <c r="D37" s="8">
        <v>0</v>
      </c>
      <c r="E37" s="8">
        <v>0</v>
      </c>
      <c r="F37" s="8">
        <v>0</v>
      </c>
      <c r="G37" s="8">
        <v>1.3</v>
      </c>
      <c r="H37" s="8">
        <v>1.3</v>
      </c>
      <c r="I37" s="8">
        <v>1.3</v>
      </c>
      <c r="J37" s="8">
        <v>0</v>
      </c>
      <c r="K37" s="8">
        <v>0</v>
      </c>
      <c r="L37" s="8">
        <v>0</v>
      </c>
      <c r="M37" s="8">
        <v>1.3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1.3</v>
      </c>
      <c r="T37" s="8">
        <v>8</v>
      </c>
      <c r="U37" s="8">
        <v>6</v>
      </c>
      <c r="V37" s="8">
        <v>-2</v>
      </c>
      <c r="W37" s="8">
        <v>-33.33</v>
      </c>
      <c r="AA37" s="7" t="s">
        <v>70</v>
      </c>
      <c r="AB37" s="8">
        <v>12</v>
      </c>
      <c r="AC37" s="8">
        <v>2</v>
      </c>
      <c r="AD37" s="8">
        <v>0</v>
      </c>
      <c r="AE37" s="8">
        <v>0</v>
      </c>
      <c r="AF37" s="8">
        <v>0</v>
      </c>
      <c r="AG37" s="8">
        <v>2</v>
      </c>
      <c r="AH37" s="8">
        <v>10</v>
      </c>
      <c r="AI37" s="8">
        <v>16</v>
      </c>
      <c r="AJ37" s="8">
        <v>0</v>
      </c>
      <c r="AK37" s="8">
        <v>0</v>
      </c>
      <c r="AL37" s="8">
        <v>0</v>
      </c>
      <c r="AM37" s="8">
        <v>2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16</v>
      </c>
      <c r="AT37" s="8">
        <v>60</v>
      </c>
      <c r="AU37" s="8">
        <v>60</v>
      </c>
      <c r="AV37" s="8">
        <v>0</v>
      </c>
      <c r="AW37" s="8">
        <v>0</v>
      </c>
      <c r="BA37" s="7" t="s">
        <v>70</v>
      </c>
      <c r="BB37" s="8">
        <v>228</v>
      </c>
      <c r="BC37" s="8">
        <v>2</v>
      </c>
      <c r="BD37" s="8">
        <v>0</v>
      </c>
      <c r="BE37" s="8">
        <v>0</v>
      </c>
      <c r="BF37" s="8">
        <v>0</v>
      </c>
      <c r="BG37" s="8">
        <v>2</v>
      </c>
      <c r="BH37" s="8">
        <v>100</v>
      </c>
      <c r="BI37" s="8">
        <v>133</v>
      </c>
      <c r="BJ37" s="8">
        <v>0</v>
      </c>
      <c r="BK37" s="8">
        <v>0</v>
      </c>
      <c r="BL37" s="8">
        <v>0</v>
      </c>
      <c r="BM37" s="8">
        <v>2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133</v>
      </c>
      <c r="BT37" s="8">
        <v>600</v>
      </c>
      <c r="BU37" s="8">
        <v>600</v>
      </c>
      <c r="BV37" s="8">
        <v>0</v>
      </c>
      <c r="BW37" s="8">
        <v>0</v>
      </c>
      <c r="BY37">
        <f t="shared" si="0"/>
        <v>600</v>
      </c>
      <c r="BZ37">
        <f t="shared" si="1"/>
        <v>60</v>
      </c>
      <c r="CA37">
        <f t="shared" si="2"/>
        <v>6</v>
      </c>
      <c r="CB37">
        <f t="shared" si="3"/>
        <v>6</v>
      </c>
      <c r="CC37">
        <f t="shared" si="4"/>
        <v>0</v>
      </c>
      <c r="CD37" s="20">
        <f t="shared" si="5"/>
        <v>0</v>
      </c>
    </row>
    <row r="38" spans="1:83" ht="15" thickBot="1" x14ac:dyDescent="0.35">
      <c r="A38" s="7" t="s">
        <v>71</v>
      </c>
      <c r="B38" s="8">
        <v>1.3</v>
      </c>
      <c r="C38" s="8">
        <v>1.3</v>
      </c>
      <c r="D38" s="8">
        <v>0</v>
      </c>
      <c r="E38" s="8">
        <v>1.3</v>
      </c>
      <c r="F38" s="8">
        <v>0</v>
      </c>
      <c r="G38" s="8">
        <v>1.3</v>
      </c>
      <c r="H38" s="8">
        <v>1.3</v>
      </c>
      <c r="I38" s="8">
        <v>1.3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8</v>
      </c>
      <c r="U38" s="8">
        <v>6</v>
      </c>
      <c r="V38" s="8">
        <v>-2</v>
      </c>
      <c r="W38" s="8">
        <v>-33.33</v>
      </c>
      <c r="AA38" s="7" t="s">
        <v>71</v>
      </c>
      <c r="AB38" s="8">
        <v>23</v>
      </c>
      <c r="AC38" s="8">
        <v>2</v>
      </c>
      <c r="AD38" s="8">
        <v>0</v>
      </c>
      <c r="AE38" s="8">
        <v>7</v>
      </c>
      <c r="AF38" s="8">
        <v>0</v>
      </c>
      <c r="AG38" s="8">
        <v>2</v>
      </c>
      <c r="AH38" s="8">
        <v>10</v>
      </c>
      <c r="AI38" s="8">
        <v>16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60</v>
      </c>
      <c r="AU38" s="8">
        <v>60</v>
      </c>
      <c r="AV38" s="8">
        <v>0</v>
      </c>
      <c r="AW38" s="8">
        <v>0</v>
      </c>
      <c r="BA38" s="7" t="s">
        <v>71</v>
      </c>
      <c r="BB38" s="8">
        <v>296</v>
      </c>
      <c r="BC38" s="8">
        <v>2</v>
      </c>
      <c r="BD38" s="8">
        <v>0</v>
      </c>
      <c r="BE38" s="8">
        <v>67</v>
      </c>
      <c r="BF38" s="8">
        <v>0</v>
      </c>
      <c r="BG38" s="8">
        <v>2</v>
      </c>
      <c r="BH38" s="8">
        <v>100</v>
      </c>
      <c r="BI38" s="8">
        <v>133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600</v>
      </c>
      <c r="BU38" s="8">
        <v>600</v>
      </c>
      <c r="BV38" s="8">
        <v>0</v>
      </c>
      <c r="BW38" s="8">
        <v>0</v>
      </c>
      <c r="BY38">
        <f t="shared" si="0"/>
        <v>600</v>
      </c>
      <c r="BZ38">
        <f t="shared" si="1"/>
        <v>60</v>
      </c>
      <c r="CA38">
        <f t="shared" si="2"/>
        <v>6</v>
      </c>
      <c r="CB38">
        <f t="shared" si="3"/>
        <v>6</v>
      </c>
      <c r="CC38">
        <f t="shared" si="4"/>
        <v>0</v>
      </c>
      <c r="CD38" s="20">
        <f t="shared" si="5"/>
        <v>0</v>
      </c>
    </row>
    <row r="39" spans="1:83" ht="15" thickBot="1" x14ac:dyDescent="0.35">
      <c r="A39" s="7" t="s">
        <v>72</v>
      </c>
      <c r="B39" s="8">
        <v>1.3</v>
      </c>
      <c r="C39" s="8">
        <v>1.3</v>
      </c>
      <c r="D39" s="8">
        <v>0</v>
      </c>
      <c r="E39" s="8">
        <v>1.3</v>
      </c>
      <c r="F39" s="8">
        <v>0</v>
      </c>
      <c r="G39" s="8">
        <v>1.3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1.3</v>
      </c>
      <c r="T39" s="8">
        <v>6.7</v>
      </c>
      <c r="U39" s="8">
        <v>5</v>
      </c>
      <c r="V39" s="8">
        <v>-1.7</v>
      </c>
      <c r="W39" s="8">
        <v>-34</v>
      </c>
      <c r="AA39" s="7" t="s">
        <v>72</v>
      </c>
      <c r="AB39" s="8">
        <v>23</v>
      </c>
      <c r="AC39" s="8">
        <v>2</v>
      </c>
      <c r="AD39" s="8">
        <v>0</v>
      </c>
      <c r="AE39" s="8">
        <v>7</v>
      </c>
      <c r="AF39" s="8">
        <v>0</v>
      </c>
      <c r="AG39" s="8">
        <v>2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16</v>
      </c>
      <c r="AT39" s="8">
        <v>50</v>
      </c>
      <c r="AU39" s="8">
        <v>50</v>
      </c>
      <c r="AV39" s="8">
        <v>0</v>
      </c>
      <c r="AW39" s="8">
        <v>0</v>
      </c>
      <c r="BA39" s="7" t="s">
        <v>72</v>
      </c>
      <c r="BB39" s="8">
        <v>296</v>
      </c>
      <c r="BC39" s="8">
        <v>2</v>
      </c>
      <c r="BD39" s="8">
        <v>0</v>
      </c>
      <c r="BE39" s="8">
        <v>67</v>
      </c>
      <c r="BF39" s="8">
        <v>0</v>
      </c>
      <c r="BG39" s="8">
        <v>2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133</v>
      </c>
      <c r="BT39" s="8">
        <v>500</v>
      </c>
      <c r="BU39" s="8">
        <v>500</v>
      </c>
      <c r="BV39" s="8">
        <v>0</v>
      </c>
      <c r="BW39" s="8">
        <v>0</v>
      </c>
      <c r="BY39">
        <f t="shared" si="0"/>
        <v>500</v>
      </c>
      <c r="BZ39">
        <f t="shared" si="1"/>
        <v>50</v>
      </c>
      <c r="CA39">
        <f t="shared" si="2"/>
        <v>5</v>
      </c>
      <c r="CB39">
        <f t="shared" si="3"/>
        <v>5</v>
      </c>
      <c r="CC39">
        <f t="shared" si="4"/>
        <v>0</v>
      </c>
      <c r="CD39" s="20">
        <f t="shared" si="5"/>
        <v>0</v>
      </c>
    </row>
    <row r="40" spans="1:83" ht="15" thickBot="1" x14ac:dyDescent="0.35">
      <c r="A40" s="7" t="s">
        <v>73</v>
      </c>
      <c r="B40" s="8">
        <v>1.3</v>
      </c>
      <c r="C40" s="8">
        <v>1.3</v>
      </c>
      <c r="D40" s="8">
        <v>1.3</v>
      </c>
      <c r="E40" s="8">
        <v>1.3</v>
      </c>
      <c r="F40" s="8">
        <v>1.3</v>
      </c>
      <c r="G40" s="8">
        <v>1.3</v>
      </c>
      <c r="H40" s="8">
        <v>1.3</v>
      </c>
      <c r="I40" s="8">
        <v>1.3</v>
      </c>
      <c r="J40" s="8">
        <v>1.3</v>
      </c>
      <c r="K40" s="8">
        <v>0</v>
      </c>
      <c r="L40" s="8">
        <v>0</v>
      </c>
      <c r="M40" s="8">
        <v>0</v>
      </c>
      <c r="N40" s="8">
        <v>1.3</v>
      </c>
      <c r="O40" s="8">
        <v>0</v>
      </c>
      <c r="P40" s="8">
        <v>0</v>
      </c>
      <c r="Q40" s="8">
        <v>0</v>
      </c>
      <c r="R40" s="8">
        <v>0</v>
      </c>
      <c r="S40" s="8">
        <v>1.3</v>
      </c>
      <c r="T40" s="8">
        <v>14.6</v>
      </c>
      <c r="U40" s="8">
        <v>11</v>
      </c>
      <c r="V40" s="8">
        <v>-3.6</v>
      </c>
      <c r="W40" s="8">
        <v>-32.729999999999997</v>
      </c>
      <c r="AA40" s="7" t="s">
        <v>73</v>
      </c>
      <c r="AB40" s="8">
        <v>23</v>
      </c>
      <c r="AC40" s="8">
        <v>2</v>
      </c>
      <c r="AD40" s="8">
        <v>5</v>
      </c>
      <c r="AE40" s="8">
        <v>7</v>
      </c>
      <c r="AF40" s="8">
        <v>10</v>
      </c>
      <c r="AG40" s="8">
        <v>2</v>
      </c>
      <c r="AH40" s="8">
        <v>10</v>
      </c>
      <c r="AI40" s="8">
        <v>16</v>
      </c>
      <c r="AJ40" s="8">
        <v>18</v>
      </c>
      <c r="AK40" s="8">
        <v>0</v>
      </c>
      <c r="AL40" s="8">
        <v>0</v>
      </c>
      <c r="AM40" s="8">
        <v>0</v>
      </c>
      <c r="AN40" s="8">
        <v>2</v>
      </c>
      <c r="AO40" s="8">
        <v>0</v>
      </c>
      <c r="AP40" s="8">
        <v>0</v>
      </c>
      <c r="AQ40" s="8">
        <v>0</v>
      </c>
      <c r="AR40" s="8">
        <v>0</v>
      </c>
      <c r="AS40" s="8">
        <v>16</v>
      </c>
      <c r="AT40" s="8">
        <v>111</v>
      </c>
      <c r="AU40" s="8">
        <v>110</v>
      </c>
      <c r="AV40" s="8">
        <v>-1</v>
      </c>
      <c r="AW40" s="8">
        <v>-0.91</v>
      </c>
      <c r="BA40" s="7" t="s">
        <v>73</v>
      </c>
      <c r="BB40" s="8">
        <v>296</v>
      </c>
      <c r="BC40" s="8">
        <v>2</v>
      </c>
      <c r="BD40" s="8">
        <v>2</v>
      </c>
      <c r="BE40" s="8">
        <v>67</v>
      </c>
      <c r="BF40" s="8">
        <v>132</v>
      </c>
      <c r="BG40" s="8">
        <v>2</v>
      </c>
      <c r="BH40" s="8">
        <v>100</v>
      </c>
      <c r="BI40" s="8">
        <v>133</v>
      </c>
      <c r="BJ40" s="8">
        <v>230</v>
      </c>
      <c r="BK40" s="8">
        <v>0</v>
      </c>
      <c r="BL40" s="8">
        <v>0</v>
      </c>
      <c r="BM40" s="8">
        <v>0</v>
      </c>
      <c r="BN40" s="8">
        <v>2</v>
      </c>
      <c r="BO40" s="8">
        <v>0</v>
      </c>
      <c r="BP40" s="8">
        <v>0</v>
      </c>
      <c r="BQ40" s="8">
        <v>0</v>
      </c>
      <c r="BR40" s="8">
        <v>0</v>
      </c>
      <c r="BS40" s="8">
        <v>133</v>
      </c>
      <c r="BT40" s="8">
        <v>1099</v>
      </c>
      <c r="BU40" s="8">
        <v>1100</v>
      </c>
      <c r="BV40" s="8">
        <v>1</v>
      </c>
      <c r="BW40" s="8">
        <v>0.09</v>
      </c>
      <c r="BY40">
        <f t="shared" si="0"/>
        <v>1099</v>
      </c>
      <c r="BZ40">
        <f t="shared" si="1"/>
        <v>111</v>
      </c>
      <c r="CA40">
        <f t="shared" si="2"/>
        <v>11.045</v>
      </c>
      <c r="CB40">
        <f t="shared" si="3"/>
        <v>11</v>
      </c>
      <c r="CC40">
        <f t="shared" si="4"/>
        <v>4.4999999999999929E-2</v>
      </c>
      <c r="CD40" s="20">
        <f t="shared" si="5"/>
        <v>4.4999999999999929E-2</v>
      </c>
    </row>
    <row r="41" spans="1:83" ht="15" thickBot="1" x14ac:dyDescent="0.35">
      <c r="A41" s="7" t="s">
        <v>74</v>
      </c>
      <c r="B41" s="8">
        <v>1.3</v>
      </c>
      <c r="C41" s="8">
        <v>1.3</v>
      </c>
      <c r="D41" s="8">
        <v>1.3</v>
      </c>
      <c r="E41" s="8">
        <v>1.3</v>
      </c>
      <c r="F41" s="8">
        <v>1.3</v>
      </c>
      <c r="G41" s="8">
        <v>1.3</v>
      </c>
      <c r="H41" s="8">
        <v>1.3</v>
      </c>
      <c r="I41" s="8">
        <v>1.3</v>
      </c>
      <c r="J41" s="8">
        <v>0</v>
      </c>
      <c r="K41" s="8">
        <v>0</v>
      </c>
      <c r="L41" s="8">
        <v>0</v>
      </c>
      <c r="M41" s="8">
        <v>0</v>
      </c>
      <c r="N41" s="8">
        <v>1.3</v>
      </c>
      <c r="O41" s="8">
        <v>0</v>
      </c>
      <c r="P41" s="8">
        <v>0</v>
      </c>
      <c r="Q41" s="8">
        <v>1.3</v>
      </c>
      <c r="R41" s="8">
        <v>1.3</v>
      </c>
      <c r="S41" s="8">
        <v>0</v>
      </c>
      <c r="T41" s="8">
        <v>14.6</v>
      </c>
      <c r="U41" s="8">
        <v>11</v>
      </c>
      <c r="V41" s="8">
        <v>-3.6</v>
      </c>
      <c r="W41" s="8">
        <v>-32.729999999999997</v>
      </c>
      <c r="AA41" s="7" t="s">
        <v>74</v>
      </c>
      <c r="AB41" s="8">
        <v>23</v>
      </c>
      <c r="AC41" s="8">
        <v>2</v>
      </c>
      <c r="AD41" s="8">
        <v>5</v>
      </c>
      <c r="AE41" s="8">
        <v>7</v>
      </c>
      <c r="AF41" s="8">
        <v>10</v>
      </c>
      <c r="AG41" s="8">
        <v>2</v>
      </c>
      <c r="AH41" s="8">
        <v>10</v>
      </c>
      <c r="AI41" s="8">
        <v>16</v>
      </c>
      <c r="AJ41" s="8">
        <v>0</v>
      </c>
      <c r="AK41" s="8">
        <v>0</v>
      </c>
      <c r="AL41" s="8">
        <v>0</v>
      </c>
      <c r="AM41" s="8">
        <v>0</v>
      </c>
      <c r="AN41" s="8">
        <v>2</v>
      </c>
      <c r="AO41" s="8">
        <v>0</v>
      </c>
      <c r="AP41" s="8">
        <v>0</v>
      </c>
      <c r="AQ41" s="8">
        <v>31</v>
      </c>
      <c r="AR41" s="8">
        <v>2</v>
      </c>
      <c r="AS41" s="8">
        <v>0</v>
      </c>
      <c r="AT41" s="8">
        <v>110</v>
      </c>
      <c r="AU41" s="8">
        <v>110</v>
      </c>
      <c r="AV41" s="8">
        <v>0</v>
      </c>
      <c r="AW41" s="8">
        <v>0</v>
      </c>
      <c r="BA41" s="7" t="s">
        <v>74</v>
      </c>
      <c r="BB41" s="8">
        <v>296</v>
      </c>
      <c r="BC41" s="8">
        <v>2</v>
      </c>
      <c r="BD41" s="8">
        <v>2</v>
      </c>
      <c r="BE41" s="8">
        <v>67</v>
      </c>
      <c r="BF41" s="8">
        <v>132</v>
      </c>
      <c r="BG41" s="8">
        <v>2</v>
      </c>
      <c r="BH41" s="8">
        <v>100</v>
      </c>
      <c r="BI41" s="8">
        <v>133</v>
      </c>
      <c r="BJ41" s="8">
        <v>0</v>
      </c>
      <c r="BK41" s="8">
        <v>0</v>
      </c>
      <c r="BL41" s="8">
        <v>0</v>
      </c>
      <c r="BM41" s="8">
        <v>0</v>
      </c>
      <c r="BN41" s="8">
        <v>2</v>
      </c>
      <c r="BO41" s="8">
        <v>0</v>
      </c>
      <c r="BP41" s="8">
        <v>0</v>
      </c>
      <c r="BQ41" s="8">
        <v>361</v>
      </c>
      <c r="BR41" s="8">
        <v>2</v>
      </c>
      <c r="BS41" s="8">
        <v>0</v>
      </c>
      <c r="BT41" s="8">
        <v>1099</v>
      </c>
      <c r="BU41" s="8">
        <v>1100</v>
      </c>
      <c r="BV41" s="8">
        <v>1</v>
      </c>
      <c r="BW41" s="8">
        <v>0.09</v>
      </c>
      <c r="BY41">
        <f t="shared" si="0"/>
        <v>1099</v>
      </c>
      <c r="BZ41">
        <f t="shared" si="1"/>
        <v>110</v>
      </c>
      <c r="CA41">
        <f t="shared" si="2"/>
        <v>10.995000000000001</v>
      </c>
      <c r="CB41">
        <f t="shared" si="3"/>
        <v>11</v>
      </c>
      <c r="CC41">
        <f t="shared" si="4"/>
        <v>-4.9999999999990052E-3</v>
      </c>
      <c r="CD41" s="20">
        <f t="shared" si="5"/>
        <v>-4.9999999999990052E-3</v>
      </c>
    </row>
    <row r="42" spans="1:83" ht="15" thickBot="1" x14ac:dyDescent="0.35">
      <c r="A42" s="7" t="s">
        <v>75</v>
      </c>
      <c r="B42" s="8">
        <v>0</v>
      </c>
      <c r="C42" s="8">
        <v>1.3</v>
      </c>
      <c r="D42" s="8">
        <v>1.3</v>
      </c>
      <c r="E42" s="8">
        <v>1.3</v>
      </c>
      <c r="F42" s="8">
        <v>0</v>
      </c>
      <c r="G42" s="8">
        <v>1.3</v>
      </c>
      <c r="H42" s="8">
        <v>0</v>
      </c>
      <c r="I42" s="8">
        <v>1.3</v>
      </c>
      <c r="J42" s="8">
        <v>1.3</v>
      </c>
      <c r="K42" s="8">
        <v>0</v>
      </c>
      <c r="L42" s="8">
        <v>0</v>
      </c>
      <c r="M42" s="8">
        <v>0</v>
      </c>
      <c r="N42" s="8">
        <v>1.3</v>
      </c>
      <c r="O42" s="8">
        <v>0</v>
      </c>
      <c r="P42" s="8">
        <v>0</v>
      </c>
      <c r="Q42" s="8">
        <v>0</v>
      </c>
      <c r="R42" s="8">
        <v>0</v>
      </c>
      <c r="S42" s="8">
        <v>1.3</v>
      </c>
      <c r="T42" s="8">
        <v>10.7</v>
      </c>
      <c r="U42" s="8">
        <v>8</v>
      </c>
      <c r="V42" s="8">
        <v>-2.7</v>
      </c>
      <c r="W42" s="8">
        <v>-33.75</v>
      </c>
      <c r="AA42" s="7" t="s">
        <v>75</v>
      </c>
      <c r="AB42" s="8">
        <v>12</v>
      </c>
      <c r="AC42" s="8">
        <v>2</v>
      </c>
      <c r="AD42" s="8">
        <v>5</v>
      </c>
      <c r="AE42" s="8">
        <v>7</v>
      </c>
      <c r="AF42" s="8">
        <v>0</v>
      </c>
      <c r="AG42" s="8">
        <v>2</v>
      </c>
      <c r="AH42" s="8">
        <v>0</v>
      </c>
      <c r="AI42" s="8">
        <v>16</v>
      </c>
      <c r="AJ42" s="8">
        <v>18</v>
      </c>
      <c r="AK42" s="8">
        <v>0</v>
      </c>
      <c r="AL42" s="8">
        <v>0</v>
      </c>
      <c r="AM42" s="8">
        <v>0</v>
      </c>
      <c r="AN42" s="8">
        <v>2</v>
      </c>
      <c r="AO42" s="8">
        <v>0</v>
      </c>
      <c r="AP42" s="8">
        <v>0</v>
      </c>
      <c r="AQ42" s="8">
        <v>0</v>
      </c>
      <c r="AR42" s="8">
        <v>0</v>
      </c>
      <c r="AS42" s="8">
        <v>16</v>
      </c>
      <c r="AT42" s="8">
        <v>80</v>
      </c>
      <c r="AU42" s="8">
        <v>80</v>
      </c>
      <c r="AV42" s="8">
        <v>0</v>
      </c>
      <c r="AW42" s="8">
        <v>0</v>
      </c>
      <c r="BA42" s="7" t="s">
        <v>75</v>
      </c>
      <c r="BB42" s="8">
        <v>228</v>
      </c>
      <c r="BC42" s="8">
        <v>2</v>
      </c>
      <c r="BD42" s="8">
        <v>2</v>
      </c>
      <c r="BE42" s="8">
        <v>67</v>
      </c>
      <c r="BF42" s="8">
        <v>0</v>
      </c>
      <c r="BG42" s="8">
        <v>2</v>
      </c>
      <c r="BH42" s="8">
        <v>0</v>
      </c>
      <c r="BI42" s="8">
        <v>133</v>
      </c>
      <c r="BJ42" s="8">
        <v>230</v>
      </c>
      <c r="BK42" s="8">
        <v>0</v>
      </c>
      <c r="BL42" s="8">
        <v>0</v>
      </c>
      <c r="BM42" s="8">
        <v>0</v>
      </c>
      <c r="BN42" s="8">
        <v>2</v>
      </c>
      <c r="BO42" s="8">
        <v>0</v>
      </c>
      <c r="BP42" s="8">
        <v>0</v>
      </c>
      <c r="BQ42" s="8">
        <v>0</v>
      </c>
      <c r="BR42" s="8">
        <v>0</v>
      </c>
      <c r="BS42" s="8">
        <v>133</v>
      </c>
      <c r="BT42" s="8">
        <v>799</v>
      </c>
      <c r="BU42" s="8">
        <v>800</v>
      </c>
      <c r="BV42" s="8">
        <v>1</v>
      </c>
      <c r="BW42" s="8">
        <v>0.13</v>
      </c>
      <c r="BY42">
        <f t="shared" si="0"/>
        <v>799</v>
      </c>
      <c r="BZ42">
        <f t="shared" si="1"/>
        <v>80</v>
      </c>
      <c r="CA42">
        <f t="shared" si="2"/>
        <v>7.9950000000000001</v>
      </c>
      <c r="CB42">
        <f t="shared" si="3"/>
        <v>8</v>
      </c>
      <c r="CC42">
        <f t="shared" si="4"/>
        <v>-4.9999999999998934E-3</v>
      </c>
      <c r="CD42" s="20">
        <f t="shared" si="5"/>
        <v>-4.9999999999998934E-3</v>
      </c>
    </row>
    <row r="43" spans="1:83" ht="15" thickBot="1" x14ac:dyDescent="0.35">
      <c r="A43" s="7" t="s">
        <v>133</v>
      </c>
      <c r="B43" s="8">
        <v>0.7</v>
      </c>
      <c r="C43" s="8">
        <v>0.7</v>
      </c>
      <c r="D43" s="8">
        <v>0.7</v>
      </c>
      <c r="E43" s="8">
        <v>0.7</v>
      </c>
      <c r="F43" s="8">
        <v>0.7</v>
      </c>
      <c r="G43" s="8">
        <v>1.3</v>
      </c>
      <c r="H43" s="8">
        <v>0.7</v>
      </c>
      <c r="I43" s="8">
        <v>0.7</v>
      </c>
      <c r="J43" s="8">
        <v>0.7</v>
      </c>
      <c r="K43" s="8">
        <v>0.7</v>
      </c>
      <c r="L43" s="8">
        <v>0.7</v>
      </c>
      <c r="M43" s="8">
        <v>0.7</v>
      </c>
      <c r="N43" s="8">
        <v>0.7</v>
      </c>
      <c r="O43" s="8">
        <v>0.7</v>
      </c>
      <c r="P43" s="8">
        <v>0.7</v>
      </c>
      <c r="Q43" s="8">
        <v>0.7</v>
      </c>
      <c r="R43" s="8">
        <v>0.7</v>
      </c>
      <c r="S43" s="8">
        <v>0.7</v>
      </c>
      <c r="T43" s="8">
        <v>12.6</v>
      </c>
      <c r="U43" s="8">
        <v>9</v>
      </c>
      <c r="V43" s="8">
        <v>-3.6</v>
      </c>
      <c r="W43" s="8">
        <v>-40</v>
      </c>
      <c r="AA43" s="7" t="s">
        <v>133</v>
      </c>
      <c r="AB43" s="8">
        <v>22</v>
      </c>
      <c r="AC43" s="8">
        <v>1</v>
      </c>
      <c r="AD43" s="8">
        <v>1</v>
      </c>
      <c r="AE43" s="8">
        <v>6</v>
      </c>
      <c r="AF43" s="8">
        <v>9</v>
      </c>
      <c r="AG43" s="8">
        <v>2</v>
      </c>
      <c r="AH43" s="8">
        <v>9</v>
      </c>
      <c r="AI43" s="8">
        <v>15</v>
      </c>
      <c r="AJ43" s="8">
        <v>17</v>
      </c>
      <c r="AK43" s="8">
        <v>1</v>
      </c>
      <c r="AL43" s="8">
        <v>1</v>
      </c>
      <c r="AM43" s="8">
        <v>1</v>
      </c>
      <c r="AN43" s="8">
        <v>1</v>
      </c>
      <c r="AO43" s="8">
        <v>1</v>
      </c>
      <c r="AP43" s="8">
        <v>1</v>
      </c>
      <c r="AQ43" s="8">
        <v>1</v>
      </c>
      <c r="AR43" s="8">
        <v>1</v>
      </c>
      <c r="AS43" s="8">
        <v>1</v>
      </c>
      <c r="AT43" s="8">
        <v>91</v>
      </c>
      <c r="AU43" s="8">
        <v>90</v>
      </c>
      <c r="AV43" s="8">
        <v>-1</v>
      </c>
      <c r="AW43" s="8">
        <v>-1.1100000000000001</v>
      </c>
      <c r="BA43" s="7" t="s">
        <v>133</v>
      </c>
      <c r="BB43" s="8">
        <v>229</v>
      </c>
      <c r="BC43" s="8">
        <v>1</v>
      </c>
      <c r="BD43" s="8">
        <v>1</v>
      </c>
      <c r="BE43" s="8">
        <v>66</v>
      </c>
      <c r="BF43" s="8">
        <v>131</v>
      </c>
      <c r="BG43" s="8">
        <v>2</v>
      </c>
      <c r="BH43" s="8">
        <v>99</v>
      </c>
      <c r="BI43" s="8">
        <v>132</v>
      </c>
      <c r="BJ43" s="8">
        <v>229</v>
      </c>
      <c r="BK43" s="8">
        <v>1</v>
      </c>
      <c r="BL43" s="8">
        <v>1</v>
      </c>
      <c r="BM43" s="8">
        <v>1</v>
      </c>
      <c r="BN43" s="8">
        <v>1</v>
      </c>
      <c r="BO43" s="8">
        <v>1</v>
      </c>
      <c r="BP43" s="8">
        <v>1</v>
      </c>
      <c r="BQ43" s="8">
        <v>1</v>
      </c>
      <c r="BR43" s="8">
        <v>1</v>
      </c>
      <c r="BS43" s="8">
        <v>1</v>
      </c>
      <c r="BT43" s="8">
        <v>899</v>
      </c>
      <c r="BU43" s="8">
        <v>900</v>
      </c>
      <c r="BV43" s="8">
        <v>1</v>
      </c>
      <c r="BW43" s="8">
        <v>0.11</v>
      </c>
      <c r="BY43">
        <f t="shared" si="0"/>
        <v>899</v>
      </c>
      <c r="BZ43">
        <f t="shared" si="1"/>
        <v>91</v>
      </c>
      <c r="CA43">
        <f t="shared" si="2"/>
        <v>9.0449999999999999</v>
      </c>
      <c r="CB43">
        <f t="shared" si="3"/>
        <v>9</v>
      </c>
      <c r="CC43">
        <f t="shared" si="4"/>
        <v>4.4999999999999929E-2</v>
      </c>
      <c r="CD43" s="20">
        <f t="shared" si="5"/>
        <v>4.4999999999999929E-2</v>
      </c>
      <c r="CE43" t="s">
        <v>177</v>
      </c>
    </row>
    <row r="44" spans="1:83" ht="15" thickBot="1" x14ac:dyDescent="0.35"/>
    <row r="45" spans="1:83" ht="15" thickBot="1" x14ac:dyDescent="0.35">
      <c r="A45" s="9" t="s">
        <v>99</v>
      </c>
      <c r="B45" s="10">
        <v>23.4</v>
      </c>
      <c r="AA45" s="9" t="s">
        <v>99</v>
      </c>
      <c r="AB45" s="10">
        <v>181</v>
      </c>
      <c r="BA45" s="9" t="s">
        <v>99</v>
      </c>
      <c r="BB45" s="10">
        <v>1799</v>
      </c>
    </row>
    <row r="46" spans="1:83" ht="15" thickBot="1" x14ac:dyDescent="0.35">
      <c r="A46" s="9" t="s">
        <v>136</v>
      </c>
      <c r="B46" s="10">
        <v>0</v>
      </c>
      <c r="AA46" s="9" t="s">
        <v>136</v>
      </c>
      <c r="AB46" s="10">
        <v>12</v>
      </c>
      <c r="BA46" s="9" t="s">
        <v>136</v>
      </c>
      <c r="BB46" s="10">
        <v>228</v>
      </c>
    </row>
    <row r="47" spans="1:83" ht="15" thickBot="1" x14ac:dyDescent="0.35">
      <c r="A47" s="9" t="s">
        <v>101</v>
      </c>
      <c r="B47" s="10">
        <v>145.9</v>
      </c>
      <c r="AA47" s="9" t="s">
        <v>101</v>
      </c>
      <c r="AB47" s="10">
        <v>1094</v>
      </c>
      <c r="BA47" s="9" t="s">
        <v>101</v>
      </c>
      <c r="BB47" s="10">
        <v>10894</v>
      </c>
    </row>
    <row r="48" spans="1:83" ht="15" thickBot="1" x14ac:dyDescent="0.35">
      <c r="A48" s="9" t="s">
        <v>102</v>
      </c>
      <c r="B48" s="10">
        <v>109</v>
      </c>
      <c r="AA48" s="9" t="s">
        <v>102</v>
      </c>
      <c r="AB48" s="10">
        <v>1090</v>
      </c>
      <c r="BA48" s="9" t="s">
        <v>102</v>
      </c>
      <c r="BB48" s="10">
        <v>10900</v>
      </c>
    </row>
    <row r="49" spans="1:55" ht="15" thickBot="1" x14ac:dyDescent="0.35">
      <c r="A49" s="9" t="s">
        <v>103</v>
      </c>
      <c r="B49" s="17">
        <v>36.9</v>
      </c>
      <c r="AA49" s="9" t="s">
        <v>103</v>
      </c>
      <c r="AB49" s="17">
        <v>4</v>
      </c>
      <c r="AC49" t="s">
        <v>155</v>
      </c>
      <c r="BA49" s="9" t="s">
        <v>103</v>
      </c>
      <c r="BB49" s="17">
        <v>-6</v>
      </c>
      <c r="BC49" t="s">
        <v>171</v>
      </c>
    </row>
    <row r="50" spans="1:55" ht="15" thickBot="1" x14ac:dyDescent="0.35">
      <c r="A50" s="9" t="s">
        <v>104</v>
      </c>
      <c r="B50" s="10"/>
      <c r="AA50" s="9" t="s">
        <v>104</v>
      </c>
      <c r="AB50" s="10"/>
      <c r="BA50" s="9" t="s">
        <v>104</v>
      </c>
      <c r="BB50" s="10"/>
    </row>
    <row r="51" spans="1:55" ht="15" thickBot="1" x14ac:dyDescent="0.35">
      <c r="A51" s="9" t="s">
        <v>105</v>
      </c>
      <c r="B51" s="10"/>
      <c r="AA51" s="9" t="s">
        <v>105</v>
      </c>
      <c r="AB51" s="10"/>
      <c r="BA51" s="9" t="s">
        <v>105</v>
      </c>
      <c r="BB51" s="10"/>
    </row>
    <row r="52" spans="1:55" ht="15" thickBot="1" x14ac:dyDescent="0.35">
      <c r="A52" s="9" t="s">
        <v>106</v>
      </c>
      <c r="B52" s="10">
        <v>0</v>
      </c>
      <c r="AA52" s="9" t="s">
        <v>106</v>
      </c>
      <c r="AB52" s="10">
        <v>0</v>
      </c>
      <c r="BA52" s="9" t="s">
        <v>106</v>
      </c>
      <c r="BB52" s="10">
        <v>0</v>
      </c>
    </row>
    <row r="54" spans="1:55" x14ac:dyDescent="0.3">
      <c r="A54" s="11" t="s">
        <v>107</v>
      </c>
      <c r="AA54" s="11" t="s">
        <v>107</v>
      </c>
      <c r="BA54" s="11" t="s">
        <v>107</v>
      </c>
    </row>
    <row r="56" spans="1:55" x14ac:dyDescent="0.3">
      <c r="A56" s="12" t="s">
        <v>113</v>
      </c>
      <c r="AA56" s="12" t="s">
        <v>113</v>
      </c>
      <c r="BA56" s="12" t="s">
        <v>113</v>
      </c>
    </row>
    <row r="57" spans="1:55" x14ac:dyDescent="0.3">
      <c r="A57" s="12" t="s">
        <v>137</v>
      </c>
      <c r="AA57" s="12" t="s">
        <v>128</v>
      </c>
      <c r="BA57" s="12" t="s">
        <v>170</v>
      </c>
    </row>
  </sheetData>
  <hyperlinks>
    <hyperlink ref="A54" r:id="rId1" display="https://miau.my-x.hu/myx-free/coco/test/255720320211206100607.html" xr:uid="{DCB37E44-FD25-4210-82DB-82F1D9272303}"/>
    <hyperlink ref="AA54" r:id="rId2" display="https://miau.my-x.hu/myx-free/coco/test/184466420211206100821.html" xr:uid="{179AC4B5-FB95-47F2-A4BD-14A5FD9F6C1B}"/>
    <hyperlink ref="BA54" r:id="rId3" display="https://miau.my-x.hu/myx-free/coco/test/259661820211206101001.html" xr:uid="{37A7DA2B-83EC-48DD-B3E4-2B80EF533635}"/>
  </hyperlinks>
  <pageMargins left="0.7" right="0.7" top="0.75" bottom="0.75" header="0.3" footer="0.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E49AF-4981-4D3D-9FD1-23710EEFC255}">
  <dimension ref="A1:CE57"/>
  <sheetViews>
    <sheetView topLeftCell="Y1" zoomScale="40" zoomScaleNormal="40" workbookViewId="0">
      <selection activeCell="BB49" sqref="BB49"/>
    </sheetView>
  </sheetViews>
  <sheetFormatPr defaultRowHeight="14.4" x14ac:dyDescent="0.3"/>
  <sheetData>
    <row r="1" spans="1:72" ht="18" x14ac:dyDescent="0.3">
      <c r="A1" s="3"/>
      <c r="AA1" s="3"/>
      <c r="BA1" s="3"/>
    </row>
    <row r="2" spans="1:72" x14ac:dyDescent="0.3">
      <c r="A2" s="4"/>
      <c r="AA2" s="4"/>
      <c r="BA2" s="4"/>
    </row>
    <row r="5" spans="1:72" ht="18" x14ac:dyDescent="0.3">
      <c r="A5" s="5" t="s">
        <v>38</v>
      </c>
      <c r="B5" s="6">
        <v>8343184</v>
      </c>
      <c r="C5" s="5" t="s">
        <v>39</v>
      </c>
      <c r="D5" s="6">
        <v>12</v>
      </c>
      <c r="E5" s="5" t="s">
        <v>40</v>
      </c>
      <c r="F5" s="6">
        <v>18</v>
      </c>
      <c r="G5" s="5" t="s">
        <v>41</v>
      </c>
      <c r="H5" s="6">
        <v>3</v>
      </c>
      <c r="I5" s="5" t="s">
        <v>42</v>
      </c>
      <c r="J5" s="6">
        <v>0</v>
      </c>
      <c r="K5" s="5" t="s">
        <v>43</v>
      </c>
      <c r="L5" s="6" t="s">
        <v>209</v>
      </c>
      <c r="AA5" s="5" t="s">
        <v>38</v>
      </c>
      <c r="AB5" s="6">
        <v>2047233</v>
      </c>
      <c r="AC5" s="5" t="s">
        <v>39</v>
      </c>
      <c r="AD5" s="6">
        <v>12</v>
      </c>
      <c r="AE5" s="5" t="s">
        <v>40</v>
      </c>
      <c r="AF5" s="6">
        <v>18</v>
      </c>
      <c r="AG5" s="5" t="s">
        <v>41</v>
      </c>
      <c r="AH5" s="6">
        <v>3</v>
      </c>
      <c r="AI5" s="5" t="s">
        <v>42</v>
      </c>
      <c r="AJ5" s="6">
        <v>0</v>
      </c>
      <c r="AK5" s="5" t="s">
        <v>43</v>
      </c>
      <c r="AL5" s="6" t="s">
        <v>214</v>
      </c>
      <c r="BA5" s="5" t="s">
        <v>38</v>
      </c>
      <c r="BB5" s="6">
        <v>7691405</v>
      </c>
      <c r="BC5" s="5" t="s">
        <v>39</v>
      </c>
      <c r="BD5" s="6">
        <v>12</v>
      </c>
      <c r="BE5" s="5" t="s">
        <v>40</v>
      </c>
      <c r="BF5" s="6">
        <v>18</v>
      </c>
      <c r="BG5" s="5" t="s">
        <v>41</v>
      </c>
      <c r="BH5" s="6">
        <v>3</v>
      </c>
      <c r="BI5" s="5" t="s">
        <v>42</v>
      </c>
      <c r="BJ5" s="6">
        <v>0</v>
      </c>
      <c r="BK5" s="5" t="s">
        <v>43</v>
      </c>
      <c r="BL5" s="6" t="s">
        <v>228</v>
      </c>
    </row>
    <row r="6" spans="1:72" ht="18.600000000000001" thickBot="1" x14ac:dyDescent="0.35">
      <c r="A6" s="3"/>
      <c r="AA6" s="3"/>
      <c r="BA6" s="3"/>
    </row>
    <row r="7" spans="1:72" ht="15" thickBot="1" x14ac:dyDescent="0.3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AA7" s="7" t="s">
        <v>45</v>
      </c>
      <c r="AB7" s="7" t="s">
        <v>46</v>
      </c>
      <c r="AC7" s="7" t="s">
        <v>47</v>
      </c>
      <c r="AD7" s="7" t="s">
        <v>48</v>
      </c>
      <c r="AE7" s="7" t="s">
        <v>49</v>
      </c>
      <c r="AF7" s="7" t="s">
        <v>50</v>
      </c>
      <c r="AG7" s="7" t="s">
        <v>51</v>
      </c>
      <c r="AH7" s="7" t="s">
        <v>52</v>
      </c>
      <c r="AI7" s="7" t="s">
        <v>53</v>
      </c>
      <c r="AJ7" s="7" t="s">
        <v>54</v>
      </c>
      <c r="AK7" s="7" t="s">
        <v>55</v>
      </c>
      <c r="AL7" s="7" t="s">
        <v>56</v>
      </c>
      <c r="AM7" s="7" t="s">
        <v>57</v>
      </c>
      <c r="AN7" s="7" t="s">
        <v>58</v>
      </c>
      <c r="AO7" s="7" t="s">
        <v>59</v>
      </c>
      <c r="AP7" s="7" t="s">
        <v>60</v>
      </c>
      <c r="AQ7" s="7" t="s">
        <v>61</v>
      </c>
      <c r="AR7" s="7" t="s">
        <v>62</v>
      </c>
      <c r="AS7" s="7" t="s">
        <v>63</v>
      </c>
      <c r="AT7" s="7" t="s">
        <v>64</v>
      </c>
      <c r="BA7" s="7" t="s">
        <v>45</v>
      </c>
      <c r="BB7" s="7" t="s">
        <v>46</v>
      </c>
      <c r="BC7" s="7" t="s">
        <v>47</v>
      </c>
      <c r="BD7" s="7" t="s">
        <v>48</v>
      </c>
      <c r="BE7" s="7" t="s">
        <v>49</v>
      </c>
      <c r="BF7" s="7" t="s">
        <v>50</v>
      </c>
      <c r="BG7" s="7" t="s">
        <v>51</v>
      </c>
      <c r="BH7" s="7" t="s">
        <v>52</v>
      </c>
      <c r="BI7" s="7" t="s">
        <v>53</v>
      </c>
      <c r="BJ7" s="7" t="s">
        <v>54</v>
      </c>
      <c r="BK7" s="7" t="s">
        <v>55</v>
      </c>
      <c r="BL7" s="7" t="s">
        <v>56</v>
      </c>
      <c r="BM7" s="7" t="s">
        <v>57</v>
      </c>
      <c r="BN7" s="7" t="s">
        <v>58</v>
      </c>
      <c r="BO7" s="7" t="s">
        <v>59</v>
      </c>
      <c r="BP7" s="7" t="s">
        <v>60</v>
      </c>
      <c r="BQ7" s="7" t="s">
        <v>61</v>
      </c>
      <c r="BR7" s="7" t="s">
        <v>62</v>
      </c>
      <c r="BS7" s="7" t="s">
        <v>63</v>
      </c>
      <c r="BT7" s="7" t="s">
        <v>64</v>
      </c>
    </row>
    <row r="8" spans="1:72" ht="15" thickBot="1" x14ac:dyDescent="0.35">
      <c r="A8" s="7" t="s">
        <v>65</v>
      </c>
      <c r="B8" s="8">
        <v>1</v>
      </c>
      <c r="C8" s="8">
        <v>1</v>
      </c>
      <c r="D8" s="8">
        <v>1</v>
      </c>
      <c r="E8" s="8">
        <v>1</v>
      </c>
      <c r="F8" s="8">
        <v>3</v>
      </c>
      <c r="G8" s="8">
        <v>1</v>
      </c>
      <c r="H8" s="8">
        <v>1</v>
      </c>
      <c r="I8" s="8">
        <v>3</v>
      </c>
      <c r="J8" s="8">
        <v>3</v>
      </c>
      <c r="K8" s="8">
        <v>3</v>
      </c>
      <c r="L8" s="8">
        <v>3</v>
      </c>
      <c r="M8" s="8">
        <v>3</v>
      </c>
      <c r="N8" s="8">
        <v>1</v>
      </c>
      <c r="O8" s="8">
        <v>1</v>
      </c>
      <c r="P8" s="8">
        <v>3</v>
      </c>
      <c r="Q8" s="8">
        <v>3</v>
      </c>
      <c r="R8" s="8">
        <v>3</v>
      </c>
      <c r="S8" s="8">
        <v>3</v>
      </c>
      <c r="T8" s="8">
        <v>800</v>
      </c>
      <c r="AA8" s="7" t="s">
        <v>65</v>
      </c>
      <c r="AB8" s="8">
        <v>1</v>
      </c>
      <c r="AC8" s="8">
        <v>1</v>
      </c>
      <c r="AD8" s="8">
        <v>1</v>
      </c>
      <c r="AE8" s="8">
        <v>1</v>
      </c>
      <c r="AF8" s="8">
        <v>3</v>
      </c>
      <c r="AG8" s="8">
        <v>1</v>
      </c>
      <c r="AH8" s="8">
        <v>1</v>
      </c>
      <c r="AI8" s="8">
        <v>3</v>
      </c>
      <c r="AJ8" s="8">
        <v>3</v>
      </c>
      <c r="AK8" s="8">
        <v>3</v>
      </c>
      <c r="AL8" s="8">
        <v>3</v>
      </c>
      <c r="AM8" s="8">
        <v>3</v>
      </c>
      <c r="AN8" s="8">
        <v>1</v>
      </c>
      <c r="AO8" s="8">
        <v>1</v>
      </c>
      <c r="AP8" s="8">
        <v>3</v>
      </c>
      <c r="AQ8" s="8">
        <v>3</v>
      </c>
      <c r="AR8" s="8">
        <v>3</v>
      </c>
      <c r="AS8" s="8">
        <v>3</v>
      </c>
      <c r="AT8" s="8">
        <v>8000</v>
      </c>
      <c r="BA8" s="7" t="s">
        <v>65</v>
      </c>
      <c r="BB8" s="8">
        <v>1</v>
      </c>
      <c r="BC8" s="8">
        <v>1</v>
      </c>
      <c r="BD8" s="8">
        <v>1</v>
      </c>
      <c r="BE8" s="8">
        <v>1</v>
      </c>
      <c r="BF8" s="8">
        <v>3</v>
      </c>
      <c r="BG8" s="8">
        <v>1</v>
      </c>
      <c r="BH8" s="8">
        <v>1</v>
      </c>
      <c r="BI8" s="8">
        <v>3</v>
      </c>
      <c r="BJ8" s="8">
        <v>3</v>
      </c>
      <c r="BK8" s="8">
        <v>3</v>
      </c>
      <c r="BL8" s="8">
        <v>3</v>
      </c>
      <c r="BM8" s="8">
        <v>3</v>
      </c>
      <c r="BN8" s="8">
        <v>1</v>
      </c>
      <c r="BO8" s="8">
        <v>1</v>
      </c>
      <c r="BP8" s="8">
        <v>3</v>
      </c>
      <c r="BQ8" s="8">
        <v>3</v>
      </c>
      <c r="BR8" s="8">
        <v>3</v>
      </c>
      <c r="BS8" s="8">
        <v>3</v>
      </c>
      <c r="BT8" s="8">
        <v>18000</v>
      </c>
    </row>
    <row r="9" spans="1:72" ht="15" thickBot="1" x14ac:dyDescent="0.35">
      <c r="A9" s="7" t="s">
        <v>66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1800</v>
      </c>
      <c r="AA9" s="7" t="s">
        <v>66</v>
      </c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 s="8">
        <v>1</v>
      </c>
      <c r="AS9" s="8">
        <v>1</v>
      </c>
      <c r="AT9" s="8">
        <v>18000</v>
      </c>
      <c r="BA9" s="7" t="s">
        <v>66</v>
      </c>
      <c r="BB9" s="8">
        <v>1</v>
      </c>
      <c r="BC9" s="8">
        <v>1</v>
      </c>
      <c r="BD9" s="8">
        <v>1</v>
      </c>
      <c r="BE9" s="8">
        <v>1</v>
      </c>
      <c r="BF9" s="8">
        <v>1</v>
      </c>
      <c r="BG9" s="8">
        <v>1</v>
      </c>
      <c r="BH9" s="8">
        <v>1</v>
      </c>
      <c r="BI9" s="8">
        <v>1</v>
      </c>
      <c r="BJ9" s="8">
        <v>1</v>
      </c>
      <c r="BK9" s="8">
        <v>1</v>
      </c>
      <c r="BL9" s="8">
        <v>1</v>
      </c>
      <c r="BM9" s="8">
        <v>1</v>
      </c>
      <c r="BN9" s="8">
        <v>1</v>
      </c>
      <c r="BO9" s="8">
        <v>1</v>
      </c>
      <c r="BP9" s="8">
        <v>1</v>
      </c>
      <c r="BQ9" s="8">
        <v>1</v>
      </c>
      <c r="BR9" s="8">
        <v>1</v>
      </c>
      <c r="BS9" s="8">
        <v>1</v>
      </c>
      <c r="BT9" s="8">
        <v>28000</v>
      </c>
    </row>
    <row r="10" spans="1:72" ht="15" thickBot="1" x14ac:dyDescent="0.35">
      <c r="A10" s="7" t="s">
        <v>67</v>
      </c>
      <c r="B10" s="8">
        <v>1</v>
      </c>
      <c r="C10" s="8">
        <v>1</v>
      </c>
      <c r="D10" s="8">
        <v>3</v>
      </c>
      <c r="E10" s="8">
        <v>1</v>
      </c>
      <c r="F10" s="8">
        <v>3</v>
      </c>
      <c r="G10" s="8">
        <v>1</v>
      </c>
      <c r="H10" s="8">
        <v>3</v>
      </c>
      <c r="I10" s="8">
        <v>1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  <c r="T10" s="8">
        <v>500</v>
      </c>
      <c r="AA10" s="7" t="s">
        <v>67</v>
      </c>
      <c r="AB10" s="8">
        <v>1</v>
      </c>
      <c r="AC10" s="8">
        <v>1</v>
      </c>
      <c r="AD10" s="8">
        <v>3</v>
      </c>
      <c r="AE10" s="8">
        <v>1</v>
      </c>
      <c r="AF10" s="8">
        <v>3</v>
      </c>
      <c r="AG10" s="8">
        <v>1</v>
      </c>
      <c r="AH10" s="8">
        <v>3</v>
      </c>
      <c r="AI10" s="8">
        <v>1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5000</v>
      </c>
      <c r="BA10" s="7" t="s">
        <v>67</v>
      </c>
      <c r="BB10" s="8">
        <v>1</v>
      </c>
      <c r="BC10" s="8">
        <v>1</v>
      </c>
      <c r="BD10" s="8">
        <v>3</v>
      </c>
      <c r="BE10" s="8">
        <v>1</v>
      </c>
      <c r="BF10" s="8">
        <v>3</v>
      </c>
      <c r="BG10" s="8">
        <v>1</v>
      </c>
      <c r="BH10" s="8">
        <v>3</v>
      </c>
      <c r="BI10" s="8">
        <v>1</v>
      </c>
      <c r="BJ10" s="8">
        <v>3</v>
      </c>
      <c r="BK10" s="8">
        <v>3</v>
      </c>
      <c r="BL10" s="8">
        <v>3</v>
      </c>
      <c r="BM10" s="8">
        <v>3</v>
      </c>
      <c r="BN10" s="8">
        <v>3</v>
      </c>
      <c r="BO10" s="8">
        <v>3</v>
      </c>
      <c r="BP10" s="8">
        <v>3</v>
      </c>
      <c r="BQ10" s="8">
        <v>3</v>
      </c>
      <c r="BR10" s="8">
        <v>3</v>
      </c>
      <c r="BS10" s="8">
        <v>3</v>
      </c>
      <c r="BT10" s="8">
        <v>15000</v>
      </c>
    </row>
    <row r="11" spans="1:72" ht="15" thickBot="1" x14ac:dyDescent="0.35">
      <c r="A11" s="7" t="s">
        <v>68</v>
      </c>
      <c r="B11" s="8">
        <v>1</v>
      </c>
      <c r="C11" s="8">
        <v>3</v>
      </c>
      <c r="D11" s="8">
        <v>1</v>
      </c>
      <c r="E11" s="8">
        <v>3</v>
      </c>
      <c r="F11" s="8">
        <v>3</v>
      </c>
      <c r="G11" s="8">
        <v>1</v>
      </c>
      <c r="H11" s="8">
        <v>1</v>
      </c>
      <c r="I11" s="8">
        <v>3</v>
      </c>
      <c r="J11" s="8">
        <v>3</v>
      </c>
      <c r="K11" s="8">
        <v>3</v>
      </c>
      <c r="L11" s="8">
        <v>3</v>
      </c>
      <c r="M11" s="8">
        <v>3</v>
      </c>
      <c r="N11" s="8">
        <v>3</v>
      </c>
      <c r="O11" s="8">
        <v>3</v>
      </c>
      <c r="P11" s="8">
        <v>3</v>
      </c>
      <c r="Q11" s="8">
        <v>3</v>
      </c>
      <c r="R11" s="8">
        <v>3</v>
      </c>
      <c r="S11" s="8">
        <v>3</v>
      </c>
      <c r="T11" s="8">
        <v>400</v>
      </c>
      <c r="AA11" s="7" t="s">
        <v>68</v>
      </c>
      <c r="AB11" s="8">
        <v>1</v>
      </c>
      <c r="AC11" s="8">
        <v>3</v>
      </c>
      <c r="AD11" s="8">
        <v>1</v>
      </c>
      <c r="AE11" s="8">
        <v>3</v>
      </c>
      <c r="AF11" s="8">
        <v>3</v>
      </c>
      <c r="AG11" s="8">
        <v>1</v>
      </c>
      <c r="AH11" s="8">
        <v>1</v>
      </c>
      <c r="AI11" s="8">
        <v>3</v>
      </c>
      <c r="AJ11" s="8">
        <v>3</v>
      </c>
      <c r="AK11" s="8">
        <v>3</v>
      </c>
      <c r="AL11" s="8">
        <v>3</v>
      </c>
      <c r="AM11" s="8">
        <v>3</v>
      </c>
      <c r="AN11" s="8">
        <v>3</v>
      </c>
      <c r="AO11" s="8">
        <v>3</v>
      </c>
      <c r="AP11" s="8">
        <v>3</v>
      </c>
      <c r="AQ11" s="8">
        <v>3</v>
      </c>
      <c r="AR11" s="8">
        <v>3</v>
      </c>
      <c r="AS11" s="8">
        <v>3</v>
      </c>
      <c r="AT11" s="8">
        <v>4000</v>
      </c>
      <c r="BA11" s="7" t="s">
        <v>68</v>
      </c>
      <c r="BB11" s="8">
        <v>1</v>
      </c>
      <c r="BC11" s="8">
        <v>3</v>
      </c>
      <c r="BD11" s="8">
        <v>1</v>
      </c>
      <c r="BE11" s="8">
        <v>3</v>
      </c>
      <c r="BF11" s="8">
        <v>3</v>
      </c>
      <c r="BG11" s="8">
        <v>1</v>
      </c>
      <c r="BH11" s="8">
        <v>1</v>
      </c>
      <c r="BI11" s="8">
        <v>3</v>
      </c>
      <c r="BJ11" s="8">
        <v>3</v>
      </c>
      <c r="BK11" s="8">
        <v>3</v>
      </c>
      <c r="BL11" s="8">
        <v>3</v>
      </c>
      <c r="BM11" s="8">
        <v>3</v>
      </c>
      <c r="BN11" s="8">
        <v>3</v>
      </c>
      <c r="BO11" s="8">
        <v>3</v>
      </c>
      <c r="BP11" s="8">
        <v>3</v>
      </c>
      <c r="BQ11" s="8">
        <v>3</v>
      </c>
      <c r="BR11" s="8">
        <v>3</v>
      </c>
      <c r="BS11" s="8">
        <v>3</v>
      </c>
      <c r="BT11" s="8">
        <v>14000</v>
      </c>
    </row>
    <row r="12" spans="1:72" ht="15" thickBot="1" x14ac:dyDescent="0.35">
      <c r="A12" s="7" t="s">
        <v>69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1800</v>
      </c>
      <c r="AA12" s="7" t="s">
        <v>69</v>
      </c>
      <c r="AB12" s="8">
        <v>1</v>
      </c>
      <c r="AC12" s="8">
        <v>1</v>
      </c>
      <c r="AD12" s="8">
        <v>1</v>
      </c>
      <c r="AE12" s="8">
        <v>1</v>
      </c>
      <c r="AF12" s="8">
        <v>1</v>
      </c>
      <c r="AG12" s="8">
        <v>1</v>
      </c>
      <c r="AH12" s="8">
        <v>1</v>
      </c>
      <c r="AI12" s="8">
        <v>1</v>
      </c>
      <c r="AJ12" s="8">
        <v>1</v>
      </c>
      <c r="AK12" s="8">
        <v>1</v>
      </c>
      <c r="AL12" s="8">
        <v>1</v>
      </c>
      <c r="AM12" s="8">
        <v>1</v>
      </c>
      <c r="AN12" s="8">
        <v>1</v>
      </c>
      <c r="AO12" s="8">
        <v>1</v>
      </c>
      <c r="AP12" s="8">
        <v>1</v>
      </c>
      <c r="AQ12" s="8">
        <v>1</v>
      </c>
      <c r="AR12" s="8">
        <v>1</v>
      </c>
      <c r="AS12" s="8">
        <v>1</v>
      </c>
      <c r="AT12" s="8">
        <v>18000</v>
      </c>
      <c r="BA12" s="7" t="s">
        <v>69</v>
      </c>
      <c r="BB12" s="8">
        <v>1</v>
      </c>
      <c r="BC12" s="8">
        <v>1</v>
      </c>
      <c r="BD12" s="8">
        <v>1</v>
      </c>
      <c r="BE12" s="8">
        <v>1</v>
      </c>
      <c r="BF12" s="8">
        <v>1</v>
      </c>
      <c r="BG12" s="8">
        <v>1</v>
      </c>
      <c r="BH12" s="8">
        <v>1</v>
      </c>
      <c r="BI12" s="8">
        <v>1</v>
      </c>
      <c r="BJ12" s="8">
        <v>1</v>
      </c>
      <c r="BK12" s="8">
        <v>1</v>
      </c>
      <c r="BL12" s="8">
        <v>1</v>
      </c>
      <c r="BM12" s="8">
        <v>1</v>
      </c>
      <c r="BN12" s="8">
        <v>1</v>
      </c>
      <c r="BO12" s="8">
        <v>1</v>
      </c>
      <c r="BP12" s="8">
        <v>1</v>
      </c>
      <c r="BQ12" s="8">
        <v>1</v>
      </c>
      <c r="BR12" s="8">
        <v>1</v>
      </c>
      <c r="BS12" s="8">
        <v>1</v>
      </c>
      <c r="BT12" s="8">
        <v>28000</v>
      </c>
    </row>
    <row r="13" spans="1:72" ht="15" thickBot="1" x14ac:dyDescent="0.35">
      <c r="A13" s="7" t="s">
        <v>70</v>
      </c>
      <c r="B13" s="8">
        <v>3</v>
      </c>
      <c r="C13" s="8">
        <v>1</v>
      </c>
      <c r="D13" s="8">
        <v>3</v>
      </c>
      <c r="E13" s="8">
        <v>3</v>
      </c>
      <c r="F13" s="8">
        <v>3</v>
      </c>
      <c r="G13" s="8">
        <v>1</v>
      </c>
      <c r="H13" s="8">
        <v>1</v>
      </c>
      <c r="I13" s="8">
        <v>1</v>
      </c>
      <c r="J13" s="8">
        <v>3</v>
      </c>
      <c r="K13" s="8">
        <v>3</v>
      </c>
      <c r="L13" s="8">
        <v>3</v>
      </c>
      <c r="M13" s="8">
        <v>1</v>
      </c>
      <c r="N13" s="8">
        <v>3</v>
      </c>
      <c r="O13" s="8">
        <v>3</v>
      </c>
      <c r="P13" s="8">
        <v>3</v>
      </c>
      <c r="Q13" s="8">
        <v>3</v>
      </c>
      <c r="R13" s="8">
        <v>3</v>
      </c>
      <c r="S13" s="8">
        <v>1</v>
      </c>
      <c r="T13" s="8">
        <v>600</v>
      </c>
      <c r="AA13" s="7" t="s">
        <v>70</v>
      </c>
      <c r="AB13" s="8">
        <v>3</v>
      </c>
      <c r="AC13" s="8">
        <v>1</v>
      </c>
      <c r="AD13" s="8">
        <v>3</v>
      </c>
      <c r="AE13" s="8">
        <v>3</v>
      </c>
      <c r="AF13" s="8">
        <v>3</v>
      </c>
      <c r="AG13" s="8">
        <v>1</v>
      </c>
      <c r="AH13" s="8">
        <v>1</v>
      </c>
      <c r="AI13" s="8">
        <v>1</v>
      </c>
      <c r="AJ13" s="8">
        <v>3</v>
      </c>
      <c r="AK13" s="8">
        <v>3</v>
      </c>
      <c r="AL13" s="8">
        <v>3</v>
      </c>
      <c r="AM13" s="8">
        <v>1</v>
      </c>
      <c r="AN13" s="8">
        <v>3</v>
      </c>
      <c r="AO13" s="8">
        <v>3</v>
      </c>
      <c r="AP13" s="8">
        <v>3</v>
      </c>
      <c r="AQ13" s="8">
        <v>3</v>
      </c>
      <c r="AR13" s="8">
        <v>3</v>
      </c>
      <c r="AS13" s="8">
        <v>1</v>
      </c>
      <c r="AT13" s="8">
        <v>6000</v>
      </c>
      <c r="BA13" s="7" t="s">
        <v>70</v>
      </c>
      <c r="BB13" s="8">
        <v>3</v>
      </c>
      <c r="BC13" s="8">
        <v>1</v>
      </c>
      <c r="BD13" s="8">
        <v>3</v>
      </c>
      <c r="BE13" s="8">
        <v>3</v>
      </c>
      <c r="BF13" s="8">
        <v>3</v>
      </c>
      <c r="BG13" s="8">
        <v>1</v>
      </c>
      <c r="BH13" s="8">
        <v>1</v>
      </c>
      <c r="BI13" s="8">
        <v>1</v>
      </c>
      <c r="BJ13" s="8">
        <v>3</v>
      </c>
      <c r="BK13" s="8">
        <v>3</v>
      </c>
      <c r="BL13" s="8">
        <v>3</v>
      </c>
      <c r="BM13" s="8">
        <v>1</v>
      </c>
      <c r="BN13" s="8">
        <v>3</v>
      </c>
      <c r="BO13" s="8">
        <v>3</v>
      </c>
      <c r="BP13" s="8">
        <v>3</v>
      </c>
      <c r="BQ13" s="8">
        <v>3</v>
      </c>
      <c r="BR13" s="8">
        <v>3</v>
      </c>
      <c r="BS13" s="8">
        <v>1</v>
      </c>
      <c r="BT13" s="8">
        <v>16000</v>
      </c>
    </row>
    <row r="14" spans="1:72" ht="15" thickBot="1" x14ac:dyDescent="0.35">
      <c r="A14" s="7" t="s">
        <v>71</v>
      </c>
      <c r="B14" s="8">
        <v>1</v>
      </c>
      <c r="C14" s="8">
        <v>1</v>
      </c>
      <c r="D14" s="8">
        <v>3</v>
      </c>
      <c r="E14" s="8">
        <v>1</v>
      </c>
      <c r="F14" s="8">
        <v>3</v>
      </c>
      <c r="G14" s="8">
        <v>1</v>
      </c>
      <c r="H14" s="8">
        <v>1</v>
      </c>
      <c r="I14" s="8">
        <v>1</v>
      </c>
      <c r="J14" s="8">
        <v>3</v>
      </c>
      <c r="K14" s="8">
        <v>3</v>
      </c>
      <c r="L14" s="8">
        <v>3</v>
      </c>
      <c r="M14" s="8">
        <v>3</v>
      </c>
      <c r="N14" s="8">
        <v>3</v>
      </c>
      <c r="O14" s="8">
        <v>3</v>
      </c>
      <c r="P14" s="8">
        <v>3</v>
      </c>
      <c r="Q14" s="8">
        <v>3</v>
      </c>
      <c r="R14" s="8">
        <v>3</v>
      </c>
      <c r="S14" s="8">
        <v>3</v>
      </c>
      <c r="T14" s="8">
        <v>600</v>
      </c>
      <c r="AA14" s="7" t="s">
        <v>71</v>
      </c>
      <c r="AB14" s="8">
        <v>1</v>
      </c>
      <c r="AC14" s="8">
        <v>1</v>
      </c>
      <c r="AD14" s="8">
        <v>3</v>
      </c>
      <c r="AE14" s="8">
        <v>1</v>
      </c>
      <c r="AF14" s="8">
        <v>3</v>
      </c>
      <c r="AG14" s="8">
        <v>1</v>
      </c>
      <c r="AH14" s="8">
        <v>1</v>
      </c>
      <c r="AI14" s="8">
        <v>1</v>
      </c>
      <c r="AJ14" s="8">
        <v>3</v>
      </c>
      <c r="AK14" s="8">
        <v>3</v>
      </c>
      <c r="AL14" s="8">
        <v>3</v>
      </c>
      <c r="AM14" s="8">
        <v>3</v>
      </c>
      <c r="AN14" s="8">
        <v>3</v>
      </c>
      <c r="AO14" s="8">
        <v>3</v>
      </c>
      <c r="AP14" s="8">
        <v>3</v>
      </c>
      <c r="AQ14" s="8">
        <v>3</v>
      </c>
      <c r="AR14" s="8">
        <v>3</v>
      </c>
      <c r="AS14" s="8">
        <v>3</v>
      </c>
      <c r="AT14" s="8">
        <v>6000</v>
      </c>
      <c r="BA14" s="7" t="s">
        <v>71</v>
      </c>
      <c r="BB14" s="8">
        <v>1</v>
      </c>
      <c r="BC14" s="8">
        <v>1</v>
      </c>
      <c r="BD14" s="8">
        <v>3</v>
      </c>
      <c r="BE14" s="8">
        <v>1</v>
      </c>
      <c r="BF14" s="8">
        <v>3</v>
      </c>
      <c r="BG14" s="8">
        <v>1</v>
      </c>
      <c r="BH14" s="8">
        <v>1</v>
      </c>
      <c r="BI14" s="8">
        <v>1</v>
      </c>
      <c r="BJ14" s="8">
        <v>3</v>
      </c>
      <c r="BK14" s="8">
        <v>3</v>
      </c>
      <c r="BL14" s="8">
        <v>3</v>
      </c>
      <c r="BM14" s="8">
        <v>3</v>
      </c>
      <c r="BN14" s="8">
        <v>3</v>
      </c>
      <c r="BO14" s="8">
        <v>3</v>
      </c>
      <c r="BP14" s="8">
        <v>3</v>
      </c>
      <c r="BQ14" s="8">
        <v>3</v>
      </c>
      <c r="BR14" s="8">
        <v>3</v>
      </c>
      <c r="BS14" s="8">
        <v>3</v>
      </c>
      <c r="BT14" s="8">
        <v>16000</v>
      </c>
    </row>
    <row r="15" spans="1:72" ht="15" thickBot="1" x14ac:dyDescent="0.35">
      <c r="A15" s="7" t="s">
        <v>72</v>
      </c>
      <c r="B15" s="8">
        <v>1</v>
      </c>
      <c r="C15" s="8">
        <v>1</v>
      </c>
      <c r="D15" s="8">
        <v>3</v>
      </c>
      <c r="E15" s="8">
        <v>1</v>
      </c>
      <c r="F15" s="8">
        <v>3</v>
      </c>
      <c r="G15" s="8">
        <v>1</v>
      </c>
      <c r="H15" s="8">
        <v>3</v>
      </c>
      <c r="I15" s="8">
        <v>3</v>
      </c>
      <c r="J15" s="8">
        <v>3</v>
      </c>
      <c r="K15" s="8">
        <v>3</v>
      </c>
      <c r="L15" s="8">
        <v>3</v>
      </c>
      <c r="M15" s="8">
        <v>3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  <c r="S15" s="8">
        <v>1</v>
      </c>
      <c r="T15" s="8">
        <v>500</v>
      </c>
      <c r="AA15" s="7" t="s">
        <v>72</v>
      </c>
      <c r="AB15" s="8">
        <v>1</v>
      </c>
      <c r="AC15" s="8">
        <v>1</v>
      </c>
      <c r="AD15" s="8">
        <v>3</v>
      </c>
      <c r="AE15" s="8">
        <v>1</v>
      </c>
      <c r="AF15" s="8">
        <v>3</v>
      </c>
      <c r="AG15" s="8">
        <v>1</v>
      </c>
      <c r="AH15" s="8">
        <v>3</v>
      </c>
      <c r="AI15" s="8">
        <v>3</v>
      </c>
      <c r="AJ15" s="8">
        <v>3</v>
      </c>
      <c r="AK15" s="8">
        <v>3</v>
      </c>
      <c r="AL15" s="8">
        <v>3</v>
      </c>
      <c r="AM15" s="8">
        <v>3</v>
      </c>
      <c r="AN15" s="8">
        <v>3</v>
      </c>
      <c r="AO15" s="8">
        <v>3</v>
      </c>
      <c r="AP15" s="8">
        <v>3</v>
      </c>
      <c r="AQ15" s="8">
        <v>3</v>
      </c>
      <c r="AR15" s="8">
        <v>3</v>
      </c>
      <c r="AS15" s="8">
        <v>1</v>
      </c>
      <c r="AT15" s="8">
        <v>5000</v>
      </c>
      <c r="BA15" s="7" t="s">
        <v>72</v>
      </c>
      <c r="BB15" s="8">
        <v>1</v>
      </c>
      <c r="BC15" s="8">
        <v>1</v>
      </c>
      <c r="BD15" s="8">
        <v>3</v>
      </c>
      <c r="BE15" s="8">
        <v>1</v>
      </c>
      <c r="BF15" s="8">
        <v>3</v>
      </c>
      <c r="BG15" s="8">
        <v>1</v>
      </c>
      <c r="BH15" s="8">
        <v>3</v>
      </c>
      <c r="BI15" s="8">
        <v>3</v>
      </c>
      <c r="BJ15" s="8">
        <v>3</v>
      </c>
      <c r="BK15" s="8">
        <v>3</v>
      </c>
      <c r="BL15" s="8">
        <v>3</v>
      </c>
      <c r="BM15" s="8">
        <v>3</v>
      </c>
      <c r="BN15" s="8">
        <v>3</v>
      </c>
      <c r="BO15" s="8">
        <v>3</v>
      </c>
      <c r="BP15" s="8">
        <v>3</v>
      </c>
      <c r="BQ15" s="8">
        <v>3</v>
      </c>
      <c r="BR15" s="8">
        <v>3</v>
      </c>
      <c r="BS15" s="8">
        <v>1</v>
      </c>
      <c r="BT15" s="8">
        <v>15000</v>
      </c>
    </row>
    <row r="16" spans="1:72" ht="15" thickBot="1" x14ac:dyDescent="0.35">
      <c r="A16" s="7" t="s">
        <v>73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3</v>
      </c>
      <c r="L16" s="8">
        <v>3</v>
      </c>
      <c r="M16" s="8">
        <v>3</v>
      </c>
      <c r="N16" s="8">
        <v>1</v>
      </c>
      <c r="O16" s="8">
        <v>3</v>
      </c>
      <c r="P16" s="8">
        <v>3</v>
      </c>
      <c r="Q16" s="8">
        <v>3</v>
      </c>
      <c r="R16" s="8">
        <v>3</v>
      </c>
      <c r="S16" s="8">
        <v>1</v>
      </c>
      <c r="T16" s="8">
        <v>1100</v>
      </c>
      <c r="AA16" s="7" t="s">
        <v>73</v>
      </c>
      <c r="AB16" s="8">
        <v>1</v>
      </c>
      <c r="AC16" s="8">
        <v>1</v>
      </c>
      <c r="AD16" s="8">
        <v>1</v>
      </c>
      <c r="AE16" s="8">
        <v>1</v>
      </c>
      <c r="AF16" s="8">
        <v>1</v>
      </c>
      <c r="AG16" s="8">
        <v>1</v>
      </c>
      <c r="AH16" s="8">
        <v>1</v>
      </c>
      <c r="AI16" s="8">
        <v>1</v>
      </c>
      <c r="AJ16" s="8">
        <v>1</v>
      </c>
      <c r="AK16" s="8">
        <v>3</v>
      </c>
      <c r="AL16" s="8">
        <v>3</v>
      </c>
      <c r="AM16" s="8">
        <v>3</v>
      </c>
      <c r="AN16" s="8">
        <v>1</v>
      </c>
      <c r="AO16" s="8">
        <v>3</v>
      </c>
      <c r="AP16" s="8">
        <v>3</v>
      </c>
      <c r="AQ16" s="8">
        <v>3</v>
      </c>
      <c r="AR16" s="8">
        <v>3</v>
      </c>
      <c r="AS16" s="8">
        <v>1</v>
      </c>
      <c r="AT16" s="8">
        <v>11000</v>
      </c>
      <c r="BA16" s="7" t="s">
        <v>73</v>
      </c>
      <c r="BB16" s="8">
        <v>1</v>
      </c>
      <c r="BC16" s="8">
        <v>1</v>
      </c>
      <c r="BD16" s="8">
        <v>1</v>
      </c>
      <c r="BE16" s="8">
        <v>1</v>
      </c>
      <c r="BF16" s="8">
        <v>1</v>
      </c>
      <c r="BG16" s="8">
        <v>1</v>
      </c>
      <c r="BH16" s="8">
        <v>1</v>
      </c>
      <c r="BI16" s="8">
        <v>1</v>
      </c>
      <c r="BJ16" s="8">
        <v>1</v>
      </c>
      <c r="BK16" s="8">
        <v>3</v>
      </c>
      <c r="BL16" s="8">
        <v>3</v>
      </c>
      <c r="BM16" s="8">
        <v>3</v>
      </c>
      <c r="BN16" s="8">
        <v>1</v>
      </c>
      <c r="BO16" s="8">
        <v>3</v>
      </c>
      <c r="BP16" s="8">
        <v>3</v>
      </c>
      <c r="BQ16" s="8">
        <v>3</v>
      </c>
      <c r="BR16" s="8">
        <v>3</v>
      </c>
      <c r="BS16" s="8">
        <v>1</v>
      </c>
      <c r="BT16" s="8">
        <v>21000</v>
      </c>
    </row>
    <row r="17" spans="1:82" ht="15" thickBot="1" x14ac:dyDescent="0.35">
      <c r="A17" s="7" t="s">
        <v>74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3</v>
      </c>
      <c r="K17" s="8">
        <v>3</v>
      </c>
      <c r="L17" s="8">
        <v>3</v>
      </c>
      <c r="M17" s="8">
        <v>3</v>
      </c>
      <c r="N17" s="8">
        <v>1</v>
      </c>
      <c r="O17" s="8">
        <v>3</v>
      </c>
      <c r="P17" s="8">
        <v>3</v>
      </c>
      <c r="Q17" s="8">
        <v>1</v>
      </c>
      <c r="R17" s="8">
        <v>1</v>
      </c>
      <c r="S17" s="8">
        <v>3</v>
      </c>
      <c r="T17" s="8">
        <v>1100</v>
      </c>
      <c r="AA17" s="7" t="s">
        <v>74</v>
      </c>
      <c r="AB17" s="8">
        <v>1</v>
      </c>
      <c r="AC17" s="8">
        <v>1</v>
      </c>
      <c r="AD17" s="8">
        <v>1</v>
      </c>
      <c r="AE17" s="8">
        <v>1</v>
      </c>
      <c r="AF17" s="8">
        <v>1</v>
      </c>
      <c r="AG17" s="8">
        <v>1</v>
      </c>
      <c r="AH17" s="8">
        <v>1</v>
      </c>
      <c r="AI17" s="8">
        <v>1</v>
      </c>
      <c r="AJ17" s="8">
        <v>3</v>
      </c>
      <c r="AK17" s="8">
        <v>3</v>
      </c>
      <c r="AL17" s="8">
        <v>3</v>
      </c>
      <c r="AM17" s="8">
        <v>3</v>
      </c>
      <c r="AN17" s="8">
        <v>1</v>
      </c>
      <c r="AO17" s="8">
        <v>3</v>
      </c>
      <c r="AP17" s="8">
        <v>3</v>
      </c>
      <c r="AQ17" s="8">
        <v>1</v>
      </c>
      <c r="AR17" s="8">
        <v>1</v>
      </c>
      <c r="AS17" s="8">
        <v>3</v>
      </c>
      <c r="AT17" s="8">
        <v>11000</v>
      </c>
      <c r="BA17" s="7" t="s">
        <v>74</v>
      </c>
      <c r="BB17" s="8">
        <v>1</v>
      </c>
      <c r="BC17" s="8">
        <v>1</v>
      </c>
      <c r="BD17" s="8">
        <v>1</v>
      </c>
      <c r="BE17" s="8">
        <v>1</v>
      </c>
      <c r="BF17" s="8">
        <v>1</v>
      </c>
      <c r="BG17" s="8">
        <v>1</v>
      </c>
      <c r="BH17" s="8">
        <v>1</v>
      </c>
      <c r="BI17" s="8">
        <v>1</v>
      </c>
      <c r="BJ17" s="8">
        <v>3</v>
      </c>
      <c r="BK17" s="8">
        <v>3</v>
      </c>
      <c r="BL17" s="8">
        <v>3</v>
      </c>
      <c r="BM17" s="8">
        <v>3</v>
      </c>
      <c r="BN17" s="8">
        <v>1</v>
      </c>
      <c r="BO17" s="8">
        <v>3</v>
      </c>
      <c r="BP17" s="8">
        <v>3</v>
      </c>
      <c r="BQ17" s="8">
        <v>1</v>
      </c>
      <c r="BR17" s="8">
        <v>1</v>
      </c>
      <c r="BS17" s="8">
        <v>3</v>
      </c>
      <c r="BT17" s="8">
        <v>21000</v>
      </c>
    </row>
    <row r="18" spans="1:82" ht="15" thickBot="1" x14ac:dyDescent="0.35">
      <c r="A18" s="7" t="s">
        <v>75</v>
      </c>
      <c r="B18" s="8">
        <v>3</v>
      </c>
      <c r="C18" s="8">
        <v>1</v>
      </c>
      <c r="D18" s="8">
        <v>1</v>
      </c>
      <c r="E18" s="8">
        <v>1</v>
      </c>
      <c r="F18" s="8">
        <v>3</v>
      </c>
      <c r="G18" s="8">
        <v>1</v>
      </c>
      <c r="H18" s="8">
        <v>3</v>
      </c>
      <c r="I18" s="8">
        <v>1</v>
      </c>
      <c r="J18" s="8">
        <v>1</v>
      </c>
      <c r="K18" s="8">
        <v>3</v>
      </c>
      <c r="L18" s="8">
        <v>3</v>
      </c>
      <c r="M18" s="8">
        <v>3</v>
      </c>
      <c r="N18" s="8">
        <v>1</v>
      </c>
      <c r="O18" s="8">
        <v>3</v>
      </c>
      <c r="P18" s="8">
        <v>3</v>
      </c>
      <c r="Q18" s="8">
        <v>3</v>
      </c>
      <c r="R18" s="8">
        <v>3</v>
      </c>
      <c r="S18" s="8">
        <v>1</v>
      </c>
      <c r="T18" s="8">
        <v>800</v>
      </c>
      <c r="AA18" s="7" t="s">
        <v>75</v>
      </c>
      <c r="AB18" s="8">
        <v>3</v>
      </c>
      <c r="AC18" s="8">
        <v>1</v>
      </c>
      <c r="AD18" s="8">
        <v>1</v>
      </c>
      <c r="AE18" s="8">
        <v>1</v>
      </c>
      <c r="AF18" s="8">
        <v>3</v>
      </c>
      <c r="AG18" s="8">
        <v>1</v>
      </c>
      <c r="AH18" s="8">
        <v>3</v>
      </c>
      <c r="AI18" s="8">
        <v>1</v>
      </c>
      <c r="AJ18" s="8">
        <v>1</v>
      </c>
      <c r="AK18" s="8">
        <v>3</v>
      </c>
      <c r="AL18" s="8">
        <v>3</v>
      </c>
      <c r="AM18" s="8">
        <v>3</v>
      </c>
      <c r="AN18" s="8">
        <v>1</v>
      </c>
      <c r="AO18" s="8">
        <v>3</v>
      </c>
      <c r="AP18" s="8">
        <v>3</v>
      </c>
      <c r="AQ18" s="8">
        <v>3</v>
      </c>
      <c r="AR18" s="8">
        <v>3</v>
      </c>
      <c r="AS18" s="8">
        <v>1</v>
      </c>
      <c r="AT18" s="8">
        <v>8000</v>
      </c>
      <c r="BA18" s="7" t="s">
        <v>75</v>
      </c>
      <c r="BB18" s="8">
        <v>3</v>
      </c>
      <c r="BC18" s="8">
        <v>1</v>
      </c>
      <c r="BD18" s="8">
        <v>1</v>
      </c>
      <c r="BE18" s="8">
        <v>1</v>
      </c>
      <c r="BF18" s="8">
        <v>3</v>
      </c>
      <c r="BG18" s="8">
        <v>1</v>
      </c>
      <c r="BH18" s="8">
        <v>3</v>
      </c>
      <c r="BI18" s="8">
        <v>1</v>
      </c>
      <c r="BJ18" s="8">
        <v>1</v>
      </c>
      <c r="BK18" s="8">
        <v>3</v>
      </c>
      <c r="BL18" s="8">
        <v>3</v>
      </c>
      <c r="BM18" s="8">
        <v>3</v>
      </c>
      <c r="BN18" s="8">
        <v>1</v>
      </c>
      <c r="BO18" s="8">
        <v>3</v>
      </c>
      <c r="BP18" s="8">
        <v>3</v>
      </c>
      <c r="BQ18" s="8">
        <v>3</v>
      </c>
      <c r="BR18" s="8">
        <v>3</v>
      </c>
      <c r="BS18" s="8">
        <v>1</v>
      </c>
      <c r="BT18" s="8">
        <v>18000</v>
      </c>
    </row>
    <row r="19" spans="1:82" ht="15" thickBot="1" x14ac:dyDescent="0.35">
      <c r="A19" s="7" t="s">
        <v>133</v>
      </c>
      <c r="B19" s="8">
        <v>2</v>
      </c>
      <c r="C19" s="8">
        <v>2</v>
      </c>
      <c r="D19" s="8">
        <v>2</v>
      </c>
      <c r="E19" s="8">
        <v>2</v>
      </c>
      <c r="F19" s="8">
        <v>2</v>
      </c>
      <c r="G19" s="8">
        <v>1</v>
      </c>
      <c r="H19" s="8">
        <v>2</v>
      </c>
      <c r="I19" s="8">
        <v>2</v>
      </c>
      <c r="J19" s="8">
        <v>2</v>
      </c>
      <c r="K19" s="8">
        <v>2</v>
      </c>
      <c r="L19" s="8">
        <v>2</v>
      </c>
      <c r="M19" s="8">
        <v>2</v>
      </c>
      <c r="N19" s="8">
        <v>2</v>
      </c>
      <c r="O19" s="8">
        <v>2</v>
      </c>
      <c r="P19" s="8">
        <v>2</v>
      </c>
      <c r="Q19" s="8">
        <v>2</v>
      </c>
      <c r="R19" s="8">
        <v>2</v>
      </c>
      <c r="S19" s="8">
        <v>2</v>
      </c>
      <c r="T19" s="8">
        <v>800</v>
      </c>
      <c r="AA19" s="7" t="s">
        <v>133</v>
      </c>
      <c r="AB19" s="8">
        <v>2</v>
      </c>
      <c r="AC19" s="8">
        <v>2</v>
      </c>
      <c r="AD19" s="8">
        <v>2</v>
      </c>
      <c r="AE19" s="8">
        <v>2</v>
      </c>
      <c r="AF19" s="8">
        <v>2</v>
      </c>
      <c r="AG19" s="8">
        <v>1</v>
      </c>
      <c r="AH19" s="8">
        <v>2</v>
      </c>
      <c r="AI19" s="8">
        <v>2</v>
      </c>
      <c r="AJ19" s="8">
        <v>2</v>
      </c>
      <c r="AK19" s="8">
        <v>2</v>
      </c>
      <c r="AL19" s="8">
        <v>2</v>
      </c>
      <c r="AM19" s="8">
        <v>2</v>
      </c>
      <c r="AN19" s="8">
        <v>2</v>
      </c>
      <c r="AO19" s="8">
        <v>2</v>
      </c>
      <c r="AP19" s="8">
        <v>2</v>
      </c>
      <c r="AQ19" s="8">
        <v>2</v>
      </c>
      <c r="AR19" s="8">
        <v>2</v>
      </c>
      <c r="AS19" s="8">
        <v>2</v>
      </c>
      <c r="AT19" s="8">
        <v>8000</v>
      </c>
      <c r="BA19" s="7" t="s">
        <v>133</v>
      </c>
      <c r="BB19" s="8">
        <v>2</v>
      </c>
      <c r="BC19" s="8">
        <v>2</v>
      </c>
      <c r="BD19" s="8">
        <v>2</v>
      </c>
      <c r="BE19" s="8">
        <v>2</v>
      </c>
      <c r="BF19" s="8">
        <v>2</v>
      </c>
      <c r="BG19" s="8">
        <v>1</v>
      </c>
      <c r="BH19" s="8">
        <v>2</v>
      </c>
      <c r="BI19" s="8">
        <v>2</v>
      </c>
      <c r="BJ19" s="8">
        <v>2</v>
      </c>
      <c r="BK19" s="8">
        <v>2</v>
      </c>
      <c r="BL19" s="8">
        <v>2</v>
      </c>
      <c r="BM19" s="8">
        <v>2</v>
      </c>
      <c r="BN19" s="8">
        <v>2</v>
      </c>
      <c r="BO19" s="8">
        <v>2</v>
      </c>
      <c r="BP19" s="8">
        <v>2</v>
      </c>
      <c r="BQ19" s="8">
        <v>2</v>
      </c>
      <c r="BR19" s="8">
        <v>2</v>
      </c>
      <c r="BS19" s="8">
        <v>2</v>
      </c>
      <c r="BT19" s="8">
        <v>18000</v>
      </c>
    </row>
    <row r="20" spans="1:82" ht="18.600000000000001" thickBot="1" x14ac:dyDescent="0.35">
      <c r="A20" s="3"/>
      <c r="AA20" s="3"/>
      <c r="BA20" s="3"/>
    </row>
    <row r="21" spans="1:82" ht="15" thickBot="1" x14ac:dyDescent="0.35">
      <c r="A21" s="7" t="s">
        <v>76</v>
      </c>
      <c r="B21" s="7" t="s">
        <v>46</v>
      </c>
      <c r="C21" s="7" t="s">
        <v>47</v>
      </c>
      <c r="D21" s="7" t="s">
        <v>48</v>
      </c>
      <c r="E21" s="7" t="s">
        <v>49</v>
      </c>
      <c r="F21" s="7" t="s">
        <v>50</v>
      </c>
      <c r="G21" s="7" t="s">
        <v>51</v>
      </c>
      <c r="H21" s="7" t="s">
        <v>52</v>
      </c>
      <c r="I21" s="7" t="s">
        <v>53</v>
      </c>
      <c r="J21" s="7" t="s">
        <v>54</v>
      </c>
      <c r="K21" s="7" t="s">
        <v>55</v>
      </c>
      <c r="L21" s="7" t="s">
        <v>56</v>
      </c>
      <c r="M21" s="7" t="s">
        <v>57</v>
      </c>
      <c r="N21" s="7" t="s">
        <v>58</v>
      </c>
      <c r="O21" s="7" t="s">
        <v>59</v>
      </c>
      <c r="P21" s="7" t="s">
        <v>60</v>
      </c>
      <c r="Q21" s="7" t="s">
        <v>61</v>
      </c>
      <c r="R21" s="7" t="s">
        <v>62</v>
      </c>
      <c r="S21" s="7" t="s">
        <v>63</v>
      </c>
      <c r="AA21" s="7" t="s">
        <v>76</v>
      </c>
      <c r="AB21" s="7" t="s">
        <v>46</v>
      </c>
      <c r="AC21" s="7" t="s">
        <v>47</v>
      </c>
      <c r="AD21" s="7" t="s">
        <v>48</v>
      </c>
      <c r="AE21" s="7" t="s">
        <v>49</v>
      </c>
      <c r="AF21" s="7" t="s">
        <v>50</v>
      </c>
      <c r="AG21" s="7" t="s">
        <v>51</v>
      </c>
      <c r="AH21" s="7" t="s">
        <v>52</v>
      </c>
      <c r="AI21" s="7" t="s">
        <v>53</v>
      </c>
      <c r="AJ21" s="7" t="s">
        <v>54</v>
      </c>
      <c r="AK21" s="7" t="s">
        <v>55</v>
      </c>
      <c r="AL21" s="7" t="s">
        <v>56</v>
      </c>
      <c r="AM21" s="7" t="s">
        <v>57</v>
      </c>
      <c r="AN21" s="7" t="s">
        <v>58</v>
      </c>
      <c r="AO21" s="7" t="s">
        <v>59</v>
      </c>
      <c r="AP21" s="7" t="s">
        <v>60</v>
      </c>
      <c r="AQ21" s="7" t="s">
        <v>61</v>
      </c>
      <c r="AR21" s="7" t="s">
        <v>62</v>
      </c>
      <c r="AS21" s="7" t="s">
        <v>63</v>
      </c>
      <c r="BA21" s="7" t="s">
        <v>76</v>
      </c>
      <c r="BB21" s="7" t="s">
        <v>46</v>
      </c>
      <c r="BC21" s="7" t="s">
        <v>47</v>
      </c>
      <c r="BD21" s="7" t="s">
        <v>48</v>
      </c>
      <c r="BE21" s="7" t="s">
        <v>49</v>
      </c>
      <c r="BF21" s="7" t="s">
        <v>50</v>
      </c>
      <c r="BG21" s="7" t="s">
        <v>51</v>
      </c>
      <c r="BH21" s="7" t="s">
        <v>52</v>
      </c>
      <c r="BI21" s="7" t="s">
        <v>53</v>
      </c>
      <c r="BJ21" s="7" t="s">
        <v>54</v>
      </c>
      <c r="BK21" s="7" t="s">
        <v>55</v>
      </c>
      <c r="BL21" s="7" t="s">
        <v>56</v>
      </c>
      <c r="BM21" s="7" t="s">
        <v>57</v>
      </c>
      <c r="BN21" s="7" t="s">
        <v>58</v>
      </c>
      <c r="BO21" s="7" t="s">
        <v>59</v>
      </c>
      <c r="BP21" s="7" t="s">
        <v>60</v>
      </c>
      <c r="BQ21" s="7" t="s">
        <v>61</v>
      </c>
      <c r="BR21" s="7" t="s">
        <v>62</v>
      </c>
      <c r="BS21" s="7" t="s">
        <v>63</v>
      </c>
    </row>
    <row r="22" spans="1:82" ht="15" thickBot="1" x14ac:dyDescent="0.35">
      <c r="A22" s="7" t="s">
        <v>77</v>
      </c>
      <c r="B22" s="8" t="s">
        <v>157</v>
      </c>
      <c r="C22" s="8" t="s">
        <v>81</v>
      </c>
      <c r="D22" s="8" t="s">
        <v>81</v>
      </c>
      <c r="E22" s="8" t="s">
        <v>158</v>
      </c>
      <c r="F22" s="8" t="s">
        <v>161</v>
      </c>
      <c r="G22" s="8" t="s">
        <v>81</v>
      </c>
      <c r="H22" s="8" t="s">
        <v>160</v>
      </c>
      <c r="I22" s="8" t="s">
        <v>161</v>
      </c>
      <c r="J22" s="8" t="s">
        <v>210</v>
      </c>
      <c r="K22" s="8" t="s">
        <v>81</v>
      </c>
      <c r="L22" s="8" t="s">
        <v>81</v>
      </c>
      <c r="M22" s="8" t="s">
        <v>81</v>
      </c>
      <c r="N22" s="8" t="s">
        <v>81</v>
      </c>
      <c r="O22" s="8" t="s">
        <v>163</v>
      </c>
      <c r="P22" s="8" t="s">
        <v>81</v>
      </c>
      <c r="Q22" s="8" t="s">
        <v>164</v>
      </c>
      <c r="R22" s="8" t="s">
        <v>81</v>
      </c>
      <c r="S22" s="8" t="s">
        <v>161</v>
      </c>
      <c r="AA22" s="7" t="s">
        <v>77</v>
      </c>
      <c r="AB22" s="8" t="s">
        <v>215</v>
      </c>
      <c r="AC22" s="8" t="s">
        <v>81</v>
      </c>
      <c r="AD22" s="8" t="s">
        <v>81</v>
      </c>
      <c r="AE22" s="8" t="s">
        <v>216</v>
      </c>
      <c r="AF22" s="8" t="s">
        <v>217</v>
      </c>
      <c r="AG22" s="8" t="s">
        <v>81</v>
      </c>
      <c r="AH22" s="8" t="s">
        <v>218</v>
      </c>
      <c r="AI22" s="8" t="s">
        <v>217</v>
      </c>
      <c r="AJ22" s="8" t="s">
        <v>219</v>
      </c>
      <c r="AK22" s="8" t="s">
        <v>81</v>
      </c>
      <c r="AL22" s="8" t="s">
        <v>81</v>
      </c>
      <c r="AM22" s="8" t="s">
        <v>81</v>
      </c>
      <c r="AN22" s="8" t="s">
        <v>81</v>
      </c>
      <c r="AO22" s="8" t="s">
        <v>220</v>
      </c>
      <c r="AP22" s="8" t="s">
        <v>81</v>
      </c>
      <c r="AQ22" s="8" t="s">
        <v>221</v>
      </c>
      <c r="AR22" s="8" t="s">
        <v>81</v>
      </c>
      <c r="AS22" s="8" t="s">
        <v>217</v>
      </c>
      <c r="BA22" s="7" t="s">
        <v>77</v>
      </c>
      <c r="BB22" s="8" t="s">
        <v>229</v>
      </c>
      <c r="BC22" s="8" t="s">
        <v>81</v>
      </c>
      <c r="BD22" s="8" t="s">
        <v>82</v>
      </c>
      <c r="BE22" s="8" t="s">
        <v>78</v>
      </c>
      <c r="BF22" s="8" t="s">
        <v>81</v>
      </c>
      <c r="BG22" s="8" t="s">
        <v>81</v>
      </c>
      <c r="BH22" s="8" t="s">
        <v>218</v>
      </c>
      <c r="BI22" s="8" t="s">
        <v>230</v>
      </c>
      <c r="BJ22" s="8" t="s">
        <v>231</v>
      </c>
      <c r="BK22" s="8" t="s">
        <v>81</v>
      </c>
      <c r="BL22" s="8" t="s">
        <v>81</v>
      </c>
      <c r="BM22" s="8" t="s">
        <v>81</v>
      </c>
      <c r="BN22" s="8" t="s">
        <v>232</v>
      </c>
      <c r="BO22" s="8" t="s">
        <v>233</v>
      </c>
      <c r="BP22" s="8" t="s">
        <v>81</v>
      </c>
      <c r="BQ22" s="8" t="s">
        <v>234</v>
      </c>
      <c r="BR22" s="8" t="s">
        <v>81</v>
      </c>
      <c r="BS22" s="8" t="s">
        <v>230</v>
      </c>
    </row>
    <row r="23" spans="1:82" ht="15" thickBot="1" x14ac:dyDescent="0.35">
      <c r="A23" s="7" t="s">
        <v>83</v>
      </c>
      <c r="B23" s="8" t="s">
        <v>211</v>
      </c>
      <c r="C23" s="8" t="s">
        <v>80</v>
      </c>
      <c r="D23" s="8" t="s">
        <v>80</v>
      </c>
      <c r="E23" s="8" t="s">
        <v>166</v>
      </c>
      <c r="F23" s="8" t="s">
        <v>159</v>
      </c>
      <c r="G23" s="8" t="s">
        <v>80</v>
      </c>
      <c r="H23" s="8" t="s">
        <v>168</v>
      </c>
      <c r="I23" s="8" t="s">
        <v>159</v>
      </c>
      <c r="J23" s="8" t="s">
        <v>212</v>
      </c>
      <c r="K23" s="8" t="s">
        <v>80</v>
      </c>
      <c r="L23" s="8" t="s">
        <v>80</v>
      </c>
      <c r="M23" s="8" t="s">
        <v>80</v>
      </c>
      <c r="N23" s="8" t="s">
        <v>80</v>
      </c>
      <c r="O23" s="8" t="s">
        <v>80</v>
      </c>
      <c r="P23" s="8" t="s">
        <v>80</v>
      </c>
      <c r="Q23" s="8" t="s">
        <v>80</v>
      </c>
      <c r="R23" s="8" t="s">
        <v>80</v>
      </c>
      <c r="S23" s="8" t="s">
        <v>80</v>
      </c>
      <c r="AA23" s="7" t="s">
        <v>83</v>
      </c>
      <c r="AB23" s="8" t="s">
        <v>222</v>
      </c>
      <c r="AC23" s="8" t="s">
        <v>80</v>
      </c>
      <c r="AD23" s="8" t="s">
        <v>80</v>
      </c>
      <c r="AE23" s="8" t="s">
        <v>223</v>
      </c>
      <c r="AF23" s="8" t="s">
        <v>224</v>
      </c>
      <c r="AG23" s="8" t="s">
        <v>80</v>
      </c>
      <c r="AH23" s="8" t="s">
        <v>225</v>
      </c>
      <c r="AI23" s="8" t="s">
        <v>224</v>
      </c>
      <c r="AJ23" s="8" t="s">
        <v>226</v>
      </c>
      <c r="AK23" s="8" t="s">
        <v>80</v>
      </c>
      <c r="AL23" s="8" t="s">
        <v>80</v>
      </c>
      <c r="AM23" s="8" t="s">
        <v>80</v>
      </c>
      <c r="AN23" s="8" t="s">
        <v>80</v>
      </c>
      <c r="AO23" s="8" t="s">
        <v>80</v>
      </c>
      <c r="AP23" s="8" t="s">
        <v>80</v>
      </c>
      <c r="AQ23" s="8" t="s">
        <v>80</v>
      </c>
      <c r="AR23" s="8" t="s">
        <v>80</v>
      </c>
      <c r="AS23" s="8" t="s">
        <v>80</v>
      </c>
      <c r="BA23" s="7" t="s">
        <v>83</v>
      </c>
      <c r="BB23" s="8" t="s">
        <v>235</v>
      </c>
      <c r="BC23" s="8" t="s">
        <v>80</v>
      </c>
      <c r="BD23" s="8" t="s">
        <v>80</v>
      </c>
      <c r="BE23" s="8" t="s">
        <v>80</v>
      </c>
      <c r="BF23" s="8" t="s">
        <v>80</v>
      </c>
      <c r="BG23" s="8" t="s">
        <v>80</v>
      </c>
      <c r="BH23" s="8" t="s">
        <v>225</v>
      </c>
      <c r="BI23" s="8" t="s">
        <v>236</v>
      </c>
      <c r="BJ23" s="8" t="s">
        <v>237</v>
      </c>
      <c r="BK23" s="8" t="s">
        <v>80</v>
      </c>
      <c r="BL23" s="8" t="s">
        <v>80</v>
      </c>
      <c r="BM23" s="8" t="s">
        <v>80</v>
      </c>
      <c r="BN23" s="8" t="s">
        <v>80</v>
      </c>
      <c r="BO23" s="8" t="s">
        <v>80</v>
      </c>
      <c r="BP23" s="8" t="s">
        <v>80</v>
      </c>
      <c r="BQ23" s="8" t="s">
        <v>80</v>
      </c>
      <c r="BR23" s="8" t="s">
        <v>80</v>
      </c>
      <c r="BS23" s="8" t="s">
        <v>80</v>
      </c>
    </row>
    <row r="24" spans="1:82" ht="15" thickBot="1" x14ac:dyDescent="0.35">
      <c r="A24" s="7" t="s">
        <v>84</v>
      </c>
      <c r="B24" s="8" t="s">
        <v>165</v>
      </c>
      <c r="C24" s="8" t="s">
        <v>79</v>
      </c>
      <c r="D24" s="8" t="s">
        <v>79</v>
      </c>
      <c r="E24" s="8" t="s">
        <v>79</v>
      </c>
      <c r="F24" s="8" t="s">
        <v>79</v>
      </c>
      <c r="G24" s="8" t="s">
        <v>79</v>
      </c>
      <c r="H24" s="8" t="s">
        <v>79</v>
      </c>
      <c r="I24" s="8" t="s">
        <v>79</v>
      </c>
      <c r="J24" s="8" t="s">
        <v>79</v>
      </c>
      <c r="K24" s="8" t="s">
        <v>79</v>
      </c>
      <c r="L24" s="8" t="s">
        <v>79</v>
      </c>
      <c r="M24" s="8" t="s">
        <v>79</v>
      </c>
      <c r="N24" s="8" t="s">
        <v>79</v>
      </c>
      <c r="O24" s="8" t="s">
        <v>79</v>
      </c>
      <c r="P24" s="8" t="s">
        <v>79</v>
      </c>
      <c r="Q24" s="8" t="s">
        <v>79</v>
      </c>
      <c r="R24" s="8" t="s">
        <v>79</v>
      </c>
      <c r="S24" s="8" t="s">
        <v>79</v>
      </c>
      <c r="AA24" s="7" t="s">
        <v>84</v>
      </c>
      <c r="AB24" s="8" t="s">
        <v>227</v>
      </c>
      <c r="AC24" s="8" t="s">
        <v>79</v>
      </c>
      <c r="AD24" s="8" t="s">
        <v>79</v>
      </c>
      <c r="AE24" s="8" t="s">
        <v>79</v>
      </c>
      <c r="AF24" s="8" t="s">
        <v>79</v>
      </c>
      <c r="AG24" s="8" t="s">
        <v>79</v>
      </c>
      <c r="AH24" s="8" t="s">
        <v>79</v>
      </c>
      <c r="AI24" s="8" t="s">
        <v>79</v>
      </c>
      <c r="AJ24" s="8" t="s">
        <v>79</v>
      </c>
      <c r="AK24" s="8" t="s">
        <v>79</v>
      </c>
      <c r="AL24" s="8" t="s">
        <v>79</v>
      </c>
      <c r="AM24" s="8" t="s">
        <v>79</v>
      </c>
      <c r="AN24" s="8" t="s">
        <v>79</v>
      </c>
      <c r="AO24" s="8" t="s">
        <v>79</v>
      </c>
      <c r="AP24" s="8" t="s">
        <v>79</v>
      </c>
      <c r="AQ24" s="8" t="s">
        <v>79</v>
      </c>
      <c r="AR24" s="8" t="s">
        <v>79</v>
      </c>
      <c r="AS24" s="8" t="s">
        <v>79</v>
      </c>
      <c r="BA24" s="7" t="s">
        <v>84</v>
      </c>
      <c r="BB24" s="8" t="s">
        <v>238</v>
      </c>
      <c r="BC24" s="8" t="s">
        <v>79</v>
      </c>
      <c r="BD24" s="8" t="s">
        <v>79</v>
      </c>
      <c r="BE24" s="8" t="s">
        <v>79</v>
      </c>
      <c r="BF24" s="8" t="s">
        <v>79</v>
      </c>
      <c r="BG24" s="8" t="s">
        <v>79</v>
      </c>
      <c r="BH24" s="8" t="s">
        <v>79</v>
      </c>
      <c r="BI24" s="8" t="s">
        <v>79</v>
      </c>
      <c r="BJ24" s="8" t="s">
        <v>79</v>
      </c>
      <c r="BK24" s="8" t="s">
        <v>79</v>
      </c>
      <c r="BL24" s="8" t="s">
        <v>79</v>
      </c>
      <c r="BM24" s="8" t="s">
        <v>79</v>
      </c>
      <c r="BN24" s="8" t="s">
        <v>79</v>
      </c>
      <c r="BO24" s="8" t="s">
        <v>79</v>
      </c>
      <c r="BP24" s="8" t="s">
        <v>79</v>
      </c>
      <c r="BQ24" s="8" t="s">
        <v>79</v>
      </c>
      <c r="BR24" s="8" t="s">
        <v>79</v>
      </c>
      <c r="BS24" s="8" t="s">
        <v>79</v>
      </c>
    </row>
    <row r="25" spans="1:82" ht="18.600000000000001" thickBot="1" x14ac:dyDescent="0.35">
      <c r="A25" s="3"/>
      <c r="AA25" s="3"/>
      <c r="BA25" s="3"/>
    </row>
    <row r="26" spans="1:82" ht="15" thickBot="1" x14ac:dyDescent="0.35">
      <c r="A26" s="7" t="s">
        <v>93</v>
      </c>
      <c r="B26" s="7" t="s">
        <v>46</v>
      </c>
      <c r="C26" s="7" t="s">
        <v>47</v>
      </c>
      <c r="D26" s="7" t="s">
        <v>48</v>
      </c>
      <c r="E26" s="7" t="s">
        <v>49</v>
      </c>
      <c r="F26" s="7" t="s">
        <v>50</v>
      </c>
      <c r="G26" s="7" t="s">
        <v>51</v>
      </c>
      <c r="H26" s="7" t="s">
        <v>52</v>
      </c>
      <c r="I26" s="7" t="s">
        <v>53</v>
      </c>
      <c r="J26" s="7" t="s">
        <v>54</v>
      </c>
      <c r="K26" s="7" t="s">
        <v>55</v>
      </c>
      <c r="L26" s="7" t="s">
        <v>56</v>
      </c>
      <c r="M26" s="7" t="s">
        <v>57</v>
      </c>
      <c r="N26" s="7" t="s">
        <v>58</v>
      </c>
      <c r="O26" s="7" t="s">
        <v>59</v>
      </c>
      <c r="P26" s="7" t="s">
        <v>60</v>
      </c>
      <c r="Q26" s="7" t="s">
        <v>61</v>
      </c>
      <c r="R26" s="7" t="s">
        <v>62</v>
      </c>
      <c r="S26" s="7" t="s">
        <v>63</v>
      </c>
      <c r="AA26" s="7" t="s">
        <v>93</v>
      </c>
      <c r="AB26" s="7" t="s">
        <v>46</v>
      </c>
      <c r="AC26" s="7" t="s">
        <v>47</v>
      </c>
      <c r="AD26" s="7" t="s">
        <v>48</v>
      </c>
      <c r="AE26" s="7" t="s">
        <v>49</v>
      </c>
      <c r="AF26" s="7" t="s">
        <v>50</v>
      </c>
      <c r="AG26" s="7" t="s">
        <v>51</v>
      </c>
      <c r="AH26" s="7" t="s">
        <v>52</v>
      </c>
      <c r="AI26" s="7" t="s">
        <v>53</v>
      </c>
      <c r="AJ26" s="7" t="s">
        <v>54</v>
      </c>
      <c r="AK26" s="7" t="s">
        <v>55</v>
      </c>
      <c r="AL26" s="7" t="s">
        <v>56</v>
      </c>
      <c r="AM26" s="7" t="s">
        <v>57</v>
      </c>
      <c r="AN26" s="7" t="s">
        <v>58</v>
      </c>
      <c r="AO26" s="7" t="s">
        <v>59</v>
      </c>
      <c r="AP26" s="7" t="s">
        <v>60</v>
      </c>
      <c r="AQ26" s="7" t="s">
        <v>61</v>
      </c>
      <c r="AR26" s="7" t="s">
        <v>62</v>
      </c>
      <c r="AS26" s="7" t="s">
        <v>63</v>
      </c>
      <c r="BA26" s="7" t="s">
        <v>93</v>
      </c>
      <c r="BB26" s="7" t="s">
        <v>46</v>
      </c>
      <c r="BC26" s="7" t="s">
        <v>47</v>
      </c>
      <c r="BD26" s="7" t="s">
        <v>48</v>
      </c>
      <c r="BE26" s="7" t="s">
        <v>49</v>
      </c>
      <c r="BF26" s="7" t="s">
        <v>50</v>
      </c>
      <c r="BG26" s="7" t="s">
        <v>51</v>
      </c>
      <c r="BH26" s="7" t="s">
        <v>52</v>
      </c>
      <c r="BI26" s="7" t="s">
        <v>53</v>
      </c>
      <c r="BJ26" s="7" t="s">
        <v>54</v>
      </c>
      <c r="BK26" s="7" t="s">
        <v>55</v>
      </c>
      <c r="BL26" s="7" t="s">
        <v>56</v>
      </c>
      <c r="BM26" s="7" t="s">
        <v>57</v>
      </c>
      <c r="BN26" s="7" t="s">
        <v>58</v>
      </c>
      <c r="BO26" s="7" t="s">
        <v>59</v>
      </c>
      <c r="BP26" s="7" t="s">
        <v>60</v>
      </c>
      <c r="BQ26" s="7" t="s">
        <v>61</v>
      </c>
      <c r="BR26" s="7" t="s">
        <v>62</v>
      </c>
      <c r="BS26" s="7" t="s">
        <v>63</v>
      </c>
    </row>
    <row r="27" spans="1:82" ht="15" thickBot="1" x14ac:dyDescent="0.35">
      <c r="A27" s="7" t="s">
        <v>77</v>
      </c>
      <c r="B27" s="8">
        <v>296</v>
      </c>
      <c r="C27" s="8">
        <v>2</v>
      </c>
      <c r="D27" s="8">
        <v>2</v>
      </c>
      <c r="E27" s="8">
        <v>67</v>
      </c>
      <c r="F27" s="8">
        <v>133</v>
      </c>
      <c r="G27" s="8">
        <v>2</v>
      </c>
      <c r="H27" s="8">
        <v>100</v>
      </c>
      <c r="I27" s="8">
        <v>133</v>
      </c>
      <c r="J27" s="8">
        <v>231</v>
      </c>
      <c r="K27" s="8">
        <v>2</v>
      </c>
      <c r="L27" s="8">
        <v>2</v>
      </c>
      <c r="M27" s="8">
        <v>2</v>
      </c>
      <c r="N27" s="8">
        <v>2</v>
      </c>
      <c r="O27" s="8">
        <v>329</v>
      </c>
      <c r="P27" s="8">
        <v>2</v>
      </c>
      <c r="Q27" s="8">
        <v>361</v>
      </c>
      <c r="R27" s="8">
        <v>2</v>
      </c>
      <c r="S27" s="8">
        <v>133</v>
      </c>
      <c r="AA27" s="7" t="s">
        <v>77</v>
      </c>
      <c r="AB27" s="8">
        <v>2996</v>
      </c>
      <c r="AC27" s="8">
        <v>2</v>
      </c>
      <c r="AD27" s="8">
        <v>2</v>
      </c>
      <c r="AE27" s="8">
        <v>667</v>
      </c>
      <c r="AF27" s="8">
        <v>1333</v>
      </c>
      <c r="AG27" s="8">
        <v>2</v>
      </c>
      <c r="AH27" s="8">
        <v>1000</v>
      </c>
      <c r="AI27" s="8">
        <v>1333</v>
      </c>
      <c r="AJ27" s="8">
        <v>2331</v>
      </c>
      <c r="AK27" s="8">
        <v>2</v>
      </c>
      <c r="AL27" s="8">
        <v>2</v>
      </c>
      <c r="AM27" s="8">
        <v>2</v>
      </c>
      <c r="AN27" s="8">
        <v>2</v>
      </c>
      <c r="AO27" s="8">
        <v>3329</v>
      </c>
      <c r="AP27" s="8">
        <v>2</v>
      </c>
      <c r="AQ27" s="8">
        <v>3661</v>
      </c>
      <c r="AR27" s="8">
        <v>2</v>
      </c>
      <c r="AS27" s="8">
        <v>1333</v>
      </c>
      <c r="BA27" s="7" t="s">
        <v>77</v>
      </c>
      <c r="BB27" s="8">
        <v>12994</v>
      </c>
      <c r="BC27" s="8">
        <v>2</v>
      </c>
      <c r="BD27" s="8">
        <v>4</v>
      </c>
      <c r="BE27" s="8">
        <v>3</v>
      </c>
      <c r="BF27" s="8">
        <v>2</v>
      </c>
      <c r="BG27" s="8">
        <v>2</v>
      </c>
      <c r="BH27" s="8">
        <v>1000</v>
      </c>
      <c r="BI27" s="8">
        <v>1999</v>
      </c>
      <c r="BJ27" s="8">
        <v>1996</v>
      </c>
      <c r="BK27" s="8">
        <v>2</v>
      </c>
      <c r="BL27" s="8">
        <v>2</v>
      </c>
      <c r="BM27" s="8">
        <v>2</v>
      </c>
      <c r="BN27" s="8">
        <v>998</v>
      </c>
      <c r="BO27" s="8">
        <v>2997</v>
      </c>
      <c r="BP27" s="8">
        <v>2</v>
      </c>
      <c r="BQ27" s="8">
        <v>3993</v>
      </c>
      <c r="BR27" s="8">
        <v>2</v>
      </c>
      <c r="BS27" s="8">
        <v>1999</v>
      </c>
    </row>
    <row r="28" spans="1:82" ht="15" thickBot="1" x14ac:dyDescent="0.35">
      <c r="A28" s="7" t="s">
        <v>83</v>
      </c>
      <c r="B28" s="8">
        <v>295</v>
      </c>
      <c r="C28" s="8">
        <v>1</v>
      </c>
      <c r="D28" s="8">
        <v>1</v>
      </c>
      <c r="E28" s="8">
        <v>66</v>
      </c>
      <c r="F28" s="8">
        <v>132</v>
      </c>
      <c r="G28" s="8">
        <v>1</v>
      </c>
      <c r="H28" s="8">
        <v>99</v>
      </c>
      <c r="I28" s="8">
        <v>132</v>
      </c>
      <c r="J28" s="8">
        <v>63</v>
      </c>
      <c r="K28" s="8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>
        <v>1</v>
      </c>
      <c r="S28" s="8">
        <v>1</v>
      </c>
      <c r="AA28" s="7" t="s">
        <v>83</v>
      </c>
      <c r="AB28" s="8">
        <v>2995</v>
      </c>
      <c r="AC28" s="8">
        <v>1</v>
      </c>
      <c r="AD28" s="8">
        <v>1</v>
      </c>
      <c r="AE28" s="8">
        <v>666</v>
      </c>
      <c r="AF28" s="8">
        <v>1332</v>
      </c>
      <c r="AG28" s="8">
        <v>1</v>
      </c>
      <c r="AH28" s="8">
        <v>999</v>
      </c>
      <c r="AI28" s="8">
        <v>1332</v>
      </c>
      <c r="AJ28" s="8">
        <v>663</v>
      </c>
      <c r="AK28" s="8">
        <v>1</v>
      </c>
      <c r="AL28" s="8">
        <v>1</v>
      </c>
      <c r="AM28" s="8">
        <v>1</v>
      </c>
      <c r="AN28" s="8">
        <v>1</v>
      </c>
      <c r="AO28" s="8">
        <v>1</v>
      </c>
      <c r="AP28" s="8">
        <v>1</v>
      </c>
      <c r="AQ28" s="8">
        <v>1</v>
      </c>
      <c r="AR28" s="8">
        <v>1</v>
      </c>
      <c r="AS28" s="8">
        <v>1</v>
      </c>
      <c r="BA28" s="7" t="s">
        <v>83</v>
      </c>
      <c r="BB28" s="8">
        <v>12993</v>
      </c>
      <c r="BC28" s="8">
        <v>1</v>
      </c>
      <c r="BD28" s="8">
        <v>1</v>
      </c>
      <c r="BE28" s="8">
        <v>1</v>
      </c>
      <c r="BF28" s="8">
        <v>1</v>
      </c>
      <c r="BG28" s="8">
        <v>1</v>
      </c>
      <c r="BH28" s="8">
        <v>999</v>
      </c>
      <c r="BI28" s="8">
        <v>1998</v>
      </c>
      <c r="BJ28" s="8">
        <v>1995</v>
      </c>
      <c r="BK28" s="8">
        <v>1</v>
      </c>
      <c r="BL28" s="8">
        <v>1</v>
      </c>
      <c r="BM28" s="8">
        <v>1</v>
      </c>
      <c r="BN28" s="8">
        <v>1</v>
      </c>
      <c r="BO28" s="8">
        <v>1</v>
      </c>
      <c r="BP28" s="8">
        <v>1</v>
      </c>
      <c r="BQ28" s="8">
        <v>1</v>
      </c>
      <c r="BR28" s="8">
        <v>1</v>
      </c>
      <c r="BS28" s="8">
        <v>1</v>
      </c>
    </row>
    <row r="29" spans="1:82" ht="15" thickBot="1" x14ac:dyDescent="0.35">
      <c r="A29" s="7" t="s">
        <v>84</v>
      </c>
      <c r="B29" s="8">
        <v>229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AA29" s="7" t="s">
        <v>84</v>
      </c>
      <c r="AB29" s="8">
        <v>2329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BA29" s="7" t="s">
        <v>84</v>
      </c>
      <c r="BB29" s="8">
        <v>10996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</row>
    <row r="30" spans="1:82" ht="18.600000000000001" thickBot="1" x14ac:dyDescent="0.35">
      <c r="A30" s="3"/>
      <c r="AA30" s="3"/>
      <c r="BA30" s="3"/>
      <c r="BY30" t="s">
        <v>239</v>
      </c>
      <c r="BZ30" t="s">
        <v>240</v>
      </c>
    </row>
    <row r="31" spans="1:82" ht="15" thickBot="1" x14ac:dyDescent="0.35">
      <c r="A31" s="7" t="s">
        <v>125</v>
      </c>
      <c r="B31" s="7" t="s">
        <v>46</v>
      </c>
      <c r="C31" s="7" t="s">
        <v>47</v>
      </c>
      <c r="D31" s="7" t="s">
        <v>48</v>
      </c>
      <c r="E31" s="7" t="s">
        <v>49</v>
      </c>
      <c r="F31" s="7" t="s">
        <v>50</v>
      </c>
      <c r="G31" s="7" t="s">
        <v>51</v>
      </c>
      <c r="H31" s="7" t="s">
        <v>52</v>
      </c>
      <c r="I31" s="7" t="s">
        <v>53</v>
      </c>
      <c r="J31" s="7" t="s">
        <v>54</v>
      </c>
      <c r="K31" s="7" t="s">
        <v>55</v>
      </c>
      <c r="L31" s="7" t="s">
        <v>56</v>
      </c>
      <c r="M31" s="7" t="s">
        <v>57</v>
      </c>
      <c r="N31" s="7" t="s">
        <v>58</v>
      </c>
      <c r="O31" s="7" t="s">
        <v>59</v>
      </c>
      <c r="P31" s="7" t="s">
        <v>60</v>
      </c>
      <c r="Q31" s="7" t="s">
        <v>61</v>
      </c>
      <c r="R31" s="7" t="s">
        <v>62</v>
      </c>
      <c r="S31" s="7" t="s">
        <v>63</v>
      </c>
      <c r="T31" s="7" t="s">
        <v>95</v>
      </c>
      <c r="U31" s="7" t="s">
        <v>96</v>
      </c>
      <c r="V31" s="7" t="s">
        <v>97</v>
      </c>
      <c r="W31" s="7" t="s">
        <v>98</v>
      </c>
      <c r="AA31" s="7" t="s">
        <v>125</v>
      </c>
      <c r="AB31" s="7" t="s">
        <v>46</v>
      </c>
      <c r="AC31" s="7" t="s">
        <v>47</v>
      </c>
      <c r="AD31" s="7" t="s">
        <v>48</v>
      </c>
      <c r="AE31" s="7" t="s">
        <v>49</v>
      </c>
      <c r="AF31" s="7" t="s">
        <v>50</v>
      </c>
      <c r="AG31" s="7" t="s">
        <v>51</v>
      </c>
      <c r="AH31" s="7" t="s">
        <v>52</v>
      </c>
      <c r="AI31" s="7" t="s">
        <v>53</v>
      </c>
      <c r="AJ31" s="7" t="s">
        <v>54</v>
      </c>
      <c r="AK31" s="7" t="s">
        <v>55</v>
      </c>
      <c r="AL31" s="7" t="s">
        <v>56</v>
      </c>
      <c r="AM31" s="7" t="s">
        <v>57</v>
      </c>
      <c r="AN31" s="7" t="s">
        <v>58</v>
      </c>
      <c r="AO31" s="7" t="s">
        <v>59</v>
      </c>
      <c r="AP31" s="7" t="s">
        <v>60</v>
      </c>
      <c r="AQ31" s="7" t="s">
        <v>61</v>
      </c>
      <c r="AR31" s="7" t="s">
        <v>62</v>
      </c>
      <c r="AS31" s="7" t="s">
        <v>63</v>
      </c>
      <c r="AT31" s="7" t="s">
        <v>95</v>
      </c>
      <c r="AU31" s="7" t="s">
        <v>96</v>
      </c>
      <c r="AV31" s="7" t="s">
        <v>97</v>
      </c>
      <c r="AW31" s="7" t="s">
        <v>98</v>
      </c>
      <c r="BA31" s="7" t="s">
        <v>125</v>
      </c>
      <c r="BB31" s="7" t="s">
        <v>46</v>
      </c>
      <c r="BC31" s="7" t="s">
        <v>47</v>
      </c>
      <c r="BD31" s="7" t="s">
        <v>48</v>
      </c>
      <c r="BE31" s="7" t="s">
        <v>49</v>
      </c>
      <c r="BF31" s="7" t="s">
        <v>50</v>
      </c>
      <c r="BG31" s="7" t="s">
        <v>51</v>
      </c>
      <c r="BH31" s="7" t="s">
        <v>52</v>
      </c>
      <c r="BI31" s="7" t="s">
        <v>53</v>
      </c>
      <c r="BJ31" s="7" t="s">
        <v>54</v>
      </c>
      <c r="BK31" s="7" t="s">
        <v>55</v>
      </c>
      <c r="BL31" s="7" t="s">
        <v>56</v>
      </c>
      <c r="BM31" s="7" t="s">
        <v>57</v>
      </c>
      <c r="BN31" s="7" t="s">
        <v>58</v>
      </c>
      <c r="BO31" s="7" t="s">
        <v>59</v>
      </c>
      <c r="BP31" s="7" t="s">
        <v>60</v>
      </c>
      <c r="BQ31" s="7" t="s">
        <v>61</v>
      </c>
      <c r="BR31" s="7" t="s">
        <v>62</v>
      </c>
      <c r="BS31" s="7" t="s">
        <v>63</v>
      </c>
      <c r="BT31" s="7" t="s">
        <v>95</v>
      </c>
      <c r="BU31" s="7" t="s">
        <v>96</v>
      </c>
      <c r="BV31" s="7" t="s">
        <v>97</v>
      </c>
      <c r="BW31" s="7" t="s">
        <v>98</v>
      </c>
      <c r="BY31" t="str">
        <f>AT31</f>
        <v>Becslés</v>
      </c>
      <c r="BZ31" t="str">
        <f>BT31</f>
        <v>Becslés</v>
      </c>
      <c r="CA31" t="s">
        <v>241</v>
      </c>
      <c r="CB31" t="s">
        <v>176</v>
      </c>
      <c r="CC31" t="s">
        <v>138</v>
      </c>
      <c r="CD31" t="s">
        <v>138</v>
      </c>
    </row>
    <row r="32" spans="1:82" ht="15" thickBot="1" x14ac:dyDescent="0.35">
      <c r="A32" s="7" t="s">
        <v>65</v>
      </c>
      <c r="B32" s="8">
        <v>296</v>
      </c>
      <c r="C32" s="8">
        <v>2</v>
      </c>
      <c r="D32" s="8">
        <v>2</v>
      </c>
      <c r="E32" s="8">
        <v>67</v>
      </c>
      <c r="F32" s="8">
        <v>0</v>
      </c>
      <c r="G32" s="8">
        <v>2</v>
      </c>
      <c r="H32" s="8">
        <v>100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2</v>
      </c>
      <c r="O32" s="8">
        <v>329</v>
      </c>
      <c r="P32" s="8">
        <v>0</v>
      </c>
      <c r="Q32" s="8">
        <v>0</v>
      </c>
      <c r="R32" s="8">
        <v>0</v>
      </c>
      <c r="S32" s="8">
        <v>0</v>
      </c>
      <c r="T32" s="8">
        <v>800</v>
      </c>
      <c r="U32" s="8">
        <v>800</v>
      </c>
      <c r="V32" s="8">
        <v>0</v>
      </c>
      <c r="W32" s="8">
        <v>0</v>
      </c>
      <c r="AA32" s="7" t="s">
        <v>65</v>
      </c>
      <c r="AB32" s="8">
        <v>2996</v>
      </c>
      <c r="AC32" s="8">
        <v>2</v>
      </c>
      <c r="AD32" s="8">
        <v>2</v>
      </c>
      <c r="AE32" s="8">
        <v>667</v>
      </c>
      <c r="AF32" s="8">
        <v>0</v>
      </c>
      <c r="AG32" s="8">
        <v>2</v>
      </c>
      <c r="AH32" s="8">
        <v>1000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2</v>
      </c>
      <c r="AO32" s="8">
        <v>3329</v>
      </c>
      <c r="AP32" s="8">
        <v>0</v>
      </c>
      <c r="AQ32" s="8">
        <v>0</v>
      </c>
      <c r="AR32" s="8">
        <v>0</v>
      </c>
      <c r="AS32" s="8">
        <v>0</v>
      </c>
      <c r="AT32" s="8">
        <v>8000</v>
      </c>
      <c r="AU32" s="8">
        <v>8000</v>
      </c>
      <c r="AV32" s="8">
        <v>0</v>
      </c>
      <c r="AW32" s="8">
        <v>0</v>
      </c>
      <c r="BA32" s="7" t="s">
        <v>65</v>
      </c>
      <c r="BB32" s="8">
        <v>12994</v>
      </c>
      <c r="BC32" s="8">
        <v>2</v>
      </c>
      <c r="BD32" s="8">
        <v>4</v>
      </c>
      <c r="BE32" s="8">
        <v>3</v>
      </c>
      <c r="BF32" s="8">
        <v>0</v>
      </c>
      <c r="BG32" s="8">
        <v>2</v>
      </c>
      <c r="BH32" s="8">
        <v>1000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998</v>
      </c>
      <c r="BO32" s="8">
        <v>2997</v>
      </c>
      <c r="BP32" s="8">
        <v>0</v>
      </c>
      <c r="BQ32" s="8">
        <v>0</v>
      </c>
      <c r="BR32" s="8">
        <v>0</v>
      </c>
      <c r="BS32" s="8">
        <v>0</v>
      </c>
      <c r="BT32" s="8">
        <v>18000</v>
      </c>
      <c r="BU32" s="8">
        <v>18000</v>
      </c>
      <c r="BV32" s="8">
        <v>0</v>
      </c>
      <c r="BW32" s="8">
        <v>0</v>
      </c>
      <c r="BY32">
        <f t="shared" ref="BY32:BY43" si="0">AT32</f>
        <v>8000</v>
      </c>
      <c r="BZ32">
        <f t="shared" ref="BZ32:BZ43" si="1">BT32</f>
        <v>18000</v>
      </c>
      <c r="CA32">
        <f>AVERAGE(BY32/1000,(BZ32-10000)/1000)</f>
        <v>8</v>
      </c>
      <c r="CB32">
        <f>AU32/1000</f>
        <v>8</v>
      </c>
      <c r="CC32">
        <f>CA32-CB32</f>
        <v>0</v>
      </c>
      <c r="CD32" s="23">
        <f>CC32</f>
        <v>0</v>
      </c>
    </row>
    <row r="33" spans="1:83" ht="15" thickBot="1" x14ac:dyDescent="0.35">
      <c r="A33" s="7" t="s">
        <v>66</v>
      </c>
      <c r="B33" s="8">
        <v>296</v>
      </c>
      <c r="C33" s="8">
        <v>2</v>
      </c>
      <c r="D33" s="8">
        <v>2</v>
      </c>
      <c r="E33" s="8">
        <v>67</v>
      </c>
      <c r="F33" s="8">
        <v>133</v>
      </c>
      <c r="G33" s="8">
        <v>2</v>
      </c>
      <c r="H33" s="8">
        <v>100</v>
      </c>
      <c r="I33" s="8">
        <v>133</v>
      </c>
      <c r="J33" s="8">
        <v>231</v>
      </c>
      <c r="K33" s="8">
        <v>2</v>
      </c>
      <c r="L33" s="8">
        <v>2</v>
      </c>
      <c r="M33" s="8">
        <v>2</v>
      </c>
      <c r="N33" s="8">
        <v>2</v>
      </c>
      <c r="O33" s="8">
        <v>329</v>
      </c>
      <c r="P33" s="8">
        <v>2</v>
      </c>
      <c r="Q33" s="8">
        <v>361</v>
      </c>
      <c r="R33" s="8">
        <v>2</v>
      </c>
      <c r="S33" s="8">
        <v>133</v>
      </c>
      <c r="T33" s="8">
        <v>1801</v>
      </c>
      <c r="U33" s="8">
        <v>1800</v>
      </c>
      <c r="V33" s="8">
        <v>-1</v>
      </c>
      <c r="W33" s="8">
        <v>-0.06</v>
      </c>
      <c r="AA33" s="7" t="s">
        <v>66</v>
      </c>
      <c r="AB33" s="8">
        <v>2996</v>
      </c>
      <c r="AC33" s="8">
        <v>2</v>
      </c>
      <c r="AD33" s="8">
        <v>2</v>
      </c>
      <c r="AE33" s="8">
        <v>667</v>
      </c>
      <c r="AF33" s="8">
        <v>1333</v>
      </c>
      <c r="AG33" s="8">
        <v>2</v>
      </c>
      <c r="AH33" s="8">
        <v>1000</v>
      </c>
      <c r="AI33" s="8">
        <v>1333</v>
      </c>
      <c r="AJ33" s="8">
        <v>2331</v>
      </c>
      <c r="AK33" s="8">
        <v>2</v>
      </c>
      <c r="AL33" s="8">
        <v>2</v>
      </c>
      <c r="AM33" s="8">
        <v>2</v>
      </c>
      <c r="AN33" s="8">
        <v>2</v>
      </c>
      <c r="AO33" s="8">
        <v>3329</v>
      </c>
      <c r="AP33" s="8">
        <v>2</v>
      </c>
      <c r="AQ33" s="8">
        <v>3661</v>
      </c>
      <c r="AR33" s="8">
        <v>2</v>
      </c>
      <c r="AS33" s="8">
        <v>1333</v>
      </c>
      <c r="AT33" s="8">
        <v>18001</v>
      </c>
      <c r="AU33" s="8">
        <v>18000</v>
      </c>
      <c r="AV33" s="8">
        <v>-1</v>
      </c>
      <c r="AW33" s="8">
        <v>-0.01</v>
      </c>
      <c r="BA33" s="7" t="s">
        <v>66</v>
      </c>
      <c r="BB33" s="8">
        <v>12994</v>
      </c>
      <c r="BC33" s="8">
        <v>2</v>
      </c>
      <c r="BD33" s="8">
        <v>4</v>
      </c>
      <c r="BE33" s="8">
        <v>3</v>
      </c>
      <c r="BF33" s="8">
        <v>2</v>
      </c>
      <c r="BG33" s="8">
        <v>2</v>
      </c>
      <c r="BH33" s="8">
        <v>1000</v>
      </c>
      <c r="BI33" s="8">
        <v>1999</v>
      </c>
      <c r="BJ33" s="8">
        <v>1996</v>
      </c>
      <c r="BK33" s="8">
        <v>2</v>
      </c>
      <c r="BL33" s="8">
        <v>2</v>
      </c>
      <c r="BM33" s="8">
        <v>2</v>
      </c>
      <c r="BN33" s="8">
        <v>998</v>
      </c>
      <c r="BO33" s="8">
        <v>2997</v>
      </c>
      <c r="BP33" s="8">
        <v>2</v>
      </c>
      <c r="BQ33" s="8">
        <v>3993</v>
      </c>
      <c r="BR33" s="8">
        <v>2</v>
      </c>
      <c r="BS33" s="8">
        <v>1999</v>
      </c>
      <c r="BT33" s="8">
        <v>27999</v>
      </c>
      <c r="BU33" s="8">
        <v>28000</v>
      </c>
      <c r="BV33" s="8">
        <v>1</v>
      </c>
      <c r="BW33" s="8">
        <v>0</v>
      </c>
      <c r="BY33">
        <f t="shared" si="0"/>
        <v>18001</v>
      </c>
      <c r="BZ33">
        <f t="shared" si="1"/>
        <v>27999</v>
      </c>
      <c r="CA33">
        <f t="shared" ref="CA33:CA43" si="2">AVERAGE(BY33/1000,(BZ33-10000)/1000)</f>
        <v>18</v>
      </c>
      <c r="CB33">
        <f t="shared" ref="CB33:CB43" si="3">AU33/1000</f>
        <v>18</v>
      </c>
      <c r="CC33">
        <f t="shared" ref="CC33:CC43" si="4">CA33-CB33</f>
        <v>0</v>
      </c>
      <c r="CD33" s="23">
        <f t="shared" ref="CD33:CD43" si="5">CC33</f>
        <v>0</v>
      </c>
    </row>
    <row r="34" spans="1:83" ht="15" thickBot="1" x14ac:dyDescent="0.35">
      <c r="A34" s="7" t="s">
        <v>67</v>
      </c>
      <c r="B34" s="8">
        <v>296</v>
      </c>
      <c r="C34" s="8">
        <v>2</v>
      </c>
      <c r="D34" s="8">
        <v>0</v>
      </c>
      <c r="E34" s="8">
        <v>67</v>
      </c>
      <c r="F34" s="8">
        <v>0</v>
      </c>
      <c r="G34" s="8">
        <v>2</v>
      </c>
      <c r="H34" s="8">
        <v>0</v>
      </c>
      <c r="I34" s="8">
        <v>133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500</v>
      </c>
      <c r="U34" s="8">
        <v>500</v>
      </c>
      <c r="V34" s="8">
        <v>0</v>
      </c>
      <c r="W34" s="8">
        <v>0</v>
      </c>
      <c r="AA34" s="7" t="s">
        <v>67</v>
      </c>
      <c r="AB34" s="8">
        <v>2996</v>
      </c>
      <c r="AC34" s="8">
        <v>2</v>
      </c>
      <c r="AD34" s="8">
        <v>0</v>
      </c>
      <c r="AE34" s="8">
        <v>667</v>
      </c>
      <c r="AF34" s="8">
        <v>0</v>
      </c>
      <c r="AG34" s="8">
        <v>2</v>
      </c>
      <c r="AH34" s="8">
        <v>0</v>
      </c>
      <c r="AI34" s="8">
        <v>1333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5000</v>
      </c>
      <c r="AU34" s="8">
        <v>5000</v>
      </c>
      <c r="AV34" s="8">
        <v>0</v>
      </c>
      <c r="AW34" s="8">
        <v>0</v>
      </c>
      <c r="BA34" s="7" t="s">
        <v>67</v>
      </c>
      <c r="BB34" s="8">
        <v>12994</v>
      </c>
      <c r="BC34" s="8">
        <v>2</v>
      </c>
      <c r="BD34" s="8">
        <v>0</v>
      </c>
      <c r="BE34" s="8">
        <v>3</v>
      </c>
      <c r="BF34" s="8">
        <v>0</v>
      </c>
      <c r="BG34" s="8">
        <v>2</v>
      </c>
      <c r="BH34" s="8">
        <v>0</v>
      </c>
      <c r="BI34" s="8">
        <v>1999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15000</v>
      </c>
      <c r="BU34" s="8">
        <v>15000</v>
      </c>
      <c r="BV34" s="8">
        <v>0</v>
      </c>
      <c r="BW34" s="8">
        <v>0</v>
      </c>
      <c r="BY34">
        <f t="shared" si="0"/>
        <v>5000</v>
      </c>
      <c r="BZ34">
        <f t="shared" si="1"/>
        <v>15000</v>
      </c>
      <c r="CA34">
        <f t="shared" si="2"/>
        <v>5</v>
      </c>
      <c r="CB34">
        <f t="shared" si="3"/>
        <v>5</v>
      </c>
      <c r="CC34">
        <f t="shared" si="4"/>
        <v>0</v>
      </c>
      <c r="CD34" s="23">
        <f t="shared" si="5"/>
        <v>0</v>
      </c>
    </row>
    <row r="35" spans="1:83" ht="15" thickBot="1" x14ac:dyDescent="0.35">
      <c r="A35" s="7" t="s">
        <v>68</v>
      </c>
      <c r="B35" s="8">
        <v>296</v>
      </c>
      <c r="C35" s="8">
        <v>0</v>
      </c>
      <c r="D35" s="8">
        <v>2</v>
      </c>
      <c r="E35" s="8">
        <v>0</v>
      </c>
      <c r="F35" s="8">
        <v>0</v>
      </c>
      <c r="G35" s="8">
        <v>2</v>
      </c>
      <c r="H35" s="8">
        <v>100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400</v>
      </c>
      <c r="U35" s="8">
        <v>400</v>
      </c>
      <c r="V35" s="8">
        <v>0</v>
      </c>
      <c r="W35" s="8">
        <v>0</v>
      </c>
      <c r="AA35" s="7" t="s">
        <v>68</v>
      </c>
      <c r="AB35" s="8">
        <v>2996</v>
      </c>
      <c r="AC35" s="8">
        <v>0</v>
      </c>
      <c r="AD35" s="8">
        <v>2</v>
      </c>
      <c r="AE35" s="8">
        <v>0</v>
      </c>
      <c r="AF35" s="8">
        <v>0</v>
      </c>
      <c r="AG35" s="8">
        <v>2</v>
      </c>
      <c r="AH35" s="8">
        <v>1000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4000</v>
      </c>
      <c r="AU35" s="8">
        <v>4000</v>
      </c>
      <c r="AV35" s="8">
        <v>0</v>
      </c>
      <c r="AW35" s="8">
        <v>0</v>
      </c>
      <c r="BA35" s="7" t="s">
        <v>68</v>
      </c>
      <c r="BB35" s="8">
        <v>12994</v>
      </c>
      <c r="BC35" s="8">
        <v>0</v>
      </c>
      <c r="BD35" s="8">
        <v>4</v>
      </c>
      <c r="BE35" s="8">
        <v>0</v>
      </c>
      <c r="BF35" s="8">
        <v>0</v>
      </c>
      <c r="BG35" s="8">
        <v>2</v>
      </c>
      <c r="BH35" s="8">
        <v>1000</v>
      </c>
      <c r="BI35" s="8">
        <v>0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14000</v>
      </c>
      <c r="BU35" s="8">
        <v>14000</v>
      </c>
      <c r="BV35" s="8">
        <v>0</v>
      </c>
      <c r="BW35" s="8">
        <v>0</v>
      </c>
      <c r="BY35">
        <f t="shared" si="0"/>
        <v>4000</v>
      </c>
      <c r="BZ35">
        <f t="shared" si="1"/>
        <v>14000</v>
      </c>
      <c r="CA35">
        <f t="shared" si="2"/>
        <v>4</v>
      </c>
      <c r="CB35">
        <f t="shared" si="3"/>
        <v>4</v>
      </c>
      <c r="CC35">
        <f t="shared" si="4"/>
        <v>0</v>
      </c>
      <c r="CD35" s="23">
        <f t="shared" si="5"/>
        <v>0</v>
      </c>
    </row>
    <row r="36" spans="1:83" ht="15" thickBot="1" x14ac:dyDescent="0.35">
      <c r="A36" s="7" t="s">
        <v>69</v>
      </c>
      <c r="B36" s="8">
        <v>296</v>
      </c>
      <c r="C36" s="8">
        <v>2</v>
      </c>
      <c r="D36" s="8">
        <v>2</v>
      </c>
      <c r="E36" s="8">
        <v>67</v>
      </c>
      <c r="F36" s="8">
        <v>133</v>
      </c>
      <c r="G36" s="8">
        <v>2</v>
      </c>
      <c r="H36" s="8">
        <v>100</v>
      </c>
      <c r="I36" s="8">
        <v>133</v>
      </c>
      <c r="J36" s="8">
        <v>231</v>
      </c>
      <c r="K36" s="8">
        <v>2</v>
      </c>
      <c r="L36" s="8">
        <v>2</v>
      </c>
      <c r="M36" s="8">
        <v>2</v>
      </c>
      <c r="N36" s="8">
        <v>2</v>
      </c>
      <c r="O36" s="8">
        <v>329</v>
      </c>
      <c r="P36" s="8">
        <v>2</v>
      </c>
      <c r="Q36" s="8">
        <v>361</v>
      </c>
      <c r="R36" s="8">
        <v>2</v>
      </c>
      <c r="S36" s="8">
        <v>133</v>
      </c>
      <c r="T36" s="8">
        <v>1801</v>
      </c>
      <c r="U36" s="8">
        <v>1800</v>
      </c>
      <c r="V36" s="8">
        <v>-1</v>
      </c>
      <c r="W36" s="8">
        <v>-0.06</v>
      </c>
      <c r="AA36" s="7" t="s">
        <v>69</v>
      </c>
      <c r="AB36" s="8">
        <v>2996</v>
      </c>
      <c r="AC36" s="8">
        <v>2</v>
      </c>
      <c r="AD36" s="8">
        <v>2</v>
      </c>
      <c r="AE36" s="8">
        <v>667</v>
      </c>
      <c r="AF36" s="8">
        <v>1333</v>
      </c>
      <c r="AG36" s="8">
        <v>2</v>
      </c>
      <c r="AH36" s="8">
        <v>1000</v>
      </c>
      <c r="AI36" s="8">
        <v>1333</v>
      </c>
      <c r="AJ36" s="8">
        <v>2331</v>
      </c>
      <c r="AK36" s="8">
        <v>2</v>
      </c>
      <c r="AL36" s="8">
        <v>2</v>
      </c>
      <c r="AM36" s="8">
        <v>2</v>
      </c>
      <c r="AN36" s="8">
        <v>2</v>
      </c>
      <c r="AO36" s="8">
        <v>3329</v>
      </c>
      <c r="AP36" s="8">
        <v>2</v>
      </c>
      <c r="AQ36" s="8">
        <v>3661</v>
      </c>
      <c r="AR36" s="8">
        <v>2</v>
      </c>
      <c r="AS36" s="8">
        <v>1333</v>
      </c>
      <c r="AT36" s="8">
        <v>18001</v>
      </c>
      <c r="AU36" s="8">
        <v>18000</v>
      </c>
      <c r="AV36" s="8">
        <v>-1</v>
      </c>
      <c r="AW36" s="8">
        <v>-0.01</v>
      </c>
      <c r="BA36" s="7" t="s">
        <v>69</v>
      </c>
      <c r="BB36" s="8">
        <v>12994</v>
      </c>
      <c r="BC36" s="8">
        <v>2</v>
      </c>
      <c r="BD36" s="8">
        <v>4</v>
      </c>
      <c r="BE36" s="8">
        <v>3</v>
      </c>
      <c r="BF36" s="8">
        <v>2</v>
      </c>
      <c r="BG36" s="8">
        <v>2</v>
      </c>
      <c r="BH36" s="8">
        <v>1000</v>
      </c>
      <c r="BI36" s="8">
        <v>1999</v>
      </c>
      <c r="BJ36" s="8">
        <v>1996</v>
      </c>
      <c r="BK36" s="8">
        <v>2</v>
      </c>
      <c r="BL36" s="8">
        <v>2</v>
      </c>
      <c r="BM36" s="8">
        <v>2</v>
      </c>
      <c r="BN36" s="8">
        <v>998</v>
      </c>
      <c r="BO36" s="8">
        <v>2997</v>
      </c>
      <c r="BP36" s="8">
        <v>2</v>
      </c>
      <c r="BQ36" s="8">
        <v>3993</v>
      </c>
      <c r="BR36" s="8">
        <v>2</v>
      </c>
      <c r="BS36" s="8">
        <v>1999</v>
      </c>
      <c r="BT36" s="8">
        <v>27999</v>
      </c>
      <c r="BU36" s="8">
        <v>28000</v>
      </c>
      <c r="BV36" s="8">
        <v>1</v>
      </c>
      <c r="BW36" s="8">
        <v>0</v>
      </c>
      <c r="BY36">
        <f t="shared" si="0"/>
        <v>18001</v>
      </c>
      <c r="BZ36">
        <f t="shared" si="1"/>
        <v>27999</v>
      </c>
      <c r="CA36">
        <f t="shared" si="2"/>
        <v>18</v>
      </c>
      <c r="CB36">
        <f t="shared" si="3"/>
        <v>18</v>
      </c>
      <c r="CC36">
        <f t="shared" si="4"/>
        <v>0</v>
      </c>
      <c r="CD36" s="23">
        <f t="shared" si="5"/>
        <v>0</v>
      </c>
    </row>
    <row r="37" spans="1:83" ht="15" thickBot="1" x14ac:dyDescent="0.35">
      <c r="A37" s="7" t="s">
        <v>70</v>
      </c>
      <c r="B37" s="8">
        <v>229</v>
      </c>
      <c r="C37" s="8">
        <v>2</v>
      </c>
      <c r="D37" s="8">
        <v>0</v>
      </c>
      <c r="E37" s="8">
        <v>0</v>
      </c>
      <c r="F37" s="8">
        <v>0</v>
      </c>
      <c r="G37" s="8">
        <v>2</v>
      </c>
      <c r="H37" s="8">
        <v>100</v>
      </c>
      <c r="I37" s="8">
        <v>133</v>
      </c>
      <c r="J37" s="8">
        <v>0</v>
      </c>
      <c r="K37" s="8">
        <v>0</v>
      </c>
      <c r="L37" s="8">
        <v>0</v>
      </c>
      <c r="M37" s="8">
        <v>2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133</v>
      </c>
      <c r="T37" s="8">
        <v>601</v>
      </c>
      <c r="U37" s="8">
        <v>600</v>
      </c>
      <c r="V37" s="8">
        <v>-1</v>
      </c>
      <c r="W37" s="8">
        <v>-0.17</v>
      </c>
      <c r="AA37" s="7" t="s">
        <v>70</v>
      </c>
      <c r="AB37" s="8">
        <v>2329</v>
      </c>
      <c r="AC37" s="8">
        <v>2</v>
      </c>
      <c r="AD37" s="8">
        <v>0</v>
      </c>
      <c r="AE37" s="8">
        <v>0</v>
      </c>
      <c r="AF37" s="8">
        <v>0</v>
      </c>
      <c r="AG37" s="8">
        <v>2</v>
      </c>
      <c r="AH37" s="8">
        <v>1000</v>
      </c>
      <c r="AI37" s="8">
        <v>1333</v>
      </c>
      <c r="AJ37" s="8">
        <v>0</v>
      </c>
      <c r="AK37" s="8">
        <v>0</v>
      </c>
      <c r="AL37" s="8">
        <v>0</v>
      </c>
      <c r="AM37" s="8">
        <v>2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1333</v>
      </c>
      <c r="AT37" s="8">
        <v>6001</v>
      </c>
      <c r="AU37" s="8">
        <v>6000</v>
      </c>
      <c r="AV37" s="8">
        <v>-1</v>
      </c>
      <c r="AW37" s="8">
        <v>-0.02</v>
      </c>
      <c r="BA37" s="7" t="s">
        <v>70</v>
      </c>
      <c r="BB37" s="8">
        <v>10996</v>
      </c>
      <c r="BC37" s="8">
        <v>2</v>
      </c>
      <c r="BD37" s="8">
        <v>0</v>
      </c>
      <c r="BE37" s="8">
        <v>0</v>
      </c>
      <c r="BF37" s="8">
        <v>0</v>
      </c>
      <c r="BG37" s="8">
        <v>2</v>
      </c>
      <c r="BH37" s="8">
        <v>1000</v>
      </c>
      <c r="BI37" s="8">
        <v>1999</v>
      </c>
      <c r="BJ37" s="8">
        <v>0</v>
      </c>
      <c r="BK37" s="8">
        <v>0</v>
      </c>
      <c r="BL37" s="8">
        <v>0</v>
      </c>
      <c r="BM37" s="8">
        <v>2</v>
      </c>
      <c r="BN37" s="8">
        <v>0</v>
      </c>
      <c r="BO37" s="8">
        <v>0</v>
      </c>
      <c r="BP37" s="8">
        <v>0</v>
      </c>
      <c r="BQ37" s="8">
        <v>0</v>
      </c>
      <c r="BR37" s="8">
        <v>0</v>
      </c>
      <c r="BS37" s="8">
        <v>1999</v>
      </c>
      <c r="BT37" s="8">
        <v>16000</v>
      </c>
      <c r="BU37" s="8">
        <v>16000</v>
      </c>
      <c r="BV37" s="8">
        <v>0</v>
      </c>
      <c r="BW37" s="8">
        <v>0</v>
      </c>
      <c r="BY37">
        <f t="shared" si="0"/>
        <v>6001</v>
      </c>
      <c r="BZ37">
        <f t="shared" si="1"/>
        <v>16000</v>
      </c>
      <c r="CA37">
        <f t="shared" si="2"/>
        <v>6.0005000000000006</v>
      </c>
      <c r="CB37">
        <f t="shared" si="3"/>
        <v>6</v>
      </c>
      <c r="CC37">
        <f t="shared" si="4"/>
        <v>5.0000000000061107E-4</v>
      </c>
      <c r="CD37" s="23">
        <f t="shared" si="5"/>
        <v>5.0000000000061107E-4</v>
      </c>
    </row>
    <row r="38" spans="1:83" ht="15" thickBot="1" x14ac:dyDescent="0.35">
      <c r="A38" s="7" t="s">
        <v>71</v>
      </c>
      <c r="B38" s="8">
        <v>296</v>
      </c>
      <c r="C38" s="8">
        <v>2</v>
      </c>
      <c r="D38" s="8">
        <v>0</v>
      </c>
      <c r="E38" s="8">
        <v>67</v>
      </c>
      <c r="F38" s="8">
        <v>0</v>
      </c>
      <c r="G38" s="8">
        <v>2</v>
      </c>
      <c r="H38" s="8">
        <v>100</v>
      </c>
      <c r="I38" s="8">
        <v>133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600</v>
      </c>
      <c r="U38" s="8">
        <v>600</v>
      </c>
      <c r="V38" s="8">
        <v>0</v>
      </c>
      <c r="W38" s="8">
        <v>0</v>
      </c>
      <c r="AA38" s="7" t="s">
        <v>71</v>
      </c>
      <c r="AB38" s="8">
        <v>2996</v>
      </c>
      <c r="AC38" s="8">
        <v>2</v>
      </c>
      <c r="AD38" s="8">
        <v>0</v>
      </c>
      <c r="AE38" s="8">
        <v>667</v>
      </c>
      <c r="AF38" s="8">
        <v>0</v>
      </c>
      <c r="AG38" s="8">
        <v>2</v>
      </c>
      <c r="AH38" s="8">
        <v>1000</v>
      </c>
      <c r="AI38" s="8">
        <v>1333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6000</v>
      </c>
      <c r="AU38" s="8">
        <v>6000</v>
      </c>
      <c r="AV38" s="8">
        <v>0</v>
      </c>
      <c r="AW38" s="8">
        <v>0</v>
      </c>
      <c r="BA38" s="7" t="s">
        <v>71</v>
      </c>
      <c r="BB38" s="8">
        <v>12994</v>
      </c>
      <c r="BC38" s="8">
        <v>2</v>
      </c>
      <c r="BD38" s="8">
        <v>0</v>
      </c>
      <c r="BE38" s="8">
        <v>3</v>
      </c>
      <c r="BF38" s="8">
        <v>0</v>
      </c>
      <c r="BG38" s="8">
        <v>2</v>
      </c>
      <c r="BH38" s="8">
        <v>1000</v>
      </c>
      <c r="BI38" s="8">
        <v>1999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16000</v>
      </c>
      <c r="BU38" s="8">
        <v>16000</v>
      </c>
      <c r="BV38" s="8">
        <v>0</v>
      </c>
      <c r="BW38" s="8">
        <v>0</v>
      </c>
      <c r="BY38">
        <f t="shared" si="0"/>
        <v>6000</v>
      </c>
      <c r="BZ38">
        <f t="shared" si="1"/>
        <v>16000</v>
      </c>
      <c r="CA38">
        <f t="shared" si="2"/>
        <v>6</v>
      </c>
      <c r="CB38">
        <f t="shared" si="3"/>
        <v>6</v>
      </c>
      <c r="CC38">
        <f t="shared" si="4"/>
        <v>0</v>
      </c>
      <c r="CD38" s="23">
        <f t="shared" si="5"/>
        <v>0</v>
      </c>
    </row>
    <row r="39" spans="1:83" ht="15" thickBot="1" x14ac:dyDescent="0.35">
      <c r="A39" s="7" t="s">
        <v>72</v>
      </c>
      <c r="B39" s="8">
        <v>296</v>
      </c>
      <c r="C39" s="8">
        <v>2</v>
      </c>
      <c r="D39" s="8">
        <v>0</v>
      </c>
      <c r="E39" s="8">
        <v>67</v>
      </c>
      <c r="F39" s="8">
        <v>0</v>
      </c>
      <c r="G39" s="8">
        <v>2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133</v>
      </c>
      <c r="T39" s="8">
        <v>500</v>
      </c>
      <c r="U39" s="8">
        <v>500</v>
      </c>
      <c r="V39" s="8">
        <v>0</v>
      </c>
      <c r="W39" s="8">
        <v>0</v>
      </c>
      <c r="AA39" s="7" t="s">
        <v>72</v>
      </c>
      <c r="AB39" s="8">
        <v>2996</v>
      </c>
      <c r="AC39" s="8">
        <v>2</v>
      </c>
      <c r="AD39" s="8">
        <v>0</v>
      </c>
      <c r="AE39" s="8">
        <v>667</v>
      </c>
      <c r="AF39" s="8">
        <v>0</v>
      </c>
      <c r="AG39" s="8">
        <v>2</v>
      </c>
      <c r="AH39" s="8">
        <v>0</v>
      </c>
      <c r="AI39" s="8">
        <v>0</v>
      </c>
      <c r="AJ39" s="8">
        <v>0</v>
      </c>
      <c r="AK39" s="8">
        <v>0</v>
      </c>
      <c r="AL39" s="8">
        <v>0</v>
      </c>
      <c r="AM39" s="8">
        <v>0</v>
      </c>
      <c r="AN39" s="8">
        <v>0</v>
      </c>
      <c r="AO39" s="8">
        <v>0</v>
      </c>
      <c r="AP39" s="8">
        <v>0</v>
      </c>
      <c r="AQ39" s="8">
        <v>0</v>
      </c>
      <c r="AR39" s="8">
        <v>0</v>
      </c>
      <c r="AS39" s="8">
        <v>1333</v>
      </c>
      <c r="AT39" s="8">
        <v>5000</v>
      </c>
      <c r="AU39" s="8">
        <v>5000</v>
      </c>
      <c r="AV39" s="8">
        <v>0</v>
      </c>
      <c r="AW39" s="8">
        <v>0</v>
      </c>
      <c r="BA39" s="7" t="s">
        <v>72</v>
      </c>
      <c r="BB39" s="8">
        <v>12994</v>
      </c>
      <c r="BC39" s="8">
        <v>2</v>
      </c>
      <c r="BD39" s="8">
        <v>0</v>
      </c>
      <c r="BE39" s="8">
        <v>3</v>
      </c>
      <c r="BF39" s="8">
        <v>0</v>
      </c>
      <c r="BG39" s="8">
        <v>2</v>
      </c>
      <c r="BH39" s="8">
        <v>0</v>
      </c>
      <c r="BI39" s="8">
        <v>0</v>
      </c>
      <c r="BJ39" s="8">
        <v>0</v>
      </c>
      <c r="BK39" s="8">
        <v>0</v>
      </c>
      <c r="BL39" s="8">
        <v>0</v>
      </c>
      <c r="BM39" s="8">
        <v>0</v>
      </c>
      <c r="BN39" s="8">
        <v>0</v>
      </c>
      <c r="BO39" s="8">
        <v>0</v>
      </c>
      <c r="BP39" s="8">
        <v>0</v>
      </c>
      <c r="BQ39" s="8">
        <v>0</v>
      </c>
      <c r="BR39" s="8">
        <v>0</v>
      </c>
      <c r="BS39" s="8">
        <v>1999</v>
      </c>
      <c r="BT39" s="8">
        <v>15000</v>
      </c>
      <c r="BU39" s="8">
        <v>15000</v>
      </c>
      <c r="BV39" s="8">
        <v>0</v>
      </c>
      <c r="BW39" s="8">
        <v>0</v>
      </c>
      <c r="BY39">
        <f t="shared" si="0"/>
        <v>5000</v>
      </c>
      <c r="BZ39">
        <f t="shared" si="1"/>
        <v>15000</v>
      </c>
      <c r="CA39">
        <f t="shared" si="2"/>
        <v>5</v>
      </c>
      <c r="CB39">
        <f t="shared" si="3"/>
        <v>5</v>
      </c>
      <c r="CC39">
        <f t="shared" si="4"/>
        <v>0</v>
      </c>
      <c r="CD39" s="23">
        <f t="shared" si="5"/>
        <v>0</v>
      </c>
    </row>
    <row r="40" spans="1:83" ht="15" thickBot="1" x14ac:dyDescent="0.35">
      <c r="A40" s="7" t="s">
        <v>73</v>
      </c>
      <c r="B40" s="8">
        <v>296</v>
      </c>
      <c r="C40" s="8">
        <v>2</v>
      </c>
      <c r="D40" s="8">
        <v>2</v>
      </c>
      <c r="E40" s="8">
        <v>67</v>
      </c>
      <c r="F40" s="8">
        <v>133</v>
      </c>
      <c r="G40" s="8">
        <v>2</v>
      </c>
      <c r="H40" s="8">
        <v>100</v>
      </c>
      <c r="I40" s="8">
        <v>133</v>
      </c>
      <c r="J40" s="8">
        <v>231</v>
      </c>
      <c r="K40" s="8">
        <v>0</v>
      </c>
      <c r="L40" s="8">
        <v>0</v>
      </c>
      <c r="M40" s="8">
        <v>0</v>
      </c>
      <c r="N40" s="8">
        <v>2</v>
      </c>
      <c r="O40" s="8">
        <v>0</v>
      </c>
      <c r="P40" s="8">
        <v>0</v>
      </c>
      <c r="Q40" s="8">
        <v>0</v>
      </c>
      <c r="R40" s="8">
        <v>0</v>
      </c>
      <c r="S40" s="8">
        <v>133</v>
      </c>
      <c r="T40" s="8">
        <v>1101</v>
      </c>
      <c r="U40" s="8">
        <v>1100</v>
      </c>
      <c r="V40" s="8">
        <v>-1</v>
      </c>
      <c r="W40" s="8">
        <v>-0.09</v>
      </c>
      <c r="AA40" s="7" t="s">
        <v>73</v>
      </c>
      <c r="AB40" s="8">
        <v>2996</v>
      </c>
      <c r="AC40" s="8">
        <v>2</v>
      </c>
      <c r="AD40" s="8">
        <v>2</v>
      </c>
      <c r="AE40" s="8">
        <v>667</v>
      </c>
      <c r="AF40" s="8">
        <v>1333</v>
      </c>
      <c r="AG40" s="8">
        <v>2</v>
      </c>
      <c r="AH40" s="8">
        <v>1000</v>
      </c>
      <c r="AI40" s="8">
        <v>1333</v>
      </c>
      <c r="AJ40" s="8">
        <v>2331</v>
      </c>
      <c r="AK40" s="8">
        <v>0</v>
      </c>
      <c r="AL40" s="8">
        <v>0</v>
      </c>
      <c r="AM40" s="8">
        <v>0</v>
      </c>
      <c r="AN40" s="8">
        <v>2</v>
      </c>
      <c r="AO40" s="8">
        <v>0</v>
      </c>
      <c r="AP40" s="8">
        <v>0</v>
      </c>
      <c r="AQ40" s="8">
        <v>0</v>
      </c>
      <c r="AR40" s="8">
        <v>0</v>
      </c>
      <c r="AS40" s="8">
        <v>1333</v>
      </c>
      <c r="AT40" s="8">
        <v>11001</v>
      </c>
      <c r="AU40" s="8">
        <v>11000</v>
      </c>
      <c r="AV40" s="8">
        <v>-1</v>
      </c>
      <c r="AW40" s="8">
        <v>-0.01</v>
      </c>
      <c r="BA40" s="7" t="s">
        <v>73</v>
      </c>
      <c r="BB40" s="8">
        <v>12994</v>
      </c>
      <c r="BC40" s="8">
        <v>2</v>
      </c>
      <c r="BD40" s="8">
        <v>4</v>
      </c>
      <c r="BE40" s="8">
        <v>3</v>
      </c>
      <c r="BF40" s="8">
        <v>2</v>
      </c>
      <c r="BG40" s="8">
        <v>2</v>
      </c>
      <c r="BH40" s="8">
        <v>1000</v>
      </c>
      <c r="BI40" s="8">
        <v>1999</v>
      </c>
      <c r="BJ40" s="8">
        <v>1996</v>
      </c>
      <c r="BK40" s="8">
        <v>0</v>
      </c>
      <c r="BL40" s="8">
        <v>0</v>
      </c>
      <c r="BM40" s="8">
        <v>0</v>
      </c>
      <c r="BN40" s="8">
        <v>998</v>
      </c>
      <c r="BO40" s="8">
        <v>0</v>
      </c>
      <c r="BP40" s="8">
        <v>0</v>
      </c>
      <c r="BQ40" s="8">
        <v>0</v>
      </c>
      <c r="BR40" s="8">
        <v>0</v>
      </c>
      <c r="BS40" s="8">
        <v>1999</v>
      </c>
      <c r="BT40" s="8">
        <v>20999</v>
      </c>
      <c r="BU40" s="8">
        <v>21000</v>
      </c>
      <c r="BV40" s="8">
        <v>1</v>
      </c>
      <c r="BW40" s="8">
        <v>0</v>
      </c>
      <c r="BY40">
        <f t="shared" si="0"/>
        <v>11001</v>
      </c>
      <c r="BZ40">
        <f t="shared" si="1"/>
        <v>20999</v>
      </c>
      <c r="CA40">
        <f t="shared" si="2"/>
        <v>11</v>
      </c>
      <c r="CB40">
        <f t="shared" si="3"/>
        <v>11</v>
      </c>
      <c r="CC40">
        <f t="shared" si="4"/>
        <v>0</v>
      </c>
      <c r="CD40" s="23">
        <f t="shared" si="5"/>
        <v>0</v>
      </c>
    </row>
    <row r="41" spans="1:83" ht="15" thickBot="1" x14ac:dyDescent="0.35">
      <c r="A41" s="7" t="s">
        <v>74</v>
      </c>
      <c r="B41" s="8">
        <v>296</v>
      </c>
      <c r="C41" s="8">
        <v>2</v>
      </c>
      <c r="D41" s="8">
        <v>2</v>
      </c>
      <c r="E41" s="8">
        <v>67</v>
      </c>
      <c r="F41" s="8">
        <v>133</v>
      </c>
      <c r="G41" s="8">
        <v>2</v>
      </c>
      <c r="H41" s="8">
        <v>100</v>
      </c>
      <c r="I41" s="8">
        <v>133</v>
      </c>
      <c r="J41" s="8">
        <v>0</v>
      </c>
      <c r="K41" s="8">
        <v>0</v>
      </c>
      <c r="L41" s="8">
        <v>0</v>
      </c>
      <c r="M41" s="8">
        <v>0</v>
      </c>
      <c r="N41" s="8">
        <v>2</v>
      </c>
      <c r="O41" s="8">
        <v>0</v>
      </c>
      <c r="P41" s="8">
        <v>0</v>
      </c>
      <c r="Q41" s="8">
        <v>361</v>
      </c>
      <c r="R41" s="8">
        <v>2</v>
      </c>
      <c r="S41" s="8">
        <v>0</v>
      </c>
      <c r="T41" s="8">
        <v>1100</v>
      </c>
      <c r="U41" s="8">
        <v>1100</v>
      </c>
      <c r="V41" s="8">
        <v>0</v>
      </c>
      <c r="W41" s="8">
        <v>0</v>
      </c>
      <c r="AA41" s="7" t="s">
        <v>74</v>
      </c>
      <c r="AB41" s="8">
        <v>2996</v>
      </c>
      <c r="AC41" s="8">
        <v>2</v>
      </c>
      <c r="AD41" s="8">
        <v>2</v>
      </c>
      <c r="AE41" s="8">
        <v>667</v>
      </c>
      <c r="AF41" s="8">
        <v>1333</v>
      </c>
      <c r="AG41" s="8">
        <v>2</v>
      </c>
      <c r="AH41" s="8">
        <v>1000</v>
      </c>
      <c r="AI41" s="8">
        <v>1333</v>
      </c>
      <c r="AJ41" s="8">
        <v>0</v>
      </c>
      <c r="AK41" s="8">
        <v>0</v>
      </c>
      <c r="AL41" s="8">
        <v>0</v>
      </c>
      <c r="AM41" s="8">
        <v>0</v>
      </c>
      <c r="AN41" s="8">
        <v>2</v>
      </c>
      <c r="AO41" s="8">
        <v>0</v>
      </c>
      <c r="AP41" s="8">
        <v>0</v>
      </c>
      <c r="AQ41" s="8">
        <v>3661</v>
      </c>
      <c r="AR41" s="8">
        <v>2</v>
      </c>
      <c r="AS41" s="8">
        <v>0</v>
      </c>
      <c r="AT41" s="8">
        <v>11000</v>
      </c>
      <c r="AU41" s="8">
        <v>11000</v>
      </c>
      <c r="AV41" s="8">
        <v>0</v>
      </c>
      <c r="AW41" s="8">
        <v>0</v>
      </c>
      <c r="BA41" s="7" t="s">
        <v>74</v>
      </c>
      <c r="BB41" s="8">
        <v>12994</v>
      </c>
      <c r="BC41" s="8">
        <v>2</v>
      </c>
      <c r="BD41" s="8">
        <v>4</v>
      </c>
      <c r="BE41" s="8">
        <v>3</v>
      </c>
      <c r="BF41" s="8">
        <v>2</v>
      </c>
      <c r="BG41" s="8">
        <v>2</v>
      </c>
      <c r="BH41" s="8">
        <v>1000</v>
      </c>
      <c r="BI41" s="8">
        <v>1999</v>
      </c>
      <c r="BJ41" s="8">
        <v>0</v>
      </c>
      <c r="BK41" s="8">
        <v>0</v>
      </c>
      <c r="BL41" s="8">
        <v>0</v>
      </c>
      <c r="BM41" s="8">
        <v>0</v>
      </c>
      <c r="BN41" s="8">
        <v>998</v>
      </c>
      <c r="BO41" s="8">
        <v>0</v>
      </c>
      <c r="BP41" s="8">
        <v>0</v>
      </c>
      <c r="BQ41" s="8">
        <v>3993</v>
      </c>
      <c r="BR41" s="8">
        <v>2</v>
      </c>
      <c r="BS41" s="8">
        <v>0</v>
      </c>
      <c r="BT41" s="8">
        <v>20999</v>
      </c>
      <c r="BU41" s="8">
        <v>21000</v>
      </c>
      <c r="BV41" s="8">
        <v>1</v>
      </c>
      <c r="BW41" s="8">
        <v>0</v>
      </c>
      <c r="BY41">
        <f t="shared" si="0"/>
        <v>11000</v>
      </c>
      <c r="BZ41">
        <f t="shared" si="1"/>
        <v>20999</v>
      </c>
      <c r="CA41">
        <f t="shared" si="2"/>
        <v>10.999500000000001</v>
      </c>
      <c r="CB41">
        <f t="shared" si="3"/>
        <v>11</v>
      </c>
      <c r="CC41">
        <f t="shared" si="4"/>
        <v>-4.9999999999883471E-4</v>
      </c>
      <c r="CD41" s="23">
        <f t="shared" si="5"/>
        <v>-4.9999999999883471E-4</v>
      </c>
    </row>
    <row r="42" spans="1:83" ht="15" thickBot="1" x14ac:dyDescent="0.35">
      <c r="A42" s="7" t="s">
        <v>75</v>
      </c>
      <c r="B42" s="8">
        <v>229</v>
      </c>
      <c r="C42" s="8">
        <v>2</v>
      </c>
      <c r="D42" s="8">
        <v>2</v>
      </c>
      <c r="E42" s="8">
        <v>67</v>
      </c>
      <c r="F42" s="8">
        <v>0</v>
      </c>
      <c r="G42" s="8">
        <v>2</v>
      </c>
      <c r="H42" s="8">
        <v>0</v>
      </c>
      <c r="I42" s="8">
        <v>133</v>
      </c>
      <c r="J42" s="8">
        <v>231</v>
      </c>
      <c r="K42" s="8">
        <v>0</v>
      </c>
      <c r="L42" s="8">
        <v>0</v>
      </c>
      <c r="M42" s="8">
        <v>0</v>
      </c>
      <c r="N42" s="8">
        <v>2</v>
      </c>
      <c r="O42" s="8">
        <v>0</v>
      </c>
      <c r="P42" s="8">
        <v>0</v>
      </c>
      <c r="Q42" s="8">
        <v>0</v>
      </c>
      <c r="R42" s="8">
        <v>0</v>
      </c>
      <c r="S42" s="8">
        <v>133</v>
      </c>
      <c r="T42" s="8">
        <v>801</v>
      </c>
      <c r="U42" s="8">
        <v>800</v>
      </c>
      <c r="V42" s="8">
        <v>-1</v>
      </c>
      <c r="W42" s="8">
        <v>-0.13</v>
      </c>
      <c r="AA42" s="7" t="s">
        <v>75</v>
      </c>
      <c r="AB42" s="8">
        <v>2329</v>
      </c>
      <c r="AC42" s="8">
        <v>2</v>
      </c>
      <c r="AD42" s="8">
        <v>2</v>
      </c>
      <c r="AE42" s="8">
        <v>667</v>
      </c>
      <c r="AF42" s="8">
        <v>0</v>
      </c>
      <c r="AG42" s="8">
        <v>2</v>
      </c>
      <c r="AH42" s="8">
        <v>0</v>
      </c>
      <c r="AI42" s="8">
        <v>1333</v>
      </c>
      <c r="AJ42" s="8">
        <v>2331</v>
      </c>
      <c r="AK42" s="8">
        <v>0</v>
      </c>
      <c r="AL42" s="8">
        <v>0</v>
      </c>
      <c r="AM42" s="8">
        <v>0</v>
      </c>
      <c r="AN42" s="8">
        <v>2</v>
      </c>
      <c r="AO42" s="8">
        <v>0</v>
      </c>
      <c r="AP42" s="8">
        <v>0</v>
      </c>
      <c r="AQ42" s="8">
        <v>0</v>
      </c>
      <c r="AR42" s="8">
        <v>0</v>
      </c>
      <c r="AS42" s="8">
        <v>1333</v>
      </c>
      <c r="AT42" s="8">
        <v>8001</v>
      </c>
      <c r="AU42" s="8">
        <v>8000</v>
      </c>
      <c r="AV42" s="8">
        <v>-1</v>
      </c>
      <c r="AW42" s="8">
        <v>-0.01</v>
      </c>
      <c r="BA42" s="7" t="s">
        <v>75</v>
      </c>
      <c r="BB42" s="8">
        <v>10996</v>
      </c>
      <c r="BC42" s="8">
        <v>2</v>
      </c>
      <c r="BD42" s="8">
        <v>4</v>
      </c>
      <c r="BE42" s="8">
        <v>3</v>
      </c>
      <c r="BF42" s="8">
        <v>0</v>
      </c>
      <c r="BG42" s="8">
        <v>2</v>
      </c>
      <c r="BH42" s="8">
        <v>0</v>
      </c>
      <c r="BI42" s="8">
        <v>1999</v>
      </c>
      <c r="BJ42" s="8">
        <v>1996</v>
      </c>
      <c r="BK42" s="8">
        <v>0</v>
      </c>
      <c r="BL42" s="8">
        <v>0</v>
      </c>
      <c r="BM42" s="8">
        <v>0</v>
      </c>
      <c r="BN42" s="8">
        <v>998</v>
      </c>
      <c r="BO42" s="8">
        <v>0</v>
      </c>
      <c r="BP42" s="8">
        <v>0</v>
      </c>
      <c r="BQ42" s="8">
        <v>0</v>
      </c>
      <c r="BR42" s="8">
        <v>0</v>
      </c>
      <c r="BS42" s="8">
        <v>1999</v>
      </c>
      <c r="BT42" s="8">
        <v>17999</v>
      </c>
      <c r="BU42" s="8">
        <v>18000</v>
      </c>
      <c r="BV42" s="8">
        <v>1</v>
      </c>
      <c r="BW42" s="8">
        <v>0.01</v>
      </c>
      <c r="BY42">
        <f t="shared" si="0"/>
        <v>8001</v>
      </c>
      <c r="BZ42">
        <f t="shared" si="1"/>
        <v>17999</v>
      </c>
      <c r="CA42">
        <f t="shared" si="2"/>
        <v>8</v>
      </c>
      <c r="CB42">
        <f t="shared" si="3"/>
        <v>8</v>
      </c>
      <c r="CC42">
        <f t="shared" si="4"/>
        <v>0</v>
      </c>
      <c r="CD42" s="23">
        <f t="shared" si="5"/>
        <v>0</v>
      </c>
    </row>
    <row r="43" spans="1:83" ht="15" thickBot="1" x14ac:dyDescent="0.35">
      <c r="A43" s="7" t="s">
        <v>133</v>
      </c>
      <c r="B43" s="8">
        <v>295</v>
      </c>
      <c r="C43" s="8">
        <v>1</v>
      </c>
      <c r="D43" s="8">
        <v>1</v>
      </c>
      <c r="E43" s="8">
        <v>66</v>
      </c>
      <c r="F43" s="8">
        <v>132</v>
      </c>
      <c r="G43" s="8">
        <v>2</v>
      </c>
      <c r="H43" s="8">
        <v>99</v>
      </c>
      <c r="I43" s="8">
        <v>132</v>
      </c>
      <c r="J43" s="8">
        <v>63</v>
      </c>
      <c r="K43" s="8">
        <v>1</v>
      </c>
      <c r="L43" s="8">
        <v>1</v>
      </c>
      <c r="M43" s="8">
        <v>1</v>
      </c>
      <c r="N43" s="8">
        <v>1</v>
      </c>
      <c r="O43" s="8">
        <v>1</v>
      </c>
      <c r="P43" s="8">
        <v>1</v>
      </c>
      <c r="Q43" s="8">
        <v>1</v>
      </c>
      <c r="R43" s="8">
        <v>1</v>
      </c>
      <c r="S43" s="8">
        <v>1</v>
      </c>
      <c r="T43" s="8">
        <v>800</v>
      </c>
      <c r="U43" s="8">
        <v>800</v>
      </c>
      <c r="V43" s="8">
        <v>0</v>
      </c>
      <c r="W43" s="8">
        <v>0</v>
      </c>
      <c r="AA43" s="7" t="s">
        <v>133</v>
      </c>
      <c r="AB43" s="8">
        <v>2995</v>
      </c>
      <c r="AC43" s="8">
        <v>1</v>
      </c>
      <c r="AD43" s="8">
        <v>1</v>
      </c>
      <c r="AE43" s="8">
        <v>666</v>
      </c>
      <c r="AF43" s="8">
        <v>1332</v>
      </c>
      <c r="AG43" s="8">
        <v>2</v>
      </c>
      <c r="AH43" s="8">
        <v>999</v>
      </c>
      <c r="AI43" s="8">
        <v>1332</v>
      </c>
      <c r="AJ43" s="8">
        <v>663</v>
      </c>
      <c r="AK43" s="8">
        <v>1</v>
      </c>
      <c r="AL43" s="8">
        <v>1</v>
      </c>
      <c r="AM43" s="8">
        <v>1</v>
      </c>
      <c r="AN43" s="8">
        <v>1</v>
      </c>
      <c r="AO43" s="8">
        <v>1</v>
      </c>
      <c r="AP43" s="8">
        <v>1</v>
      </c>
      <c r="AQ43" s="8">
        <v>1</v>
      </c>
      <c r="AR43" s="8">
        <v>1</v>
      </c>
      <c r="AS43" s="8">
        <v>1</v>
      </c>
      <c r="AT43" s="8">
        <v>8000</v>
      </c>
      <c r="AU43" s="8">
        <v>8000</v>
      </c>
      <c r="AV43" s="8">
        <v>0</v>
      </c>
      <c r="AW43" s="8">
        <v>0</v>
      </c>
      <c r="BA43" s="7" t="s">
        <v>133</v>
      </c>
      <c r="BB43" s="8">
        <v>12993</v>
      </c>
      <c r="BC43" s="8">
        <v>1</v>
      </c>
      <c r="BD43" s="8">
        <v>1</v>
      </c>
      <c r="BE43" s="8">
        <v>1</v>
      </c>
      <c r="BF43" s="8">
        <v>1</v>
      </c>
      <c r="BG43" s="8">
        <v>2</v>
      </c>
      <c r="BH43" s="8">
        <v>999</v>
      </c>
      <c r="BI43" s="8">
        <v>1998</v>
      </c>
      <c r="BJ43" s="8">
        <v>1995</v>
      </c>
      <c r="BK43" s="8">
        <v>1</v>
      </c>
      <c r="BL43" s="8">
        <v>1</v>
      </c>
      <c r="BM43" s="8">
        <v>1</v>
      </c>
      <c r="BN43" s="8">
        <v>1</v>
      </c>
      <c r="BO43" s="8">
        <v>1</v>
      </c>
      <c r="BP43" s="8">
        <v>1</v>
      </c>
      <c r="BQ43" s="8">
        <v>1</v>
      </c>
      <c r="BR43" s="8">
        <v>1</v>
      </c>
      <c r="BS43" s="8">
        <v>1</v>
      </c>
      <c r="BT43" s="8">
        <v>18000</v>
      </c>
      <c r="BU43" s="8">
        <v>18000</v>
      </c>
      <c r="BV43" s="8">
        <v>0</v>
      </c>
      <c r="BW43" s="8">
        <v>0</v>
      </c>
      <c r="BY43">
        <f t="shared" si="0"/>
        <v>8000</v>
      </c>
      <c r="BZ43">
        <f t="shared" si="1"/>
        <v>18000</v>
      </c>
      <c r="CA43">
        <f t="shared" si="2"/>
        <v>8</v>
      </c>
      <c r="CB43">
        <f t="shared" si="3"/>
        <v>8</v>
      </c>
      <c r="CC43">
        <f t="shared" si="4"/>
        <v>0</v>
      </c>
      <c r="CD43" s="23">
        <f t="shared" si="5"/>
        <v>0</v>
      </c>
      <c r="CE43" t="s">
        <v>242</v>
      </c>
    </row>
    <row r="44" spans="1:83" ht="15" thickBot="1" x14ac:dyDescent="0.35"/>
    <row r="45" spans="1:83" ht="15" thickBot="1" x14ac:dyDescent="0.35">
      <c r="A45" s="9" t="s">
        <v>99</v>
      </c>
      <c r="B45" s="10">
        <v>1801</v>
      </c>
      <c r="AA45" s="9" t="s">
        <v>99</v>
      </c>
      <c r="AB45" s="10">
        <v>18001</v>
      </c>
      <c r="BA45" s="9" t="s">
        <v>99</v>
      </c>
      <c r="BB45" s="10">
        <v>27999</v>
      </c>
    </row>
    <row r="46" spans="1:83" ht="15" thickBot="1" x14ac:dyDescent="0.35">
      <c r="A46" s="9" t="s">
        <v>136</v>
      </c>
      <c r="B46" s="10">
        <v>229</v>
      </c>
      <c r="AA46" s="9" t="s">
        <v>136</v>
      </c>
      <c r="AB46" s="10">
        <v>2329</v>
      </c>
      <c r="BA46" s="9" t="s">
        <v>136</v>
      </c>
      <c r="BB46" s="10">
        <v>10996</v>
      </c>
    </row>
    <row r="47" spans="1:83" ht="15" thickBot="1" x14ac:dyDescent="0.35">
      <c r="A47" s="9" t="s">
        <v>101</v>
      </c>
      <c r="B47" s="10">
        <v>10805</v>
      </c>
      <c r="AA47" s="9" t="s">
        <v>101</v>
      </c>
      <c r="AB47" s="10">
        <v>108005</v>
      </c>
      <c r="BA47" s="9" t="s">
        <v>101</v>
      </c>
      <c r="BB47" s="10">
        <v>227995</v>
      </c>
    </row>
    <row r="48" spans="1:83" ht="15" thickBot="1" x14ac:dyDescent="0.35">
      <c r="A48" s="9" t="s">
        <v>102</v>
      </c>
      <c r="B48" s="10">
        <v>10800</v>
      </c>
      <c r="AA48" s="9" t="s">
        <v>102</v>
      </c>
      <c r="AB48" s="10">
        <v>108000</v>
      </c>
      <c r="BA48" s="9" t="s">
        <v>102</v>
      </c>
      <c r="BB48" s="10">
        <v>228000</v>
      </c>
    </row>
    <row r="49" spans="1:54" ht="15" thickBot="1" x14ac:dyDescent="0.35">
      <c r="A49" s="9" t="s">
        <v>103</v>
      </c>
      <c r="B49" s="25">
        <v>5</v>
      </c>
      <c r="AA49" s="9" t="s">
        <v>103</v>
      </c>
      <c r="AB49" s="25">
        <v>5</v>
      </c>
      <c r="BA49" s="9" t="s">
        <v>103</v>
      </c>
      <c r="BB49" s="25">
        <v>-5</v>
      </c>
    </row>
    <row r="50" spans="1:54" ht="15" thickBot="1" x14ac:dyDescent="0.35">
      <c r="A50" s="9" t="s">
        <v>104</v>
      </c>
      <c r="B50" s="10"/>
      <c r="AA50" s="9" t="s">
        <v>104</v>
      </c>
      <c r="AB50" s="10"/>
      <c r="BA50" s="9" t="s">
        <v>104</v>
      </c>
      <c r="BB50" s="10"/>
    </row>
    <row r="51" spans="1:54" ht="15" thickBot="1" x14ac:dyDescent="0.35">
      <c r="A51" s="9" t="s">
        <v>105</v>
      </c>
      <c r="B51" s="10"/>
      <c r="AA51" s="9" t="s">
        <v>105</v>
      </c>
      <c r="AB51" s="10"/>
      <c r="BA51" s="9" t="s">
        <v>105</v>
      </c>
      <c r="BB51" s="10"/>
    </row>
    <row r="52" spans="1:54" ht="15" thickBot="1" x14ac:dyDescent="0.35">
      <c r="A52" s="9" t="s">
        <v>106</v>
      </c>
      <c r="B52" s="10">
        <v>0</v>
      </c>
      <c r="AA52" s="9" t="s">
        <v>106</v>
      </c>
      <c r="AB52" s="10">
        <v>0</v>
      </c>
      <c r="BA52" s="9" t="s">
        <v>106</v>
      </c>
      <c r="BB52" s="10">
        <v>0</v>
      </c>
    </row>
    <row r="54" spans="1:54" x14ac:dyDescent="0.3">
      <c r="A54" s="11" t="s">
        <v>107</v>
      </c>
      <c r="AA54" s="11" t="s">
        <v>107</v>
      </c>
      <c r="BA54" s="11" t="s">
        <v>107</v>
      </c>
    </row>
    <row r="56" spans="1:54" x14ac:dyDescent="0.3">
      <c r="A56" s="12" t="s">
        <v>113</v>
      </c>
      <c r="AA56" s="12" t="s">
        <v>113</v>
      </c>
      <c r="BA56" s="12" t="s">
        <v>113</v>
      </c>
    </row>
    <row r="57" spans="1:54" x14ac:dyDescent="0.3">
      <c r="A57" s="12" t="s">
        <v>170</v>
      </c>
      <c r="AA57" s="12" t="s">
        <v>128</v>
      </c>
      <c r="BA57" s="12" t="s">
        <v>109</v>
      </c>
    </row>
  </sheetData>
  <hyperlinks>
    <hyperlink ref="A54" r:id="rId1" display="https://miau.my-x.hu/myx-free/coco/test/834318420211206103500.html" xr:uid="{72D3DF54-CD44-4838-B677-AE41E810B1AD}"/>
    <hyperlink ref="AA54" r:id="rId2" display="https://miau.my-x.hu/myx-free/coco/test/204723320211206103716.html" xr:uid="{DC26CDF6-B94E-4D6C-9C7F-2883AE5F92D8}"/>
    <hyperlink ref="BA54" r:id="rId3" display="https://miau.my-x.hu/myx-free/coco/test/769140520211206103844.html" xr:uid="{AFDDAFCB-E065-4065-A66B-4E043EEB0B4E}"/>
  </hyperlinks>
  <pageMargins left="0.7" right="0.7" top="0.75" bottom="0.75" header="0.3" footer="0.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FB9A6-3576-4B82-8C9C-27650B2A74F3}">
  <dimension ref="A1:X57"/>
  <sheetViews>
    <sheetView zoomScale="40" zoomScaleNormal="40" workbookViewId="0"/>
  </sheetViews>
  <sheetFormatPr defaultRowHeight="14.4" x14ac:dyDescent="0.3"/>
  <sheetData>
    <row r="1" spans="1:20" ht="18" x14ac:dyDescent="0.3">
      <c r="A1" s="3"/>
    </row>
    <row r="2" spans="1:20" x14ac:dyDescent="0.3">
      <c r="A2" s="4"/>
    </row>
    <row r="5" spans="1:20" ht="18" x14ac:dyDescent="0.3">
      <c r="A5" s="5" t="s">
        <v>38</v>
      </c>
      <c r="B5" s="6">
        <v>7376582</v>
      </c>
      <c r="C5" s="5" t="s">
        <v>39</v>
      </c>
      <c r="D5" s="6">
        <v>12</v>
      </c>
      <c r="E5" s="5" t="s">
        <v>40</v>
      </c>
      <c r="F5" s="6">
        <v>18</v>
      </c>
      <c r="G5" s="5" t="s">
        <v>41</v>
      </c>
      <c r="H5" s="6">
        <v>3</v>
      </c>
      <c r="I5" s="5" t="s">
        <v>42</v>
      </c>
      <c r="J5" s="6">
        <v>0</v>
      </c>
      <c r="K5" s="5" t="s">
        <v>43</v>
      </c>
      <c r="L5" s="6" t="s">
        <v>246</v>
      </c>
    </row>
    <row r="6" spans="1:20" ht="18.600000000000001" thickBot="1" x14ac:dyDescent="0.35">
      <c r="A6" s="3"/>
    </row>
    <row r="7" spans="1:20" ht="15" thickBot="1" x14ac:dyDescent="0.3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</row>
    <row r="8" spans="1:20" ht="15" thickBot="1" x14ac:dyDescent="0.35">
      <c r="A8" s="7" t="s">
        <v>65</v>
      </c>
      <c r="B8" s="8">
        <v>1</v>
      </c>
      <c r="C8" s="8">
        <v>1</v>
      </c>
      <c r="D8" s="8">
        <v>1</v>
      </c>
      <c r="E8" s="8">
        <v>1</v>
      </c>
      <c r="F8" s="8">
        <v>3</v>
      </c>
      <c r="G8" s="8">
        <v>1</v>
      </c>
      <c r="H8" s="8">
        <v>1</v>
      </c>
      <c r="I8" s="8">
        <v>3</v>
      </c>
      <c r="J8" s="8">
        <v>3</v>
      </c>
      <c r="K8" s="8">
        <v>3</v>
      </c>
      <c r="L8" s="8">
        <v>3</v>
      </c>
      <c r="M8" s="8">
        <v>3</v>
      </c>
      <c r="N8" s="8">
        <v>1</v>
      </c>
      <c r="O8" s="8">
        <v>1</v>
      </c>
      <c r="P8" s="8">
        <v>3</v>
      </c>
      <c r="Q8" s="8">
        <v>3</v>
      </c>
      <c r="R8" s="8">
        <v>3</v>
      </c>
      <c r="S8" s="8">
        <v>3</v>
      </c>
      <c r="T8" s="8">
        <v>8000</v>
      </c>
    </row>
    <row r="9" spans="1:20" ht="15" thickBot="1" x14ac:dyDescent="0.35">
      <c r="A9" s="7" t="s">
        <v>66</v>
      </c>
      <c r="B9" s="8">
        <v>1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1</v>
      </c>
      <c r="S9" s="8">
        <v>1</v>
      </c>
      <c r="T9" s="8">
        <v>18000</v>
      </c>
    </row>
    <row r="10" spans="1:20" ht="15" thickBot="1" x14ac:dyDescent="0.35">
      <c r="A10" s="7" t="s">
        <v>67</v>
      </c>
      <c r="B10" s="8">
        <v>1</v>
      </c>
      <c r="C10" s="8">
        <v>1</v>
      </c>
      <c r="D10" s="8">
        <v>3</v>
      </c>
      <c r="E10" s="8">
        <v>1</v>
      </c>
      <c r="F10" s="8">
        <v>3</v>
      </c>
      <c r="G10" s="8">
        <v>1</v>
      </c>
      <c r="H10" s="8">
        <v>3</v>
      </c>
      <c r="I10" s="8">
        <v>1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  <c r="T10" s="8">
        <v>5000</v>
      </c>
    </row>
    <row r="11" spans="1:20" ht="15" thickBot="1" x14ac:dyDescent="0.35">
      <c r="A11" s="7" t="s">
        <v>68</v>
      </c>
      <c r="B11" s="8">
        <v>1</v>
      </c>
      <c r="C11" s="8">
        <v>3</v>
      </c>
      <c r="D11" s="8">
        <v>1</v>
      </c>
      <c r="E11" s="8">
        <v>3</v>
      </c>
      <c r="F11" s="8">
        <v>3</v>
      </c>
      <c r="G11" s="8">
        <v>1</v>
      </c>
      <c r="H11" s="8">
        <v>1</v>
      </c>
      <c r="I11" s="8">
        <v>3</v>
      </c>
      <c r="J11" s="8">
        <v>3</v>
      </c>
      <c r="K11" s="8">
        <v>3</v>
      </c>
      <c r="L11" s="8">
        <v>3</v>
      </c>
      <c r="M11" s="8">
        <v>3</v>
      </c>
      <c r="N11" s="8">
        <v>3</v>
      </c>
      <c r="O11" s="8">
        <v>3</v>
      </c>
      <c r="P11" s="8">
        <v>3</v>
      </c>
      <c r="Q11" s="8">
        <v>3</v>
      </c>
      <c r="R11" s="8">
        <v>3</v>
      </c>
      <c r="S11" s="8">
        <v>3</v>
      </c>
      <c r="T11" s="8">
        <v>4000</v>
      </c>
    </row>
    <row r="12" spans="1:20" ht="15" thickBot="1" x14ac:dyDescent="0.35">
      <c r="A12" s="7" t="s">
        <v>69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18000</v>
      </c>
    </row>
    <row r="13" spans="1:20" ht="15" thickBot="1" x14ac:dyDescent="0.35">
      <c r="A13" s="7" t="s">
        <v>70</v>
      </c>
      <c r="B13" s="8">
        <v>3</v>
      </c>
      <c r="C13" s="8">
        <v>1</v>
      </c>
      <c r="D13" s="8">
        <v>3</v>
      </c>
      <c r="E13" s="8">
        <v>3</v>
      </c>
      <c r="F13" s="8">
        <v>3</v>
      </c>
      <c r="G13" s="8">
        <v>1</v>
      </c>
      <c r="H13" s="8">
        <v>1</v>
      </c>
      <c r="I13" s="8">
        <v>1</v>
      </c>
      <c r="J13" s="8">
        <v>3</v>
      </c>
      <c r="K13" s="8">
        <v>3</v>
      </c>
      <c r="L13" s="8">
        <v>3</v>
      </c>
      <c r="M13" s="8">
        <v>1</v>
      </c>
      <c r="N13" s="8">
        <v>3</v>
      </c>
      <c r="O13" s="8">
        <v>3</v>
      </c>
      <c r="P13" s="8">
        <v>3</v>
      </c>
      <c r="Q13" s="8">
        <v>3</v>
      </c>
      <c r="R13" s="8">
        <v>3</v>
      </c>
      <c r="S13" s="8">
        <v>1</v>
      </c>
      <c r="T13" s="8">
        <v>6000</v>
      </c>
    </row>
    <row r="14" spans="1:20" ht="15" thickBot="1" x14ac:dyDescent="0.35">
      <c r="A14" s="7" t="s">
        <v>71</v>
      </c>
      <c r="B14" s="8">
        <v>1</v>
      </c>
      <c r="C14" s="8">
        <v>1</v>
      </c>
      <c r="D14" s="8">
        <v>3</v>
      </c>
      <c r="E14" s="8">
        <v>1</v>
      </c>
      <c r="F14" s="8">
        <v>3</v>
      </c>
      <c r="G14" s="8">
        <v>1</v>
      </c>
      <c r="H14" s="8">
        <v>1</v>
      </c>
      <c r="I14" s="8">
        <v>1</v>
      </c>
      <c r="J14" s="8">
        <v>3</v>
      </c>
      <c r="K14" s="8">
        <v>3</v>
      </c>
      <c r="L14" s="8">
        <v>3</v>
      </c>
      <c r="M14" s="8">
        <v>3</v>
      </c>
      <c r="N14" s="8">
        <v>3</v>
      </c>
      <c r="O14" s="8">
        <v>3</v>
      </c>
      <c r="P14" s="8">
        <v>3</v>
      </c>
      <c r="Q14" s="8">
        <v>3</v>
      </c>
      <c r="R14" s="8">
        <v>3</v>
      </c>
      <c r="S14" s="8">
        <v>3</v>
      </c>
      <c r="T14" s="8">
        <v>6000</v>
      </c>
    </row>
    <row r="15" spans="1:20" ht="15" thickBot="1" x14ac:dyDescent="0.35">
      <c r="A15" s="7" t="s">
        <v>72</v>
      </c>
      <c r="B15" s="8">
        <v>1</v>
      </c>
      <c r="C15" s="8">
        <v>1</v>
      </c>
      <c r="D15" s="8">
        <v>3</v>
      </c>
      <c r="E15" s="8">
        <v>1</v>
      </c>
      <c r="F15" s="8">
        <v>3</v>
      </c>
      <c r="G15" s="8">
        <v>1</v>
      </c>
      <c r="H15" s="8">
        <v>3</v>
      </c>
      <c r="I15" s="8">
        <v>3</v>
      </c>
      <c r="J15" s="8">
        <v>3</v>
      </c>
      <c r="K15" s="8">
        <v>3</v>
      </c>
      <c r="L15" s="8">
        <v>3</v>
      </c>
      <c r="M15" s="8">
        <v>3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  <c r="S15" s="8">
        <v>1</v>
      </c>
      <c r="T15" s="8">
        <v>5000</v>
      </c>
    </row>
    <row r="16" spans="1:20" ht="15" thickBot="1" x14ac:dyDescent="0.35">
      <c r="A16" s="7" t="s">
        <v>73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>
        <v>1</v>
      </c>
      <c r="H16" s="8">
        <v>1</v>
      </c>
      <c r="I16" s="8">
        <v>1</v>
      </c>
      <c r="J16" s="8">
        <v>1</v>
      </c>
      <c r="K16" s="8">
        <v>3</v>
      </c>
      <c r="L16" s="8">
        <v>3</v>
      </c>
      <c r="M16" s="8">
        <v>3</v>
      </c>
      <c r="N16" s="8">
        <v>1</v>
      </c>
      <c r="O16" s="8">
        <v>3</v>
      </c>
      <c r="P16" s="8">
        <v>3</v>
      </c>
      <c r="Q16" s="8">
        <v>3</v>
      </c>
      <c r="R16" s="8">
        <v>3</v>
      </c>
      <c r="S16" s="8">
        <v>1</v>
      </c>
      <c r="T16" s="8">
        <v>11000</v>
      </c>
    </row>
    <row r="17" spans="1:23" ht="15" thickBot="1" x14ac:dyDescent="0.35">
      <c r="A17" s="7" t="s">
        <v>74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>
        <v>1</v>
      </c>
      <c r="J17" s="8">
        <v>3</v>
      </c>
      <c r="K17" s="8">
        <v>3</v>
      </c>
      <c r="L17" s="8">
        <v>3</v>
      </c>
      <c r="M17" s="8">
        <v>3</v>
      </c>
      <c r="N17" s="8">
        <v>1</v>
      </c>
      <c r="O17" s="8">
        <v>3</v>
      </c>
      <c r="P17" s="8">
        <v>3</v>
      </c>
      <c r="Q17" s="8">
        <v>1</v>
      </c>
      <c r="R17" s="8">
        <v>1</v>
      </c>
      <c r="S17" s="8">
        <v>3</v>
      </c>
      <c r="T17" s="8">
        <v>11000</v>
      </c>
    </row>
    <row r="18" spans="1:23" ht="15" thickBot="1" x14ac:dyDescent="0.35">
      <c r="A18" s="7" t="s">
        <v>75</v>
      </c>
      <c r="B18" s="8">
        <v>3</v>
      </c>
      <c r="C18" s="8">
        <v>1</v>
      </c>
      <c r="D18" s="8">
        <v>1</v>
      </c>
      <c r="E18" s="8">
        <v>1</v>
      </c>
      <c r="F18" s="8">
        <v>3</v>
      </c>
      <c r="G18" s="8">
        <v>1</v>
      </c>
      <c r="H18" s="8">
        <v>3</v>
      </c>
      <c r="I18" s="8">
        <v>1</v>
      </c>
      <c r="J18" s="8">
        <v>1</v>
      </c>
      <c r="K18" s="8">
        <v>3</v>
      </c>
      <c r="L18" s="8">
        <v>3</v>
      </c>
      <c r="M18" s="8">
        <v>3</v>
      </c>
      <c r="N18" s="8">
        <v>1</v>
      </c>
      <c r="O18" s="8">
        <v>3</v>
      </c>
      <c r="P18" s="8">
        <v>3</v>
      </c>
      <c r="Q18" s="8">
        <v>3</v>
      </c>
      <c r="R18" s="8">
        <v>3</v>
      </c>
      <c r="S18" s="8">
        <v>1</v>
      </c>
      <c r="T18" s="8">
        <v>8000</v>
      </c>
    </row>
    <row r="19" spans="1:23" ht="15" thickBot="1" x14ac:dyDescent="0.35">
      <c r="A19" s="7" t="s">
        <v>133</v>
      </c>
      <c r="B19" s="8">
        <v>2</v>
      </c>
      <c r="C19" s="8">
        <v>2</v>
      </c>
      <c r="D19" s="8">
        <v>2</v>
      </c>
      <c r="E19" s="8">
        <v>2</v>
      </c>
      <c r="F19" s="8">
        <v>2</v>
      </c>
      <c r="G19" s="8">
        <v>1</v>
      </c>
      <c r="H19" s="8">
        <v>2</v>
      </c>
      <c r="I19" s="8">
        <v>2</v>
      </c>
      <c r="J19" s="8">
        <v>2</v>
      </c>
      <c r="K19" s="8">
        <v>2</v>
      </c>
      <c r="L19" s="8">
        <v>2</v>
      </c>
      <c r="M19" s="8">
        <v>2</v>
      </c>
      <c r="N19" s="8">
        <v>2</v>
      </c>
      <c r="O19" s="8">
        <v>2</v>
      </c>
      <c r="P19" s="8">
        <v>2</v>
      </c>
      <c r="Q19" s="8">
        <v>2</v>
      </c>
      <c r="R19" s="8">
        <v>2</v>
      </c>
      <c r="S19" s="8">
        <v>2</v>
      </c>
      <c r="T19" s="8">
        <v>8272</v>
      </c>
    </row>
    <row r="20" spans="1:23" ht="18.600000000000001" thickBot="1" x14ac:dyDescent="0.35">
      <c r="A20" s="3"/>
    </row>
    <row r="21" spans="1:23" ht="15" thickBot="1" x14ac:dyDescent="0.35">
      <c r="A21" s="7" t="s">
        <v>76</v>
      </c>
      <c r="B21" s="7" t="s">
        <v>46</v>
      </c>
      <c r="C21" s="7" t="s">
        <v>47</v>
      </c>
      <c r="D21" s="7" t="s">
        <v>48</v>
      </c>
      <c r="E21" s="7" t="s">
        <v>49</v>
      </c>
      <c r="F21" s="7" t="s">
        <v>50</v>
      </c>
      <c r="G21" s="7" t="s">
        <v>51</v>
      </c>
      <c r="H21" s="7" t="s">
        <v>52</v>
      </c>
      <c r="I21" s="7" t="s">
        <v>53</v>
      </c>
      <c r="J21" s="7" t="s">
        <v>54</v>
      </c>
      <c r="K21" s="7" t="s">
        <v>55</v>
      </c>
      <c r="L21" s="7" t="s">
        <v>56</v>
      </c>
      <c r="M21" s="7" t="s">
        <v>57</v>
      </c>
      <c r="N21" s="7" t="s">
        <v>58</v>
      </c>
      <c r="O21" s="7" t="s">
        <v>59</v>
      </c>
      <c r="P21" s="7" t="s">
        <v>60</v>
      </c>
      <c r="Q21" s="7" t="s">
        <v>61</v>
      </c>
      <c r="R21" s="7" t="s">
        <v>62</v>
      </c>
      <c r="S21" s="7" t="s">
        <v>63</v>
      </c>
    </row>
    <row r="22" spans="1:23" ht="15" thickBot="1" x14ac:dyDescent="0.35">
      <c r="A22" s="7" t="s">
        <v>77</v>
      </c>
      <c r="B22" s="8" t="s">
        <v>215</v>
      </c>
      <c r="C22" s="8" t="s">
        <v>81</v>
      </c>
      <c r="D22" s="8" t="s">
        <v>81</v>
      </c>
      <c r="E22" s="8" t="s">
        <v>216</v>
      </c>
      <c r="F22" s="8" t="s">
        <v>217</v>
      </c>
      <c r="G22" s="8" t="s">
        <v>81</v>
      </c>
      <c r="H22" s="8" t="s">
        <v>218</v>
      </c>
      <c r="I22" s="8" t="s">
        <v>217</v>
      </c>
      <c r="J22" s="8" t="s">
        <v>219</v>
      </c>
      <c r="K22" s="8" t="s">
        <v>81</v>
      </c>
      <c r="L22" s="8" t="s">
        <v>81</v>
      </c>
      <c r="M22" s="8" t="s">
        <v>81</v>
      </c>
      <c r="N22" s="8" t="s">
        <v>81</v>
      </c>
      <c r="O22" s="8" t="s">
        <v>220</v>
      </c>
      <c r="P22" s="8" t="s">
        <v>81</v>
      </c>
      <c r="Q22" s="8" t="s">
        <v>221</v>
      </c>
      <c r="R22" s="8" t="s">
        <v>81</v>
      </c>
      <c r="S22" s="8" t="s">
        <v>217</v>
      </c>
    </row>
    <row r="23" spans="1:23" ht="15" thickBot="1" x14ac:dyDescent="0.35">
      <c r="A23" s="7" t="s">
        <v>83</v>
      </c>
      <c r="B23" s="8" t="s">
        <v>247</v>
      </c>
      <c r="C23" s="8" t="s">
        <v>80</v>
      </c>
      <c r="D23" s="8" t="s">
        <v>80</v>
      </c>
      <c r="E23" s="8" t="s">
        <v>223</v>
      </c>
      <c r="F23" s="8" t="s">
        <v>224</v>
      </c>
      <c r="G23" s="8" t="s">
        <v>80</v>
      </c>
      <c r="H23" s="8" t="s">
        <v>225</v>
      </c>
      <c r="I23" s="8" t="s">
        <v>224</v>
      </c>
      <c r="J23" s="8" t="s">
        <v>248</v>
      </c>
      <c r="K23" s="8" t="s">
        <v>80</v>
      </c>
      <c r="L23" s="8" t="s">
        <v>80</v>
      </c>
      <c r="M23" s="8" t="s">
        <v>80</v>
      </c>
      <c r="N23" s="8" t="s">
        <v>80</v>
      </c>
      <c r="O23" s="8" t="s">
        <v>80</v>
      </c>
      <c r="P23" s="8" t="s">
        <v>80</v>
      </c>
      <c r="Q23" s="8" t="s">
        <v>80</v>
      </c>
      <c r="R23" s="8" t="s">
        <v>80</v>
      </c>
      <c r="S23" s="8" t="s">
        <v>80</v>
      </c>
    </row>
    <row r="24" spans="1:23" ht="15" thickBot="1" x14ac:dyDescent="0.35">
      <c r="A24" s="7" t="s">
        <v>84</v>
      </c>
      <c r="B24" s="8" t="s">
        <v>227</v>
      </c>
      <c r="C24" s="8" t="s">
        <v>79</v>
      </c>
      <c r="D24" s="8" t="s">
        <v>79</v>
      </c>
      <c r="E24" s="8" t="s">
        <v>79</v>
      </c>
      <c r="F24" s="8" t="s">
        <v>79</v>
      </c>
      <c r="G24" s="8" t="s">
        <v>79</v>
      </c>
      <c r="H24" s="8" t="s">
        <v>79</v>
      </c>
      <c r="I24" s="8" t="s">
        <v>79</v>
      </c>
      <c r="J24" s="8" t="s">
        <v>79</v>
      </c>
      <c r="K24" s="8" t="s">
        <v>79</v>
      </c>
      <c r="L24" s="8" t="s">
        <v>79</v>
      </c>
      <c r="M24" s="8" t="s">
        <v>79</v>
      </c>
      <c r="N24" s="8" t="s">
        <v>79</v>
      </c>
      <c r="O24" s="8" t="s">
        <v>79</v>
      </c>
      <c r="P24" s="8" t="s">
        <v>79</v>
      </c>
      <c r="Q24" s="8" t="s">
        <v>79</v>
      </c>
      <c r="R24" s="8" t="s">
        <v>79</v>
      </c>
      <c r="S24" s="8" t="s">
        <v>79</v>
      </c>
    </row>
    <row r="25" spans="1:23" ht="18.600000000000001" thickBot="1" x14ac:dyDescent="0.35">
      <c r="A25" s="3"/>
    </row>
    <row r="26" spans="1:23" ht="15" thickBot="1" x14ac:dyDescent="0.35">
      <c r="A26" s="7" t="s">
        <v>93</v>
      </c>
      <c r="B26" s="7" t="s">
        <v>46</v>
      </c>
      <c r="C26" s="7" t="s">
        <v>47</v>
      </c>
      <c r="D26" s="7" t="s">
        <v>48</v>
      </c>
      <c r="E26" s="7" t="s">
        <v>49</v>
      </c>
      <c r="F26" s="7" t="s">
        <v>50</v>
      </c>
      <c r="G26" s="7" t="s">
        <v>51</v>
      </c>
      <c r="H26" s="7" t="s">
        <v>52</v>
      </c>
      <c r="I26" s="7" t="s">
        <v>53</v>
      </c>
      <c r="J26" s="7" t="s">
        <v>54</v>
      </c>
      <c r="K26" s="7" t="s">
        <v>55</v>
      </c>
      <c r="L26" s="7" t="s">
        <v>56</v>
      </c>
      <c r="M26" s="7" t="s">
        <v>57</v>
      </c>
      <c r="N26" s="7" t="s">
        <v>58</v>
      </c>
      <c r="O26" s="7" t="s">
        <v>59</v>
      </c>
      <c r="P26" s="7" t="s">
        <v>60</v>
      </c>
      <c r="Q26" s="7" t="s">
        <v>61</v>
      </c>
      <c r="R26" s="7" t="s">
        <v>62</v>
      </c>
      <c r="S26" s="7" t="s">
        <v>63</v>
      </c>
    </row>
    <row r="27" spans="1:23" ht="15" thickBot="1" x14ac:dyDescent="0.35">
      <c r="A27" s="7" t="s">
        <v>77</v>
      </c>
      <c r="B27" s="8">
        <v>2996</v>
      </c>
      <c r="C27" s="8">
        <v>2</v>
      </c>
      <c r="D27" s="8">
        <v>2</v>
      </c>
      <c r="E27" s="8">
        <v>667</v>
      </c>
      <c r="F27" s="8">
        <v>1333</v>
      </c>
      <c r="G27" s="8">
        <v>2</v>
      </c>
      <c r="H27" s="8">
        <v>1000</v>
      </c>
      <c r="I27" s="8">
        <v>1333</v>
      </c>
      <c r="J27" s="8">
        <v>2331</v>
      </c>
      <c r="K27" s="8">
        <v>2</v>
      </c>
      <c r="L27" s="8">
        <v>2</v>
      </c>
      <c r="M27" s="8">
        <v>2</v>
      </c>
      <c r="N27" s="8">
        <v>2</v>
      </c>
      <c r="O27" s="8">
        <v>3329</v>
      </c>
      <c r="P27" s="8">
        <v>2</v>
      </c>
      <c r="Q27" s="8">
        <v>3661</v>
      </c>
      <c r="R27" s="8">
        <v>2</v>
      </c>
      <c r="S27" s="8">
        <v>1333</v>
      </c>
    </row>
    <row r="28" spans="1:23" ht="15" thickBot="1" x14ac:dyDescent="0.35">
      <c r="A28" s="7" t="s">
        <v>83</v>
      </c>
      <c r="B28" s="8">
        <v>2330</v>
      </c>
      <c r="C28" s="8">
        <v>1</v>
      </c>
      <c r="D28" s="8">
        <v>1</v>
      </c>
      <c r="E28" s="8">
        <v>666</v>
      </c>
      <c r="F28" s="8">
        <v>1332</v>
      </c>
      <c r="G28" s="8">
        <v>1</v>
      </c>
      <c r="H28" s="8">
        <v>999</v>
      </c>
      <c r="I28" s="8">
        <v>1332</v>
      </c>
      <c r="J28" s="8">
        <v>1601</v>
      </c>
      <c r="K28" s="8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>
        <v>1</v>
      </c>
      <c r="S28" s="8">
        <v>1</v>
      </c>
    </row>
    <row r="29" spans="1:23" ht="15" thickBot="1" x14ac:dyDescent="0.35">
      <c r="A29" s="7" t="s">
        <v>84</v>
      </c>
      <c r="B29" s="8">
        <v>2329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</row>
    <row r="30" spans="1:23" ht="18.600000000000001" thickBot="1" x14ac:dyDescent="0.35">
      <c r="A30" s="3"/>
    </row>
    <row r="31" spans="1:23" ht="15" thickBot="1" x14ac:dyDescent="0.35">
      <c r="A31" s="7" t="s">
        <v>125</v>
      </c>
      <c r="B31" s="7" t="s">
        <v>46</v>
      </c>
      <c r="C31" s="7" t="s">
        <v>47</v>
      </c>
      <c r="D31" s="7" t="s">
        <v>48</v>
      </c>
      <c r="E31" s="7" t="s">
        <v>49</v>
      </c>
      <c r="F31" s="7" t="s">
        <v>50</v>
      </c>
      <c r="G31" s="7" t="s">
        <v>51</v>
      </c>
      <c r="H31" s="7" t="s">
        <v>52</v>
      </c>
      <c r="I31" s="7" t="s">
        <v>53</v>
      </c>
      <c r="J31" s="7" t="s">
        <v>54</v>
      </c>
      <c r="K31" s="7" t="s">
        <v>55</v>
      </c>
      <c r="L31" s="7" t="s">
        <v>56</v>
      </c>
      <c r="M31" s="7" t="s">
        <v>57</v>
      </c>
      <c r="N31" s="7" t="s">
        <v>58</v>
      </c>
      <c r="O31" s="7" t="s">
        <v>59</v>
      </c>
      <c r="P31" s="7" t="s">
        <v>60</v>
      </c>
      <c r="Q31" s="7" t="s">
        <v>61</v>
      </c>
      <c r="R31" s="7" t="s">
        <v>62</v>
      </c>
      <c r="S31" s="7" t="s">
        <v>63</v>
      </c>
      <c r="T31" s="7" t="s">
        <v>95</v>
      </c>
      <c r="U31" s="7" t="s">
        <v>96</v>
      </c>
      <c r="V31" s="7" t="s">
        <v>97</v>
      </c>
      <c r="W31" s="7" t="s">
        <v>98</v>
      </c>
    </row>
    <row r="32" spans="1:23" ht="15" thickBot="1" x14ac:dyDescent="0.35">
      <c r="A32" s="7" t="s">
        <v>65</v>
      </c>
      <c r="B32" s="8">
        <v>2996</v>
      </c>
      <c r="C32" s="8">
        <v>2</v>
      </c>
      <c r="D32" s="8">
        <v>2</v>
      </c>
      <c r="E32" s="8">
        <v>667</v>
      </c>
      <c r="F32" s="8">
        <v>0</v>
      </c>
      <c r="G32" s="8">
        <v>2</v>
      </c>
      <c r="H32" s="8">
        <v>1000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2</v>
      </c>
      <c r="O32" s="8">
        <v>3329</v>
      </c>
      <c r="P32" s="8">
        <v>0</v>
      </c>
      <c r="Q32" s="8">
        <v>0</v>
      </c>
      <c r="R32" s="8">
        <v>0</v>
      </c>
      <c r="S32" s="8">
        <v>0</v>
      </c>
      <c r="T32" s="8">
        <v>8000</v>
      </c>
      <c r="U32" s="8">
        <v>8000</v>
      </c>
      <c r="V32" s="8">
        <v>0</v>
      </c>
      <c r="W32" s="8">
        <v>0</v>
      </c>
    </row>
    <row r="33" spans="1:24" ht="15" thickBot="1" x14ac:dyDescent="0.35">
      <c r="A33" s="7" t="s">
        <v>66</v>
      </c>
      <c r="B33" s="8">
        <v>2996</v>
      </c>
      <c r="C33" s="8">
        <v>2</v>
      </c>
      <c r="D33" s="8">
        <v>2</v>
      </c>
      <c r="E33" s="8">
        <v>667</v>
      </c>
      <c r="F33" s="8">
        <v>1333</v>
      </c>
      <c r="G33" s="8">
        <v>2</v>
      </c>
      <c r="H33" s="8">
        <v>1000</v>
      </c>
      <c r="I33" s="8">
        <v>1333</v>
      </c>
      <c r="J33" s="8">
        <v>2331</v>
      </c>
      <c r="K33" s="8">
        <v>2</v>
      </c>
      <c r="L33" s="8">
        <v>2</v>
      </c>
      <c r="M33" s="8">
        <v>2</v>
      </c>
      <c r="N33" s="8">
        <v>2</v>
      </c>
      <c r="O33" s="8">
        <v>3329</v>
      </c>
      <c r="P33" s="8">
        <v>2</v>
      </c>
      <c r="Q33" s="8">
        <v>3661</v>
      </c>
      <c r="R33" s="8">
        <v>2</v>
      </c>
      <c r="S33" s="8">
        <v>1333</v>
      </c>
      <c r="T33" s="8">
        <v>18001</v>
      </c>
      <c r="U33" s="8">
        <v>18000</v>
      </c>
      <c r="V33" s="8">
        <v>-1</v>
      </c>
      <c r="W33" s="8">
        <v>-0.01</v>
      </c>
    </row>
    <row r="34" spans="1:24" ht="15" thickBot="1" x14ac:dyDescent="0.35">
      <c r="A34" s="7" t="s">
        <v>67</v>
      </c>
      <c r="B34" s="8">
        <v>2996</v>
      </c>
      <c r="C34" s="8">
        <v>2</v>
      </c>
      <c r="D34" s="8">
        <v>0</v>
      </c>
      <c r="E34" s="8">
        <v>667</v>
      </c>
      <c r="F34" s="8">
        <v>0</v>
      </c>
      <c r="G34" s="8">
        <v>2</v>
      </c>
      <c r="H34" s="8">
        <v>0</v>
      </c>
      <c r="I34" s="8">
        <v>1333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5000</v>
      </c>
      <c r="U34" s="8">
        <v>5000</v>
      </c>
      <c r="V34" s="8">
        <v>0</v>
      </c>
      <c r="W34" s="8">
        <v>0</v>
      </c>
    </row>
    <row r="35" spans="1:24" ht="15" thickBot="1" x14ac:dyDescent="0.35">
      <c r="A35" s="7" t="s">
        <v>68</v>
      </c>
      <c r="B35" s="8">
        <v>2996</v>
      </c>
      <c r="C35" s="8">
        <v>0</v>
      </c>
      <c r="D35" s="8">
        <v>2</v>
      </c>
      <c r="E35" s="8">
        <v>0</v>
      </c>
      <c r="F35" s="8">
        <v>0</v>
      </c>
      <c r="G35" s="8">
        <v>2</v>
      </c>
      <c r="H35" s="8">
        <v>1000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4000</v>
      </c>
      <c r="U35" s="8">
        <v>4000</v>
      </c>
      <c r="V35" s="8">
        <v>0</v>
      </c>
      <c r="W35" s="8">
        <v>0</v>
      </c>
    </row>
    <row r="36" spans="1:24" ht="15" thickBot="1" x14ac:dyDescent="0.35">
      <c r="A36" s="7" t="s">
        <v>69</v>
      </c>
      <c r="B36" s="8">
        <v>2996</v>
      </c>
      <c r="C36" s="8">
        <v>2</v>
      </c>
      <c r="D36" s="8">
        <v>2</v>
      </c>
      <c r="E36" s="8">
        <v>667</v>
      </c>
      <c r="F36" s="8">
        <v>1333</v>
      </c>
      <c r="G36" s="8">
        <v>2</v>
      </c>
      <c r="H36" s="8">
        <v>1000</v>
      </c>
      <c r="I36" s="8">
        <v>1333</v>
      </c>
      <c r="J36" s="8">
        <v>2331</v>
      </c>
      <c r="K36" s="8">
        <v>2</v>
      </c>
      <c r="L36" s="8">
        <v>2</v>
      </c>
      <c r="M36" s="8">
        <v>2</v>
      </c>
      <c r="N36" s="8">
        <v>2</v>
      </c>
      <c r="O36" s="8">
        <v>3329</v>
      </c>
      <c r="P36" s="8">
        <v>2</v>
      </c>
      <c r="Q36" s="8">
        <v>3661</v>
      </c>
      <c r="R36" s="8">
        <v>2</v>
      </c>
      <c r="S36" s="8">
        <v>1333</v>
      </c>
      <c r="T36" s="8">
        <v>18001</v>
      </c>
      <c r="U36" s="8">
        <v>18000</v>
      </c>
      <c r="V36" s="8">
        <v>-1</v>
      </c>
      <c r="W36" s="8">
        <v>-0.01</v>
      </c>
    </row>
    <row r="37" spans="1:24" ht="15" thickBot="1" x14ac:dyDescent="0.35">
      <c r="A37" s="7" t="s">
        <v>70</v>
      </c>
      <c r="B37" s="8">
        <v>2329</v>
      </c>
      <c r="C37" s="8">
        <v>2</v>
      </c>
      <c r="D37" s="8">
        <v>0</v>
      </c>
      <c r="E37" s="8">
        <v>0</v>
      </c>
      <c r="F37" s="8">
        <v>0</v>
      </c>
      <c r="G37" s="8">
        <v>2</v>
      </c>
      <c r="H37" s="8">
        <v>1000</v>
      </c>
      <c r="I37" s="8">
        <v>1333</v>
      </c>
      <c r="J37" s="8">
        <v>0</v>
      </c>
      <c r="K37" s="8">
        <v>0</v>
      </c>
      <c r="L37" s="8">
        <v>0</v>
      </c>
      <c r="M37" s="8">
        <v>2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1333</v>
      </c>
      <c r="T37" s="8">
        <v>6001</v>
      </c>
      <c r="U37" s="8">
        <v>6000</v>
      </c>
      <c r="V37" s="8">
        <v>-1</v>
      </c>
      <c r="W37" s="8">
        <v>-0.02</v>
      </c>
    </row>
    <row r="38" spans="1:24" ht="15" thickBot="1" x14ac:dyDescent="0.35">
      <c r="A38" s="7" t="s">
        <v>71</v>
      </c>
      <c r="B38" s="8">
        <v>2996</v>
      </c>
      <c r="C38" s="8">
        <v>2</v>
      </c>
      <c r="D38" s="8">
        <v>0</v>
      </c>
      <c r="E38" s="8">
        <v>667</v>
      </c>
      <c r="F38" s="8">
        <v>0</v>
      </c>
      <c r="G38" s="8">
        <v>2</v>
      </c>
      <c r="H38" s="8">
        <v>1000</v>
      </c>
      <c r="I38" s="8">
        <v>1333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6000</v>
      </c>
      <c r="U38" s="8">
        <v>6000</v>
      </c>
      <c r="V38" s="8">
        <v>0</v>
      </c>
      <c r="W38" s="8">
        <v>0</v>
      </c>
    </row>
    <row r="39" spans="1:24" ht="15" thickBot="1" x14ac:dyDescent="0.35">
      <c r="A39" s="7" t="s">
        <v>72</v>
      </c>
      <c r="B39" s="8">
        <v>2996</v>
      </c>
      <c r="C39" s="8">
        <v>2</v>
      </c>
      <c r="D39" s="8">
        <v>0</v>
      </c>
      <c r="E39" s="8">
        <v>667</v>
      </c>
      <c r="F39" s="8">
        <v>0</v>
      </c>
      <c r="G39" s="8">
        <v>2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1333</v>
      </c>
      <c r="T39" s="8">
        <v>5000</v>
      </c>
      <c r="U39" s="8">
        <v>5000</v>
      </c>
      <c r="V39" s="8">
        <v>0</v>
      </c>
      <c r="W39" s="8">
        <v>0</v>
      </c>
    </row>
    <row r="40" spans="1:24" ht="15" thickBot="1" x14ac:dyDescent="0.35">
      <c r="A40" s="7" t="s">
        <v>73</v>
      </c>
      <c r="B40" s="8">
        <v>2996</v>
      </c>
      <c r="C40" s="8">
        <v>2</v>
      </c>
      <c r="D40" s="8">
        <v>2</v>
      </c>
      <c r="E40" s="8">
        <v>667</v>
      </c>
      <c r="F40" s="8">
        <v>1333</v>
      </c>
      <c r="G40" s="8">
        <v>2</v>
      </c>
      <c r="H40" s="8">
        <v>1000</v>
      </c>
      <c r="I40" s="8">
        <v>1333</v>
      </c>
      <c r="J40" s="8">
        <v>2331</v>
      </c>
      <c r="K40" s="8">
        <v>0</v>
      </c>
      <c r="L40" s="8">
        <v>0</v>
      </c>
      <c r="M40" s="8">
        <v>0</v>
      </c>
      <c r="N40" s="8">
        <v>2</v>
      </c>
      <c r="O40" s="8">
        <v>0</v>
      </c>
      <c r="P40" s="8">
        <v>0</v>
      </c>
      <c r="Q40" s="8">
        <v>0</v>
      </c>
      <c r="R40" s="8">
        <v>0</v>
      </c>
      <c r="S40" s="8">
        <v>1333</v>
      </c>
      <c r="T40" s="8">
        <v>11001</v>
      </c>
      <c r="U40" s="8">
        <v>11000</v>
      </c>
      <c r="V40" s="8">
        <v>-1</v>
      </c>
      <c r="W40" s="8">
        <v>-0.01</v>
      </c>
    </row>
    <row r="41" spans="1:24" ht="15" thickBot="1" x14ac:dyDescent="0.35">
      <c r="A41" s="7" t="s">
        <v>74</v>
      </c>
      <c r="B41" s="8">
        <v>2996</v>
      </c>
      <c r="C41" s="8">
        <v>2</v>
      </c>
      <c r="D41" s="8">
        <v>2</v>
      </c>
      <c r="E41" s="8">
        <v>667</v>
      </c>
      <c r="F41" s="8">
        <v>1333</v>
      </c>
      <c r="G41" s="8">
        <v>2</v>
      </c>
      <c r="H41" s="8">
        <v>1000</v>
      </c>
      <c r="I41" s="8">
        <v>1333</v>
      </c>
      <c r="J41" s="8">
        <v>0</v>
      </c>
      <c r="K41" s="8">
        <v>0</v>
      </c>
      <c r="L41" s="8">
        <v>0</v>
      </c>
      <c r="M41" s="8">
        <v>0</v>
      </c>
      <c r="N41" s="8">
        <v>2</v>
      </c>
      <c r="O41" s="8">
        <v>0</v>
      </c>
      <c r="P41" s="8">
        <v>0</v>
      </c>
      <c r="Q41" s="8">
        <v>3661</v>
      </c>
      <c r="R41" s="8">
        <v>2</v>
      </c>
      <c r="S41" s="8">
        <v>0</v>
      </c>
      <c r="T41" s="8">
        <v>11000</v>
      </c>
      <c r="U41" s="8">
        <v>11000</v>
      </c>
      <c r="V41" s="8">
        <v>0</v>
      </c>
      <c r="W41" s="8">
        <v>0</v>
      </c>
    </row>
    <row r="42" spans="1:24" ht="15" thickBot="1" x14ac:dyDescent="0.35">
      <c r="A42" s="7" t="s">
        <v>75</v>
      </c>
      <c r="B42" s="8">
        <v>2329</v>
      </c>
      <c r="C42" s="8">
        <v>2</v>
      </c>
      <c r="D42" s="8">
        <v>2</v>
      </c>
      <c r="E42" s="8">
        <v>667</v>
      </c>
      <c r="F42" s="8">
        <v>0</v>
      </c>
      <c r="G42" s="8">
        <v>2</v>
      </c>
      <c r="H42" s="8">
        <v>0</v>
      </c>
      <c r="I42" s="8">
        <v>1333</v>
      </c>
      <c r="J42" s="8">
        <v>2331</v>
      </c>
      <c r="K42" s="8">
        <v>0</v>
      </c>
      <c r="L42" s="8">
        <v>0</v>
      </c>
      <c r="M42" s="8">
        <v>0</v>
      </c>
      <c r="N42" s="8">
        <v>2</v>
      </c>
      <c r="O42" s="8">
        <v>0</v>
      </c>
      <c r="P42" s="8">
        <v>0</v>
      </c>
      <c r="Q42" s="8">
        <v>0</v>
      </c>
      <c r="R42" s="8">
        <v>0</v>
      </c>
      <c r="S42" s="8">
        <v>1333</v>
      </c>
      <c r="T42" s="8">
        <v>8001</v>
      </c>
      <c r="U42" s="8">
        <v>8000</v>
      </c>
      <c r="V42" s="8">
        <v>-1</v>
      </c>
      <c r="W42" s="8">
        <v>-0.01</v>
      </c>
    </row>
    <row r="43" spans="1:24" ht="15" thickBot="1" x14ac:dyDescent="0.35">
      <c r="A43" s="7" t="s">
        <v>133</v>
      </c>
      <c r="B43" s="8">
        <v>2330</v>
      </c>
      <c r="C43" s="8">
        <v>1</v>
      </c>
      <c r="D43" s="8">
        <v>1</v>
      </c>
      <c r="E43" s="8">
        <v>666</v>
      </c>
      <c r="F43" s="8">
        <v>1332</v>
      </c>
      <c r="G43" s="8">
        <v>2</v>
      </c>
      <c r="H43" s="8">
        <v>999</v>
      </c>
      <c r="I43" s="8">
        <v>1332</v>
      </c>
      <c r="J43" s="8">
        <v>1601</v>
      </c>
      <c r="K43" s="8">
        <v>1</v>
      </c>
      <c r="L43" s="8">
        <v>1</v>
      </c>
      <c r="M43" s="8">
        <v>1</v>
      </c>
      <c r="N43" s="8">
        <v>1</v>
      </c>
      <c r="O43" s="8">
        <v>1</v>
      </c>
      <c r="P43" s="8">
        <v>1</v>
      </c>
      <c r="Q43" s="8">
        <v>1</v>
      </c>
      <c r="R43" s="8">
        <v>1</v>
      </c>
      <c r="S43" s="8">
        <v>1</v>
      </c>
      <c r="T43" s="28">
        <v>8273</v>
      </c>
      <c r="U43" s="28">
        <v>8272</v>
      </c>
      <c r="V43" s="28">
        <v>-1</v>
      </c>
      <c r="W43" s="28">
        <v>-0.01</v>
      </c>
      <c r="X43" s="26" t="s">
        <v>249</v>
      </c>
    </row>
    <row r="44" spans="1:24" ht="15" thickBot="1" x14ac:dyDescent="0.35"/>
    <row r="45" spans="1:24" ht="15" thickBot="1" x14ac:dyDescent="0.35">
      <c r="A45" s="9" t="s">
        <v>99</v>
      </c>
      <c r="B45" s="10">
        <v>18001</v>
      </c>
    </row>
    <row r="46" spans="1:24" ht="15" thickBot="1" x14ac:dyDescent="0.35">
      <c r="A46" s="9" t="s">
        <v>136</v>
      </c>
      <c r="B46" s="10">
        <v>2329</v>
      </c>
    </row>
    <row r="47" spans="1:24" ht="15" thickBot="1" x14ac:dyDescent="0.35">
      <c r="A47" s="9" t="s">
        <v>101</v>
      </c>
      <c r="B47" s="10">
        <v>108278</v>
      </c>
    </row>
    <row r="48" spans="1:24" ht="15" thickBot="1" x14ac:dyDescent="0.35">
      <c r="A48" s="9" t="s">
        <v>102</v>
      </c>
      <c r="B48" s="10">
        <v>108272</v>
      </c>
    </row>
    <row r="49" spans="1:2" ht="15" thickBot="1" x14ac:dyDescent="0.35">
      <c r="A49" s="9" t="s">
        <v>103</v>
      </c>
      <c r="B49" s="27">
        <v>6</v>
      </c>
    </row>
    <row r="50" spans="1:2" ht="15" thickBot="1" x14ac:dyDescent="0.35">
      <c r="A50" s="9" t="s">
        <v>104</v>
      </c>
      <c r="B50" s="10"/>
    </row>
    <row r="51" spans="1:2" ht="15" thickBot="1" x14ac:dyDescent="0.35">
      <c r="A51" s="9" t="s">
        <v>105</v>
      </c>
      <c r="B51" s="10"/>
    </row>
    <row r="52" spans="1:2" ht="15" thickBot="1" x14ac:dyDescent="0.35">
      <c r="A52" s="9" t="s">
        <v>106</v>
      </c>
      <c r="B52" s="10">
        <v>0</v>
      </c>
    </row>
    <row r="54" spans="1:2" x14ac:dyDescent="0.3">
      <c r="A54" s="11" t="s">
        <v>107</v>
      </c>
    </row>
    <row r="56" spans="1:2" x14ac:dyDescent="0.3">
      <c r="A56" s="12" t="s">
        <v>113</v>
      </c>
    </row>
    <row r="57" spans="1:2" x14ac:dyDescent="0.3">
      <c r="A57" s="12" t="s">
        <v>128</v>
      </c>
    </row>
  </sheetData>
  <hyperlinks>
    <hyperlink ref="A54" r:id="rId1" display="https://miau.my-x.hu/myx-free/coco/test/737658220211206105022.html" xr:uid="{43C90C3E-8654-45DF-8A29-2F2D1C432DB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oam_riport_alapon</vt:lpstr>
      <vt:lpstr>oam_riport_alapon (2)</vt:lpstr>
      <vt:lpstr>transzponalt_OAM</vt:lpstr>
      <vt:lpstr>modell_std</vt:lpstr>
      <vt:lpstr>modell_y0</vt:lpstr>
      <vt:lpstr>transzponalt_OAM (2)</vt:lpstr>
      <vt:lpstr>atlag_szerepe</vt:lpstr>
      <vt:lpstr>sulyozott_atlag</vt:lpstr>
      <vt:lpstr>Y nem integer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2021-12-06T08:30:07Z</dcterms:created>
  <dcterms:modified xsi:type="dcterms:W3CDTF">2021-12-06T09:54:14Z</dcterms:modified>
</cp:coreProperties>
</file>