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29753768-F6A6-46AF-9126-089B90452D40}" xr6:coauthVersionLast="47" xr6:coauthVersionMax="47" xr10:uidLastSave="{00000000-0000-0000-0000-000000000000}"/>
  <bookViews>
    <workbookView xWindow="-108" yWindow="-108" windowWidth="23256" windowHeight="12720" xr2:uid="{971BF8EB-D9F1-4752-AC97-D3FE705467D2}"/>
  </bookViews>
  <sheets>
    <sheet name="Munka1" sheetId="1" r:id="rId1"/>
    <sheet name="Munka1 (2)" sheetId="2" r:id="rId2"/>
    <sheet name="Munka1 (3)" sheetId="3" r:id="rId3"/>
  </sheets>
  <definedNames>
    <definedName name="solver_adj" localSheetId="0" hidden="1">Munka1!$B$4:$B$10</definedName>
    <definedName name="solver_cvg" localSheetId="0" hidden="1">"""""""""""""""""""""""""""""""""""""""""""""""""""""""""""""""0,0001"""""""""""""""""""""""""""""""""""""""""""""""""""""""""""""""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Munka1!$B$11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"""""""""""""""""""""""""""""""""""""""""""""""""""""""""""""""0,075"""""""""""""""""""""""""""""""""""""""""""""""""""""""""""""""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Munka1!$M$27</definedName>
    <definedName name="solver_pre" localSheetId="0" hidden="1">"""""""""""""""""""""""""""""""""""""""""""""""""""""""""""""""0,000001"""""""""""""""""""""""""""""""""""""""""""""""""""""""""""""""</definedName>
    <definedName name="solver_rbv" localSheetId="0" hidden="1">1</definedName>
    <definedName name="solver_rel1" localSheetId="0" hidden="1">2</definedName>
    <definedName name="solver_rhs1" localSheetId="0" hidden="1">100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L15" i="1"/>
  <c r="K15" i="1"/>
  <c r="J15" i="1"/>
  <c r="I15" i="1"/>
  <c r="H15" i="1"/>
  <c r="G15" i="1"/>
  <c r="F15" i="1"/>
  <c r="E15" i="1"/>
  <c r="D15" i="1"/>
  <c r="C15" i="1"/>
  <c r="B11" i="1"/>
  <c r="L23" i="3"/>
  <c r="K23" i="3"/>
  <c r="J23" i="3"/>
  <c r="I23" i="3"/>
  <c r="H23" i="3"/>
  <c r="G23" i="3"/>
  <c r="F23" i="3"/>
  <c r="E23" i="3"/>
  <c r="D23" i="3"/>
  <c r="C23" i="3"/>
  <c r="A23" i="3"/>
  <c r="L22" i="3"/>
  <c r="K22" i="3"/>
  <c r="J22" i="3"/>
  <c r="I22" i="3"/>
  <c r="H22" i="3"/>
  <c r="G22" i="3"/>
  <c r="F22" i="3"/>
  <c r="E22" i="3"/>
  <c r="D22" i="3"/>
  <c r="C22" i="3"/>
  <c r="A22" i="3"/>
  <c r="L21" i="3"/>
  <c r="K21" i="3"/>
  <c r="J21" i="3"/>
  <c r="I21" i="3"/>
  <c r="H21" i="3"/>
  <c r="H25" i="3" s="1"/>
  <c r="H26" i="3" s="1"/>
  <c r="G21" i="3"/>
  <c r="F21" i="3"/>
  <c r="E21" i="3"/>
  <c r="D21" i="3"/>
  <c r="C21" i="3"/>
  <c r="A21" i="3"/>
  <c r="L20" i="3"/>
  <c r="K20" i="3"/>
  <c r="J20" i="3"/>
  <c r="I20" i="3"/>
  <c r="H20" i="3"/>
  <c r="G20" i="3"/>
  <c r="F20" i="3"/>
  <c r="E20" i="3"/>
  <c r="D20" i="3"/>
  <c r="C20" i="3"/>
  <c r="A20" i="3"/>
  <c r="L19" i="3"/>
  <c r="K19" i="3"/>
  <c r="J19" i="3"/>
  <c r="I19" i="3"/>
  <c r="H19" i="3"/>
  <c r="G19" i="3"/>
  <c r="F19" i="3"/>
  <c r="E19" i="3"/>
  <c r="D19" i="3"/>
  <c r="C19" i="3"/>
  <c r="A19" i="3"/>
  <c r="L18" i="3"/>
  <c r="K18" i="3"/>
  <c r="J18" i="3"/>
  <c r="I18" i="3"/>
  <c r="I25" i="3" s="1"/>
  <c r="I26" i="3" s="1"/>
  <c r="H18" i="3"/>
  <c r="G18" i="3"/>
  <c r="F18" i="3"/>
  <c r="E18" i="3"/>
  <c r="D18" i="3"/>
  <c r="C18" i="3"/>
  <c r="A18" i="3"/>
  <c r="L17" i="3"/>
  <c r="L25" i="3" s="1"/>
  <c r="L26" i="3" s="1"/>
  <c r="K17" i="3"/>
  <c r="K25" i="3" s="1"/>
  <c r="K26" i="3" s="1"/>
  <c r="J17" i="3"/>
  <c r="J25" i="3" s="1"/>
  <c r="J26" i="3" s="1"/>
  <c r="I17" i="3"/>
  <c r="H17" i="3"/>
  <c r="G17" i="3"/>
  <c r="G25" i="3" s="1"/>
  <c r="G26" i="3" s="1"/>
  <c r="F17" i="3"/>
  <c r="F25" i="3" s="1"/>
  <c r="F26" i="3" s="1"/>
  <c r="E17" i="3"/>
  <c r="E25" i="3" s="1"/>
  <c r="E26" i="3" s="1"/>
  <c r="D17" i="3"/>
  <c r="D25" i="3" s="1"/>
  <c r="D26" i="3" s="1"/>
  <c r="C17" i="3"/>
  <c r="C25" i="3" s="1"/>
  <c r="C26" i="3" s="1"/>
  <c r="A17" i="3"/>
  <c r="L13" i="3"/>
  <c r="K13" i="3"/>
  <c r="J13" i="3"/>
  <c r="I13" i="3"/>
  <c r="H13" i="3"/>
  <c r="G13" i="3"/>
  <c r="F13" i="3"/>
  <c r="E13" i="3"/>
  <c r="D13" i="3"/>
  <c r="C13" i="3"/>
  <c r="L23" i="2"/>
  <c r="K23" i="2"/>
  <c r="J23" i="2"/>
  <c r="I23" i="2"/>
  <c r="H23" i="2"/>
  <c r="G23" i="2"/>
  <c r="F23" i="2"/>
  <c r="E23" i="2"/>
  <c r="D23" i="2"/>
  <c r="C23" i="2"/>
  <c r="A23" i="2"/>
  <c r="L22" i="2"/>
  <c r="K22" i="2"/>
  <c r="J22" i="2"/>
  <c r="I22" i="2"/>
  <c r="H22" i="2"/>
  <c r="G22" i="2"/>
  <c r="F22" i="2"/>
  <c r="E22" i="2"/>
  <c r="D22" i="2"/>
  <c r="C22" i="2"/>
  <c r="A22" i="2"/>
  <c r="L21" i="2"/>
  <c r="K21" i="2"/>
  <c r="J21" i="2"/>
  <c r="I21" i="2"/>
  <c r="H21" i="2"/>
  <c r="G21" i="2"/>
  <c r="F21" i="2"/>
  <c r="E21" i="2"/>
  <c r="D21" i="2"/>
  <c r="C21" i="2"/>
  <c r="A21" i="2"/>
  <c r="L20" i="2"/>
  <c r="K20" i="2"/>
  <c r="J20" i="2"/>
  <c r="I20" i="2"/>
  <c r="H20" i="2"/>
  <c r="G20" i="2"/>
  <c r="F20" i="2"/>
  <c r="E20" i="2"/>
  <c r="D20" i="2"/>
  <c r="C20" i="2"/>
  <c r="A20" i="2"/>
  <c r="L19" i="2"/>
  <c r="K19" i="2"/>
  <c r="J19" i="2"/>
  <c r="I19" i="2"/>
  <c r="H19" i="2"/>
  <c r="G19" i="2"/>
  <c r="F19" i="2"/>
  <c r="E19" i="2"/>
  <c r="D19" i="2"/>
  <c r="C19" i="2"/>
  <c r="A19" i="2"/>
  <c r="L18" i="2"/>
  <c r="K18" i="2"/>
  <c r="J18" i="2"/>
  <c r="I18" i="2"/>
  <c r="H18" i="2"/>
  <c r="G18" i="2"/>
  <c r="F18" i="2"/>
  <c r="E18" i="2"/>
  <c r="D18" i="2"/>
  <c r="C18" i="2"/>
  <c r="A18" i="2"/>
  <c r="L17" i="2"/>
  <c r="K17" i="2"/>
  <c r="J17" i="2"/>
  <c r="I17" i="2"/>
  <c r="H17" i="2"/>
  <c r="G17" i="2"/>
  <c r="G25" i="2" s="1"/>
  <c r="G26" i="2" s="1"/>
  <c r="F17" i="2"/>
  <c r="E17" i="2"/>
  <c r="D17" i="2"/>
  <c r="C17" i="2"/>
  <c r="C25" i="2" s="1"/>
  <c r="C26" i="2" s="1"/>
  <c r="A17" i="2"/>
  <c r="L13" i="2"/>
  <c r="K13" i="2"/>
  <c r="J13" i="2"/>
  <c r="I13" i="2"/>
  <c r="H13" i="2"/>
  <c r="G13" i="2"/>
  <c r="F13" i="2"/>
  <c r="E13" i="2"/>
  <c r="D13" i="2"/>
  <c r="C13" i="2"/>
  <c r="D18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C18" i="1"/>
  <c r="A24" i="1"/>
  <c r="A23" i="1"/>
  <c r="A22" i="1"/>
  <c r="A21" i="1"/>
  <c r="A20" i="1"/>
  <c r="A19" i="1"/>
  <c r="A18" i="1"/>
  <c r="L13" i="1"/>
  <c r="K13" i="1"/>
  <c r="J13" i="1"/>
  <c r="I13" i="1"/>
  <c r="H13" i="1"/>
  <c r="G13" i="1"/>
  <c r="F13" i="1"/>
  <c r="E13" i="1"/>
  <c r="D13" i="1"/>
  <c r="C13" i="1"/>
  <c r="M26" i="3" l="1"/>
  <c r="E26" i="1"/>
  <c r="E27" i="1" s="1"/>
  <c r="K25" i="2"/>
  <c r="K26" i="2" s="1"/>
  <c r="D25" i="2"/>
  <c r="D26" i="2" s="1"/>
  <c r="M26" i="2" s="1"/>
  <c r="L25" i="2"/>
  <c r="L26" i="2" s="1"/>
  <c r="I25" i="2"/>
  <c r="I26" i="2" s="1"/>
  <c r="H25" i="2"/>
  <c r="H26" i="2" s="1"/>
  <c r="J25" i="2"/>
  <c r="J26" i="2" s="1"/>
  <c r="E25" i="2"/>
  <c r="E26" i="2" s="1"/>
  <c r="F25" i="2"/>
  <c r="F26" i="2" s="1"/>
  <c r="C26" i="1"/>
  <c r="C27" i="1" s="1"/>
  <c r="G26" i="1"/>
  <c r="G27" i="1" s="1"/>
  <c r="I26" i="1"/>
  <c r="I27" i="1" s="1"/>
  <c r="H26" i="1"/>
  <c r="H27" i="1" s="1"/>
  <c r="L26" i="1"/>
  <c r="L27" i="1" s="1"/>
  <c r="D26" i="1"/>
  <c r="D27" i="1" s="1"/>
  <c r="J26" i="1"/>
  <c r="J27" i="1" s="1"/>
  <c r="F26" i="1"/>
  <c r="F27" i="1" s="1"/>
  <c r="K26" i="1"/>
  <c r="K27" i="1" s="1"/>
  <c r="M27" i="1" l="1"/>
</calcChain>
</file>

<file path=xl/sharedStrings.xml><?xml version="1.0" encoding="utf-8"?>
<sst xmlns="http://schemas.openxmlformats.org/spreadsheetml/2006/main" count="113" uniqueCount="19">
  <si>
    <t>Bezár</t>
  </si>
  <si>
    <t>Adatok</t>
  </si>
  <si>
    <t>Dél-Alföld</t>
  </si>
  <si>
    <t>Dél-Dunántúl</t>
  </si>
  <si>
    <t>Észak-Alföld</t>
  </si>
  <si>
    <t>Észak-Magyarország</t>
  </si>
  <si>
    <t>Közép-Dunántúl</t>
  </si>
  <si>
    <t>Közép-Magyarország</t>
  </si>
  <si>
    <t>Magyarország</t>
  </si>
  <si>
    <t>Nyugat-Dunántúl</t>
  </si>
  <si>
    <t>átlag</t>
  </si>
  <si>
    <t>hektár</t>
  </si>
  <si>
    <t>nonszensz</t>
  </si>
  <si>
    <t>súlyozott</t>
  </si>
  <si>
    <t>t</t>
  </si>
  <si>
    <t>t/ha</t>
  </si>
  <si>
    <t>hiba</t>
  </si>
  <si>
    <t>max</t>
  </si>
  <si>
    <t>https://miau.my-x.hu/myx-free/olap/olap2/2_olap_m.php3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</si>
</sst>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"/>
    <numFmt numFmtId="169" formatCode="0.00000"/>
    <numFmt numFmtId="170" formatCode="0.0000"/>
  </numFmts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/>
    <xf numFmtId="2" fontId="0" fillId="0" borderId="0" xfId="0" applyNumberFormat="1"/>
    <xf numFmtId="169" fontId="0" fillId="0" borderId="0" xfId="0" applyNumberFormat="1"/>
    <xf numFmtId="170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olap/olap2/2_olap_m.ph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BBFB-A230-424C-BF23-9BC6DEDAFAD8}">
  <dimension ref="A1:M27"/>
  <sheetViews>
    <sheetView tabSelected="1" zoomScale="103" zoomScaleNormal="130" workbookViewId="0">
      <selection activeCell="B1" sqref="B1"/>
    </sheetView>
  </sheetViews>
  <sheetFormatPr defaultRowHeight="14.4" x14ac:dyDescent="0.3"/>
  <cols>
    <col min="1" max="1" width="18.77734375" bestFit="1" customWidth="1"/>
    <col min="2" max="2" width="9.6640625" bestFit="1" customWidth="1"/>
    <col min="3" max="12" width="12.88671875" bestFit="1" customWidth="1"/>
    <col min="13" max="13" width="8" bestFit="1" customWidth="1"/>
  </cols>
  <sheetData>
    <row r="1" spans="1:12" x14ac:dyDescent="0.3">
      <c r="A1" t="s">
        <v>0</v>
      </c>
      <c r="B1" s="8" t="s">
        <v>18</v>
      </c>
    </row>
    <row r="2" spans="1:12" x14ac:dyDescent="0.3">
      <c r="A2" t="s">
        <v>1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</row>
    <row r="3" spans="1:12" x14ac:dyDescent="0.3">
      <c r="B3" t="s">
        <v>11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</row>
    <row r="4" spans="1:12" x14ac:dyDescent="0.3">
      <c r="A4" t="s">
        <v>2</v>
      </c>
      <c r="B4" s="7">
        <v>10.401825406803262</v>
      </c>
      <c r="C4">
        <v>4.0199999999999996</v>
      </c>
      <c r="D4">
        <v>4.45</v>
      </c>
      <c r="E4">
        <v>3.66</v>
      </c>
      <c r="F4">
        <v>2.87</v>
      </c>
      <c r="G4">
        <v>5.79</v>
      </c>
      <c r="H4">
        <v>4.53</v>
      </c>
      <c r="I4">
        <v>4.24</v>
      </c>
      <c r="J4">
        <v>3.76</v>
      </c>
      <c r="K4">
        <v>5.18</v>
      </c>
      <c r="L4">
        <v>3.71</v>
      </c>
    </row>
    <row r="5" spans="1:12" x14ac:dyDescent="0.3">
      <c r="A5" t="s">
        <v>3</v>
      </c>
      <c r="B5" s="7">
        <v>9.948319431814495</v>
      </c>
      <c r="C5">
        <v>4.0999999999999996</v>
      </c>
      <c r="D5">
        <v>4.7699999999999996</v>
      </c>
      <c r="E5">
        <v>4.7300000000000004</v>
      </c>
      <c r="F5">
        <v>3.49</v>
      </c>
      <c r="G5">
        <v>5.15</v>
      </c>
      <c r="H5">
        <v>4.62</v>
      </c>
      <c r="I5">
        <v>4.5599999999999996</v>
      </c>
      <c r="J5">
        <v>3.82</v>
      </c>
      <c r="K5">
        <v>5.58</v>
      </c>
      <c r="L5">
        <v>4.9800000000000004</v>
      </c>
    </row>
    <row r="6" spans="1:12" x14ac:dyDescent="0.3">
      <c r="A6" t="s">
        <v>4</v>
      </c>
      <c r="B6" s="7">
        <v>26.351271802869121</v>
      </c>
      <c r="C6">
        <v>3.07</v>
      </c>
      <c r="D6">
        <v>4.01</v>
      </c>
      <c r="E6">
        <v>2.98</v>
      </c>
      <c r="F6">
        <v>2.39</v>
      </c>
      <c r="G6">
        <v>5.46</v>
      </c>
      <c r="H6">
        <v>4.12</v>
      </c>
      <c r="I6">
        <v>3.17</v>
      </c>
      <c r="J6">
        <v>3.02</v>
      </c>
      <c r="K6">
        <v>4.75</v>
      </c>
      <c r="L6">
        <v>3.68</v>
      </c>
    </row>
    <row r="7" spans="1:12" x14ac:dyDescent="0.3">
      <c r="A7" t="s">
        <v>5</v>
      </c>
      <c r="B7" s="7">
        <v>14.236409292000792</v>
      </c>
      <c r="C7">
        <v>2.59</v>
      </c>
      <c r="D7">
        <v>4.01</v>
      </c>
      <c r="E7">
        <v>2.91</v>
      </c>
      <c r="F7">
        <v>1.88</v>
      </c>
      <c r="G7">
        <v>4.47</v>
      </c>
      <c r="H7">
        <v>4.4400000000000004</v>
      </c>
      <c r="I7">
        <v>3.84</v>
      </c>
      <c r="J7">
        <v>3.15</v>
      </c>
      <c r="K7">
        <v>4.4800000000000004</v>
      </c>
      <c r="L7">
        <v>3.65</v>
      </c>
    </row>
    <row r="8" spans="1:12" x14ac:dyDescent="0.3">
      <c r="A8" t="s">
        <v>6</v>
      </c>
      <c r="B8" s="7">
        <v>14.450530683260951</v>
      </c>
      <c r="C8">
        <v>4.03</v>
      </c>
      <c r="D8">
        <v>4.32</v>
      </c>
      <c r="E8">
        <v>3.9</v>
      </c>
      <c r="F8">
        <v>2.46</v>
      </c>
      <c r="G8">
        <v>5.08</v>
      </c>
      <c r="H8">
        <v>4.93</v>
      </c>
      <c r="I8">
        <v>4.37</v>
      </c>
      <c r="J8">
        <v>3.37</v>
      </c>
      <c r="K8">
        <v>5.38</v>
      </c>
      <c r="L8">
        <v>3.69</v>
      </c>
    </row>
    <row r="9" spans="1:12" x14ac:dyDescent="0.3">
      <c r="A9" t="s">
        <v>7</v>
      </c>
      <c r="B9" s="7">
        <v>8.6953739237712053</v>
      </c>
      <c r="C9">
        <v>3.51</v>
      </c>
      <c r="D9">
        <v>4.3600000000000003</v>
      </c>
      <c r="E9">
        <v>2.92</v>
      </c>
      <c r="F9">
        <v>1.56</v>
      </c>
      <c r="G9">
        <v>5.12</v>
      </c>
      <c r="H9">
        <v>4.6100000000000003</v>
      </c>
      <c r="I9">
        <v>4.1100000000000003</v>
      </c>
      <c r="J9">
        <v>3</v>
      </c>
      <c r="K9">
        <v>4.8499999999999996</v>
      </c>
      <c r="L9">
        <v>3.19</v>
      </c>
    </row>
    <row r="10" spans="1:12" x14ac:dyDescent="0.3">
      <c r="A10" t="s">
        <v>9</v>
      </c>
      <c r="B10" s="7">
        <v>15.916269459480919</v>
      </c>
      <c r="C10">
        <v>4.0199999999999996</v>
      </c>
      <c r="D10">
        <v>4.45</v>
      </c>
      <c r="E10">
        <v>4.16</v>
      </c>
      <c r="F10">
        <v>3.06</v>
      </c>
      <c r="G10">
        <v>5.15</v>
      </c>
      <c r="H10">
        <v>4.4800000000000004</v>
      </c>
      <c r="I10">
        <v>4.49</v>
      </c>
      <c r="J10">
        <v>4.08</v>
      </c>
      <c r="K10">
        <v>4.68</v>
      </c>
      <c r="L10">
        <v>4.6900000000000004</v>
      </c>
    </row>
    <row r="11" spans="1:12" x14ac:dyDescent="0.3">
      <c r="A11" t="s">
        <v>0</v>
      </c>
      <c r="B11" s="3">
        <f>SUM(B4:B10)</f>
        <v>100.00000000000074</v>
      </c>
    </row>
    <row r="13" spans="1:12" x14ac:dyDescent="0.3">
      <c r="A13" t="s">
        <v>10</v>
      </c>
      <c r="B13" s="1" t="s">
        <v>12</v>
      </c>
      <c r="C13" s="4">
        <f>AVERAGE(C4:C10)</f>
        <v>3.62</v>
      </c>
      <c r="D13" s="4">
        <f>AVERAGE(D4:D10)</f>
        <v>4.3385714285714281</v>
      </c>
      <c r="E13" s="4">
        <f>AVERAGE(E4:E10)</f>
        <v>3.608571428571429</v>
      </c>
      <c r="F13" s="4">
        <f>AVERAGE(F4:F10)</f>
        <v>2.5300000000000002</v>
      </c>
      <c r="G13" s="4">
        <f>AVERAGE(G4:G10)</f>
        <v>5.1742857142857153</v>
      </c>
      <c r="H13" s="4">
        <f>AVERAGE(H4:H10)</f>
        <v>4.5328571428571429</v>
      </c>
      <c r="I13" s="4">
        <f>AVERAGE(I4:I10)</f>
        <v>4.1114285714285712</v>
      </c>
      <c r="J13" s="4">
        <f>AVERAGE(J4:J10)</f>
        <v>3.4571428571428577</v>
      </c>
      <c r="K13" s="4">
        <f>AVERAGE(K4:K10)</f>
        <v>4.9857142857142858</v>
      </c>
      <c r="L13" s="4">
        <f>AVERAGE(L4:L10)</f>
        <v>3.9414285714285717</v>
      </c>
    </row>
    <row r="14" spans="1:12" x14ac:dyDescent="0.3">
      <c r="A14" t="s">
        <v>8</v>
      </c>
      <c r="B14" s="1" t="s">
        <v>13</v>
      </c>
      <c r="C14" s="6">
        <v>3.51</v>
      </c>
      <c r="D14" s="6">
        <v>4.3</v>
      </c>
      <c r="E14" s="6">
        <v>3.55</v>
      </c>
      <c r="F14" s="6">
        <v>2.5099999999999998</v>
      </c>
      <c r="G14" s="6">
        <v>5.21</v>
      </c>
      <c r="H14" s="6">
        <v>4.5199999999999996</v>
      </c>
      <c r="I14" s="6">
        <f>'Munka1 (2)'!I14/2</f>
        <v>3.96</v>
      </c>
      <c r="J14" s="6">
        <f>'Munka1 (2)'!J14/2</f>
        <v>3.42</v>
      </c>
      <c r="K14" s="6">
        <f>'Munka1 (2)'!K14/2</f>
        <v>4.91</v>
      </c>
      <c r="L14" s="6">
        <f>'Munka1 (2)'!L14/2</f>
        <v>3.93</v>
      </c>
    </row>
    <row r="15" spans="1:12" x14ac:dyDescent="0.3">
      <c r="A15" t="s">
        <v>17</v>
      </c>
      <c r="B15" s="1"/>
      <c r="C15" s="2">
        <f>MAX(C4:C10)</f>
        <v>4.0999999999999996</v>
      </c>
      <c r="D15" s="2">
        <f t="shared" ref="D15:L15" si="0">MAX(D4:D10)</f>
        <v>4.7699999999999996</v>
      </c>
      <c r="E15" s="2">
        <f t="shared" si="0"/>
        <v>4.7300000000000004</v>
      </c>
      <c r="F15" s="2">
        <f t="shared" si="0"/>
        <v>3.49</v>
      </c>
      <c r="G15" s="2">
        <f t="shared" si="0"/>
        <v>5.79</v>
      </c>
      <c r="H15" s="2">
        <f t="shared" si="0"/>
        <v>4.93</v>
      </c>
      <c r="I15" s="2">
        <f t="shared" si="0"/>
        <v>4.5599999999999996</v>
      </c>
      <c r="J15" s="2">
        <f t="shared" si="0"/>
        <v>4.08</v>
      </c>
      <c r="K15" s="2">
        <f t="shared" si="0"/>
        <v>5.58</v>
      </c>
      <c r="L15" s="2">
        <f t="shared" si="0"/>
        <v>4.9800000000000004</v>
      </c>
    </row>
    <row r="17" spans="1:13" x14ac:dyDescent="0.3">
      <c r="C17" t="s">
        <v>14</v>
      </c>
      <c r="D17" t="s">
        <v>14</v>
      </c>
      <c r="E17" t="s">
        <v>14</v>
      </c>
      <c r="F17" t="s">
        <v>14</v>
      </c>
      <c r="G17" t="s">
        <v>14</v>
      </c>
      <c r="H17" t="s">
        <v>14</v>
      </c>
      <c r="I17" t="s">
        <v>14</v>
      </c>
      <c r="J17" t="s">
        <v>14</v>
      </c>
      <c r="K17" t="s">
        <v>14</v>
      </c>
      <c r="L17" t="s">
        <v>14</v>
      </c>
    </row>
    <row r="18" spans="1:13" x14ac:dyDescent="0.3">
      <c r="A18" t="str">
        <f>A4</f>
        <v>Dél-Alföld</v>
      </c>
      <c r="C18" s="4">
        <f>$B4*C4</f>
        <v>41.815338135349108</v>
      </c>
      <c r="D18" s="4">
        <f>$B4*D4</f>
        <v>46.288123060274515</v>
      </c>
      <c r="E18" s="4">
        <f t="shared" ref="D18:L18" si="1">$B4*E4</f>
        <v>38.070680988899937</v>
      </c>
      <c r="F18" s="4">
        <f t="shared" si="1"/>
        <v>29.853238917525363</v>
      </c>
      <c r="G18" s="4">
        <f t="shared" si="1"/>
        <v>60.226569105390887</v>
      </c>
      <c r="H18" s="4">
        <f t="shared" si="1"/>
        <v>47.120269092818781</v>
      </c>
      <c r="I18" s="4">
        <f t="shared" si="1"/>
        <v>44.10373972484583</v>
      </c>
      <c r="J18" s="4">
        <f t="shared" si="1"/>
        <v>39.110863529580264</v>
      </c>
      <c r="K18" s="4">
        <f t="shared" si="1"/>
        <v>53.881455607240895</v>
      </c>
      <c r="L18" s="4">
        <f t="shared" si="1"/>
        <v>38.590772259240104</v>
      </c>
    </row>
    <row r="19" spans="1:13" x14ac:dyDescent="0.3">
      <c r="A19" t="str">
        <f t="shared" ref="A19:A25" si="2">A5</f>
        <v>Dél-Dunántúl</v>
      </c>
      <c r="C19" s="4">
        <f t="shared" ref="C19:L19" si="3">$B5*C5</f>
        <v>40.788109670439425</v>
      </c>
      <c r="D19" s="4">
        <f t="shared" si="3"/>
        <v>47.453483689755139</v>
      </c>
      <c r="E19" s="4">
        <f t="shared" si="3"/>
        <v>47.055550912482566</v>
      </c>
      <c r="F19" s="4">
        <f t="shared" si="3"/>
        <v>34.719634817032592</v>
      </c>
      <c r="G19" s="4">
        <f t="shared" si="3"/>
        <v>51.233845073844655</v>
      </c>
      <c r="H19" s="4">
        <f t="shared" si="3"/>
        <v>45.961235774982967</v>
      </c>
      <c r="I19" s="4">
        <f t="shared" si="3"/>
        <v>45.364336609074094</v>
      </c>
      <c r="J19" s="4">
        <f t="shared" si="3"/>
        <v>38.002580229531368</v>
      </c>
      <c r="K19" s="4">
        <f t="shared" si="3"/>
        <v>55.511622429524884</v>
      </c>
      <c r="L19" s="4">
        <f t="shared" si="3"/>
        <v>49.54263077043619</v>
      </c>
    </row>
    <row r="20" spans="1:13" x14ac:dyDescent="0.3">
      <c r="A20" t="str">
        <f t="shared" si="2"/>
        <v>Észak-Alföld</v>
      </c>
      <c r="C20" s="4">
        <f t="shared" ref="C20:L20" si="4">$B6*C6</f>
        <v>80.898404434808199</v>
      </c>
      <c r="D20" s="4">
        <f t="shared" si="4"/>
        <v>105.66859992950516</v>
      </c>
      <c r="E20" s="4">
        <f t="shared" si="4"/>
        <v>78.526789972549977</v>
      </c>
      <c r="F20" s="4">
        <f t="shared" si="4"/>
        <v>62.979539608857202</v>
      </c>
      <c r="G20" s="4">
        <f t="shared" si="4"/>
        <v>143.87794404366539</v>
      </c>
      <c r="H20" s="4">
        <f t="shared" si="4"/>
        <v>108.56723982782079</v>
      </c>
      <c r="I20" s="4">
        <f t="shared" si="4"/>
        <v>83.533531615095114</v>
      </c>
      <c r="J20" s="4">
        <f t="shared" si="4"/>
        <v>79.580840844664749</v>
      </c>
      <c r="K20" s="4">
        <f t="shared" si="4"/>
        <v>125.16854106362833</v>
      </c>
      <c r="L20" s="4">
        <f t="shared" si="4"/>
        <v>96.972680234558368</v>
      </c>
    </row>
    <row r="21" spans="1:13" x14ac:dyDescent="0.3">
      <c r="A21" t="str">
        <f t="shared" si="2"/>
        <v>Észak-Magyarország</v>
      </c>
      <c r="C21" s="4">
        <f t="shared" ref="C21:L21" si="5">$B7*C7</f>
        <v>36.872300066282051</v>
      </c>
      <c r="D21" s="4">
        <f t="shared" si="5"/>
        <v>57.088001260923171</v>
      </c>
      <c r="E21" s="4">
        <f t="shared" si="5"/>
        <v>41.427951039722309</v>
      </c>
      <c r="F21" s="4">
        <f t="shared" si="5"/>
        <v>26.764449468961487</v>
      </c>
      <c r="G21" s="4">
        <f t="shared" si="5"/>
        <v>63.636749535243538</v>
      </c>
      <c r="H21" s="4">
        <f t="shared" si="5"/>
        <v>63.209657256483517</v>
      </c>
      <c r="I21" s="4">
        <f t="shared" si="5"/>
        <v>54.667811681283041</v>
      </c>
      <c r="J21" s="4">
        <f t="shared" si="5"/>
        <v>44.844689269802494</v>
      </c>
      <c r="K21" s="4">
        <f t="shared" si="5"/>
        <v>63.77911362816355</v>
      </c>
      <c r="L21" s="4">
        <f t="shared" si="5"/>
        <v>51.962893915802887</v>
      </c>
    </row>
    <row r="22" spans="1:13" x14ac:dyDescent="0.3">
      <c r="A22" t="str">
        <f t="shared" si="2"/>
        <v>Közép-Dunántúl</v>
      </c>
      <c r="C22" s="4">
        <f t="shared" ref="C22:L22" si="6">$B8*C8</f>
        <v>58.235638653541635</v>
      </c>
      <c r="D22" s="4">
        <f t="shared" si="6"/>
        <v>62.426292551687311</v>
      </c>
      <c r="E22" s="4">
        <f t="shared" si="6"/>
        <v>56.357069664717706</v>
      </c>
      <c r="F22" s="4">
        <f t="shared" si="6"/>
        <v>35.548305480821938</v>
      </c>
      <c r="G22" s="4">
        <f t="shared" si="6"/>
        <v>73.40869587096563</v>
      </c>
      <c r="H22" s="4">
        <f t="shared" si="6"/>
        <v>71.241116268476489</v>
      </c>
      <c r="I22" s="4">
        <f t="shared" si="6"/>
        <v>63.148819085850356</v>
      </c>
      <c r="J22" s="4">
        <f t="shared" si="6"/>
        <v>48.698288402589405</v>
      </c>
      <c r="K22" s="4">
        <f t="shared" si="6"/>
        <v>77.743855075943912</v>
      </c>
      <c r="L22" s="4">
        <f t="shared" si="6"/>
        <v>53.322458221232907</v>
      </c>
    </row>
    <row r="23" spans="1:13" x14ac:dyDescent="0.3">
      <c r="A23" t="str">
        <f t="shared" si="2"/>
        <v>Közép-Magyarország</v>
      </c>
      <c r="C23" s="4">
        <f t="shared" ref="C23:L23" si="7">$B9*C9</f>
        <v>30.520762472436928</v>
      </c>
      <c r="D23" s="4">
        <f t="shared" si="7"/>
        <v>37.911830307642461</v>
      </c>
      <c r="E23" s="4">
        <f t="shared" si="7"/>
        <v>25.39049185741192</v>
      </c>
      <c r="F23" s="4">
        <f t="shared" si="7"/>
        <v>13.56478332108308</v>
      </c>
      <c r="G23" s="4">
        <f t="shared" si="7"/>
        <v>44.520314489708575</v>
      </c>
      <c r="H23" s="4">
        <f t="shared" si="7"/>
        <v>40.085673788585261</v>
      </c>
      <c r="I23" s="4">
        <f t="shared" si="7"/>
        <v>35.737986826699654</v>
      </c>
      <c r="J23" s="4">
        <f t="shared" si="7"/>
        <v>26.086121771313614</v>
      </c>
      <c r="K23" s="4">
        <f t="shared" si="7"/>
        <v>42.17256353029034</v>
      </c>
      <c r="L23" s="4">
        <f t="shared" si="7"/>
        <v>27.738242816830144</v>
      </c>
    </row>
    <row r="24" spans="1:13" x14ac:dyDescent="0.3">
      <c r="A24" t="str">
        <f t="shared" si="2"/>
        <v>Nyugat-Dunántúl</v>
      </c>
      <c r="C24" s="4">
        <f t="shared" ref="C24:L24" si="8">$B10*C10</f>
        <v>63.983403227113286</v>
      </c>
      <c r="D24" s="4">
        <f t="shared" si="8"/>
        <v>70.827399094690094</v>
      </c>
      <c r="E24" s="4">
        <f t="shared" si="8"/>
        <v>66.211680951440627</v>
      </c>
      <c r="F24" s="4">
        <f t="shared" si="8"/>
        <v>48.703784546011612</v>
      </c>
      <c r="G24" s="4">
        <f t="shared" si="8"/>
        <v>81.968787716326744</v>
      </c>
      <c r="H24" s="4">
        <f t="shared" si="8"/>
        <v>71.30488717847453</v>
      </c>
      <c r="I24" s="4">
        <f t="shared" si="8"/>
        <v>71.464049873069328</v>
      </c>
      <c r="J24" s="4">
        <f t="shared" si="8"/>
        <v>64.938379394682144</v>
      </c>
      <c r="K24" s="4">
        <f t="shared" si="8"/>
        <v>74.488141070370702</v>
      </c>
      <c r="L24" s="4">
        <f t="shared" si="8"/>
        <v>74.647303764965514</v>
      </c>
    </row>
    <row r="25" spans="1:13" x14ac:dyDescent="0.3"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3">
      <c r="A26" t="s">
        <v>10</v>
      </c>
      <c r="C26" s="4">
        <f>SUM(C18:C24)/SUM($B$4:$B$10)</f>
        <v>3.5311395665996805</v>
      </c>
      <c r="D26" s="4">
        <f t="shared" ref="D26:L26" si="9">SUM(D18:D24)/SUM($B$4:$B$10)</f>
        <v>4.2766372989447472</v>
      </c>
      <c r="E26" s="4">
        <f t="shared" si="9"/>
        <v>3.5304021538722248</v>
      </c>
      <c r="F26" s="4">
        <f t="shared" si="9"/>
        <v>2.5213373616029142</v>
      </c>
      <c r="G26" s="4">
        <f t="shared" si="9"/>
        <v>5.1887290583514165</v>
      </c>
      <c r="H26" s="4">
        <f t="shared" si="9"/>
        <v>4.474900791876391</v>
      </c>
      <c r="I26" s="4">
        <f t="shared" si="9"/>
        <v>3.9802027541591447</v>
      </c>
      <c r="J26" s="4">
        <f t="shared" si="9"/>
        <v>3.4126176344216153</v>
      </c>
      <c r="K26" s="4">
        <f t="shared" si="9"/>
        <v>4.9274529240515896</v>
      </c>
      <c r="L26" s="4">
        <f t="shared" si="9"/>
        <v>3.9277698198306319</v>
      </c>
    </row>
    <row r="27" spans="1:13" x14ac:dyDescent="0.3">
      <c r="A27" t="s">
        <v>16</v>
      </c>
      <c r="C27" s="5">
        <f>(C26-C14)^2</f>
        <v>4.4688127602233785E-4</v>
      </c>
      <c r="D27" s="5">
        <f t="shared" ref="D27:L27" si="10">(D26-D14)^2</f>
        <v>5.4581580059710191E-4</v>
      </c>
      <c r="E27" s="5">
        <f t="shared" si="10"/>
        <v>3.8407557284794724E-4</v>
      </c>
      <c r="F27" s="5">
        <f t="shared" si="10"/>
        <v>1.2853576811523848E-4</v>
      </c>
      <c r="G27" s="5">
        <f t="shared" si="10"/>
        <v>4.524529586174421E-4</v>
      </c>
      <c r="H27" s="5">
        <f t="shared" si="10"/>
        <v>2.0339385733765614E-3</v>
      </c>
      <c r="I27" s="5">
        <f t="shared" si="10"/>
        <v>4.0815127561484018E-4</v>
      </c>
      <c r="J27" s="5">
        <f t="shared" si="10"/>
        <v>5.4499321532918903E-5</v>
      </c>
      <c r="K27" s="5">
        <f t="shared" si="10"/>
        <v>3.0460455795055093E-4</v>
      </c>
      <c r="L27" s="5">
        <f t="shared" si="10"/>
        <v>4.9737035878434753E-6</v>
      </c>
      <c r="M27" s="5">
        <f>SUM(C27:L27)</f>
        <v>4.763928808262782E-3</v>
      </c>
    </row>
  </sheetData>
  <conditionalFormatting sqref="C13:L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" r:id="rId1" xr:uid="{E5E63B91-E92E-41F3-9863-13C48306DE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42B3-6118-46C8-97F1-6DB47B9AEC92}">
  <dimension ref="A1:M26"/>
  <sheetViews>
    <sheetView zoomScale="90" zoomScaleNormal="90" workbookViewId="0">
      <selection activeCell="B4" sqref="B4:B10"/>
    </sheetView>
  </sheetViews>
  <sheetFormatPr defaultRowHeight="14.4" x14ac:dyDescent="0.3"/>
  <cols>
    <col min="1" max="1" width="19.21875" bestFit="1" customWidth="1"/>
    <col min="2" max="2" width="10" bestFit="1" customWidth="1"/>
    <col min="3" max="12" width="5.5546875" bestFit="1" customWidth="1"/>
  </cols>
  <sheetData>
    <row r="1" spans="1:12" x14ac:dyDescent="0.3">
      <c r="A1" t="s">
        <v>0</v>
      </c>
    </row>
    <row r="2" spans="1:12" x14ac:dyDescent="0.3">
      <c r="A2" t="s">
        <v>1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</row>
    <row r="3" spans="1:12" x14ac:dyDescent="0.3">
      <c r="B3" t="s">
        <v>11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</row>
    <row r="4" spans="1:12" x14ac:dyDescent="0.3">
      <c r="A4" t="s">
        <v>2</v>
      </c>
      <c r="B4" s="1">
        <v>100</v>
      </c>
      <c r="C4">
        <v>4.0199999999999996</v>
      </c>
      <c r="D4">
        <v>4.45</v>
      </c>
      <c r="E4">
        <v>3.66</v>
      </c>
      <c r="F4">
        <v>2.87</v>
      </c>
      <c r="G4">
        <v>5.79</v>
      </c>
      <c r="H4">
        <v>4.53</v>
      </c>
      <c r="I4">
        <v>4.24</v>
      </c>
      <c r="J4">
        <v>3.76</v>
      </c>
      <c r="K4">
        <v>5.18</v>
      </c>
      <c r="L4">
        <v>3.71</v>
      </c>
    </row>
    <row r="5" spans="1:12" x14ac:dyDescent="0.3">
      <c r="A5" t="s">
        <v>3</v>
      </c>
      <c r="B5" s="1">
        <v>100</v>
      </c>
      <c r="C5">
        <v>4.0999999999999996</v>
      </c>
      <c r="D5">
        <v>4.7699999999999996</v>
      </c>
      <c r="E5">
        <v>4.7300000000000004</v>
      </c>
      <c r="F5">
        <v>3.49</v>
      </c>
      <c r="G5">
        <v>5.15</v>
      </c>
      <c r="H5">
        <v>4.62</v>
      </c>
      <c r="I5">
        <v>4.5599999999999996</v>
      </c>
      <c r="J5">
        <v>3.82</v>
      </c>
      <c r="K5">
        <v>5.58</v>
      </c>
      <c r="L5">
        <v>4.9800000000000004</v>
      </c>
    </row>
    <row r="6" spans="1:12" x14ac:dyDescent="0.3">
      <c r="A6" t="s">
        <v>4</v>
      </c>
      <c r="B6" s="1">
        <v>100</v>
      </c>
      <c r="C6">
        <v>3.07</v>
      </c>
      <c r="D6">
        <v>4.01</v>
      </c>
      <c r="E6">
        <v>2.98</v>
      </c>
      <c r="F6">
        <v>2.39</v>
      </c>
      <c r="G6">
        <v>5.46</v>
      </c>
      <c r="H6">
        <v>4.12</v>
      </c>
      <c r="I6">
        <v>3.17</v>
      </c>
      <c r="J6">
        <v>3.02</v>
      </c>
      <c r="K6">
        <v>4.75</v>
      </c>
      <c r="L6">
        <v>3.68</v>
      </c>
    </row>
    <row r="7" spans="1:12" x14ac:dyDescent="0.3">
      <c r="A7" t="s">
        <v>5</v>
      </c>
      <c r="B7" s="1">
        <v>100</v>
      </c>
      <c r="C7">
        <v>2.59</v>
      </c>
      <c r="D7">
        <v>4.01</v>
      </c>
      <c r="E7">
        <v>2.91</v>
      </c>
      <c r="F7">
        <v>1.88</v>
      </c>
      <c r="G7">
        <v>4.47</v>
      </c>
      <c r="H7">
        <v>4.4400000000000004</v>
      </c>
      <c r="I7">
        <v>3.84</v>
      </c>
      <c r="J7">
        <v>3.15</v>
      </c>
      <c r="K7">
        <v>4.4800000000000004</v>
      </c>
      <c r="L7">
        <v>3.65</v>
      </c>
    </row>
    <row r="8" spans="1:12" x14ac:dyDescent="0.3">
      <c r="A8" t="s">
        <v>6</v>
      </c>
      <c r="B8" s="1">
        <v>100</v>
      </c>
      <c r="C8">
        <v>4.03</v>
      </c>
      <c r="D8">
        <v>4.32</v>
      </c>
      <c r="E8">
        <v>3.9</v>
      </c>
      <c r="F8">
        <v>2.46</v>
      </c>
      <c r="G8">
        <v>5.08</v>
      </c>
      <c r="H8">
        <v>4.93</v>
      </c>
      <c r="I8">
        <v>4.37</v>
      </c>
      <c r="J8">
        <v>3.37</v>
      </c>
      <c r="K8">
        <v>5.38</v>
      </c>
      <c r="L8">
        <v>3.69</v>
      </c>
    </row>
    <row r="9" spans="1:12" x14ac:dyDescent="0.3">
      <c r="A9" t="s">
        <v>7</v>
      </c>
      <c r="B9" s="1">
        <v>100</v>
      </c>
      <c r="C9">
        <v>3.51</v>
      </c>
      <c r="D9">
        <v>4.3600000000000003</v>
      </c>
      <c r="E9">
        <v>2.92</v>
      </c>
      <c r="F9">
        <v>1.56</v>
      </c>
      <c r="G9">
        <v>5.12</v>
      </c>
      <c r="H9">
        <v>4.6100000000000003</v>
      </c>
      <c r="I9">
        <v>4.1100000000000003</v>
      </c>
      <c r="J9">
        <v>3</v>
      </c>
      <c r="K9">
        <v>4.8499999999999996</v>
      </c>
      <c r="L9">
        <v>3.19</v>
      </c>
    </row>
    <row r="10" spans="1:12" x14ac:dyDescent="0.3">
      <c r="A10" t="s">
        <v>9</v>
      </c>
      <c r="B10" s="1">
        <v>100</v>
      </c>
      <c r="C10">
        <v>4.0199999999999996</v>
      </c>
      <c r="D10">
        <v>4.45</v>
      </c>
      <c r="E10">
        <v>4.16</v>
      </c>
      <c r="F10">
        <v>3.06</v>
      </c>
      <c r="G10">
        <v>5.15</v>
      </c>
      <c r="H10">
        <v>4.4800000000000004</v>
      </c>
      <c r="I10">
        <v>4.49</v>
      </c>
      <c r="J10">
        <v>4.08</v>
      </c>
      <c r="K10">
        <v>4.68</v>
      </c>
      <c r="L10">
        <v>4.6900000000000004</v>
      </c>
    </row>
    <row r="11" spans="1:12" x14ac:dyDescent="0.3">
      <c r="A11" t="s">
        <v>0</v>
      </c>
    </row>
    <row r="13" spans="1:12" x14ac:dyDescent="0.3">
      <c r="A13" t="s">
        <v>10</v>
      </c>
      <c r="B13" s="1" t="s">
        <v>12</v>
      </c>
      <c r="C13" s="4">
        <f>AVERAGE(C4:C10)</f>
        <v>3.62</v>
      </c>
      <c r="D13" s="4">
        <f>AVERAGE(D4:D10)</f>
        <v>4.3385714285714281</v>
      </c>
      <c r="E13" s="4">
        <f>AVERAGE(E4:E10)</f>
        <v>3.608571428571429</v>
      </c>
      <c r="F13" s="4">
        <f>AVERAGE(F4:F10)</f>
        <v>2.5300000000000002</v>
      </c>
      <c r="G13" s="4">
        <f>AVERAGE(G4:G10)</f>
        <v>5.1742857142857153</v>
      </c>
      <c r="H13" s="4">
        <f>AVERAGE(H4:H10)</f>
        <v>4.5328571428571429</v>
      </c>
      <c r="I13" s="4">
        <f>AVERAGE(I4:I10)</f>
        <v>4.1114285714285712</v>
      </c>
      <c r="J13" s="4">
        <f>AVERAGE(J4:J10)</f>
        <v>3.4571428571428577</v>
      </c>
      <c r="K13" s="4">
        <f>AVERAGE(K4:K10)</f>
        <v>4.9857142857142858</v>
      </c>
      <c r="L13" s="4">
        <f>AVERAGE(L4:L10)</f>
        <v>3.9414285714285717</v>
      </c>
    </row>
    <row r="14" spans="1:12" x14ac:dyDescent="0.3">
      <c r="A14" t="s">
        <v>8</v>
      </c>
      <c r="B14" s="1" t="s">
        <v>13</v>
      </c>
      <c r="C14" s="2">
        <v>3.51</v>
      </c>
      <c r="D14" s="2">
        <v>4.3</v>
      </c>
      <c r="E14" s="2">
        <v>10.65</v>
      </c>
      <c r="F14" s="2">
        <v>2.5099999999999998</v>
      </c>
      <c r="G14" s="2">
        <v>5.21</v>
      </c>
      <c r="H14" s="2">
        <v>4.5199999999999996</v>
      </c>
      <c r="I14" s="2">
        <v>7.92</v>
      </c>
      <c r="J14" s="2">
        <v>6.84</v>
      </c>
      <c r="K14" s="2">
        <v>9.82</v>
      </c>
      <c r="L14" s="2">
        <v>7.86</v>
      </c>
    </row>
    <row r="16" spans="1:12" x14ac:dyDescent="0.3"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</row>
    <row r="17" spans="1:13" x14ac:dyDescent="0.3">
      <c r="A17" t="str">
        <f>A4</f>
        <v>Dél-Alföld</v>
      </c>
      <c r="C17">
        <f>$B4*C4</f>
        <v>401.99999999999994</v>
      </c>
      <c r="D17">
        <f>$B4*D4</f>
        <v>445</v>
      </c>
      <c r="E17">
        <f t="shared" ref="E17:M17" si="0">$B4*E4</f>
        <v>366</v>
      </c>
      <c r="F17">
        <f t="shared" si="0"/>
        <v>287</v>
      </c>
      <c r="G17">
        <f t="shared" si="0"/>
        <v>579</v>
      </c>
      <c r="H17">
        <f t="shared" si="0"/>
        <v>453</v>
      </c>
      <c r="I17">
        <f t="shared" si="0"/>
        <v>424</v>
      </c>
      <c r="J17">
        <f t="shared" si="0"/>
        <v>376</v>
      </c>
      <c r="K17">
        <f t="shared" si="0"/>
        <v>518</v>
      </c>
      <c r="L17">
        <f t="shared" si="0"/>
        <v>371</v>
      </c>
    </row>
    <row r="18" spans="1:13" x14ac:dyDescent="0.3">
      <c r="A18" t="str">
        <f t="shared" ref="A18:A23" si="1">A5</f>
        <v>Dél-Dunántúl</v>
      </c>
      <c r="C18">
        <f t="shared" ref="C18:L23" si="2">$B5*C5</f>
        <v>409.99999999999994</v>
      </c>
      <c r="D18">
        <f t="shared" si="2"/>
        <v>476.99999999999994</v>
      </c>
      <c r="E18">
        <f t="shared" si="2"/>
        <v>473.00000000000006</v>
      </c>
      <c r="F18">
        <f t="shared" si="2"/>
        <v>349</v>
      </c>
      <c r="G18">
        <f t="shared" si="2"/>
        <v>515</v>
      </c>
      <c r="H18">
        <f t="shared" si="2"/>
        <v>462</v>
      </c>
      <c r="I18">
        <f t="shared" si="2"/>
        <v>455.99999999999994</v>
      </c>
      <c r="J18">
        <f t="shared" si="2"/>
        <v>382</v>
      </c>
      <c r="K18">
        <f t="shared" si="2"/>
        <v>558</v>
      </c>
      <c r="L18">
        <f t="shared" si="2"/>
        <v>498.00000000000006</v>
      </c>
    </row>
    <row r="19" spans="1:13" x14ac:dyDescent="0.3">
      <c r="A19" t="str">
        <f t="shared" si="1"/>
        <v>Észak-Alföld</v>
      </c>
      <c r="C19">
        <f t="shared" si="2"/>
        <v>307</v>
      </c>
      <c r="D19">
        <f t="shared" si="2"/>
        <v>401</v>
      </c>
      <c r="E19">
        <f t="shared" si="2"/>
        <v>298</v>
      </c>
      <c r="F19">
        <f t="shared" si="2"/>
        <v>239</v>
      </c>
      <c r="G19">
        <f t="shared" si="2"/>
        <v>546</v>
      </c>
      <c r="H19">
        <f t="shared" si="2"/>
        <v>412</v>
      </c>
      <c r="I19">
        <f t="shared" si="2"/>
        <v>317</v>
      </c>
      <c r="J19">
        <f t="shared" si="2"/>
        <v>302</v>
      </c>
      <c r="K19">
        <f t="shared" si="2"/>
        <v>475</v>
      </c>
      <c r="L19">
        <f t="shared" si="2"/>
        <v>368</v>
      </c>
    </row>
    <row r="20" spans="1:13" x14ac:dyDescent="0.3">
      <c r="A20" t="str">
        <f t="shared" si="1"/>
        <v>Észak-Magyarország</v>
      </c>
      <c r="C20">
        <f t="shared" si="2"/>
        <v>259</v>
      </c>
      <c r="D20">
        <f t="shared" si="2"/>
        <v>401</v>
      </c>
      <c r="E20">
        <f t="shared" si="2"/>
        <v>291</v>
      </c>
      <c r="F20">
        <f t="shared" si="2"/>
        <v>188</v>
      </c>
      <c r="G20">
        <f t="shared" si="2"/>
        <v>447</v>
      </c>
      <c r="H20">
        <f t="shared" si="2"/>
        <v>444.00000000000006</v>
      </c>
      <c r="I20">
        <f t="shared" si="2"/>
        <v>384</v>
      </c>
      <c r="J20">
        <f t="shared" si="2"/>
        <v>315</v>
      </c>
      <c r="K20">
        <f t="shared" si="2"/>
        <v>448.00000000000006</v>
      </c>
      <c r="L20">
        <f t="shared" si="2"/>
        <v>365</v>
      </c>
    </row>
    <row r="21" spans="1:13" x14ac:dyDescent="0.3">
      <c r="A21" t="str">
        <f t="shared" si="1"/>
        <v>Közép-Dunántúl</v>
      </c>
      <c r="C21">
        <f t="shared" si="2"/>
        <v>403</v>
      </c>
      <c r="D21">
        <f t="shared" si="2"/>
        <v>432</v>
      </c>
      <c r="E21">
        <f t="shared" si="2"/>
        <v>390</v>
      </c>
      <c r="F21">
        <f t="shared" si="2"/>
        <v>246</v>
      </c>
      <c r="G21">
        <f t="shared" si="2"/>
        <v>508</v>
      </c>
      <c r="H21">
        <f t="shared" si="2"/>
        <v>493</v>
      </c>
      <c r="I21">
        <f t="shared" si="2"/>
        <v>437</v>
      </c>
      <c r="J21">
        <f t="shared" si="2"/>
        <v>337</v>
      </c>
      <c r="K21">
        <f t="shared" si="2"/>
        <v>538</v>
      </c>
      <c r="L21">
        <f t="shared" si="2"/>
        <v>369</v>
      </c>
    </row>
    <row r="22" spans="1:13" x14ac:dyDescent="0.3">
      <c r="A22" t="str">
        <f t="shared" si="1"/>
        <v>Közép-Magyarország</v>
      </c>
      <c r="C22">
        <f t="shared" si="2"/>
        <v>351</v>
      </c>
      <c r="D22">
        <f t="shared" si="2"/>
        <v>436.00000000000006</v>
      </c>
      <c r="E22">
        <f t="shared" si="2"/>
        <v>292</v>
      </c>
      <c r="F22">
        <f t="shared" si="2"/>
        <v>156</v>
      </c>
      <c r="G22">
        <f t="shared" si="2"/>
        <v>512</v>
      </c>
      <c r="H22">
        <f t="shared" si="2"/>
        <v>461.00000000000006</v>
      </c>
      <c r="I22">
        <f t="shared" si="2"/>
        <v>411.00000000000006</v>
      </c>
      <c r="J22">
        <f t="shared" si="2"/>
        <v>300</v>
      </c>
      <c r="K22">
        <f t="shared" si="2"/>
        <v>484.99999999999994</v>
      </c>
      <c r="L22">
        <f t="shared" si="2"/>
        <v>319</v>
      </c>
    </row>
    <row r="23" spans="1:13" x14ac:dyDescent="0.3">
      <c r="A23" t="str">
        <f t="shared" si="1"/>
        <v>Nyugat-Dunántúl</v>
      </c>
      <c r="C23">
        <f t="shared" si="2"/>
        <v>401.99999999999994</v>
      </c>
      <c r="D23">
        <f t="shared" si="2"/>
        <v>445</v>
      </c>
      <c r="E23">
        <f t="shared" si="2"/>
        <v>416</v>
      </c>
      <c r="F23">
        <f t="shared" si="2"/>
        <v>306</v>
      </c>
      <c r="G23">
        <f t="shared" si="2"/>
        <v>515</v>
      </c>
      <c r="H23">
        <f t="shared" si="2"/>
        <v>448.00000000000006</v>
      </c>
      <c r="I23">
        <f t="shared" si="2"/>
        <v>449</v>
      </c>
      <c r="J23">
        <f t="shared" si="2"/>
        <v>408</v>
      </c>
      <c r="K23">
        <f t="shared" si="2"/>
        <v>468</v>
      </c>
      <c r="L23">
        <f t="shared" si="2"/>
        <v>469.00000000000006</v>
      </c>
    </row>
    <row r="25" spans="1:13" x14ac:dyDescent="0.3">
      <c r="A25" t="s">
        <v>10</v>
      </c>
      <c r="C25">
        <f>SUM(C17:C23)/SUM($B$4:$B$10)</f>
        <v>3.62</v>
      </c>
      <c r="D25">
        <f t="shared" ref="D25:L25" si="3">SUM(D17:D23)/SUM($B$4:$B$10)</f>
        <v>4.338571428571429</v>
      </c>
      <c r="E25">
        <f t="shared" si="3"/>
        <v>3.6085714285714285</v>
      </c>
      <c r="F25">
        <f t="shared" si="3"/>
        <v>2.5299999999999998</v>
      </c>
      <c r="G25">
        <f t="shared" si="3"/>
        <v>5.1742857142857144</v>
      </c>
      <c r="H25">
        <f t="shared" si="3"/>
        <v>4.5328571428571429</v>
      </c>
      <c r="I25">
        <f t="shared" si="3"/>
        <v>4.1114285714285712</v>
      </c>
      <c r="J25">
        <f t="shared" si="3"/>
        <v>3.4571428571428573</v>
      </c>
      <c r="K25">
        <f t="shared" si="3"/>
        <v>4.9857142857142858</v>
      </c>
      <c r="L25">
        <f t="shared" si="3"/>
        <v>3.9414285714285713</v>
      </c>
    </row>
    <row r="26" spans="1:13" x14ac:dyDescent="0.3">
      <c r="A26" t="s">
        <v>16</v>
      </c>
      <c r="C26" s="2">
        <f>(C25-C14)^2</f>
        <v>1.2100000000000071E-2</v>
      </c>
      <c r="D26" s="2">
        <f t="shared" ref="D26:L26" si="4">(D25-D14)^2</f>
        <v>1.4877551020408605E-3</v>
      </c>
      <c r="E26" s="2">
        <f t="shared" si="4"/>
        <v>49.581716326530618</v>
      </c>
      <c r="F26" s="2">
        <f t="shared" si="4"/>
        <v>4.0000000000000072E-4</v>
      </c>
      <c r="G26" s="2">
        <f t="shared" si="4"/>
        <v>1.2755102040816237E-3</v>
      </c>
      <c r="H26" s="2">
        <f t="shared" si="4"/>
        <v>1.6530612244899213E-4</v>
      </c>
      <c r="I26" s="2">
        <f t="shared" si="4"/>
        <v>14.505216326530613</v>
      </c>
      <c r="J26" s="2">
        <f t="shared" si="4"/>
        <v>11.443722448979591</v>
      </c>
      <c r="K26" s="2">
        <f t="shared" si="4"/>
        <v>23.37031836734694</v>
      </c>
      <c r="L26" s="2">
        <f t="shared" si="4"/>
        <v>15.35520204081633</v>
      </c>
      <c r="M26" s="2">
        <f>SUM(C26:L26)</f>
        <v>114.27160408163266</v>
      </c>
    </row>
  </sheetData>
  <conditionalFormatting sqref="C13:L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1E6F-E00F-4477-AD43-E37D9F6C313F}">
  <dimension ref="A1:M26"/>
  <sheetViews>
    <sheetView zoomScale="90" zoomScaleNormal="90" workbookViewId="0">
      <selection activeCell="M26" sqref="M26"/>
    </sheetView>
  </sheetViews>
  <sheetFormatPr defaultRowHeight="14.4" x14ac:dyDescent="0.3"/>
  <cols>
    <col min="1" max="1" width="19.21875" bestFit="1" customWidth="1"/>
    <col min="2" max="2" width="10" bestFit="1" customWidth="1"/>
    <col min="3" max="12" width="5.5546875" bestFit="1" customWidth="1"/>
  </cols>
  <sheetData>
    <row r="1" spans="1:12" x14ac:dyDescent="0.3">
      <c r="A1" t="s">
        <v>0</v>
      </c>
    </row>
    <row r="2" spans="1:12" x14ac:dyDescent="0.3">
      <c r="A2" t="s">
        <v>1</v>
      </c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</row>
    <row r="3" spans="1:12" x14ac:dyDescent="0.3">
      <c r="B3" t="s">
        <v>11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</row>
    <row r="4" spans="1:12" x14ac:dyDescent="0.3">
      <c r="A4" t="s">
        <v>2</v>
      </c>
      <c r="B4" s="1">
        <v>100</v>
      </c>
      <c r="C4">
        <v>4.0199999999999996</v>
      </c>
      <c r="D4">
        <v>4.45</v>
      </c>
      <c r="E4">
        <v>3.66</v>
      </c>
      <c r="F4">
        <v>2.87</v>
      </c>
      <c r="G4">
        <v>5.79</v>
      </c>
      <c r="H4">
        <v>4.53</v>
      </c>
      <c r="I4">
        <v>4.24</v>
      </c>
      <c r="J4">
        <v>3.76</v>
      </c>
      <c r="K4">
        <v>5.18</v>
      </c>
      <c r="L4">
        <v>3.71</v>
      </c>
    </row>
    <row r="5" spans="1:12" x14ac:dyDescent="0.3">
      <c r="A5" t="s">
        <v>3</v>
      </c>
      <c r="B5" s="1">
        <v>80</v>
      </c>
      <c r="C5">
        <v>4.0999999999999996</v>
      </c>
      <c r="D5">
        <v>4.7699999999999996</v>
      </c>
      <c r="E5">
        <v>4.7300000000000004</v>
      </c>
      <c r="F5">
        <v>3.49</v>
      </c>
      <c r="G5">
        <v>5.15</v>
      </c>
      <c r="H5">
        <v>4.62</v>
      </c>
      <c r="I5">
        <v>4.5599999999999996</v>
      </c>
      <c r="J5">
        <v>3.82</v>
      </c>
      <c r="K5">
        <v>5.58</v>
      </c>
      <c r="L5">
        <v>4.9800000000000004</v>
      </c>
    </row>
    <row r="6" spans="1:12" x14ac:dyDescent="0.3">
      <c r="A6" t="s">
        <v>4</v>
      </c>
      <c r="B6" s="1">
        <v>95</v>
      </c>
      <c r="C6">
        <v>3.07</v>
      </c>
      <c r="D6">
        <v>4.01</v>
      </c>
      <c r="E6">
        <v>2.98</v>
      </c>
      <c r="F6">
        <v>2.39</v>
      </c>
      <c r="G6">
        <v>5.46</v>
      </c>
      <c r="H6">
        <v>4.12</v>
      </c>
      <c r="I6">
        <v>3.17</v>
      </c>
      <c r="J6">
        <v>3.02</v>
      </c>
      <c r="K6">
        <v>4.75</v>
      </c>
      <c r="L6">
        <v>3.68</v>
      </c>
    </row>
    <row r="7" spans="1:12" x14ac:dyDescent="0.3">
      <c r="A7" t="s">
        <v>5</v>
      </c>
      <c r="B7" s="1">
        <v>50</v>
      </c>
      <c r="C7">
        <v>2.59</v>
      </c>
      <c r="D7">
        <v>4.01</v>
      </c>
      <c r="E7">
        <v>2.91</v>
      </c>
      <c r="F7">
        <v>1.88</v>
      </c>
      <c r="G7">
        <v>4.47</v>
      </c>
      <c r="H7">
        <v>4.4400000000000004</v>
      </c>
      <c r="I7">
        <v>3.84</v>
      </c>
      <c r="J7">
        <v>3.15</v>
      </c>
      <c r="K7">
        <v>4.4800000000000004</v>
      </c>
      <c r="L7">
        <v>3.65</v>
      </c>
    </row>
    <row r="8" spans="1:12" x14ac:dyDescent="0.3">
      <c r="A8" t="s">
        <v>6</v>
      </c>
      <c r="B8" s="1">
        <v>80</v>
      </c>
      <c r="C8">
        <v>4.03</v>
      </c>
      <c r="D8">
        <v>4.32</v>
      </c>
      <c r="E8">
        <v>3.9</v>
      </c>
      <c r="F8">
        <v>2.46</v>
      </c>
      <c r="G8">
        <v>5.08</v>
      </c>
      <c r="H8">
        <v>4.93</v>
      </c>
      <c r="I8">
        <v>4.37</v>
      </c>
      <c r="J8">
        <v>3.37</v>
      </c>
      <c r="K8">
        <v>5.38</v>
      </c>
      <c r="L8">
        <v>3.69</v>
      </c>
    </row>
    <row r="9" spans="1:12" x14ac:dyDescent="0.3">
      <c r="A9" t="s">
        <v>7</v>
      </c>
      <c r="B9" s="1">
        <v>70</v>
      </c>
      <c r="C9">
        <v>3.51</v>
      </c>
      <c r="D9">
        <v>4.3600000000000003</v>
      </c>
      <c r="E9">
        <v>2.92</v>
      </c>
      <c r="F9">
        <v>1.56</v>
      </c>
      <c r="G9">
        <v>5.12</v>
      </c>
      <c r="H9">
        <v>4.6100000000000003</v>
      </c>
      <c r="I9">
        <v>4.1100000000000003</v>
      </c>
      <c r="J9">
        <v>3</v>
      </c>
      <c r="K9">
        <v>4.8499999999999996</v>
      </c>
      <c r="L9">
        <v>3.19</v>
      </c>
    </row>
    <row r="10" spans="1:12" x14ac:dyDescent="0.3">
      <c r="A10" t="s">
        <v>9</v>
      </c>
      <c r="B10" s="1">
        <v>60</v>
      </c>
      <c r="C10">
        <v>4.0199999999999996</v>
      </c>
      <c r="D10">
        <v>4.45</v>
      </c>
      <c r="E10">
        <v>4.16</v>
      </c>
      <c r="F10">
        <v>3.06</v>
      </c>
      <c r="G10">
        <v>5.15</v>
      </c>
      <c r="H10">
        <v>4.4800000000000004</v>
      </c>
      <c r="I10">
        <v>4.49</v>
      </c>
      <c r="J10">
        <v>4.08</v>
      </c>
      <c r="K10">
        <v>4.68</v>
      </c>
      <c r="L10">
        <v>4.6900000000000004</v>
      </c>
    </row>
    <row r="11" spans="1:12" x14ac:dyDescent="0.3">
      <c r="A11" t="s">
        <v>0</v>
      </c>
    </row>
    <row r="13" spans="1:12" x14ac:dyDescent="0.3">
      <c r="A13" t="s">
        <v>10</v>
      </c>
      <c r="B13" s="1" t="s">
        <v>12</v>
      </c>
      <c r="C13" s="4">
        <f>AVERAGE(C4:C10)</f>
        <v>3.62</v>
      </c>
      <c r="D13" s="4">
        <f>AVERAGE(D4:D10)</f>
        <v>4.3385714285714281</v>
      </c>
      <c r="E13" s="4">
        <f>AVERAGE(E4:E10)</f>
        <v>3.608571428571429</v>
      </c>
      <c r="F13" s="4">
        <f>AVERAGE(F4:F10)</f>
        <v>2.5300000000000002</v>
      </c>
      <c r="G13" s="4">
        <f>AVERAGE(G4:G10)</f>
        <v>5.1742857142857153</v>
      </c>
      <c r="H13" s="4">
        <f>AVERAGE(H4:H10)</f>
        <v>4.5328571428571429</v>
      </c>
      <c r="I13" s="4">
        <f>AVERAGE(I4:I10)</f>
        <v>4.1114285714285712</v>
      </c>
      <c r="J13" s="4">
        <f>AVERAGE(J4:J10)</f>
        <v>3.4571428571428577</v>
      </c>
      <c r="K13" s="4">
        <f>AVERAGE(K4:K10)</f>
        <v>4.9857142857142858</v>
      </c>
      <c r="L13" s="4">
        <f>AVERAGE(L4:L10)</f>
        <v>3.9414285714285717</v>
      </c>
    </row>
    <row r="14" spans="1:12" x14ac:dyDescent="0.3">
      <c r="A14" t="s">
        <v>8</v>
      </c>
      <c r="B14" s="1" t="s">
        <v>13</v>
      </c>
      <c r="C14" s="2">
        <v>3.51</v>
      </c>
      <c r="D14" s="2">
        <v>4.3</v>
      </c>
      <c r="E14" s="2">
        <v>10.65</v>
      </c>
      <c r="F14" s="2">
        <v>2.5099999999999998</v>
      </c>
      <c r="G14" s="2">
        <v>5.21</v>
      </c>
      <c r="H14" s="2">
        <v>4.5199999999999996</v>
      </c>
      <c r="I14" s="2">
        <v>7.92</v>
      </c>
      <c r="J14" s="2">
        <v>6.84</v>
      </c>
      <c r="K14" s="2">
        <v>9.82</v>
      </c>
      <c r="L14" s="2">
        <v>7.86</v>
      </c>
    </row>
    <row r="16" spans="1:12" x14ac:dyDescent="0.3"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</row>
    <row r="17" spans="1:13" x14ac:dyDescent="0.3">
      <c r="A17" t="str">
        <f>A4</f>
        <v>Dél-Alföld</v>
      </c>
      <c r="C17">
        <f>$B4*C4</f>
        <v>401.99999999999994</v>
      </c>
      <c r="D17">
        <f>$B4*D4</f>
        <v>445</v>
      </c>
      <c r="E17">
        <f t="shared" ref="E17:M17" si="0">$B4*E4</f>
        <v>366</v>
      </c>
      <c r="F17">
        <f t="shared" si="0"/>
        <v>287</v>
      </c>
      <c r="G17">
        <f t="shared" si="0"/>
        <v>579</v>
      </c>
      <c r="H17">
        <f t="shared" si="0"/>
        <v>453</v>
      </c>
      <c r="I17">
        <f t="shared" si="0"/>
        <v>424</v>
      </c>
      <c r="J17">
        <f t="shared" si="0"/>
        <v>376</v>
      </c>
      <c r="K17">
        <f t="shared" si="0"/>
        <v>518</v>
      </c>
      <c r="L17">
        <f t="shared" si="0"/>
        <v>371</v>
      </c>
    </row>
    <row r="18" spans="1:13" x14ac:dyDescent="0.3">
      <c r="A18" t="str">
        <f t="shared" ref="A18:A23" si="1">A5</f>
        <v>Dél-Dunántúl</v>
      </c>
      <c r="C18">
        <f t="shared" ref="C18:L23" si="2">$B5*C5</f>
        <v>328</v>
      </c>
      <c r="D18">
        <f t="shared" si="2"/>
        <v>381.59999999999997</v>
      </c>
      <c r="E18">
        <f t="shared" si="2"/>
        <v>378.40000000000003</v>
      </c>
      <c r="F18">
        <f t="shared" si="2"/>
        <v>279.20000000000005</v>
      </c>
      <c r="G18">
        <f t="shared" si="2"/>
        <v>412</v>
      </c>
      <c r="H18">
        <f t="shared" si="2"/>
        <v>369.6</v>
      </c>
      <c r="I18">
        <f t="shared" si="2"/>
        <v>364.79999999999995</v>
      </c>
      <c r="J18">
        <f t="shared" si="2"/>
        <v>305.59999999999997</v>
      </c>
      <c r="K18">
        <f t="shared" si="2"/>
        <v>446.4</v>
      </c>
      <c r="L18">
        <f t="shared" si="2"/>
        <v>398.40000000000003</v>
      </c>
    </row>
    <row r="19" spans="1:13" x14ac:dyDescent="0.3">
      <c r="A19" t="str">
        <f t="shared" si="1"/>
        <v>Észak-Alföld</v>
      </c>
      <c r="C19">
        <f t="shared" si="2"/>
        <v>291.64999999999998</v>
      </c>
      <c r="D19">
        <f t="shared" si="2"/>
        <v>380.95</v>
      </c>
      <c r="E19">
        <f t="shared" si="2"/>
        <v>283.10000000000002</v>
      </c>
      <c r="F19">
        <f t="shared" si="2"/>
        <v>227.05</v>
      </c>
      <c r="G19">
        <f t="shared" si="2"/>
        <v>518.70000000000005</v>
      </c>
      <c r="H19">
        <f t="shared" si="2"/>
        <v>391.40000000000003</v>
      </c>
      <c r="I19">
        <f t="shared" si="2"/>
        <v>301.14999999999998</v>
      </c>
      <c r="J19">
        <f t="shared" si="2"/>
        <v>286.89999999999998</v>
      </c>
      <c r="K19">
        <f t="shared" si="2"/>
        <v>451.25</v>
      </c>
      <c r="L19">
        <f t="shared" si="2"/>
        <v>349.6</v>
      </c>
    </row>
    <row r="20" spans="1:13" x14ac:dyDescent="0.3">
      <c r="A20" t="str">
        <f t="shared" si="1"/>
        <v>Észak-Magyarország</v>
      </c>
      <c r="C20">
        <f t="shared" si="2"/>
        <v>129.5</v>
      </c>
      <c r="D20">
        <f t="shared" si="2"/>
        <v>200.5</v>
      </c>
      <c r="E20">
        <f t="shared" si="2"/>
        <v>145.5</v>
      </c>
      <c r="F20">
        <f t="shared" si="2"/>
        <v>94</v>
      </c>
      <c r="G20">
        <f t="shared" si="2"/>
        <v>223.5</v>
      </c>
      <c r="H20">
        <f t="shared" si="2"/>
        <v>222.00000000000003</v>
      </c>
      <c r="I20">
        <f t="shared" si="2"/>
        <v>192</v>
      </c>
      <c r="J20">
        <f t="shared" si="2"/>
        <v>157.5</v>
      </c>
      <c r="K20">
        <f t="shared" si="2"/>
        <v>224.00000000000003</v>
      </c>
      <c r="L20">
        <f t="shared" si="2"/>
        <v>182.5</v>
      </c>
    </row>
    <row r="21" spans="1:13" x14ac:dyDescent="0.3">
      <c r="A21" t="str">
        <f t="shared" si="1"/>
        <v>Közép-Dunántúl</v>
      </c>
      <c r="C21">
        <f t="shared" si="2"/>
        <v>322.40000000000003</v>
      </c>
      <c r="D21">
        <f t="shared" si="2"/>
        <v>345.6</v>
      </c>
      <c r="E21">
        <f t="shared" si="2"/>
        <v>312</v>
      </c>
      <c r="F21">
        <f t="shared" si="2"/>
        <v>196.8</v>
      </c>
      <c r="G21">
        <f t="shared" si="2"/>
        <v>406.4</v>
      </c>
      <c r="H21">
        <f t="shared" si="2"/>
        <v>394.4</v>
      </c>
      <c r="I21">
        <f t="shared" si="2"/>
        <v>349.6</v>
      </c>
      <c r="J21">
        <f t="shared" si="2"/>
        <v>269.60000000000002</v>
      </c>
      <c r="K21">
        <f t="shared" si="2"/>
        <v>430.4</v>
      </c>
      <c r="L21">
        <f t="shared" si="2"/>
        <v>295.2</v>
      </c>
    </row>
    <row r="22" spans="1:13" x14ac:dyDescent="0.3">
      <c r="A22" t="str">
        <f t="shared" si="1"/>
        <v>Közép-Magyarország</v>
      </c>
      <c r="C22">
        <f t="shared" si="2"/>
        <v>245.7</v>
      </c>
      <c r="D22">
        <f t="shared" si="2"/>
        <v>305.20000000000005</v>
      </c>
      <c r="E22">
        <f t="shared" si="2"/>
        <v>204.4</v>
      </c>
      <c r="F22">
        <f t="shared" si="2"/>
        <v>109.2</v>
      </c>
      <c r="G22">
        <f t="shared" si="2"/>
        <v>358.40000000000003</v>
      </c>
      <c r="H22">
        <f t="shared" si="2"/>
        <v>322.70000000000005</v>
      </c>
      <c r="I22">
        <f t="shared" si="2"/>
        <v>287.70000000000005</v>
      </c>
      <c r="J22">
        <f t="shared" si="2"/>
        <v>210</v>
      </c>
      <c r="K22">
        <f t="shared" si="2"/>
        <v>339.5</v>
      </c>
      <c r="L22">
        <f t="shared" si="2"/>
        <v>223.29999999999998</v>
      </c>
    </row>
    <row r="23" spans="1:13" x14ac:dyDescent="0.3">
      <c r="A23" t="str">
        <f t="shared" si="1"/>
        <v>Nyugat-Dunántúl</v>
      </c>
      <c r="C23">
        <f t="shared" si="2"/>
        <v>241.2</v>
      </c>
      <c r="D23">
        <f t="shared" si="2"/>
        <v>267</v>
      </c>
      <c r="E23">
        <f t="shared" si="2"/>
        <v>249.60000000000002</v>
      </c>
      <c r="F23">
        <f t="shared" si="2"/>
        <v>183.6</v>
      </c>
      <c r="G23">
        <f t="shared" si="2"/>
        <v>309</v>
      </c>
      <c r="H23">
        <f t="shared" si="2"/>
        <v>268.8</v>
      </c>
      <c r="I23">
        <f t="shared" si="2"/>
        <v>269.40000000000003</v>
      </c>
      <c r="J23">
        <f t="shared" si="2"/>
        <v>244.8</v>
      </c>
      <c r="K23">
        <f t="shared" si="2"/>
        <v>280.79999999999995</v>
      </c>
      <c r="L23">
        <f t="shared" si="2"/>
        <v>281.40000000000003</v>
      </c>
    </row>
    <row r="25" spans="1:13" x14ac:dyDescent="0.3">
      <c r="A25" t="s">
        <v>10</v>
      </c>
      <c r="C25">
        <f>SUM(C17:C23)/SUM($B$4:$B$10)</f>
        <v>3.6643925233644863</v>
      </c>
      <c r="D25">
        <f t="shared" ref="D25:L25" si="3">SUM(D17:D23)/SUM($B$4:$B$10)</f>
        <v>4.3473831775700944</v>
      </c>
      <c r="E25">
        <f t="shared" si="3"/>
        <v>3.6242990654205607</v>
      </c>
      <c r="F25">
        <f t="shared" si="3"/>
        <v>2.5735514018691585</v>
      </c>
      <c r="G25">
        <f t="shared" si="3"/>
        <v>5.2467289719626171</v>
      </c>
      <c r="H25">
        <f t="shared" si="3"/>
        <v>4.5269158878504685</v>
      </c>
      <c r="I25">
        <f t="shared" si="3"/>
        <v>4.090934579439252</v>
      </c>
      <c r="J25">
        <f t="shared" si="3"/>
        <v>3.4586915887850465</v>
      </c>
      <c r="K25">
        <f t="shared" si="3"/>
        <v>5.0286915887850476</v>
      </c>
      <c r="L25">
        <f t="shared" si="3"/>
        <v>3.9278504672897196</v>
      </c>
    </row>
    <row r="26" spans="1:13" x14ac:dyDescent="0.3">
      <c r="A26" t="s">
        <v>16</v>
      </c>
      <c r="C26" s="2">
        <f>(C25-C14)^2</f>
        <v>2.3837051270853511E-2</v>
      </c>
      <c r="D26" s="2">
        <f t="shared" ref="D26:L26" si="4">(D25-D14)^2</f>
        <v>2.2451655166391142E-3</v>
      </c>
      <c r="E26" s="2">
        <f t="shared" si="4"/>
        <v>49.360473622150415</v>
      </c>
      <c r="F26" s="2">
        <f t="shared" si="4"/>
        <v>4.0387806795353148E-3</v>
      </c>
      <c r="G26" s="2">
        <f t="shared" si="4"/>
        <v>1.3490173814307168E-3</v>
      </c>
      <c r="H26" s="2">
        <f t="shared" si="4"/>
        <v>4.7829504760263716E-5</v>
      </c>
      <c r="I26" s="2">
        <f t="shared" si="4"/>
        <v>14.661741994934058</v>
      </c>
      <c r="J26" s="2">
        <f t="shared" si="4"/>
        <v>11.433246571752992</v>
      </c>
      <c r="K26" s="2">
        <f t="shared" si="4"/>
        <v>22.956636291379155</v>
      </c>
      <c r="L26" s="2">
        <f t="shared" si="4"/>
        <v>15.461799947593679</v>
      </c>
      <c r="M26" s="2">
        <f>SUM(C26:L26)</f>
        <v>113.90541627216351</v>
      </c>
    </row>
  </sheetData>
  <conditionalFormatting sqref="C13:L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Munka1 (2)</vt:lpstr>
      <vt:lpstr>Munka1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2022-02-19T14:54:22Z</dcterms:created>
  <dcterms:modified xsi:type="dcterms:W3CDTF">2022-02-19T15:14:26Z</dcterms:modified>
</cp:coreProperties>
</file>