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itude\AppData\Local\Temp\scp55268\var\www\miau\data\miau\282\"/>
    </mc:Choice>
  </mc:AlternateContent>
  <xr:revisionPtr revIDLastSave="0" documentId="13_ncr:1_{63E9894E-EB27-44B0-A9B9-EB2A69696FFA}" xr6:coauthVersionLast="47" xr6:coauthVersionMax="47" xr10:uidLastSave="{00000000-0000-0000-0000-000000000000}"/>
  <bookViews>
    <workbookView xWindow="-108" yWindow="-108" windowWidth="23256" windowHeight="12720" tabRatio="706" xr2:uid="{577EBF18-3C95-47AE-94AB-7E492DBEA3E2}"/>
  </bookViews>
  <sheets>
    <sheet name="lépcső_alternatívák" sheetId="7" r:id="rId1"/>
    <sheet name="solver_abs_hiba_y0" sheetId="5" r:id="rId2"/>
    <sheet name="solver_abs_hiba_std" sheetId="4" r:id="rId3"/>
    <sheet name="solver_négyzetes_hiba_y0" sheetId="6" r:id="rId4"/>
    <sheet name="solver_négyzetes_hiba_std" sheetId="1" r:id="rId5"/>
    <sheet name="coco std" sheetId="2" r:id="rId6"/>
    <sheet name="coco y0" sheetId="3" r:id="rId7"/>
  </sheets>
  <definedNames>
    <definedName name="solver_adj" localSheetId="2" hidden="1">solver_abs_hiba_std!$B$7:$D$9</definedName>
    <definedName name="solver_adj" localSheetId="1" hidden="1">solver_abs_hiba_y0!$B$7:$D$9</definedName>
    <definedName name="solver_adj" localSheetId="4" hidden="1">solver_négyzetes_hiba_std!$B$7:$D$9</definedName>
    <definedName name="solver_adj" localSheetId="3" hidden="1">solver_négyzetes_hiba_y0!$B$7:$D$9</definedName>
    <definedName name="solver_cvg" localSheetId="2" hidden="1">"""""""""""""""""""""""""""""""""""""""""""""""""""""""""""""""0,0001"""""""""""""""""""""""""""""""""""""""""""""""""""""""""""""""</definedName>
    <definedName name="solver_cvg" localSheetId="1" hidden="1">"""""""""""""""""""""""""""""""""""""""""""""""""""""""""""""""""""""""""""""""""""""""""""""""""""""""""""""""""""""""""""""""0,0001"""""""""""""""""""""""""""""""""""""""""""""""""""""""""""""""""""""""""""""""""""""""""""""""""""""""""""""""""""""""""""""""</definedName>
    <definedName name="solver_cvg" localSheetId="4" hidden="1">"0,0001"</definedName>
    <definedName name="solver_cvg" localSheetId="3" hidden="1">"""0,0001"""</definedName>
    <definedName name="solver_drv" localSheetId="2" hidden="1">1</definedName>
    <definedName name="solver_drv" localSheetId="1" hidden="1">1</definedName>
    <definedName name="solver_drv" localSheetId="4" hidden="1">1</definedName>
    <definedName name="solver_drv" localSheetId="3" hidden="1">1</definedName>
    <definedName name="solver_eng" localSheetId="2" hidden="1">1</definedName>
    <definedName name="solver_eng" localSheetId="1" hidden="1">1</definedName>
    <definedName name="solver_eng" localSheetId="4" hidden="1">1</definedName>
    <definedName name="solver_eng" localSheetId="3" hidden="1">1</definedName>
    <definedName name="solver_est" localSheetId="2" hidden="1">1</definedName>
    <definedName name="solver_est" localSheetId="1" hidden="1">1</definedName>
    <definedName name="solver_est" localSheetId="4" hidden="1">1</definedName>
    <definedName name="solver_est" localSheetId="3" hidden="1">1</definedName>
    <definedName name="solver_itr" localSheetId="2" hidden="1">2147483647</definedName>
    <definedName name="solver_itr" localSheetId="1" hidden="1">2147483647</definedName>
    <definedName name="solver_itr" localSheetId="4" hidden="1">2147483647</definedName>
    <definedName name="solver_itr" localSheetId="3" hidden="1">2147483647</definedName>
    <definedName name="solver_lhs1" localSheetId="2" hidden="1">solver_abs_hiba_std!$B$13:$D$14</definedName>
    <definedName name="solver_lhs1" localSheetId="1" hidden="1">solver_abs_hiba_y0!$B$13:$D$14</definedName>
    <definedName name="solver_lhs1" localSheetId="4" hidden="1">solver_négyzetes_hiba_std!$B$13:$D$14</definedName>
    <definedName name="solver_lhs1" localSheetId="3" hidden="1">solver_négyzetes_hiba_y0!$B$13:$D$14</definedName>
    <definedName name="solver_mip" localSheetId="2" hidden="1">2147483647</definedName>
    <definedName name="solver_mip" localSheetId="1" hidden="1">2147483647</definedName>
    <definedName name="solver_mip" localSheetId="4" hidden="1">2147483647</definedName>
    <definedName name="solver_mip" localSheetId="3" hidden="1">2147483647</definedName>
    <definedName name="solver_mni" localSheetId="2" hidden="1">30</definedName>
    <definedName name="solver_mni" localSheetId="1" hidden="1">30</definedName>
    <definedName name="solver_mni" localSheetId="4" hidden="1">30</definedName>
    <definedName name="solver_mni" localSheetId="3" hidden="1">30</definedName>
    <definedName name="solver_mrt" localSheetId="2" hidden="1">"""""""""""""""""""""""""""""""""""""""""""""""""""""""""""""""0,075"""""""""""""""""""""""""""""""""""""""""""""""""""""""""""""""</definedName>
    <definedName name="solver_mrt" localSheetId="1" hidden="1">"""""""""""""""""""""""""""""""""""""""""""""""""""""""""""""""""""""""""""""""""""""""""""""""""""""""""""""""""""""""""""""""0,075"""""""""""""""""""""""""""""""""""""""""""""""""""""""""""""""""""""""""""""""""""""""""""""""""""""""""""""""""""""""""""""""</definedName>
    <definedName name="solver_mrt" localSheetId="4" hidden="1">"0,075"</definedName>
    <definedName name="solver_mrt" localSheetId="3" hidden="1">"""0,075"""</definedName>
    <definedName name="solver_msl" localSheetId="2" hidden="1">2</definedName>
    <definedName name="solver_msl" localSheetId="1" hidden="1">2</definedName>
    <definedName name="solver_msl" localSheetId="4" hidden="1">2</definedName>
    <definedName name="solver_msl" localSheetId="3" hidden="1">2</definedName>
    <definedName name="solver_neg" localSheetId="2" hidden="1">1</definedName>
    <definedName name="solver_neg" localSheetId="1" hidden="1">1</definedName>
    <definedName name="solver_neg" localSheetId="4" hidden="1">1</definedName>
    <definedName name="solver_neg" localSheetId="3" hidden="1">1</definedName>
    <definedName name="solver_nod" localSheetId="2" hidden="1">2147483647</definedName>
    <definedName name="solver_nod" localSheetId="1" hidden="1">2147483647</definedName>
    <definedName name="solver_nod" localSheetId="4" hidden="1">2147483647</definedName>
    <definedName name="solver_nod" localSheetId="3" hidden="1">2147483647</definedName>
    <definedName name="solver_num" localSheetId="2" hidden="1">1</definedName>
    <definedName name="solver_num" localSheetId="1" hidden="1">1</definedName>
    <definedName name="solver_num" localSheetId="4" hidden="1">1</definedName>
    <definedName name="solver_num" localSheetId="3" hidden="1">1</definedName>
    <definedName name="solver_nwt" localSheetId="2" hidden="1">1</definedName>
    <definedName name="solver_nwt" localSheetId="1" hidden="1">1</definedName>
    <definedName name="solver_nwt" localSheetId="4" hidden="1">1</definedName>
    <definedName name="solver_nwt" localSheetId="3" hidden="1">1</definedName>
    <definedName name="solver_opt" localSheetId="2" hidden="1">solver_abs_hiba_std!$G$21</definedName>
    <definedName name="solver_opt" localSheetId="1" hidden="1">solver_abs_hiba_y0!$G$21</definedName>
    <definedName name="solver_opt" localSheetId="4" hidden="1">solver_négyzetes_hiba_std!$G$21</definedName>
    <definedName name="solver_opt" localSheetId="3" hidden="1">solver_négyzetes_hiba_y0!$G$21</definedName>
    <definedName name="solver_pre" localSheetId="2" hidden="1">"""""""""""""""""""""""""""""""""""""""""""""""""""""""""""""""0,000001"""""""""""""""""""""""""""""""""""""""""""""""""""""""""""""""</definedName>
    <definedName name="solver_pre" localSheetId="1" hidden="1">"""""""""""""""""""""""""""""""""""""""""""""""""""""""""""""""""""""""""""""""""""""""""""""""""""""""""""""""""""""""""""""""0,000001"""""""""""""""""""""""""""""""""""""""""""""""""""""""""""""""""""""""""""""""""""""""""""""""""""""""""""""""""""""""""""""""</definedName>
    <definedName name="solver_pre" localSheetId="4" hidden="1">"0,000001"</definedName>
    <definedName name="solver_pre" localSheetId="3" hidden="1">"""0,000001"""</definedName>
    <definedName name="solver_rbv" localSheetId="2" hidden="1">1</definedName>
    <definedName name="solver_rbv" localSheetId="1" hidden="1">1</definedName>
    <definedName name="solver_rbv" localSheetId="4" hidden="1">1</definedName>
    <definedName name="solver_rbv" localSheetId="3" hidden="1">1</definedName>
    <definedName name="solver_rel1" localSheetId="2" hidden="1">3</definedName>
    <definedName name="solver_rel1" localSheetId="1" hidden="1">3</definedName>
    <definedName name="solver_rel1" localSheetId="4" hidden="1">3</definedName>
    <definedName name="solver_rel1" localSheetId="3" hidden="1">3</definedName>
    <definedName name="solver_rhs1" localSheetId="2" hidden="1">0</definedName>
    <definedName name="solver_rhs1" localSheetId="1" hidden="1">1</definedName>
    <definedName name="solver_rhs1" localSheetId="4" hidden="1">0</definedName>
    <definedName name="solver_rhs1" localSheetId="3" hidden="1">1</definedName>
    <definedName name="solver_rlx" localSheetId="2" hidden="1">2</definedName>
    <definedName name="solver_rlx" localSheetId="1" hidden="1">2</definedName>
    <definedName name="solver_rlx" localSheetId="4" hidden="1">2</definedName>
    <definedName name="solver_rlx" localSheetId="3" hidden="1">2</definedName>
    <definedName name="solver_rsd" localSheetId="2" hidden="1">0</definedName>
    <definedName name="solver_rsd" localSheetId="1" hidden="1">0</definedName>
    <definedName name="solver_rsd" localSheetId="4" hidden="1">0</definedName>
    <definedName name="solver_rsd" localSheetId="3" hidden="1">0</definedName>
    <definedName name="solver_scl" localSheetId="2" hidden="1">1</definedName>
    <definedName name="solver_scl" localSheetId="1" hidden="1">1</definedName>
    <definedName name="solver_scl" localSheetId="4" hidden="1">1</definedName>
    <definedName name="solver_scl" localSheetId="3" hidden="1">1</definedName>
    <definedName name="solver_sho" localSheetId="2" hidden="1">2</definedName>
    <definedName name="solver_sho" localSheetId="1" hidden="1">2</definedName>
    <definedName name="solver_sho" localSheetId="4" hidden="1">2</definedName>
    <definedName name="solver_sho" localSheetId="3" hidden="1">2</definedName>
    <definedName name="solver_ssz" localSheetId="2" hidden="1">100</definedName>
    <definedName name="solver_ssz" localSheetId="1" hidden="1">100</definedName>
    <definedName name="solver_ssz" localSheetId="4" hidden="1">100</definedName>
    <definedName name="solver_ssz" localSheetId="3" hidden="1">100</definedName>
    <definedName name="solver_tim" localSheetId="2" hidden="1">2147483647</definedName>
    <definedName name="solver_tim" localSheetId="1" hidden="1">2147483647</definedName>
    <definedName name="solver_tim" localSheetId="4" hidden="1">2147483647</definedName>
    <definedName name="solver_tim" localSheetId="3" hidden="1">2147483647</definedName>
    <definedName name="solver_tol" localSheetId="2" hidden="1">0.01</definedName>
    <definedName name="solver_tol" localSheetId="1" hidden="1">0.01</definedName>
    <definedName name="solver_tol" localSheetId="4" hidden="1">0.01</definedName>
    <definedName name="solver_tol" localSheetId="3" hidden="1">0.01</definedName>
    <definedName name="solver_typ" localSheetId="2" hidden="1">3</definedName>
    <definedName name="solver_typ" localSheetId="1" hidden="1">3</definedName>
    <definedName name="solver_typ" localSheetId="4" hidden="1">2</definedName>
    <definedName name="solver_typ" localSheetId="3" hidden="1">2</definedName>
    <definedName name="solver_val" localSheetId="2" hidden="1">0</definedName>
    <definedName name="solver_val" localSheetId="1" hidden="1">0</definedName>
    <definedName name="solver_val" localSheetId="4" hidden="1">0</definedName>
    <definedName name="solver_val" localSheetId="3" hidden="1">0</definedName>
    <definedName name="solver_ver" localSheetId="2" hidden="1">3</definedName>
    <definedName name="solver_ver" localSheetId="1" hidden="1">3</definedName>
    <definedName name="solver_ver" localSheetId="4" hidden="1">3</definedName>
    <definedName name="solver_ver" localSheetId="3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20" i="7" l="1"/>
  <c r="V20" i="7"/>
  <c r="S20" i="7"/>
  <c r="W18" i="7"/>
  <c r="V18" i="7"/>
  <c r="T18" i="7"/>
  <c r="S18" i="7"/>
  <c r="O34" i="7"/>
  <c r="N34" i="7"/>
  <c r="M34" i="7"/>
  <c r="P34" i="7" s="1"/>
  <c r="O33" i="7"/>
  <c r="N33" i="7"/>
  <c r="M33" i="7"/>
  <c r="O32" i="7"/>
  <c r="N32" i="7"/>
  <c r="M32" i="7"/>
  <c r="J34" i="7"/>
  <c r="I34" i="7"/>
  <c r="H34" i="7"/>
  <c r="J33" i="7"/>
  <c r="I33" i="7"/>
  <c r="H33" i="7"/>
  <c r="J32" i="7"/>
  <c r="J31" i="7"/>
  <c r="O31" i="7" s="1"/>
  <c r="I31" i="7"/>
  <c r="N31" i="7" s="1"/>
  <c r="H31" i="7"/>
  <c r="M31" i="7" s="1"/>
  <c r="G31" i="7"/>
  <c r="O28" i="7"/>
  <c r="N28" i="7"/>
  <c r="M28" i="7"/>
  <c r="P28" i="7" s="1"/>
  <c r="O27" i="7"/>
  <c r="N27" i="7"/>
  <c r="M27" i="7"/>
  <c r="O26" i="7"/>
  <c r="N26" i="7"/>
  <c r="M26" i="7"/>
  <c r="J28" i="7"/>
  <c r="H28" i="7"/>
  <c r="J27" i="7"/>
  <c r="J26" i="7"/>
  <c r="O25" i="7"/>
  <c r="J25" i="7"/>
  <c r="I25" i="7"/>
  <c r="N25" i="7" s="1"/>
  <c r="H25" i="7"/>
  <c r="M25" i="7" s="1"/>
  <c r="G25" i="7"/>
  <c r="O22" i="7"/>
  <c r="N22" i="7"/>
  <c r="M22" i="7"/>
  <c r="O21" i="7"/>
  <c r="N21" i="7"/>
  <c r="M21" i="7"/>
  <c r="O20" i="7"/>
  <c r="N20" i="7"/>
  <c r="M20" i="7"/>
  <c r="O16" i="7"/>
  <c r="N16" i="7"/>
  <c r="M16" i="7"/>
  <c r="O15" i="7"/>
  <c r="N15" i="7"/>
  <c r="M15" i="7"/>
  <c r="O14" i="7"/>
  <c r="N14" i="7"/>
  <c r="M14" i="7"/>
  <c r="M8" i="7"/>
  <c r="O4" i="7"/>
  <c r="N4" i="7"/>
  <c r="M4" i="7"/>
  <c r="L4" i="7"/>
  <c r="O3" i="7"/>
  <c r="N3" i="7"/>
  <c r="M3" i="7"/>
  <c r="L3" i="7"/>
  <c r="O2" i="7"/>
  <c r="N2" i="7"/>
  <c r="M2" i="7"/>
  <c r="L2" i="7"/>
  <c r="O1" i="7"/>
  <c r="N1" i="7"/>
  <c r="M1" i="7"/>
  <c r="L1" i="7"/>
  <c r="J4" i="7"/>
  <c r="J10" i="7" s="1"/>
  <c r="J16" i="7" s="1"/>
  <c r="J22" i="7" s="1"/>
  <c r="I4" i="7"/>
  <c r="I10" i="7" s="1"/>
  <c r="N9" i="7" s="1"/>
  <c r="H4" i="7"/>
  <c r="H10" i="7" s="1"/>
  <c r="H16" i="7" s="1"/>
  <c r="H22" i="7" s="1"/>
  <c r="G4" i="7"/>
  <c r="J3" i="7"/>
  <c r="J9" i="7" s="1"/>
  <c r="I3" i="7"/>
  <c r="I9" i="7" s="1"/>
  <c r="I21" i="7" s="1"/>
  <c r="H3" i="7"/>
  <c r="H9" i="7" s="1"/>
  <c r="G3" i="7"/>
  <c r="J2" i="7"/>
  <c r="J8" i="7" s="1"/>
  <c r="I2" i="7"/>
  <c r="I8" i="7" s="1"/>
  <c r="N8" i="7" s="1"/>
  <c r="H2" i="7"/>
  <c r="H8" i="7" s="1"/>
  <c r="G2" i="7"/>
  <c r="J1" i="7"/>
  <c r="J7" i="7" s="1"/>
  <c r="O7" i="7" s="1"/>
  <c r="I1" i="7"/>
  <c r="I7" i="7" s="1"/>
  <c r="I13" i="7" s="1"/>
  <c r="H1" i="7"/>
  <c r="H7" i="7" s="1"/>
  <c r="H13" i="7" s="1"/>
  <c r="M13" i="7" s="1"/>
  <c r="G1" i="7"/>
  <c r="G7" i="7" s="1"/>
  <c r="G13" i="7" s="1"/>
  <c r="G19" i="7" s="1"/>
  <c r="AD4" i="7"/>
  <c r="AC4" i="7"/>
  <c r="AB4" i="7"/>
  <c r="AA4" i="7"/>
  <c r="AD3" i="7"/>
  <c r="AC3" i="7"/>
  <c r="AB3" i="7"/>
  <c r="AA3" i="7"/>
  <c r="AD2" i="7"/>
  <c r="AC2" i="7"/>
  <c r="AB2" i="7"/>
  <c r="AA2" i="7"/>
  <c r="AD1" i="7"/>
  <c r="AC1" i="7"/>
  <c r="AB1" i="7"/>
  <c r="AA1" i="7"/>
  <c r="AI4" i="7"/>
  <c r="AH4" i="7"/>
  <c r="AG4" i="7"/>
  <c r="AF4" i="7"/>
  <c r="AI3" i="7"/>
  <c r="AH3" i="7"/>
  <c r="AG3" i="7"/>
  <c r="AF3" i="7"/>
  <c r="AI2" i="7"/>
  <c r="AH2" i="7"/>
  <c r="AG2" i="7"/>
  <c r="AF2" i="7"/>
  <c r="AI1" i="7"/>
  <c r="AH1" i="7"/>
  <c r="AG1" i="7"/>
  <c r="AF1" i="7"/>
  <c r="Y4" i="7"/>
  <c r="X4" i="7"/>
  <c r="W4" i="7"/>
  <c r="V4" i="7"/>
  <c r="Y3" i="7"/>
  <c r="X3" i="7"/>
  <c r="W3" i="7"/>
  <c r="V3" i="7"/>
  <c r="Y2" i="7"/>
  <c r="X2" i="7"/>
  <c r="W2" i="7"/>
  <c r="V2" i="7"/>
  <c r="Y1" i="7"/>
  <c r="X1" i="7"/>
  <c r="W1" i="7"/>
  <c r="V1" i="7"/>
  <c r="T4" i="7"/>
  <c r="S4" i="7"/>
  <c r="R4" i="7"/>
  <c r="Q4" i="7"/>
  <c r="T3" i="7"/>
  <c r="S3" i="7"/>
  <c r="R3" i="7"/>
  <c r="Q3" i="7"/>
  <c r="T2" i="7"/>
  <c r="S2" i="7"/>
  <c r="R2" i="7"/>
  <c r="Q2" i="7"/>
  <c r="T1" i="7"/>
  <c r="S1" i="7"/>
  <c r="R1" i="7"/>
  <c r="Q1" i="7"/>
  <c r="E19" i="6"/>
  <c r="D19" i="6"/>
  <c r="C19" i="6"/>
  <c r="B19" i="6"/>
  <c r="A19" i="6"/>
  <c r="E18" i="6"/>
  <c r="D18" i="6"/>
  <c r="C18" i="6"/>
  <c r="B18" i="6"/>
  <c r="A18" i="6"/>
  <c r="E17" i="6"/>
  <c r="D17" i="6"/>
  <c r="C17" i="6"/>
  <c r="B17" i="6"/>
  <c r="A17" i="6"/>
  <c r="E16" i="6"/>
  <c r="D16" i="6"/>
  <c r="C16" i="6"/>
  <c r="B16" i="6"/>
  <c r="D14" i="6"/>
  <c r="C14" i="6"/>
  <c r="B14" i="6"/>
  <c r="D13" i="6"/>
  <c r="C13" i="6"/>
  <c r="B13" i="6"/>
  <c r="C12" i="6"/>
  <c r="B12" i="6"/>
  <c r="D6" i="6"/>
  <c r="D12" i="6" s="1"/>
  <c r="C6" i="6"/>
  <c r="B6" i="6"/>
  <c r="E19" i="5"/>
  <c r="D19" i="5"/>
  <c r="C19" i="5"/>
  <c r="B19" i="5"/>
  <c r="A19" i="5"/>
  <c r="E18" i="5"/>
  <c r="D18" i="5"/>
  <c r="C18" i="5"/>
  <c r="B18" i="5"/>
  <c r="A18" i="5"/>
  <c r="E17" i="5"/>
  <c r="D17" i="5"/>
  <c r="C17" i="5"/>
  <c r="B17" i="5"/>
  <c r="A17" i="5"/>
  <c r="E16" i="5"/>
  <c r="D16" i="5"/>
  <c r="C16" i="5"/>
  <c r="B16" i="5"/>
  <c r="D14" i="5"/>
  <c r="C14" i="5"/>
  <c r="B14" i="5"/>
  <c r="D13" i="5"/>
  <c r="C13" i="5"/>
  <c r="B13" i="5"/>
  <c r="D12" i="5"/>
  <c r="C12" i="5"/>
  <c r="D6" i="5"/>
  <c r="C6" i="5"/>
  <c r="B6" i="5"/>
  <c r="B12" i="5" s="1"/>
  <c r="E19" i="4"/>
  <c r="D19" i="4"/>
  <c r="C19" i="4"/>
  <c r="B19" i="4"/>
  <c r="A19" i="4"/>
  <c r="E18" i="4"/>
  <c r="D18" i="4"/>
  <c r="C18" i="4"/>
  <c r="B18" i="4"/>
  <c r="A18" i="4"/>
  <c r="E17" i="4"/>
  <c r="D17" i="4"/>
  <c r="C17" i="4"/>
  <c r="B17" i="4"/>
  <c r="A17" i="4"/>
  <c r="E16" i="4"/>
  <c r="D16" i="4"/>
  <c r="C16" i="4"/>
  <c r="B16" i="4"/>
  <c r="D14" i="4"/>
  <c r="C14" i="4"/>
  <c r="B14" i="4"/>
  <c r="D13" i="4"/>
  <c r="C13" i="4"/>
  <c r="B13" i="4"/>
  <c r="D12" i="4"/>
  <c r="C12" i="4"/>
  <c r="B12" i="4"/>
  <c r="D6" i="4"/>
  <c r="C6" i="4"/>
  <c r="B6" i="4"/>
  <c r="E17" i="1"/>
  <c r="E18" i="1"/>
  <c r="E19" i="1"/>
  <c r="D19" i="1"/>
  <c r="C19" i="1"/>
  <c r="B19" i="1"/>
  <c r="D18" i="1"/>
  <c r="C18" i="1"/>
  <c r="B18" i="1"/>
  <c r="D17" i="1"/>
  <c r="C17" i="1"/>
  <c r="B17" i="1"/>
  <c r="A19" i="1"/>
  <c r="A18" i="1"/>
  <c r="A17" i="1"/>
  <c r="E16" i="1"/>
  <c r="D16" i="1"/>
  <c r="C16" i="1"/>
  <c r="B16" i="1"/>
  <c r="D14" i="1"/>
  <c r="C14" i="1"/>
  <c r="B14" i="1"/>
  <c r="D13" i="1"/>
  <c r="C13" i="1"/>
  <c r="B13" i="1"/>
  <c r="D12" i="1"/>
  <c r="C12" i="1"/>
  <c r="B12" i="1"/>
  <c r="D6" i="1"/>
  <c r="C6" i="1"/>
  <c r="B6" i="1"/>
  <c r="P32" i="7" l="1"/>
  <c r="P33" i="7"/>
  <c r="P27" i="7"/>
  <c r="P26" i="7"/>
  <c r="J13" i="7"/>
  <c r="O13" i="7" s="1"/>
  <c r="M7" i="7"/>
  <c r="J21" i="7"/>
  <c r="N10" i="7"/>
  <c r="N13" i="7"/>
  <c r="I19" i="7"/>
  <c r="N19" i="7" s="1"/>
  <c r="N7" i="7"/>
  <c r="J20" i="7"/>
  <c r="M9" i="7"/>
  <c r="O8" i="7"/>
  <c r="P8" i="7" s="1"/>
  <c r="H15" i="7"/>
  <c r="H21" i="7" s="1"/>
  <c r="M10" i="7"/>
  <c r="O9" i="7"/>
  <c r="P9" i="7" s="1"/>
  <c r="O10" i="7"/>
  <c r="H19" i="7"/>
  <c r="M19" i="7" s="1"/>
  <c r="P15" i="7"/>
  <c r="P22" i="7"/>
  <c r="I22" i="7"/>
  <c r="F19" i="6"/>
  <c r="G19" i="6" s="1"/>
  <c r="F18" i="6"/>
  <c r="G18" i="6" s="1"/>
  <c r="F17" i="6"/>
  <c r="G17" i="6" s="1"/>
  <c r="F17" i="5"/>
  <c r="G17" i="5" s="1"/>
  <c r="F18" i="5"/>
  <c r="G18" i="5" s="1"/>
  <c r="F19" i="5"/>
  <c r="G19" i="5" s="1"/>
  <c r="F17" i="4"/>
  <c r="G17" i="4" s="1"/>
  <c r="F18" i="4"/>
  <c r="G18" i="4" s="1"/>
  <c r="F19" i="4"/>
  <c r="G19" i="4" s="1"/>
  <c r="F19" i="1"/>
  <c r="G19" i="1" s="1"/>
  <c r="F18" i="1"/>
  <c r="G18" i="1" s="1"/>
  <c r="F17" i="1"/>
  <c r="G17" i="1" s="1"/>
  <c r="P21" i="7" l="1"/>
  <c r="J19" i="7"/>
  <c r="O19" i="7" s="1"/>
  <c r="P10" i="7"/>
  <c r="P16" i="7"/>
  <c r="P14" i="7"/>
  <c r="P20" i="7"/>
  <c r="G21" i="6"/>
  <c r="G21" i="5"/>
  <c r="G21" i="4"/>
  <c r="G21" i="1"/>
</calcChain>
</file>

<file path=xl/sharedStrings.xml><?xml version="1.0" encoding="utf-8"?>
<sst xmlns="http://schemas.openxmlformats.org/spreadsheetml/2006/main" count="269" uniqueCount="74">
  <si>
    <t>OAM-demo</t>
  </si>
  <si>
    <t>O1</t>
  </si>
  <si>
    <t>O2</t>
  </si>
  <si>
    <t>O3</t>
  </si>
  <si>
    <t>Y=A4</t>
  </si>
  <si>
    <t>A1=X1</t>
  </si>
  <si>
    <t>A2=X2</t>
  </si>
  <si>
    <t>A3=X3</t>
  </si>
  <si>
    <t>Azonosító:</t>
  </si>
  <si>
    <t>Objektumok:</t>
  </si>
  <si>
    <t>Attribútumok:</t>
  </si>
  <si>
    <t>Lépcsôk:</t>
  </si>
  <si>
    <t>Eltolás:</t>
  </si>
  <si>
    <t>Leírás:</t>
  </si>
  <si>
    <t>COCO STD: 9308306</t>
  </si>
  <si>
    <t>Rangsor</t>
  </si>
  <si>
    <t>X(A1)</t>
  </si>
  <si>
    <t>X(A2)</t>
  </si>
  <si>
    <t>X(A3)</t>
  </si>
  <si>
    <t>Y(A4)</t>
  </si>
  <si>
    <t>Lépcsôk(1)</t>
  </si>
  <si>
    <t>S1</t>
  </si>
  <si>
    <t>(0+4000)/(1)=4000</t>
  </si>
  <si>
    <t>(0+3000)/(1)=3000</t>
  </si>
  <si>
    <t>(0+5000)/(1)=5000</t>
  </si>
  <si>
    <t>S2</t>
  </si>
  <si>
    <t>(0+0)/(1)=0</t>
  </si>
  <si>
    <t>S3</t>
  </si>
  <si>
    <t>Lépcsôk(2)</t>
  </si>
  <si>
    <t>COCO:STD</t>
  </si>
  <si>
    <t>Becslés</t>
  </si>
  <si>
    <t>Tény+0</t>
  </si>
  <si>
    <t>Delta</t>
  </si>
  <si>
    <t>Delta/Tény</t>
  </si>
  <si>
    <t>S1 összeg:</t>
  </si>
  <si>
    <t>S3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</si>
  <si>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</si>
  <si>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</si>
  <si>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</si>
  <si>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</si>
  <si>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</si>
  <si>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</si>
  <si>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Open url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</si>
  <si>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1.34 Mb</t>
    </r>
  </si>
  <si>
    <r>
      <t>A futtatás idôtartama: </t>
    </r>
    <r>
      <rPr>
        <b/>
        <sz val="7"/>
        <color rgb="FF333333"/>
        <rFont val="Verdana"/>
        <family val="2"/>
        <charset val="238"/>
      </rPr>
      <t>0.04 mp (0 p)</t>
    </r>
  </si>
  <si>
    <t>https://miau.my-x.hu/myx-free/coco/index.html</t>
  </si>
  <si>
    <t>COCO Y0: 9645272</t>
  </si>
  <si>
    <t>(0+2999)/(1)=2999</t>
  </si>
  <si>
    <t>(0+4999)/(1)=4999</t>
  </si>
  <si>
    <t>(0+1)/(1)=1</t>
  </si>
  <si>
    <t>(0+2998)/(1)=2998</t>
  </si>
  <si>
    <t>COCO:Y0</t>
  </si>
  <si>
    <r>
      <t>A futtatás idôtartama: </t>
    </r>
    <r>
      <rPr>
        <b/>
        <sz val="7"/>
        <color rgb="FF333333"/>
        <rFont val="Verdana"/>
        <family val="2"/>
        <charset val="238"/>
      </rPr>
      <t>0.02 mp (0 p)</t>
    </r>
  </si>
  <si>
    <t>L1-L2</t>
  </si>
  <si>
    <t>L2-L3</t>
  </si>
  <si>
    <t>OAM</t>
  </si>
  <si>
    <t>L-épcsők</t>
  </si>
  <si>
    <t>L-épcsőtávolságok</t>
  </si>
  <si>
    <t>hiba</t>
  </si>
  <si>
    <t>négyzetösszeg</t>
  </si>
  <si>
    <t>abs-hiba-összeg</t>
  </si>
  <si>
    <t>egyedi első helyezés hatása</t>
  </si>
  <si>
    <t>sok párhuzamos első helyezés kölcsönhatása</t>
  </si>
  <si>
    <t>első helyezések kölcsönhatásai</t>
  </si>
  <si>
    <t>második helyezések kölcsönhatásai</t>
  </si>
  <si>
    <t>harmadik helyezések hatásának lehetőségei</t>
  </si>
  <si>
    <t>felső blokkból következő lehetőségek</t>
  </si>
  <si>
    <t>A felső blokk példái (STD és/vagy Y0) nem kerek számai további alternatívákra utalnak</t>
  </si>
  <si>
    <t>piros</t>
  </si>
  <si>
    <t>lépcsőazonosság lehetőségei attribútumokon belül</t>
  </si>
  <si>
    <t>Értelemzési rétegek/szabályszerűségek</t>
  </si>
  <si>
    <t>pl.</t>
  </si>
  <si>
    <t>vs</t>
  </si>
  <si>
    <r>
      <rPr>
        <sz val="11"/>
        <color rgb="FFFFFF00"/>
        <rFont val="Calibri"/>
        <family val="2"/>
        <charset val="238"/>
        <scheme val="minor"/>
      </rPr>
      <t xml:space="preserve">FÉREGLYUK:      </t>
    </r>
    <r>
      <rPr>
        <sz val="11"/>
        <color theme="1"/>
        <rFont val="Calibri"/>
        <family val="2"/>
        <charset val="238"/>
        <scheme val="minor"/>
      </rPr>
      <t>két lépcsős függvény között alapvetően egyik (egy/több) cellából a másikba (egybe) való átcsoportosulás lehetősége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</si>
</sst>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4"/>
      <color rgb="FF000000"/>
      <name val="Times New Roman"/>
      <family val="1"/>
      <charset val="238"/>
    </font>
    <font>
      <sz val="7"/>
      <color rgb="FF000000"/>
      <name val="Verdana"/>
      <family val="2"/>
      <charset val="238"/>
    </font>
    <font>
      <b/>
      <sz val="7"/>
      <color rgb="FF000000"/>
      <name val="Verdana"/>
      <family val="2"/>
      <charset val="238"/>
    </font>
    <font>
      <b/>
      <sz val="5"/>
      <color rgb="FFFFFFFF"/>
      <name val="Verdana"/>
      <family val="2"/>
      <charset val="238"/>
    </font>
    <font>
      <sz val="5"/>
      <color rgb="FF333333"/>
      <name val="Verdana"/>
      <family val="2"/>
      <charset val="238"/>
    </font>
    <font>
      <sz val="8"/>
      <color rgb="FF333333"/>
      <name val="Verdana"/>
      <family val="2"/>
      <charset val="238"/>
    </font>
    <font>
      <sz val="7"/>
      <color rgb="FF333333"/>
      <name val="Verdana"/>
      <family val="2"/>
      <charset val="238"/>
    </font>
    <font>
      <b/>
      <sz val="7"/>
      <color rgb="FF333333"/>
      <name val="Verdana"/>
      <family val="2"/>
      <charset val="238"/>
    </font>
    <font>
      <sz val="5"/>
      <color rgb="FFFF0000"/>
      <name val="Verdana"/>
      <family val="2"/>
      <charset val="238"/>
    </font>
    <font>
      <sz val="11"/>
      <color rgb="FFFFFF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6">
    <xf numFmtId="0" fontId="0" fillId="0" borderId="0" xfId="0"/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3" fillId="0" borderId="0" xfId="1"/>
    <xf numFmtId="0" fontId="10" fillId="0" borderId="0" xfId="0" applyFont="1"/>
    <xf numFmtId="1" fontId="0" fillId="0" borderId="0" xfId="0" applyNumberFormat="1"/>
    <xf numFmtId="1" fontId="0" fillId="0" borderId="3" xfId="0" applyNumberFormat="1" applyBorder="1"/>
    <xf numFmtId="1" fontId="1" fillId="0" borderId="3" xfId="0" applyNumberFormat="1" applyFont="1" applyBorder="1"/>
    <xf numFmtId="0" fontId="12" fillId="3" borderId="2" xfId="0" applyFont="1" applyFill="1" applyBorder="1" applyAlignment="1">
      <alignment horizontal="center" vertical="center" wrapText="1"/>
    </xf>
    <xf numFmtId="0" fontId="0" fillId="4" borderId="0" xfId="0" applyFill="1"/>
    <xf numFmtId="0" fontId="0" fillId="0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0" borderId="0" xfId="0" applyAlignment="1"/>
    <xf numFmtId="0" fontId="0" fillId="5" borderId="0" xfId="0" applyFill="1" applyAlignment="1"/>
    <xf numFmtId="0" fontId="0" fillId="4" borderId="0" xfId="0" applyFill="1" applyAlignment="1"/>
    <xf numFmtId="0" fontId="0" fillId="6" borderId="0" xfId="0" applyFill="1" applyAlignment="1"/>
    <xf numFmtId="0" fontId="0" fillId="7" borderId="0" xfId="0" applyFill="1" applyAlignment="1"/>
    <xf numFmtId="0" fontId="0" fillId="0" borderId="4" xfId="0" applyBorder="1" applyAlignment="1"/>
    <xf numFmtId="0" fontId="0" fillId="8" borderId="0" xfId="0" applyFill="1" applyAlignment="1"/>
    <xf numFmtId="0" fontId="0" fillId="0" borderId="0" xfId="0" applyFill="1" applyBorder="1" applyAlignment="1"/>
    <xf numFmtId="0" fontId="1" fillId="0" borderId="0" xfId="0" applyFont="1"/>
    <xf numFmtId="0" fontId="1" fillId="0" borderId="4" xfId="0" applyFont="1" applyBorder="1"/>
    <xf numFmtId="0" fontId="2" fillId="0" borderId="0" xfId="0" applyFont="1" applyAlignment="1"/>
    <xf numFmtId="0" fontId="0" fillId="9" borderId="0" xfId="0" applyFill="1" applyAlignment="1"/>
    <xf numFmtId="0" fontId="13" fillId="8" borderId="0" xfId="0" applyFont="1" applyFill="1"/>
    <xf numFmtId="0" fontId="13" fillId="6" borderId="0" xfId="0" applyFont="1" applyFill="1"/>
    <xf numFmtId="0" fontId="13" fillId="9" borderId="0" xfId="0" applyFont="1" applyFill="1" applyAlignment="1"/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200081E5-BC49-479A-8E91-95E0116AE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EDDA2910-D825-49B4-8E71-786FC3D5B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miau.my-x.hu/myx-free/coco/index.html" TargetMode="External"/><Relationship Id="rId1" Type="http://schemas.openxmlformats.org/officeDocument/2006/relationships/hyperlink" Target="https://miau.my-x.hu/myx-free/coco/test/930830620220214090422.html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miau.my-x.hu/myx-free/coco/index.html" TargetMode="External"/><Relationship Id="rId1" Type="http://schemas.openxmlformats.org/officeDocument/2006/relationships/hyperlink" Target="https://miau.my-x.hu/myx-free/coco/test/96452722022021409061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54838-7836-4C6B-875D-07D94056DC99}">
  <dimension ref="A1:AI35"/>
  <sheetViews>
    <sheetView tabSelected="1" zoomScale="80" zoomScaleNormal="80" workbookViewId="0"/>
  </sheetViews>
  <sheetFormatPr defaultRowHeight="14.4" x14ac:dyDescent="0.3"/>
  <cols>
    <col min="1" max="1" width="10.5546875" bestFit="1" customWidth="1"/>
    <col min="2" max="4" width="6.21875" bestFit="1" customWidth="1"/>
    <col min="5" max="5" width="5.21875" bestFit="1" customWidth="1"/>
    <col min="7" max="7" width="10" bestFit="1" customWidth="1"/>
    <col min="8" max="10" width="5.44140625" bestFit="1" customWidth="1"/>
    <col min="12" max="13" width="10" bestFit="1" customWidth="1"/>
    <col min="14" max="15" width="5.44140625" bestFit="1" customWidth="1"/>
    <col min="16" max="16" width="7.44140625" bestFit="1" customWidth="1"/>
    <col min="17" max="17" width="8.33203125" bestFit="1" customWidth="1"/>
    <col min="18" max="20" width="6.21875" bestFit="1" customWidth="1"/>
    <col min="22" max="22" width="8.33203125" bestFit="1" customWidth="1"/>
    <col min="23" max="25" width="6.21875" bestFit="1" customWidth="1"/>
    <col min="27" max="27" width="8.33203125" bestFit="1" customWidth="1"/>
    <col min="28" max="30" width="6.21875" bestFit="1" customWidth="1"/>
    <col min="32" max="32" width="8.33203125" bestFit="1" customWidth="1"/>
    <col min="33" max="35" width="6.21875" bestFit="1" customWidth="1"/>
    <col min="37" max="37" width="10" bestFit="1" customWidth="1"/>
    <col min="38" max="40" width="5.44140625" bestFit="1" customWidth="1"/>
    <col min="42" max="42" width="10" bestFit="1" customWidth="1"/>
    <col min="43" max="45" width="5.44140625" bestFit="1" customWidth="1"/>
  </cols>
  <sheetData>
    <row r="1" spans="1:35" x14ac:dyDescent="0.3">
      <c r="A1" t="s">
        <v>0</v>
      </c>
      <c r="B1" t="s">
        <v>5</v>
      </c>
      <c r="C1" t="s">
        <v>6</v>
      </c>
      <c r="D1" t="s">
        <v>7</v>
      </c>
      <c r="E1" t="s">
        <v>4</v>
      </c>
      <c r="G1" t="str">
        <f>'coco std'!A17</f>
        <v>Lépcsôk(2)</v>
      </c>
      <c r="H1" s="11" t="str">
        <f>'coco std'!B17</f>
        <v>X(A1)</v>
      </c>
      <c r="I1" s="11" t="str">
        <f>'coco std'!C17</f>
        <v>X(A2)</v>
      </c>
      <c r="J1" s="11" t="str">
        <f>'coco std'!D17</f>
        <v>X(A3)</v>
      </c>
      <c r="L1" t="str">
        <f>'coco y0'!A17</f>
        <v>Lépcsôk(2)</v>
      </c>
      <c r="M1" s="11" t="str">
        <f>'coco y0'!B17</f>
        <v>X(A1)</v>
      </c>
      <c r="N1" s="11" t="str">
        <f>'coco y0'!C17</f>
        <v>X(A2)</v>
      </c>
      <c r="O1" s="11" t="str">
        <f>'coco y0'!D17</f>
        <v>X(A3)</v>
      </c>
      <c r="P1" s="11"/>
      <c r="Q1" t="str">
        <f>solver_abs_hiba_y0!A6</f>
        <v>L-épcsők</v>
      </c>
      <c r="R1" t="str">
        <f>solver_abs_hiba_y0!B6</f>
        <v>A1=X1</v>
      </c>
      <c r="S1" t="str">
        <f>solver_abs_hiba_y0!C6</f>
        <v>A2=X2</v>
      </c>
      <c r="T1" t="str">
        <f>solver_abs_hiba_y0!D6</f>
        <v>A3=X3</v>
      </c>
      <c r="V1" t="str">
        <f>solver_abs_hiba_std!A6</f>
        <v>L-épcsők</v>
      </c>
      <c r="W1" s="11" t="str">
        <f>solver_abs_hiba_std!B6</f>
        <v>A1=X1</v>
      </c>
      <c r="X1" s="11" t="str">
        <f>solver_abs_hiba_std!C6</f>
        <v>A2=X2</v>
      </c>
      <c r="Y1" s="11" t="str">
        <f>solver_abs_hiba_std!D6</f>
        <v>A3=X3</v>
      </c>
      <c r="AA1" t="str">
        <f>solver_négyzetes_hiba_std!A6</f>
        <v>L-épcsők</v>
      </c>
      <c r="AB1" s="11" t="str">
        <f>solver_négyzetes_hiba_std!B6</f>
        <v>A1=X1</v>
      </c>
      <c r="AC1" s="11" t="str">
        <f>solver_négyzetes_hiba_std!C6</f>
        <v>A2=X2</v>
      </c>
      <c r="AD1" s="11" t="str">
        <f>solver_négyzetes_hiba_std!D6</f>
        <v>A3=X3</v>
      </c>
      <c r="AF1" s="20" t="str">
        <f>solver_négyzetes_hiba_y0!A6</f>
        <v>L-épcsők</v>
      </c>
      <c r="AG1" s="11" t="str">
        <f>solver_négyzetes_hiba_y0!B6</f>
        <v>A1=X1</v>
      </c>
      <c r="AH1" s="11" t="str">
        <f>solver_négyzetes_hiba_y0!C6</f>
        <v>A2=X2</v>
      </c>
      <c r="AI1" s="11" t="str">
        <f>solver_négyzetes_hiba_y0!D6</f>
        <v>A3=X3</v>
      </c>
    </row>
    <row r="2" spans="1:35" x14ac:dyDescent="0.3">
      <c r="A2" t="s">
        <v>1</v>
      </c>
      <c r="B2" s="16">
        <v>1</v>
      </c>
      <c r="C2" s="16">
        <v>1</v>
      </c>
      <c r="D2" s="16">
        <v>2</v>
      </c>
      <c r="E2">
        <v>7000</v>
      </c>
      <c r="G2" t="str">
        <f>'coco std'!A18</f>
        <v>S1</v>
      </c>
      <c r="H2" s="11">
        <f>'coco std'!B18</f>
        <v>4000</v>
      </c>
      <c r="I2" s="11">
        <f>'coco std'!C18</f>
        <v>3000</v>
      </c>
      <c r="J2" s="11">
        <f>'coco std'!D18</f>
        <v>5000</v>
      </c>
      <c r="L2" t="str">
        <f>'coco y0'!A18</f>
        <v>S1</v>
      </c>
      <c r="M2" s="11">
        <f>'coco y0'!B18</f>
        <v>4000</v>
      </c>
      <c r="N2" s="11">
        <f>'coco y0'!C18</f>
        <v>2999</v>
      </c>
      <c r="O2" s="11">
        <f>'coco y0'!D18</f>
        <v>4999</v>
      </c>
      <c r="P2" s="11"/>
      <c r="Q2">
        <f>solver_abs_hiba_y0!A7</f>
        <v>1</v>
      </c>
      <c r="R2" s="11">
        <f>solver_abs_hiba_y0!B7</f>
        <v>4000.0597046436806</v>
      </c>
      <c r="S2" s="11">
        <f>solver_abs_hiba_y0!C7</f>
        <v>2998.9402912328296</v>
      </c>
      <c r="T2" s="11">
        <f>solver_abs_hiba_y0!D7</f>
        <v>4536.7411981670002</v>
      </c>
      <c r="V2">
        <f>solver_abs_hiba_std!A7</f>
        <v>1</v>
      </c>
      <c r="W2" s="11">
        <f>solver_abs_hiba_std!B7</f>
        <v>2898.9616309962253</v>
      </c>
      <c r="X2" s="11">
        <f>solver_abs_hiba_std!C7</f>
        <v>2898.9616309962239</v>
      </c>
      <c r="Y2" s="11">
        <f>solver_abs_hiba_std!D7</f>
        <v>3201.7517674040973</v>
      </c>
      <c r="AA2">
        <f>solver_négyzetes_hiba_std!A7</f>
        <v>1</v>
      </c>
      <c r="AB2" s="11">
        <f>solver_négyzetes_hiba_std!B7</f>
        <v>2910.1381482512552</v>
      </c>
      <c r="AC2" s="11">
        <f>solver_négyzetes_hiba_std!C7</f>
        <v>2910.1381621032083</v>
      </c>
      <c r="AD2" s="11">
        <f>solver_négyzetes_hiba_std!D7</f>
        <v>3179.7204032230538</v>
      </c>
      <c r="AF2">
        <f>solver_négyzetes_hiba_y0!A7</f>
        <v>1</v>
      </c>
      <c r="AG2" s="11">
        <f>solver_négyzetes_hiba_y0!B7</f>
        <v>3669.2885374635471</v>
      </c>
      <c r="AH2" s="11">
        <f>solver_négyzetes_hiba_y0!C7</f>
        <v>2282.0143103927353</v>
      </c>
      <c r="AI2" s="11">
        <f>solver_négyzetes_hiba_y0!D7</f>
        <v>3049.6939999200604</v>
      </c>
    </row>
    <row r="3" spans="1:35" x14ac:dyDescent="0.3">
      <c r="A3" t="s">
        <v>2</v>
      </c>
      <c r="B3">
        <v>2</v>
      </c>
      <c r="C3">
        <v>3</v>
      </c>
      <c r="D3">
        <v>1</v>
      </c>
      <c r="E3">
        <v>5000</v>
      </c>
      <c r="G3" t="str">
        <f>'coco std'!A19</f>
        <v>S2</v>
      </c>
      <c r="H3" s="11">
        <f>'coco std'!B19</f>
        <v>0</v>
      </c>
      <c r="I3" s="11">
        <f>'coco std'!C19</f>
        <v>3000</v>
      </c>
      <c r="J3" s="11">
        <f>'coco std'!D19</f>
        <v>0</v>
      </c>
      <c r="L3" t="str">
        <f>'coco y0'!A19</f>
        <v>S2</v>
      </c>
      <c r="M3" s="11">
        <f>'coco y0'!B19</f>
        <v>1</v>
      </c>
      <c r="N3" s="11">
        <f>'coco y0'!C19</f>
        <v>2998</v>
      </c>
      <c r="O3" s="11">
        <f>'coco y0'!D19</f>
        <v>1</v>
      </c>
      <c r="P3" s="11"/>
      <c r="Q3">
        <f>solver_abs_hiba_y0!A8</f>
        <v>2</v>
      </c>
      <c r="R3" s="11">
        <f>solver_abs_hiba_y0!B8</f>
        <v>1.0000000031233196</v>
      </c>
      <c r="S3" s="11">
        <f>solver_abs_hiba_y0!C8</f>
        <v>2997.9402912323226</v>
      </c>
      <c r="T3" s="11">
        <f>solver_abs_hiba_y0!D8</f>
        <v>1.0000000031233196</v>
      </c>
      <c r="V3">
        <f>solver_abs_hiba_std!A8</f>
        <v>2</v>
      </c>
      <c r="W3" s="11">
        <f>solver_abs_hiba_std!B8</f>
        <v>1485.7898232963048</v>
      </c>
      <c r="X3" s="11">
        <f>solver_abs_hiba_std!C8</f>
        <v>312.14226076533197</v>
      </c>
      <c r="Y3" s="11">
        <f>solver_abs_hiba_std!D8</f>
        <v>1202.0767253132797</v>
      </c>
      <c r="AA3">
        <f>solver_négyzetes_hiba_std!A8</f>
        <v>2</v>
      </c>
      <c r="AB3" s="11">
        <f>solver_négyzetes_hiba_std!B8</f>
        <v>910.1392170994078</v>
      </c>
      <c r="AC3" s="11">
        <f>solver_négyzetes_hiba_std!C8</f>
        <v>910.13911930722054</v>
      </c>
      <c r="AD3" s="11">
        <f>solver_négyzetes_hiba_std!D8</f>
        <v>1179.7219930136496</v>
      </c>
      <c r="AF3">
        <f>solver_négyzetes_hiba_y0!A8</f>
        <v>2</v>
      </c>
      <c r="AG3" s="11">
        <f>solver_négyzetes_hiba_y0!B8</f>
        <v>1669.2888507311457</v>
      </c>
      <c r="AH3" s="11">
        <f>solver_négyzetes_hiba_y0!C8</f>
        <v>282.01596107191546</v>
      </c>
      <c r="AI3" s="11">
        <f>solver_négyzetes_hiba_y0!D8</f>
        <v>1048.6954065570994</v>
      </c>
    </row>
    <row r="4" spans="1:35" x14ac:dyDescent="0.3">
      <c r="A4" t="s">
        <v>3</v>
      </c>
      <c r="B4">
        <v>2</v>
      </c>
      <c r="C4">
        <v>2</v>
      </c>
      <c r="D4">
        <v>2</v>
      </c>
      <c r="E4">
        <v>3000</v>
      </c>
      <c r="G4" t="str">
        <f>'coco std'!A20</f>
        <v>S3</v>
      </c>
      <c r="H4" s="11">
        <f>'coco std'!B20</f>
        <v>0</v>
      </c>
      <c r="I4" s="11">
        <f>'coco std'!C20</f>
        <v>0</v>
      </c>
      <c r="J4" s="11">
        <f>'coco std'!D20</f>
        <v>0</v>
      </c>
      <c r="L4" t="str">
        <f>'coco y0'!A20</f>
        <v>S3</v>
      </c>
      <c r="M4" s="11">
        <f>'coco y0'!B20</f>
        <v>0</v>
      </c>
      <c r="N4" s="11">
        <f>'coco y0'!C20</f>
        <v>0</v>
      </c>
      <c r="O4" s="11">
        <f>'coco y0'!D20</f>
        <v>0</v>
      </c>
      <c r="P4" s="11"/>
      <c r="Q4">
        <f>solver_abs_hiba_y0!A9</f>
        <v>3</v>
      </c>
      <c r="R4" s="11">
        <f>solver_abs_hiba_y0!B9</f>
        <v>1.5616598168504546E-9</v>
      </c>
      <c r="S4" s="11">
        <f>solver_abs_hiba_y0!C9</f>
        <v>462.2538071922848</v>
      </c>
      <c r="T4" s="11">
        <f>solver_abs_hiba_y0!D9</f>
        <v>1.5616598168504546E-9</v>
      </c>
      <c r="V4">
        <f>solver_abs_hiba_std!A9</f>
        <v>3</v>
      </c>
      <c r="W4" s="11">
        <f>solver_abs_hiba_std!B9</f>
        <v>1</v>
      </c>
      <c r="X4" s="11">
        <f>solver_abs_hiba_std!C9</f>
        <v>312.14226076533197</v>
      </c>
      <c r="Y4" s="11">
        <f>solver_abs_hiba_std!D9</f>
        <v>1</v>
      </c>
      <c r="AA4">
        <f>solver_négyzetes_hiba_std!A9</f>
        <v>3</v>
      </c>
      <c r="AB4" s="11">
        <f>solver_négyzetes_hiba_std!B9</f>
        <v>910.13921709933686</v>
      </c>
      <c r="AC4" s="11">
        <f>solver_négyzetes_hiba_std!C9</f>
        <v>910.13911930722054</v>
      </c>
      <c r="AD4" s="11">
        <f>solver_négyzetes_hiba_std!D9</f>
        <v>1179.7219930136498</v>
      </c>
      <c r="AF4">
        <f>solver_négyzetes_hiba_y0!A9</f>
        <v>3</v>
      </c>
      <c r="AG4" s="11">
        <f>solver_négyzetes_hiba_y0!B9</f>
        <v>0</v>
      </c>
      <c r="AH4" s="11">
        <f>solver_négyzetes_hiba_y0!C9</f>
        <v>281.01596107191546</v>
      </c>
      <c r="AI4" s="11">
        <f>solver_négyzetes_hiba_y0!D9</f>
        <v>0</v>
      </c>
    </row>
    <row r="5" spans="1:35" x14ac:dyDescent="0.3">
      <c r="R5" s="11"/>
      <c r="S5" s="11"/>
      <c r="T5" s="11"/>
    </row>
    <row r="7" spans="1:35" x14ac:dyDescent="0.3">
      <c r="A7" t="s">
        <v>0</v>
      </c>
      <c r="B7" t="s">
        <v>5</v>
      </c>
      <c r="C7" t="s">
        <v>6</v>
      </c>
      <c r="D7" t="s">
        <v>7</v>
      </c>
      <c r="E7" t="s">
        <v>4</v>
      </c>
      <c r="G7" t="str">
        <f>G1</f>
        <v>Lépcsôk(2)</v>
      </c>
      <c r="H7" t="str">
        <f>H1</f>
        <v>X(A1)</v>
      </c>
      <c r="I7" t="str">
        <f>I1</f>
        <v>X(A2)</v>
      </c>
      <c r="J7" t="str">
        <f>J1</f>
        <v>X(A3)</v>
      </c>
      <c r="M7" t="str">
        <f>H7</f>
        <v>X(A1)</v>
      </c>
      <c r="N7" t="str">
        <f t="shared" ref="N7:O7" si="0">I7</f>
        <v>X(A2)</v>
      </c>
      <c r="O7" t="str">
        <f t="shared" si="0"/>
        <v>X(A3)</v>
      </c>
      <c r="P7" t="s">
        <v>30</v>
      </c>
      <c r="R7" s="31" t="s">
        <v>70</v>
      </c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</row>
    <row r="8" spans="1:35" x14ac:dyDescent="0.3">
      <c r="A8" t="s">
        <v>1</v>
      </c>
      <c r="B8" s="16">
        <v>1</v>
      </c>
      <c r="C8" s="16">
        <v>1</v>
      </c>
      <c r="D8" s="16">
        <v>2</v>
      </c>
      <c r="E8">
        <v>7000</v>
      </c>
      <c r="G8">
        <v>1</v>
      </c>
      <c r="H8">
        <f t="shared" ref="H8:J10" si="1">H2</f>
        <v>4000</v>
      </c>
      <c r="I8" s="29">
        <f t="shared" si="1"/>
        <v>3000</v>
      </c>
      <c r="J8" s="17">
        <f t="shared" si="1"/>
        <v>5000</v>
      </c>
      <c r="L8" t="s">
        <v>1</v>
      </c>
      <c r="M8">
        <f>VLOOKUP(solver_abs_hiba_y0!B$2,lépcső_alternatívák!$G$8:$J$10,lépcső_alternatívák!H$11,0)</f>
        <v>4000</v>
      </c>
      <c r="N8">
        <f>VLOOKUP(solver_abs_hiba_y0!C$2,lépcső_alternatívák!$G$8:$J$10,lépcső_alternatívák!I$11,0)</f>
        <v>3000</v>
      </c>
      <c r="O8">
        <f>VLOOKUP(solver_abs_hiba_y0!D$2,lépcső_alternatívák!$G$8:$J$10,lépcső_alternatívák!J$11,0)</f>
        <v>0</v>
      </c>
      <c r="P8">
        <f>SUM(M8:O8)</f>
        <v>7000</v>
      </c>
      <c r="R8" s="22"/>
      <c r="S8" s="21" t="s">
        <v>61</v>
      </c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</row>
    <row r="9" spans="1:35" x14ac:dyDescent="0.3">
      <c r="A9" t="s">
        <v>2</v>
      </c>
      <c r="B9">
        <v>2</v>
      </c>
      <c r="C9">
        <v>3</v>
      </c>
      <c r="D9" s="17">
        <v>1</v>
      </c>
      <c r="E9">
        <v>5000</v>
      </c>
      <c r="G9">
        <v>2</v>
      </c>
      <c r="H9">
        <f t="shared" si="1"/>
        <v>0</v>
      </c>
      <c r="I9" s="29">
        <f t="shared" si="1"/>
        <v>3000</v>
      </c>
      <c r="J9">
        <f t="shared" si="1"/>
        <v>0</v>
      </c>
      <c r="L9" t="s">
        <v>2</v>
      </c>
      <c r="M9">
        <f>VLOOKUP(solver_abs_hiba_y0!B$3,lépcső_alternatívák!$G$8:$J$10,lépcső_alternatívák!H$11,0)</f>
        <v>0</v>
      </c>
      <c r="N9">
        <f>VLOOKUP(solver_abs_hiba_y0!C$3,lépcső_alternatívák!$G$8:$J$10,lépcső_alternatívák!I$11,0)</f>
        <v>0</v>
      </c>
      <c r="O9">
        <f>VLOOKUP(solver_abs_hiba_y0!D$3,lépcső_alternatívák!$G$8:$J$10,lépcső_alternatívák!J$11,0)</f>
        <v>5000</v>
      </c>
      <c r="P9">
        <f t="shared" ref="P9:P10" si="2">SUM(M9:O9)</f>
        <v>5000</v>
      </c>
      <c r="R9" s="23"/>
      <c r="S9" s="21" t="s">
        <v>62</v>
      </c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</row>
    <row r="10" spans="1:35" x14ac:dyDescent="0.3">
      <c r="A10" t="s">
        <v>3</v>
      </c>
      <c r="B10">
        <v>2</v>
      </c>
      <c r="C10">
        <v>2</v>
      </c>
      <c r="D10">
        <v>2</v>
      </c>
      <c r="E10">
        <v>3000</v>
      </c>
      <c r="G10">
        <v>3</v>
      </c>
      <c r="H10">
        <f t="shared" si="1"/>
        <v>0</v>
      </c>
      <c r="I10">
        <f t="shared" si="1"/>
        <v>0</v>
      </c>
      <c r="J10">
        <f t="shared" si="1"/>
        <v>0</v>
      </c>
      <c r="L10" t="s">
        <v>3</v>
      </c>
      <c r="M10">
        <f>VLOOKUP(solver_abs_hiba_y0!B$4,lépcső_alternatívák!$G$8:$J$10,lépcső_alternatívák!H$11,0)</f>
        <v>0</v>
      </c>
      <c r="N10">
        <f>VLOOKUP(solver_abs_hiba_y0!C$4,lépcső_alternatívák!$G$8:$J$10,lépcső_alternatívák!I$11,0)</f>
        <v>3000</v>
      </c>
      <c r="O10">
        <f>VLOOKUP(solver_abs_hiba_y0!D$4,lépcső_alternatívák!$G$8:$J$10,lépcső_alternatívák!J$11,0)</f>
        <v>0</v>
      </c>
      <c r="P10">
        <f t="shared" si="2"/>
        <v>3000</v>
      </c>
      <c r="R10" s="24"/>
      <c r="S10" s="21" t="s">
        <v>63</v>
      </c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</row>
    <row r="11" spans="1:35" ht="15" thickBot="1" x14ac:dyDescent="0.35">
      <c r="G11">
        <v>1</v>
      </c>
      <c r="H11">
        <v>2</v>
      </c>
      <c r="I11">
        <v>3</v>
      </c>
      <c r="J11">
        <v>4</v>
      </c>
      <c r="R11" s="25"/>
      <c r="S11" s="21" t="s">
        <v>64</v>
      </c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</row>
    <row r="12" spans="1:35" ht="15" thickBot="1" x14ac:dyDescent="0.35">
      <c r="R12" s="26"/>
      <c r="S12" s="21" t="s">
        <v>65</v>
      </c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</row>
    <row r="13" spans="1:35" x14ac:dyDescent="0.3">
      <c r="A13" t="s">
        <v>0</v>
      </c>
      <c r="B13" t="s">
        <v>5</v>
      </c>
      <c r="C13" t="s">
        <v>6</v>
      </c>
      <c r="D13" t="s">
        <v>7</v>
      </c>
      <c r="E13" t="s">
        <v>4</v>
      </c>
      <c r="G13" t="str">
        <f>G7</f>
        <v>Lépcsôk(2)</v>
      </c>
      <c r="H13" t="str">
        <f>H7</f>
        <v>X(A1)</v>
      </c>
      <c r="I13" t="str">
        <f>I7</f>
        <v>X(A2)</v>
      </c>
      <c r="J13" t="str">
        <f>J7</f>
        <v>X(A3)</v>
      </c>
      <c r="M13" t="str">
        <f>H13</f>
        <v>X(A1)</v>
      </c>
      <c r="N13" t="str">
        <f t="shared" ref="N13" si="3">I13</f>
        <v>X(A2)</v>
      </c>
      <c r="O13" t="str">
        <f t="shared" ref="O13" si="4">J13</f>
        <v>X(A3)</v>
      </c>
      <c r="P13" t="s">
        <v>30</v>
      </c>
      <c r="R13" s="27"/>
      <c r="S13" s="28" t="s">
        <v>66</v>
      </c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</row>
    <row r="14" spans="1:35" x14ac:dyDescent="0.3">
      <c r="A14" t="s">
        <v>1</v>
      </c>
      <c r="B14" s="15">
        <v>1</v>
      </c>
      <c r="C14" s="15">
        <v>1</v>
      </c>
      <c r="D14" s="15">
        <v>2</v>
      </c>
      <c r="E14">
        <v>7000</v>
      </c>
      <c r="G14">
        <v>1</v>
      </c>
      <c r="H14" s="15">
        <v>1000</v>
      </c>
      <c r="I14" s="15">
        <v>5000</v>
      </c>
      <c r="J14">
        <v>3000</v>
      </c>
      <c r="L14" t="s">
        <v>1</v>
      </c>
      <c r="M14">
        <f>VLOOKUP(solver_abs_hiba_y0!B2,lépcső_alternatívák!$G$14:$J$16,lépcső_alternatívák!H$11,0)</f>
        <v>1000</v>
      </c>
      <c r="N14">
        <f>VLOOKUP(solver_abs_hiba_y0!C2,lépcső_alternatívák!$G$14:$J$16,lépcső_alternatívák!I$11,0)</f>
        <v>5000</v>
      </c>
      <c r="O14">
        <f>VLOOKUP(solver_abs_hiba_y0!D2,lépcső_alternatívák!$G$14:$J$16,lépcső_alternatívák!J$11,0)</f>
        <v>1000</v>
      </c>
      <c r="P14">
        <f>SUM(M14:O14)</f>
        <v>7000</v>
      </c>
      <c r="R14" s="29" t="s">
        <v>68</v>
      </c>
      <c r="S14" s="28" t="s">
        <v>69</v>
      </c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</row>
    <row r="15" spans="1:35" ht="15" thickBot="1" x14ac:dyDescent="0.35">
      <c r="A15" t="s">
        <v>2</v>
      </c>
      <c r="B15">
        <v>2</v>
      </c>
      <c r="C15">
        <v>3</v>
      </c>
      <c r="D15">
        <v>1</v>
      </c>
      <c r="E15">
        <v>5000</v>
      </c>
      <c r="G15">
        <v>2</v>
      </c>
      <c r="H15">
        <f>H9</f>
        <v>0</v>
      </c>
      <c r="I15" s="29">
        <v>2000</v>
      </c>
      <c r="J15" s="15">
        <v>1000</v>
      </c>
      <c r="L15" t="s">
        <v>2</v>
      </c>
      <c r="M15">
        <f>VLOOKUP(solver_abs_hiba_y0!B3,lépcső_alternatívák!$G$14:$J$16,lépcső_alternatívák!H$11,0)</f>
        <v>0</v>
      </c>
      <c r="N15">
        <f>VLOOKUP(solver_abs_hiba_y0!C3,lépcső_alternatívák!$G$14:$J$16,lépcső_alternatívák!I$11,0)</f>
        <v>2000</v>
      </c>
      <c r="O15">
        <f>VLOOKUP(solver_abs_hiba_y0!D3,lépcső_alternatívák!$G$14:$J$16,lépcső_alternatívák!J$11,0)</f>
        <v>3000</v>
      </c>
      <c r="P15">
        <f t="shared" ref="P15:P16" si="5">SUM(M15:O15)</f>
        <v>5000</v>
      </c>
      <c r="R15" s="21" t="s">
        <v>67</v>
      </c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</row>
    <row r="16" spans="1:35" ht="15" thickBot="1" x14ac:dyDescent="0.35">
      <c r="A16" t="s">
        <v>3</v>
      </c>
      <c r="B16">
        <v>2</v>
      </c>
      <c r="C16">
        <v>2</v>
      </c>
      <c r="D16">
        <v>2</v>
      </c>
      <c r="E16">
        <v>3000</v>
      </c>
      <c r="G16">
        <v>3</v>
      </c>
      <c r="H16">
        <f>H10</f>
        <v>0</v>
      </c>
      <c r="I16" s="30">
        <v>2000</v>
      </c>
      <c r="J16">
        <f>J10</f>
        <v>0</v>
      </c>
      <c r="L16" t="s">
        <v>3</v>
      </c>
      <c r="M16">
        <f>VLOOKUP(solver_abs_hiba_y0!B4,lépcső_alternatívák!$G$14:$J$16,lépcső_alternatívák!H$11,0)</f>
        <v>0</v>
      </c>
      <c r="N16">
        <f>VLOOKUP(solver_abs_hiba_y0!C4,lépcső_alternatívák!$G$14:$J$16,lépcső_alternatívák!I$11,0)</f>
        <v>2000</v>
      </c>
      <c r="O16">
        <f>VLOOKUP(solver_abs_hiba_y0!D4,lépcső_alternatívák!$G$14:$J$16,lépcső_alternatívák!J$11,0)</f>
        <v>1000</v>
      </c>
      <c r="P16">
        <f t="shared" si="5"/>
        <v>3000</v>
      </c>
      <c r="R16" s="32" t="s">
        <v>73</v>
      </c>
      <c r="S16" s="32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</row>
    <row r="17" spans="1:35" x14ac:dyDescent="0.3">
      <c r="G17">
        <v>1</v>
      </c>
      <c r="H17">
        <v>2</v>
      </c>
      <c r="I17">
        <v>3</v>
      </c>
      <c r="J17">
        <v>4</v>
      </c>
      <c r="R17" s="35" t="s">
        <v>71</v>
      </c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</row>
    <row r="18" spans="1:35" x14ac:dyDescent="0.3">
      <c r="R18" s="21"/>
      <c r="S18" s="21">
        <f>H32</f>
        <v>4000</v>
      </c>
      <c r="T18" s="21">
        <f>I32</f>
        <v>2000</v>
      </c>
      <c r="U18" s="21" t="s">
        <v>72</v>
      </c>
      <c r="V18" s="21">
        <f>H26</f>
        <v>3000</v>
      </c>
      <c r="W18" s="21">
        <f>I26</f>
        <v>3000</v>
      </c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</row>
    <row r="19" spans="1:35" x14ac:dyDescent="0.3">
      <c r="A19" t="s">
        <v>0</v>
      </c>
      <c r="B19" t="s">
        <v>5</v>
      </c>
      <c r="C19" t="s">
        <v>6</v>
      </c>
      <c r="D19" t="s">
        <v>7</v>
      </c>
      <c r="E19" t="s">
        <v>4</v>
      </c>
      <c r="G19" t="str">
        <f>G13</f>
        <v>Lépcsôk(2)</v>
      </c>
      <c r="H19" t="str">
        <f>H13</f>
        <v>X(A1)</v>
      </c>
      <c r="I19" t="str">
        <f>I13</f>
        <v>X(A2)</v>
      </c>
      <c r="J19" t="str">
        <f>J13</f>
        <v>X(A3)</v>
      </c>
      <c r="M19" t="str">
        <f>H19</f>
        <v>X(A1)</v>
      </c>
      <c r="N19" t="str">
        <f t="shared" ref="N19" si="6">I19</f>
        <v>X(A2)</v>
      </c>
      <c r="O19" t="str">
        <f t="shared" ref="O19" si="7">J19</f>
        <v>X(A3)</v>
      </c>
      <c r="P19" t="s">
        <v>30</v>
      </c>
      <c r="R19" s="35" t="s">
        <v>71</v>
      </c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</row>
    <row r="20" spans="1:35" x14ac:dyDescent="0.3">
      <c r="A20" t="s">
        <v>1</v>
      </c>
      <c r="B20" s="18">
        <v>1</v>
      </c>
      <c r="C20" s="18">
        <v>1</v>
      </c>
      <c r="D20" s="16">
        <v>2</v>
      </c>
      <c r="E20">
        <v>7000</v>
      </c>
      <c r="G20">
        <v>1</v>
      </c>
      <c r="H20" s="18">
        <v>3000</v>
      </c>
      <c r="I20" s="18">
        <v>3000</v>
      </c>
      <c r="J20" s="18">
        <f>J14</f>
        <v>3000</v>
      </c>
      <c r="L20" t="s">
        <v>1</v>
      </c>
      <c r="M20">
        <f>VLOOKUP(solver_abs_hiba_y0!B2,lépcső_alternatívák!$G$20:$J$22,lépcső_alternatívák!H$11,0)</f>
        <v>3000</v>
      </c>
      <c r="N20">
        <f>VLOOKUP(solver_abs_hiba_y0!C2,lépcső_alternatívák!$G$20:$J$22,lépcső_alternatívák!I$11,0)</f>
        <v>3000</v>
      </c>
      <c r="O20">
        <f>VLOOKUP(solver_abs_hiba_y0!D2,lépcső_alternatívák!$G$20:$J$22,lépcső_alternatívák!J$11,0)</f>
        <v>1000</v>
      </c>
      <c r="P20">
        <f>SUM(M20:O20)</f>
        <v>7000</v>
      </c>
      <c r="R20" s="21"/>
      <c r="S20" s="21">
        <f>H27</f>
        <v>2000</v>
      </c>
      <c r="T20" s="21"/>
      <c r="U20" s="21" t="s">
        <v>72</v>
      </c>
      <c r="V20" s="21">
        <f>I21</f>
        <v>2000</v>
      </c>
      <c r="W20" s="21">
        <f>I22</f>
        <v>2000</v>
      </c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</row>
    <row r="21" spans="1:35" ht="15" thickBot="1" x14ac:dyDescent="0.35">
      <c r="A21" t="s">
        <v>2</v>
      </c>
      <c r="B21">
        <v>2</v>
      </c>
      <c r="C21">
        <v>3</v>
      </c>
      <c r="D21" s="18">
        <v>1</v>
      </c>
      <c r="E21">
        <v>5000</v>
      </c>
      <c r="G21">
        <v>2</v>
      </c>
      <c r="H21">
        <f>H15</f>
        <v>0</v>
      </c>
      <c r="I21" s="29">
        <f>I15</f>
        <v>2000</v>
      </c>
      <c r="J21">
        <f>J15</f>
        <v>1000</v>
      </c>
      <c r="L21" t="s">
        <v>2</v>
      </c>
      <c r="M21">
        <f>VLOOKUP(solver_abs_hiba_y0!B3,lépcső_alternatívák!$G$20:$J$22,lépcső_alternatívák!H$11,0)</f>
        <v>0</v>
      </c>
      <c r="N21">
        <f>VLOOKUP(solver_abs_hiba_y0!C3,lépcső_alternatívák!$G$20:$J$22,lépcső_alternatívák!I$11,0)</f>
        <v>2000</v>
      </c>
      <c r="O21">
        <f>VLOOKUP(solver_abs_hiba_y0!D3,lépcső_alternatívák!$G$20:$J$22,lépcső_alternatívák!J$11,0)</f>
        <v>3000</v>
      </c>
      <c r="P21">
        <f t="shared" ref="P21:P22" si="8">SUM(M21:O21)</f>
        <v>5000</v>
      </c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</row>
    <row r="22" spans="1:35" ht="15" thickBot="1" x14ac:dyDescent="0.35">
      <c r="A22" t="s">
        <v>3</v>
      </c>
      <c r="B22">
        <v>2</v>
      </c>
      <c r="C22">
        <v>2</v>
      </c>
      <c r="D22">
        <v>2</v>
      </c>
      <c r="E22">
        <v>3000</v>
      </c>
      <c r="G22">
        <v>3</v>
      </c>
      <c r="H22">
        <f>H16</f>
        <v>0</v>
      </c>
      <c r="I22" s="30">
        <f>I16</f>
        <v>2000</v>
      </c>
      <c r="J22">
        <f>J16</f>
        <v>0</v>
      </c>
      <c r="L22" t="s">
        <v>3</v>
      </c>
      <c r="M22">
        <f>VLOOKUP(solver_abs_hiba_y0!B4,lépcső_alternatívák!$G$20:$J$22,lépcső_alternatívák!H$11,0)</f>
        <v>0</v>
      </c>
      <c r="N22">
        <f>VLOOKUP(solver_abs_hiba_y0!C4,lépcső_alternatívák!$G$20:$J$22,lépcső_alternatívák!I$11,0)</f>
        <v>2000</v>
      </c>
      <c r="O22">
        <f>VLOOKUP(solver_abs_hiba_y0!D4,lépcső_alternatívák!$G$20:$J$22,lépcső_alternatívák!J$11,0)</f>
        <v>1000</v>
      </c>
      <c r="P22">
        <f t="shared" si="8"/>
        <v>3000</v>
      </c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</row>
    <row r="23" spans="1:35" x14ac:dyDescent="0.3">
      <c r="G23">
        <v>1</v>
      </c>
      <c r="H23">
        <v>2</v>
      </c>
      <c r="I23">
        <v>3</v>
      </c>
      <c r="J23">
        <v>4</v>
      </c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</row>
    <row r="24" spans="1:35" x14ac:dyDescent="0.3"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</row>
    <row r="25" spans="1:35" x14ac:dyDescent="0.3">
      <c r="A25" t="s">
        <v>0</v>
      </c>
      <c r="B25" t="s">
        <v>5</v>
      </c>
      <c r="C25" t="s">
        <v>6</v>
      </c>
      <c r="D25" t="s">
        <v>7</v>
      </c>
      <c r="E25" t="s">
        <v>4</v>
      </c>
      <c r="G25" t="str">
        <f>G19</f>
        <v>Lépcsôk(2)</v>
      </c>
      <c r="H25" t="str">
        <f>H19</f>
        <v>X(A1)</v>
      </c>
      <c r="I25" t="str">
        <f>I19</f>
        <v>X(A2)</v>
      </c>
      <c r="J25" t="str">
        <f>J19</f>
        <v>X(A3)</v>
      </c>
      <c r="M25" t="str">
        <f>H25</f>
        <v>X(A1)</v>
      </c>
      <c r="N25" t="str">
        <f t="shared" ref="N25" si="9">I25</f>
        <v>X(A2)</v>
      </c>
      <c r="O25" t="str">
        <f t="shared" ref="O25" si="10">J25</f>
        <v>X(A3)</v>
      </c>
      <c r="P25" t="s">
        <v>30</v>
      </c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</row>
    <row r="26" spans="1:35" x14ac:dyDescent="0.3">
      <c r="A26" t="s">
        <v>1</v>
      </c>
      <c r="B26" s="18">
        <v>1</v>
      </c>
      <c r="C26" s="18">
        <v>1</v>
      </c>
      <c r="D26" s="16">
        <v>2</v>
      </c>
      <c r="E26">
        <v>7000</v>
      </c>
      <c r="G26">
        <v>1</v>
      </c>
      <c r="H26" s="34">
        <v>3000</v>
      </c>
      <c r="I26" s="34">
        <v>3000</v>
      </c>
      <c r="J26" s="18">
        <f>J20</f>
        <v>3000</v>
      </c>
      <c r="L26" t="s">
        <v>1</v>
      </c>
      <c r="M26">
        <f>VLOOKUP(solver_abs_hiba_y0!B2,lépcső_alternatívák!$G$26:$J$28,lépcső_alternatívák!H$11,0)</f>
        <v>3000</v>
      </c>
      <c r="N26">
        <f>VLOOKUP(solver_abs_hiba_y0!C2,lépcső_alternatívák!$G$26:$J$28,lépcső_alternatívák!I$11,0)</f>
        <v>3000</v>
      </c>
      <c r="O26">
        <f>VLOOKUP(solver_abs_hiba_y0!D2,lépcső_alternatívák!$G$26:$J$28,lépcső_alternatívák!J$11,0)</f>
        <v>1000</v>
      </c>
      <c r="P26">
        <f>SUM(M26:O26)</f>
        <v>7000</v>
      </c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</row>
    <row r="27" spans="1:35" x14ac:dyDescent="0.3">
      <c r="A27" t="s">
        <v>2</v>
      </c>
      <c r="B27" s="19">
        <v>2</v>
      </c>
      <c r="C27">
        <v>3</v>
      </c>
      <c r="D27" s="18">
        <v>1</v>
      </c>
      <c r="E27">
        <v>5000</v>
      </c>
      <c r="G27">
        <v>2</v>
      </c>
      <c r="H27" s="19">
        <v>2000</v>
      </c>
      <c r="I27">
        <v>0</v>
      </c>
      <c r="J27">
        <f>J21</f>
        <v>1000</v>
      </c>
      <c r="L27" t="s">
        <v>2</v>
      </c>
      <c r="M27">
        <f>VLOOKUP(solver_abs_hiba_y0!B3,lépcső_alternatívák!$G$26:$J$28,lépcső_alternatívák!H$11,0)</f>
        <v>2000</v>
      </c>
      <c r="N27">
        <f>VLOOKUP(solver_abs_hiba_y0!C3,lépcső_alternatívák!$G$26:$J$28,lépcső_alternatívák!I$11,0)</f>
        <v>0</v>
      </c>
      <c r="O27">
        <f>VLOOKUP(solver_abs_hiba_y0!D3,lépcső_alternatívák!$G$26:$J$28,lépcső_alternatívák!J$11,0)</f>
        <v>3000</v>
      </c>
      <c r="P27">
        <f t="shared" ref="P27:P28" si="11">SUM(M27:O27)</f>
        <v>5000</v>
      </c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</row>
    <row r="28" spans="1:35" x14ac:dyDescent="0.3">
      <c r="A28" t="s">
        <v>3</v>
      </c>
      <c r="B28">
        <v>2</v>
      </c>
      <c r="C28">
        <v>2</v>
      </c>
      <c r="D28">
        <v>2</v>
      </c>
      <c r="E28">
        <v>3000</v>
      </c>
      <c r="G28">
        <v>3</v>
      </c>
      <c r="H28">
        <f>H22</f>
        <v>0</v>
      </c>
      <c r="I28">
        <v>0</v>
      </c>
      <c r="J28">
        <f>J22</f>
        <v>0</v>
      </c>
      <c r="L28" t="s">
        <v>3</v>
      </c>
      <c r="M28">
        <f>VLOOKUP(solver_abs_hiba_y0!B4,lépcső_alternatívák!$G$26:$J$28,lépcső_alternatívák!H$11,0)</f>
        <v>2000</v>
      </c>
      <c r="N28">
        <f>VLOOKUP(solver_abs_hiba_y0!C4,lépcső_alternatívák!$G$26:$J$28,lépcső_alternatívák!I$11,0)</f>
        <v>0</v>
      </c>
      <c r="O28">
        <f>VLOOKUP(solver_abs_hiba_y0!D4,lépcső_alternatívák!$G$26:$J$28,lépcső_alternatívák!J$11,0)</f>
        <v>1000</v>
      </c>
      <c r="P28">
        <f t="shared" si="11"/>
        <v>3000</v>
      </c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</row>
    <row r="29" spans="1:35" x14ac:dyDescent="0.3">
      <c r="G29">
        <v>1</v>
      </c>
      <c r="H29">
        <v>2</v>
      </c>
      <c r="I29">
        <v>3</v>
      </c>
      <c r="J29">
        <v>4</v>
      </c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</row>
    <row r="30" spans="1:35" x14ac:dyDescent="0.3"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</row>
    <row r="31" spans="1:35" x14ac:dyDescent="0.3">
      <c r="A31" t="s">
        <v>0</v>
      </c>
      <c r="B31" t="s">
        <v>5</v>
      </c>
      <c r="C31" t="s">
        <v>6</v>
      </c>
      <c r="D31" t="s">
        <v>7</v>
      </c>
      <c r="E31" t="s">
        <v>4</v>
      </c>
      <c r="G31" t="str">
        <f>G25</f>
        <v>Lépcsôk(2)</v>
      </c>
      <c r="H31" t="str">
        <f>H25</f>
        <v>X(A1)</v>
      </c>
      <c r="I31" t="str">
        <f>I25</f>
        <v>X(A2)</v>
      </c>
      <c r="J31" t="str">
        <f>J25</f>
        <v>X(A3)</v>
      </c>
      <c r="M31" t="str">
        <f>H31</f>
        <v>X(A1)</v>
      </c>
      <c r="N31" t="str">
        <f t="shared" ref="N31" si="12">I31</f>
        <v>X(A2)</v>
      </c>
      <c r="O31" t="str">
        <f t="shared" ref="O31" si="13">J31</f>
        <v>X(A3)</v>
      </c>
      <c r="P31" t="s">
        <v>30</v>
      </c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</row>
    <row r="32" spans="1:35" x14ac:dyDescent="0.3">
      <c r="A32" t="s">
        <v>1</v>
      </c>
      <c r="B32" s="20">
        <v>1</v>
      </c>
      <c r="C32" s="20">
        <v>1</v>
      </c>
      <c r="D32" s="16">
        <v>2</v>
      </c>
      <c r="E32">
        <v>7000</v>
      </c>
      <c r="G32">
        <v>1</v>
      </c>
      <c r="H32" s="33">
        <v>4000</v>
      </c>
      <c r="I32" s="33">
        <v>2000</v>
      </c>
      <c r="J32" s="20">
        <f>J26</f>
        <v>3000</v>
      </c>
      <c r="L32" t="s">
        <v>1</v>
      </c>
      <c r="M32">
        <f>VLOOKUP(solver_abs_hiba_y0!B2,lépcső_alternatívák!$G$32:$J$34,lépcső_alternatívák!H$11,0)</f>
        <v>4000</v>
      </c>
      <c r="N32">
        <f>VLOOKUP(solver_abs_hiba_y0!C2,lépcső_alternatívák!$G$32:$J$34,lépcső_alternatívák!I$11,0)</f>
        <v>2000</v>
      </c>
      <c r="O32">
        <f>VLOOKUP(solver_abs_hiba_y0!D2,lépcső_alternatívák!$G$32:$J$34,lépcső_alternatívák!J$11,0)</f>
        <v>1000</v>
      </c>
      <c r="P32">
        <f>SUM(M32:O32)</f>
        <v>7000</v>
      </c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</row>
    <row r="33" spans="1:35" x14ac:dyDescent="0.3">
      <c r="A33" t="s">
        <v>2</v>
      </c>
      <c r="B33">
        <v>2</v>
      </c>
      <c r="C33">
        <v>3</v>
      </c>
      <c r="D33" s="20">
        <v>1</v>
      </c>
      <c r="E33">
        <v>5000</v>
      </c>
      <c r="G33">
        <v>2</v>
      </c>
      <c r="H33">
        <f>H27</f>
        <v>2000</v>
      </c>
      <c r="I33">
        <f>I27</f>
        <v>0</v>
      </c>
      <c r="J33">
        <f>J27</f>
        <v>1000</v>
      </c>
      <c r="L33" t="s">
        <v>2</v>
      </c>
      <c r="M33">
        <f>VLOOKUP(solver_abs_hiba_y0!B3,lépcső_alternatívák!$G$32:$J$34,lépcső_alternatívák!H$11,0)</f>
        <v>2000</v>
      </c>
      <c r="N33">
        <f>VLOOKUP(solver_abs_hiba_y0!C3,lépcső_alternatívák!$G$32:$J$34,lépcső_alternatívák!I$11,0)</f>
        <v>0</v>
      </c>
      <c r="O33">
        <f>VLOOKUP(solver_abs_hiba_y0!D3,lépcső_alternatívák!$G$32:$J$34,lépcső_alternatívák!J$11,0)</f>
        <v>3000</v>
      </c>
      <c r="P33">
        <f t="shared" ref="P33:P34" si="14">SUM(M33:O33)</f>
        <v>5000</v>
      </c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</row>
    <row r="34" spans="1:35" x14ac:dyDescent="0.3">
      <c r="A34" t="s">
        <v>3</v>
      </c>
      <c r="B34">
        <v>2</v>
      </c>
      <c r="C34">
        <v>2</v>
      </c>
      <c r="D34">
        <v>2</v>
      </c>
      <c r="E34">
        <v>3000</v>
      </c>
      <c r="G34">
        <v>3</v>
      </c>
      <c r="H34">
        <f>H28</f>
        <v>0</v>
      </c>
      <c r="I34">
        <f>I28</f>
        <v>0</v>
      </c>
      <c r="J34">
        <f>J28</f>
        <v>0</v>
      </c>
      <c r="L34" t="s">
        <v>3</v>
      </c>
      <c r="M34">
        <f>VLOOKUP(solver_abs_hiba_y0!B4,lépcső_alternatívák!$G$32:$J$34,lépcső_alternatívák!H$11,0)</f>
        <v>2000</v>
      </c>
      <c r="N34">
        <f>VLOOKUP(solver_abs_hiba_y0!C4,lépcső_alternatívák!$G$32:$J$34,lépcső_alternatívák!I$11,0)</f>
        <v>0</v>
      </c>
      <c r="O34">
        <f>VLOOKUP(solver_abs_hiba_y0!D4,lépcső_alternatívák!$G$32:$J$34,lépcső_alternatívák!J$11,0)</f>
        <v>1000</v>
      </c>
      <c r="P34">
        <f t="shared" si="14"/>
        <v>3000</v>
      </c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</row>
    <row r="35" spans="1:35" x14ac:dyDescent="0.3">
      <c r="G35">
        <v>1</v>
      </c>
      <c r="H35">
        <v>2</v>
      </c>
      <c r="I35">
        <v>3</v>
      </c>
      <c r="J35">
        <v>4</v>
      </c>
    </row>
  </sheetData>
  <conditionalFormatting sqref="M1:P4 R2:T5 H1:J4 AG1:AI4 AB1:AD4 W1:Y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7885A-C187-489B-95AF-A82B3F72B16F}">
  <dimension ref="A1:G21"/>
  <sheetViews>
    <sheetView workbookViewId="0"/>
  </sheetViews>
  <sheetFormatPr defaultRowHeight="14.4" x14ac:dyDescent="0.3"/>
  <cols>
    <col min="1" max="1" width="16.21875" bestFit="1" customWidth="1"/>
    <col min="2" max="4" width="6.109375" bestFit="1" customWidth="1"/>
    <col min="5" max="5" width="5.109375" bestFit="1" customWidth="1"/>
    <col min="6" max="6" width="7" bestFit="1" customWidth="1"/>
    <col min="7" max="7" width="14" bestFit="1" customWidth="1"/>
  </cols>
  <sheetData>
    <row r="1" spans="1:7" x14ac:dyDescent="0.3">
      <c r="A1" t="s">
        <v>0</v>
      </c>
      <c r="B1" t="s">
        <v>5</v>
      </c>
      <c r="C1" t="s">
        <v>6</v>
      </c>
      <c r="D1" t="s">
        <v>7</v>
      </c>
      <c r="E1" t="s">
        <v>4</v>
      </c>
    </row>
    <row r="2" spans="1:7" x14ac:dyDescent="0.3">
      <c r="A2" t="s">
        <v>1</v>
      </c>
      <c r="B2">
        <v>1</v>
      </c>
      <c r="C2">
        <v>1</v>
      </c>
      <c r="D2">
        <v>2</v>
      </c>
      <c r="E2">
        <v>7000</v>
      </c>
    </row>
    <row r="3" spans="1:7" x14ac:dyDescent="0.3">
      <c r="A3" t="s">
        <v>2</v>
      </c>
      <c r="B3">
        <v>2</v>
      </c>
      <c r="C3">
        <v>3</v>
      </c>
      <c r="D3">
        <v>1</v>
      </c>
      <c r="E3">
        <v>5000</v>
      </c>
    </row>
    <row r="4" spans="1:7" x14ac:dyDescent="0.3">
      <c r="A4" t="s">
        <v>3</v>
      </c>
      <c r="B4">
        <v>2</v>
      </c>
      <c r="C4">
        <v>2</v>
      </c>
      <c r="D4">
        <v>2</v>
      </c>
      <c r="E4">
        <v>3000</v>
      </c>
    </row>
    <row r="6" spans="1:7" x14ac:dyDescent="0.3">
      <c r="A6" t="s">
        <v>56</v>
      </c>
      <c r="B6" t="str">
        <f>B1</f>
        <v>A1=X1</v>
      </c>
      <c r="C6" t="str">
        <f t="shared" ref="C6:D6" si="0">C1</f>
        <v>A2=X2</v>
      </c>
      <c r="D6" t="str">
        <f t="shared" si="0"/>
        <v>A3=X3</v>
      </c>
    </row>
    <row r="7" spans="1:7" x14ac:dyDescent="0.3">
      <c r="A7">
        <v>1</v>
      </c>
      <c r="B7" s="12">
        <v>4000.0597046436806</v>
      </c>
      <c r="C7" s="12">
        <v>2998.9402912328296</v>
      </c>
      <c r="D7" s="12">
        <v>4536.7411981670002</v>
      </c>
      <c r="E7" s="11"/>
      <c r="F7" s="11"/>
    </row>
    <row r="8" spans="1:7" x14ac:dyDescent="0.3">
      <c r="A8">
        <v>2</v>
      </c>
      <c r="B8" s="12">
        <v>1.0000000031233196</v>
      </c>
      <c r="C8" s="12">
        <v>2997.9402912323226</v>
      </c>
      <c r="D8" s="12">
        <v>1.0000000031233196</v>
      </c>
      <c r="E8" s="11"/>
      <c r="F8" s="11"/>
    </row>
    <row r="9" spans="1:7" x14ac:dyDescent="0.3">
      <c r="A9">
        <v>3</v>
      </c>
      <c r="B9" s="13">
        <v>1.5616598168504546E-9</v>
      </c>
      <c r="C9" s="12">
        <v>462.2538071922848</v>
      </c>
      <c r="D9" s="13">
        <v>1.5616598168504546E-9</v>
      </c>
      <c r="E9" s="11"/>
      <c r="F9" s="11"/>
    </row>
    <row r="10" spans="1:7" x14ac:dyDescent="0.3">
      <c r="A10">
        <v>1</v>
      </c>
      <c r="B10" s="11">
        <v>2</v>
      </c>
      <c r="C10" s="11">
        <v>3</v>
      </c>
      <c r="D10" s="11">
        <v>4</v>
      </c>
      <c r="E10" s="11"/>
      <c r="F10" s="11"/>
    </row>
    <row r="11" spans="1:7" x14ac:dyDescent="0.3">
      <c r="B11" s="11"/>
      <c r="C11" s="11"/>
      <c r="D11" s="11"/>
      <c r="E11" s="11"/>
      <c r="F11" s="11"/>
    </row>
    <row r="12" spans="1:7" x14ac:dyDescent="0.3">
      <c r="A12" t="s">
        <v>57</v>
      </c>
      <c r="B12" s="11" t="str">
        <f>B6</f>
        <v>A1=X1</v>
      </c>
      <c r="C12" s="11" t="str">
        <f t="shared" ref="C12:D12" si="1">C6</f>
        <v>A2=X2</v>
      </c>
      <c r="D12" s="11" t="str">
        <f t="shared" si="1"/>
        <v>A3=X3</v>
      </c>
      <c r="E12" s="11"/>
      <c r="F12" s="11"/>
    </row>
    <row r="13" spans="1:7" x14ac:dyDescent="0.3">
      <c r="A13" t="s">
        <v>53</v>
      </c>
      <c r="B13" s="11">
        <f>B7-B8</f>
        <v>3999.0597046405574</v>
      </c>
      <c r="C13" s="11">
        <f t="shared" ref="C13:D13" si="2">C7-C8</f>
        <v>1.0000000005070433</v>
      </c>
      <c r="D13" s="11">
        <f t="shared" si="2"/>
        <v>4535.741198163877</v>
      </c>
      <c r="E13" s="11"/>
      <c r="F13" s="11"/>
    </row>
    <row r="14" spans="1:7" x14ac:dyDescent="0.3">
      <c r="A14" t="s">
        <v>54</v>
      </c>
      <c r="B14" s="11">
        <f t="shared" ref="B14:D14" si="3">B8-B9</f>
        <v>1.0000000015616597</v>
      </c>
      <c r="C14" s="11">
        <f t="shared" si="3"/>
        <v>2535.6864840400376</v>
      </c>
      <c r="D14" s="11">
        <f t="shared" si="3"/>
        <v>1.0000000015616597</v>
      </c>
      <c r="E14" s="11"/>
      <c r="F14" s="11"/>
    </row>
    <row r="15" spans="1:7" x14ac:dyDescent="0.3">
      <c r="B15" s="11"/>
      <c r="C15" s="11"/>
      <c r="D15" s="11"/>
      <c r="E15" s="11"/>
      <c r="F15" s="11"/>
    </row>
    <row r="16" spans="1:7" x14ac:dyDescent="0.3">
      <c r="A16" t="s">
        <v>55</v>
      </c>
      <c r="B16" s="11" t="str">
        <f>B1</f>
        <v>A1=X1</v>
      </c>
      <c r="C16" s="11" t="str">
        <f t="shared" ref="C16:E19" si="4">C1</f>
        <v>A2=X2</v>
      </c>
      <c r="D16" s="11" t="str">
        <f t="shared" si="4"/>
        <v>A3=X3</v>
      </c>
      <c r="E16" s="11" t="str">
        <f t="shared" si="4"/>
        <v>Y=A4</v>
      </c>
      <c r="F16" s="11" t="s">
        <v>30</v>
      </c>
      <c r="G16" t="s">
        <v>58</v>
      </c>
    </row>
    <row r="17" spans="1:7" x14ac:dyDescent="0.3">
      <c r="A17" t="str">
        <f t="shared" ref="A17:A19" si="5">A2</f>
        <v>O1</v>
      </c>
      <c r="B17" s="11">
        <f>VLOOKUP(B2,$A$7:$D$9,B$10,0)</f>
        <v>4000.0597046436806</v>
      </c>
      <c r="C17" s="11">
        <f t="shared" ref="C17:D17" si="6">VLOOKUP(C2,$A$7:$D$9,C$10,0)</f>
        <v>2998.9402912328296</v>
      </c>
      <c r="D17" s="11">
        <f t="shared" si="6"/>
        <v>1.0000000031233196</v>
      </c>
      <c r="E17" s="11">
        <f t="shared" si="4"/>
        <v>7000</v>
      </c>
      <c r="F17" s="11">
        <f>SUM(B17:D17)</f>
        <v>6999.9999958796334</v>
      </c>
      <c r="G17" s="11">
        <f>ABS(E17-F17)</f>
        <v>4.1203666114597581E-6</v>
      </c>
    </row>
    <row r="18" spans="1:7" x14ac:dyDescent="0.3">
      <c r="A18" t="str">
        <f t="shared" si="5"/>
        <v>O2</v>
      </c>
      <c r="B18" s="11">
        <f t="shared" ref="B18:D19" si="7">VLOOKUP(B3,$A$7:$D$9,B$10,0)</f>
        <v>1.0000000031233196</v>
      </c>
      <c r="C18" s="11">
        <f t="shared" si="7"/>
        <v>462.2538071922848</v>
      </c>
      <c r="D18" s="11">
        <f t="shared" si="7"/>
        <v>4536.7411981670002</v>
      </c>
      <c r="E18" s="11">
        <f t="shared" si="4"/>
        <v>5000</v>
      </c>
      <c r="F18" s="11">
        <f t="shared" ref="F18:F19" si="8">SUM(B18:D18)</f>
        <v>4999.9950053624079</v>
      </c>
      <c r="G18" s="11">
        <f t="shared" ref="G18:G19" si="9">ABS(E18-F18)</f>
        <v>4.9946375920626451E-3</v>
      </c>
    </row>
    <row r="19" spans="1:7" x14ac:dyDescent="0.3">
      <c r="A19" t="str">
        <f t="shared" si="5"/>
        <v>O3</v>
      </c>
      <c r="B19" s="11">
        <f t="shared" si="7"/>
        <v>1.0000000031233196</v>
      </c>
      <c r="C19" s="11">
        <f t="shared" si="7"/>
        <v>2997.9402912323226</v>
      </c>
      <c r="D19" s="11">
        <f t="shared" si="7"/>
        <v>1.0000000031233196</v>
      </c>
      <c r="E19" s="11">
        <f t="shared" si="4"/>
        <v>3000</v>
      </c>
      <c r="F19" s="11">
        <f t="shared" si="8"/>
        <v>2999.940291238569</v>
      </c>
      <c r="G19" s="11">
        <f t="shared" si="9"/>
        <v>5.9708761431011226E-2</v>
      </c>
    </row>
    <row r="20" spans="1:7" x14ac:dyDescent="0.3">
      <c r="G20" s="11" t="s">
        <v>60</v>
      </c>
    </row>
    <row r="21" spans="1:7" x14ac:dyDescent="0.3">
      <c r="G21" s="11">
        <f>SUM(G17:G19)</f>
        <v>6.4707519389685331E-2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B22F4-A11B-4A25-8F45-12393B4DACD4}">
  <dimension ref="A1:G21"/>
  <sheetViews>
    <sheetView workbookViewId="0"/>
  </sheetViews>
  <sheetFormatPr defaultRowHeight="14.4" x14ac:dyDescent="0.3"/>
  <cols>
    <col min="1" max="1" width="16.21875" bestFit="1" customWidth="1"/>
    <col min="2" max="4" width="6.109375" bestFit="1" customWidth="1"/>
    <col min="5" max="5" width="5.109375" bestFit="1" customWidth="1"/>
    <col min="6" max="6" width="7" bestFit="1" customWidth="1"/>
    <col min="7" max="7" width="14" bestFit="1" customWidth="1"/>
  </cols>
  <sheetData>
    <row r="1" spans="1:7" x14ac:dyDescent="0.3">
      <c r="A1" t="s">
        <v>0</v>
      </c>
      <c r="B1" t="s">
        <v>5</v>
      </c>
      <c r="C1" t="s">
        <v>6</v>
      </c>
      <c r="D1" t="s">
        <v>7</v>
      </c>
      <c r="E1" t="s">
        <v>4</v>
      </c>
    </row>
    <row r="2" spans="1:7" x14ac:dyDescent="0.3">
      <c r="A2" t="s">
        <v>1</v>
      </c>
      <c r="B2">
        <v>1</v>
      </c>
      <c r="C2">
        <v>1</v>
      </c>
      <c r="D2">
        <v>2</v>
      </c>
      <c r="E2">
        <v>7000</v>
      </c>
    </row>
    <row r="3" spans="1:7" x14ac:dyDescent="0.3">
      <c r="A3" t="s">
        <v>2</v>
      </c>
      <c r="B3">
        <v>2</v>
      </c>
      <c r="C3">
        <v>3</v>
      </c>
      <c r="D3">
        <v>1</v>
      </c>
      <c r="E3">
        <v>5000</v>
      </c>
    </row>
    <row r="4" spans="1:7" x14ac:dyDescent="0.3">
      <c r="A4" t="s">
        <v>3</v>
      </c>
      <c r="B4">
        <v>2</v>
      </c>
      <c r="C4">
        <v>2</v>
      </c>
      <c r="D4">
        <v>2</v>
      </c>
      <c r="E4">
        <v>3000</v>
      </c>
    </row>
    <row r="6" spans="1:7" x14ac:dyDescent="0.3">
      <c r="A6" t="s">
        <v>56</v>
      </c>
      <c r="B6" t="str">
        <f>B1</f>
        <v>A1=X1</v>
      </c>
      <c r="C6" t="str">
        <f t="shared" ref="C6:D6" si="0">C1</f>
        <v>A2=X2</v>
      </c>
      <c r="D6" t="str">
        <f t="shared" si="0"/>
        <v>A3=X3</v>
      </c>
    </row>
    <row r="7" spans="1:7" x14ac:dyDescent="0.3">
      <c r="A7">
        <v>1</v>
      </c>
      <c r="B7" s="12">
        <v>2898.9616309962253</v>
      </c>
      <c r="C7" s="12">
        <v>2898.9616309962239</v>
      </c>
      <c r="D7" s="12">
        <v>3201.7517674040973</v>
      </c>
      <c r="E7" s="11"/>
      <c r="F7" s="11"/>
    </row>
    <row r="8" spans="1:7" x14ac:dyDescent="0.3">
      <c r="A8">
        <v>2</v>
      </c>
      <c r="B8" s="12">
        <v>1485.7898232963048</v>
      </c>
      <c r="C8" s="12">
        <v>312.14226076533197</v>
      </c>
      <c r="D8" s="12">
        <v>1202.0767253132797</v>
      </c>
      <c r="E8" s="11"/>
      <c r="F8" s="11"/>
    </row>
    <row r="9" spans="1:7" x14ac:dyDescent="0.3">
      <c r="A9">
        <v>3</v>
      </c>
      <c r="B9" s="13">
        <v>1</v>
      </c>
      <c r="C9" s="12">
        <v>312.14226076533197</v>
      </c>
      <c r="D9" s="13">
        <v>1</v>
      </c>
      <c r="E9" s="11"/>
      <c r="F9" s="11"/>
    </row>
    <row r="10" spans="1:7" x14ac:dyDescent="0.3">
      <c r="A10">
        <v>1</v>
      </c>
      <c r="B10" s="11">
        <v>2</v>
      </c>
      <c r="C10" s="11">
        <v>3</v>
      </c>
      <c r="D10" s="11">
        <v>4</v>
      </c>
      <c r="E10" s="11"/>
      <c r="F10" s="11"/>
    </row>
    <row r="11" spans="1:7" x14ac:dyDescent="0.3">
      <c r="B11" s="11"/>
      <c r="C11" s="11"/>
      <c r="D11" s="11"/>
      <c r="E11" s="11"/>
      <c r="F11" s="11"/>
    </row>
    <row r="12" spans="1:7" x14ac:dyDescent="0.3">
      <c r="A12" t="s">
        <v>57</v>
      </c>
      <c r="B12" s="11" t="str">
        <f>B6</f>
        <v>A1=X1</v>
      </c>
      <c r="C12" s="11" t="str">
        <f t="shared" ref="C12:D12" si="1">C6</f>
        <v>A2=X2</v>
      </c>
      <c r="D12" s="11" t="str">
        <f t="shared" si="1"/>
        <v>A3=X3</v>
      </c>
      <c r="E12" s="11"/>
      <c r="F12" s="11"/>
    </row>
    <row r="13" spans="1:7" x14ac:dyDescent="0.3">
      <c r="A13" t="s">
        <v>53</v>
      </c>
      <c r="B13" s="11">
        <f>B7-B8</f>
        <v>1413.1718076999205</v>
      </c>
      <c r="C13" s="11">
        <f t="shared" ref="C13:D13" si="2">C7-C8</f>
        <v>2586.8193702308918</v>
      </c>
      <c r="D13" s="11">
        <f t="shared" si="2"/>
        <v>1999.6750420908177</v>
      </c>
      <c r="E13" s="11"/>
      <c r="F13" s="11"/>
    </row>
    <row r="14" spans="1:7" x14ac:dyDescent="0.3">
      <c r="A14" t="s">
        <v>54</v>
      </c>
      <c r="B14" s="11">
        <f t="shared" ref="B14:D14" si="3">B8-B9</f>
        <v>1484.7898232963048</v>
      </c>
      <c r="C14" s="11">
        <f t="shared" si="3"/>
        <v>0</v>
      </c>
      <c r="D14" s="11">
        <f t="shared" si="3"/>
        <v>1201.0767253132797</v>
      </c>
      <c r="E14" s="11"/>
      <c r="F14" s="11"/>
    </row>
    <row r="15" spans="1:7" x14ac:dyDescent="0.3">
      <c r="B15" s="11"/>
      <c r="C15" s="11"/>
      <c r="D15" s="11"/>
      <c r="E15" s="11"/>
      <c r="F15" s="11"/>
    </row>
    <row r="16" spans="1:7" x14ac:dyDescent="0.3">
      <c r="A16" t="s">
        <v>55</v>
      </c>
      <c r="B16" s="11" t="str">
        <f>B1</f>
        <v>A1=X1</v>
      </c>
      <c r="C16" s="11" t="str">
        <f t="shared" ref="C16:E19" si="4">C1</f>
        <v>A2=X2</v>
      </c>
      <c r="D16" s="11" t="str">
        <f t="shared" si="4"/>
        <v>A3=X3</v>
      </c>
      <c r="E16" s="11" t="str">
        <f t="shared" si="4"/>
        <v>Y=A4</v>
      </c>
      <c r="F16" s="11" t="s">
        <v>30</v>
      </c>
      <c r="G16" t="s">
        <v>58</v>
      </c>
    </row>
    <row r="17" spans="1:7" x14ac:dyDescent="0.3">
      <c r="A17" t="str">
        <f t="shared" ref="A17:A19" si="5">A2</f>
        <v>O1</v>
      </c>
      <c r="B17" s="11">
        <f>VLOOKUP(B2,$A$7:$D$9,B$10,0)</f>
        <v>2898.9616309962253</v>
      </c>
      <c r="C17" s="11">
        <f t="shared" ref="C17:D17" si="6">VLOOKUP(C2,$A$7:$D$9,C$10,0)</f>
        <v>2898.9616309962239</v>
      </c>
      <c r="D17" s="11">
        <f t="shared" si="6"/>
        <v>1202.0767253132797</v>
      </c>
      <c r="E17" s="11">
        <f t="shared" si="4"/>
        <v>7000</v>
      </c>
      <c r="F17" s="11">
        <f>SUM(B17:D17)</f>
        <v>6999.9999873057295</v>
      </c>
      <c r="G17" s="11">
        <f>ABS(E17-F17)</f>
        <v>1.2694270481006242E-5</v>
      </c>
    </row>
    <row r="18" spans="1:7" x14ac:dyDescent="0.3">
      <c r="A18" t="str">
        <f t="shared" si="5"/>
        <v>O2</v>
      </c>
      <c r="B18" s="11">
        <f t="shared" ref="B18:D19" si="7">VLOOKUP(B3,$A$7:$D$9,B$10,0)</f>
        <v>1485.7898232963048</v>
      </c>
      <c r="C18" s="11">
        <f t="shared" si="7"/>
        <v>312.14226076533197</v>
      </c>
      <c r="D18" s="11">
        <f t="shared" si="7"/>
        <v>3201.7517674040973</v>
      </c>
      <c r="E18" s="11">
        <f t="shared" si="4"/>
        <v>5000</v>
      </c>
      <c r="F18" s="11">
        <f t="shared" ref="F18:F19" si="8">SUM(B18:D18)</f>
        <v>4999.6838514657338</v>
      </c>
      <c r="G18" s="11">
        <f t="shared" ref="G18:G19" si="9">ABS(E18-F18)</f>
        <v>0.31614853426617628</v>
      </c>
    </row>
    <row r="19" spans="1:7" x14ac:dyDescent="0.3">
      <c r="A19" t="str">
        <f t="shared" si="5"/>
        <v>O3</v>
      </c>
      <c r="B19" s="11">
        <f t="shared" si="7"/>
        <v>1485.7898232963048</v>
      </c>
      <c r="C19" s="11">
        <f t="shared" si="7"/>
        <v>312.14226076533197</v>
      </c>
      <c r="D19" s="11">
        <f t="shared" si="7"/>
        <v>1202.0767253132797</v>
      </c>
      <c r="E19" s="11">
        <f t="shared" si="4"/>
        <v>3000</v>
      </c>
      <c r="F19" s="11">
        <f t="shared" si="8"/>
        <v>3000.0088093749164</v>
      </c>
      <c r="G19" s="11">
        <f t="shared" si="9"/>
        <v>8.8093749163817847E-3</v>
      </c>
    </row>
    <row r="20" spans="1:7" x14ac:dyDescent="0.3">
      <c r="G20" s="11" t="s">
        <v>60</v>
      </c>
    </row>
    <row r="21" spans="1:7" x14ac:dyDescent="0.3">
      <c r="G21" s="11">
        <f>SUM(G17:G19)</f>
        <v>0.32497060345303908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0D389-A98B-4BA8-BE59-B83B1AAE0FA4}">
  <dimension ref="A1:G21"/>
  <sheetViews>
    <sheetView workbookViewId="0"/>
  </sheetViews>
  <sheetFormatPr defaultRowHeight="14.4" x14ac:dyDescent="0.3"/>
  <cols>
    <col min="1" max="1" width="16.21875" bestFit="1" customWidth="1"/>
    <col min="2" max="4" width="6.109375" bestFit="1" customWidth="1"/>
    <col min="5" max="5" width="5.109375" bestFit="1" customWidth="1"/>
    <col min="6" max="6" width="7" bestFit="1" customWidth="1"/>
    <col min="7" max="7" width="12.5546875" bestFit="1" customWidth="1"/>
  </cols>
  <sheetData>
    <row r="1" spans="1:7" x14ac:dyDescent="0.3">
      <c r="A1" t="s">
        <v>0</v>
      </c>
      <c r="B1" t="s">
        <v>5</v>
      </c>
      <c r="C1" t="s">
        <v>6</v>
      </c>
      <c r="D1" t="s">
        <v>7</v>
      </c>
      <c r="E1" t="s">
        <v>4</v>
      </c>
    </row>
    <row r="2" spans="1:7" x14ac:dyDescent="0.3">
      <c r="A2" t="s">
        <v>1</v>
      </c>
      <c r="B2">
        <v>1</v>
      </c>
      <c r="C2">
        <v>1</v>
      </c>
      <c r="D2">
        <v>2</v>
      </c>
      <c r="E2">
        <v>7000</v>
      </c>
    </row>
    <row r="3" spans="1:7" x14ac:dyDescent="0.3">
      <c r="A3" t="s">
        <v>2</v>
      </c>
      <c r="B3">
        <v>2</v>
      </c>
      <c r="C3">
        <v>3</v>
      </c>
      <c r="D3">
        <v>1</v>
      </c>
      <c r="E3">
        <v>5000</v>
      </c>
    </row>
    <row r="4" spans="1:7" x14ac:dyDescent="0.3">
      <c r="A4" t="s">
        <v>3</v>
      </c>
      <c r="B4">
        <v>2</v>
      </c>
      <c r="C4">
        <v>2</v>
      </c>
      <c r="D4">
        <v>2</v>
      </c>
      <c r="E4">
        <v>3000</v>
      </c>
    </row>
    <row r="6" spans="1:7" x14ac:dyDescent="0.3">
      <c r="A6" t="s">
        <v>56</v>
      </c>
      <c r="B6" t="str">
        <f>B1</f>
        <v>A1=X1</v>
      </c>
      <c r="C6" t="str">
        <f t="shared" ref="C6:D6" si="0">C1</f>
        <v>A2=X2</v>
      </c>
      <c r="D6" t="str">
        <f t="shared" si="0"/>
        <v>A3=X3</v>
      </c>
    </row>
    <row r="7" spans="1:7" x14ac:dyDescent="0.3">
      <c r="A7">
        <v>1</v>
      </c>
      <c r="B7" s="12">
        <v>3669.2885374635471</v>
      </c>
      <c r="C7" s="12">
        <v>2282.0143103927353</v>
      </c>
      <c r="D7" s="12">
        <v>3049.6939999200604</v>
      </c>
      <c r="E7" s="11"/>
      <c r="F7" s="11"/>
    </row>
    <row r="8" spans="1:7" x14ac:dyDescent="0.3">
      <c r="A8">
        <v>2</v>
      </c>
      <c r="B8" s="12">
        <v>1669.2888507311457</v>
      </c>
      <c r="C8" s="12">
        <v>282.01596107191546</v>
      </c>
      <c r="D8" s="12">
        <v>1048.6954065570994</v>
      </c>
      <c r="E8" s="11"/>
      <c r="F8" s="11"/>
    </row>
    <row r="9" spans="1:7" x14ac:dyDescent="0.3">
      <c r="A9">
        <v>3</v>
      </c>
      <c r="B9" s="13">
        <v>0</v>
      </c>
      <c r="C9" s="12">
        <v>281.01596107191546</v>
      </c>
      <c r="D9" s="13">
        <v>0</v>
      </c>
      <c r="E9" s="11"/>
      <c r="F9" s="11"/>
    </row>
    <row r="10" spans="1:7" x14ac:dyDescent="0.3">
      <c r="A10">
        <v>1</v>
      </c>
      <c r="B10" s="11">
        <v>2</v>
      </c>
      <c r="C10" s="11">
        <v>3</v>
      </c>
      <c r="D10" s="11">
        <v>4</v>
      </c>
      <c r="E10" s="11"/>
      <c r="F10" s="11"/>
    </row>
    <row r="11" spans="1:7" x14ac:dyDescent="0.3">
      <c r="B11" s="11"/>
      <c r="C11" s="11"/>
      <c r="D11" s="11"/>
      <c r="E11" s="11"/>
      <c r="F11" s="11"/>
    </row>
    <row r="12" spans="1:7" x14ac:dyDescent="0.3">
      <c r="A12" t="s">
        <v>57</v>
      </c>
      <c r="B12" s="11" t="str">
        <f>B6</f>
        <v>A1=X1</v>
      </c>
      <c r="C12" s="11" t="str">
        <f t="shared" ref="C12:D12" si="1">C6</f>
        <v>A2=X2</v>
      </c>
      <c r="D12" s="11" t="str">
        <f t="shared" si="1"/>
        <v>A3=X3</v>
      </c>
      <c r="E12" s="11"/>
      <c r="F12" s="11"/>
    </row>
    <row r="13" spans="1:7" x14ac:dyDescent="0.3">
      <c r="A13" t="s">
        <v>53</v>
      </c>
      <c r="B13" s="11">
        <f>B7-B8</f>
        <v>1999.9996867324014</v>
      </c>
      <c r="C13" s="11">
        <f t="shared" ref="C13:D13" si="2">C7-C8</f>
        <v>1999.9983493208199</v>
      </c>
      <c r="D13" s="11">
        <f t="shared" si="2"/>
        <v>2000.9985933629609</v>
      </c>
      <c r="E13" s="11"/>
      <c r="F13" s="11"/>
    </row>
    <row r="14" spans="1:7" x14ac:dyDescent="0.3">
      <c r="A14" t="s">
        <v>54</v>
      </c>
      <c r="B14" s="11">
        <f t="shared" ref="B14:D14" si="3">B8-B9</f>
        <v>1669.2888507311457</v>
      </c>
      <c r="C14" s="11">
        <f t="shared" si="3"/>
        <v>1</v>
      </c>
      <c r="D14" s="11">
        <f t="shared" si="3"/>
        <v>1048.6954065570994</v>
      </c>
      <c r="E14" s="11"/>
      <c r="F14" s="11"/>
    </row>
    <row r="15" spans="1:7" x14ac:dyDescent="0.3">
      <c r="B15" s="11"/>
      <c r="C15" s="11"/>
      <c r="D15" s="11"/>
      <c r="E15" s="11"/>
      <c r="F15" s="11"/>
    </row>
    <row r="16" spans="1:7" x14ac:dyDescent="0.3">
      <c r="A16" t="s">
        <v>55</v>
      </c>
      <c r="B16" s="11" t="str">
        <f>B1</f>
        <v>A1=X1</v>
      </c>
      <c r="C16" s="11" t="str">
        <f t="shared" ref="C16:E19" si="4">C1</f>
        <v>A2=X2</v>
      </c>
      <c r="D16" s="11" t="str">
        <f t="shared" si="4"/>
        <v>A3=X3</v>
      </c>
      <c r="E16" s="11" t="str">
        <f t="shared" si="4"/>
        <v>Y=A4</v>
      </c>
      <c r="F16" s="11" t="s">
        <v>30</v>
      </c>
      <c r="G16" t="s">
        <v>58</v>
      </c>
    </row>
    <row r="17" spans="1:7" x14ac:dyDescent="0.3">
      <c r="A17" t="str">
        <f t="shared" ref="A17:A19" si="5">A2</f>
        <v>O1</v>
      </c>
      <c r="B17" s="11">
        <f>VLOOKUP(B2,$A$7:$D$9,B$10,0)</f>
        <v>3669.2885374635471</v>
      </c>
      <c r="C17" s="11">
        <f t="shared" ref="C17:D17" si="6">VLOOKUP(C2,$A$7:$D$9,C$10,0)</f>
        <v>2282.0143103927353</v>
      </c>
      <c r="D17" s="11">
        <f t="shared" si="6"/>
        <v>1048.6954065570994</v>
      </c>
      <c r="E17" s="11">
        <f t="shared" si="4"/>
        <v>7000</v>
      </c>
      <c r="F17" s="11">
        <f>SUM(B17:D17)</f>
        <v>6999.9982544133818</v>
      </c>
      <c r="G17" s="11">
        <f>E17-F17</f>
        <v>1.7455866181990132E-3</v>
      </c>
    </row>
    <row r="18" spans="1:7" x14ac:dyDescent="0.3">
      <c r="A18" t="str">
        <f t="shared" si="5"/>
        <v>O2</v>
      </c>
      <c r="B18" s="11">
        <f t="shared" ref="B18:D19" si="7">VLOOKUP(B3,$A$7:$D$9,B$10,0)</f>
        <v>1669.2888507311457</v>
      </c>
      <c r="C18" s="11">
        <f t="shared" si="7"/>
        <v>281.01596107191546</v>
      </c>
      <c r="D18" s="11">
        <f t="shared" si="7"/>
        <v>3049.6939999200604</v>
      </c>
      <c r="E18" s="11">
        <f t="shared" si="4"/>
        <v>5000</v>
      </c>
      <c r="F18" s="11">
        <f t="shared" ref="F18:F19" si="8">SUM(B18:D18)</f>
        <v>4999.9988117231214</v>
      </c>
      <c r="G18" s="11">
        <f t="shared" ref="G18:G19" si="9">E18-F18</f>
        <v>1.1882768785653752E-3</v>
      </c>
    </row>
    <row r="19" spans="1:7" x14ac:dyDescent="0.3">
      <c r="A19" t="str">
        <f t="shared" si="5"/>
        <v>O3</v>
      </c>
      <c r="B19" s="11">
        <f t="shared" si="7"/>
        <v>1669.2888507311457</v>
      </c>
      <c r="C19" s="11">
        <f t="shared" si="7"/>
        <v>282.01596107191546</v>
      </c>
      <c r="D19" s="11">
        <f t="shared" si="7"/>
        <v>1048.6954065570994</v>
      </c>
      <c r="E19" s="11">
        <f t="shared" si="4"/>
        <v>3000</v>
      </c>
      <c r="F19" s="11">
        <f t="shared" si="8"/>
        <v>3000.0002183601605</v>
      </c>
      <c r="G19" s="11">
        <f t="shared" si="9"/>
        <v>-2.1836016048837337E-4</v>
      </c>
    </row>
    <row r="20" spans="1:7" x14ac:dyDescent="0.3">
      <c r="G20" s="11" t="s">
        <v>59</v>
      </c>
    </row>
    <row r="21" spans="1:7" x14ac:dyDescent="0.3">
      <c r="G21" s="11">
        <f>SUMSQ(G17:G19)</f>
        <v>4.5067557414570472E-6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148B6-A5FD-415D-8AA3-99C7C09814D0}">
  <dimension ref="A1:G21"/>
  <sheetViews>
    <sheetView workbookViewId="0"/>
  </sheetViews>
  <sheetFormatPr defaultRowHeight="14.4" x14ac:dyDescent="0.3"/>
  <cols>
    <col min="1" max="1" width="16.21875" bestFit="1" customWidth="1"/>
    <col min="2" max="4" width="6.109375" bestFit="1" customWidth="1"/>
    <col min="5" max="5" width="5.109375" bestFit="1" customWidth="1"/>
    <col min="6" max="6" width="7" bestFit="1" customWidth="1"/>
    <col min="7" max="7" width="12.5546875" bestFit="1" customWidth="1"/>
  </cols>
  <sheetData>
    <row r="1" spans="1:7" x14ac:dyDescent="0.3">
      <c r="A1" t="s">
        <v>0</v>
      </c>
      <c r="B1" t="s">
        <v>5</v>
      </c>
      <c r="C1" t="s">
        <v>6</v>
      </c>
      <c r="D1" t="s">
        <v>7</v>
      </c>
      <c r="E1" t="s">
        <v>4</v>
      </c>
    </row>
    <row r="2" spans="1:7" x14ac:dyDescent="0.3">
      <c r="A2" t="s">
        <v>1</v>
      </c>
      <c r="B2">
        <v>1</v>
      </c>
      <c r="C2">
        <v>1</v>
      </c>
      <c r="D2">
        <v>2</v>
      </c>
      <c r="E2">
        <v>7000</v>
      </c>
    </row>
    <row r="3" spans="1:7" x14ac:dyDescent="0.3">
      <c r="A3" t="s">
        <v>2</v>
      </c>
      <c r="B3">
        <v>2</v>
      </c>
      <c r="C3">
        <v>3</v>
      </c>
      <c r="D3">
        <v>1</v>
      </c>
      <c r="E3">
        <v>5000</v>
      </c>
    </row>
    <row r="4" spans="1:7" x14ac:dyDescent="0.3">
      <c r="A4" t="s">
        <v>3</v>
      </c>
      <c r="B4">
        <v>2</v>
      </c>
      <c r="C4">
        <v>2</v>
      </c>
      <c r="D4">
        <v>2</v>
      </c>
      <c r="E4">
        <v>3000</v>
      </c>
    </row>
    <row r="6" spans="1:7" x14ac:dyDescent="0.3">
      <c r="A6" t="s">
        <v>56</v>
      </c>
      <c r="B6" t="str">
        <f>B1</f>
        <v>A1=X1</v>
      </c>
      <c r="C6" t="str">
        <f t="shared" ref="C6:D6" si="0">C1</f>
        <v>A2=X2</v>
      </c>
      <c r="D6" t="str">
        <f t="shared" si="0"/>
        <v>A3=X3</v>
      </c>
    </row>
    <row r="7" spans="1:7" x14ac:dyDescent="0.3">
      <c r="A7">
        <v>1</v>
      </c>
      <c r="B7" s="12">
        <v>2910.1381482512552</v>
      </c>
      <c r="C7" s="12">
        <v>2910.1381621032083</v>
      </c>
      <c r="D7" s="12">
        <v>3179.7204032230538</v>
      </c>
      <c r="E7" s="11"/>
      <c r="F7" s="11"/>
    </row>
    <row r="8" spans="1:7" x14ac:dyDescent="0.3">
      <c r="A8">
        <v>2</v>
      </c>
      <c r="B8" s="12">
        <v>910.1392170994078</v>
      </c>
      <c r="C8" s="12">
        <v>910.13911930722054</v>
      </c>
      <c r="D8" s="12">
        <v>1179.7219930136496</v>
      </c>
      <c r="E8" s="11"/>
      <c r="F8" s="11"/>
    </row>
    <row r="9" spans="1:7" x14ac:dyDescent="0.3">
      <c r="A9">
        <v>3</v>
      </c>
      <c r="B9" s="13">
        <v>910.13921709933686</v>
      </c>
      <c r="C9" s="12">
        <v>910.13911930722054</v>
      </c>
      <c r="D9" s="13">
        <v>1179.7219930136498</v>
      </c>
      <c r="E9" s="11"/>
      <c r="F9" s="11"/>
    </row>
    <row r="10" spans="1:7" x14ac:dyDescent="0.3">
      <c r="A10">
        <v>1</v>
      </c>
      <c r="B10" s="11">
        <v>2</v>
      </c>
      <c r="C10" s="11">
        <v>3</v>
      </c>
      <c r="D10" s="11">
        <v>4</v>
      </c>
      <c r="E10" s="11"/>
      <c r="F10" s="11"/>
    </row>
    <row r="11" spans="1:7" x14ac:dyDescent="0.3">
      <c r="B11" s="11"/>
      <c r="C11" s="11"/>
      <c r="D11" s="11"/>
      <c r="E11" s="11"/>
      <c r="F11" s="11"/>
    </row>
    <row r="12" spans="1:7" x14ac:dyDescent="0.3">
      <c r="A12" t="s">
        <v>57</v>
      </c>
      <c r="B12" s="11" t="str">
        <f>B6</f>
        <v>A1=X1</v>
      </c>
      <c r="C12" s="11" t="str">
        <f t="shared" ref="C12:D12" si="1">C6</f>
        <v>A2=X2</v>
      </c>
      <c r="D12" s="11" t="str">
        <f t="shared" si="1"/>
        <v>A3=X3</v>
      </c>
      <c r="E12" s="11"/>
      <c r="F12" s="11"/>
    </row>
    <row r="13" spans="1:7" x14ac:dyDescent="0.3">
      <c r="A13" t="s">
        <v>53</v>
      </c>
      <c r="B13" s="11">
        <f>B7-B8</f>
        <v>1999.9989311518475</v>
      </c>
      <c r="C13" s="11">
        <f t="shared" ref="C13:D13" si="2">C7-C8</f>
        <v>1999.9990427959879</v>
      </c>
      <c r="D13" s="11">
        <f t="shared" si="2"/>
        <v>1999.9984102094043</v>
      </c>
      <c r="E13" s="11"/>
      <c r="F13" s="11"/>
    </row>
    <row r="14" spans="1:7" x14ac:dyDescent="0.3">
      <c r="A14" t="s">
        <v>54</v>
      </c>
      <c r="B14" s="11">
        <f t="shared" ref="B14:D14" si="3">B8-B9</f>
        <v>7.0940586738288403E-11</v>
      </c>
      <c r="C14" s="11">
        <f t="shared" si="3"/>
        <v>0</v>
      </c>
      <c r="D14" s="11">
        <f t="shared" si="3"/>
        <v>0</v>
      </c>
      <c r="E14" s="11"/>
      <c r="F14" s="11"/>
    </row>
    <row r="15" spans="1:7" x14ac:dyDescent="0.3">
      <c r="B15" s="11"/>
      <c r="C15" s="11"/>
      <c r="D15" s="11"/>
      <c r="E15" s="11"/>
      <c r="F15" s="11"/>
    </row>
    <row r="16" spans="1:7" x14ac:dyDescent="0.3">
      <c r="A16" t="s">
        <v>55</v>
      </c>
      <c r="B16" s="11" t="str">
        <f>B1</f>
        <v>A1=X1</v>
      </c>
      <c r="C16" s="11" t="str">
        <f t="shared" ref="C16:E16" si="4">C1</f>
        <v>A2=X2</v>
      </c>
      <c r="D16" s="11" t="str">
        <f t="shared" si="4"/>
        <v>A3=X3</v>
      </c>
      <c r="E16" s="11" t="str">
        <f t="shared" si="4"/>
        <v>Y=A4</v>
      </c>
      <c r="F16" s="11" t="s">
        <v>30</v>
      </c>
      <c r="G16" t="s">
        <v>58</v>
      </c>
    </row>
    <row r="17" spans="1:7" x14ac:dyDescent="0.3">
      <c r="A17" t="str">
        <f t="shared" ref="A17:A19" si="5">A2</f>
        <v>O1</v>
      </c>
      <c r="B17" s="11">
        <f>VLOOKUP(B2,$A$7:$D$9,B$10,0)</f>
        <v>2910.1381482512552</v>
      </c>
      <c r="C17" s="11">
        <f t="shared" ref="C17:D17" si="6">VLOOKUP(C2,$A$7:$D$9,C$10,0)</f>
        <v>2910.1381621032083</v>
      </c>
      <c r="D17" s="11">
        <f t="shared" si="6"/>
        <v>1179.7219930136496</v>
      </c>
      <c r="E17" s="11">
        <f t="shared" ref="E17" si="7">E2</f>
        <v>7000</v>
      </c>
      <c r="F17" s="11">
        <f>SUM(B17:D17)</f>
        <v>6999.9983033681137</v>
      </c>
      <c r="G17" s="11">
        <f>E17-F17</f>
        <v>1.6966318862614571E-3</v>
      </c>
    </row>
    <row r="18" spans="1:7" x14ac:dyDescent="0.3">
      <c r="A18" t="str">
        <f t="shared" si="5"/>
        <v>O2</v>
      </c>
      <c r="B18" s="11">
        <f t="shared" ref="B18:D18" si="8">VLOOKUP(B3,$A$7:$D$9,B$10,0)</f>
        <v>910.1392170994078</v>
      </c>
      <c r="C18" s="11">
        <f t="shared" si="8"/>
        <v>910.13911930722054</v>
      </c>
      <c r="D18" s="11">
        <f t="shared" si="8"/>
        <v>3179.7204032230538</v>
      </c>
      <c r="E18" s="11">
        <f t="shared" ref="E18" si="9">E3</f>
        <v>5000</v>
      </c>
      <c r="F18" s="11">
        <f t="shared" ref="F18:F19" si="10">SUM(B18:D18)</f>
        <v>4999.9987396296819</v>
      </c>
      <c r="G18" s="11">
        <f t="shared" ref="G18:G19" si="11">E18-F18</f>
        <v>1.2603703180502634E-3</v>
      </c>
    </row>
    <row r="19" spans="1:7" x14ac:dyDescent="0.3">
      <c r="A19" t="str">
        <f t="shared" si="5"/>
        <v>O3</v>
      </c>
      <c r="B19" s="11">
        <f t="shared" ref="B19:D19" si="12">VLOOKUP(B4,$A$7:$D$9,B$10,0)</f>
        <v>910.1392170994078</v>
      </c>
      <c r="C19" s="11">
        <f t="shared" si="12"/>
        <v>910.13911930722054</v>
      </c>
      <c r="D19" s="11">
        <f t="shared" si="12"/>
        <v>1179.7219930136496</v>
      </c>
      <c r="E19" s="11">
        <f t="shared" ref="E19" si="13">E4</f>
        <v>3000</v>
      </c>
      <c r="F19" s="11">
        <f t="shared" si="10"/>
        <v>3000.0003294202779</v>
      </c>
      <c r="G19" s="11">
        <f t="shared" si="11"/>
        <v>-3.2942027792159934E-4</v>
      </c>
    </row>
    <row r="20" spans="1:7" x14ac:dyDescent="0.3">
      <c r="G20" s="11" t="s">
        <v>59</v>
      </c>
    </row>
    <row r="21" spans="1:7" x14ac:dyDescent="0.3">
      <c r="G21" s="11">
        <f>SUMSQ(G17:G19)</f>
        <v>4.5756108156071767E-6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513FF-9083-4D50-A4E8-16BDD5BDFFF8}">
  <dimension ref="A1:L39"/>
  <sheetViews>
    <sheetView workbookViewId="0"/>
  </sheetViews>
  <sheetFormatPr defaultRowHeight="14.4" x14ac:dyDescent="0.3"/>
  <sheetData>
    <row r="1" spans="1:12" ht="18" x14ac:dyDescent="0.3">
      <c r="A1" s="1"/>
      <c r="E1" s="9" t="s">
        <v>45</v>
      </c>
    </row>
    <row r="2" spans="1:12" x14ac:dyDescent="0.3">
      <c r="A2" s="2"/>
    </row>
    <row r="5" spans="1:12" ht="18" x14ac:dyDescent="0.3">
      <c r="A5" s="3" t="s">
        <v>8</v>
      </c>
      <c r="B5" s="4">
        <v>9308306</v>
      </c>
      <c r="C5" s="3" t="s">
        <v>9</v>
      </c>
      <c r="D5" s="4">
        <v>3</v>
      </c>
      <c r="E5" s="3" t="s">
        <v>10</v>
      </c>
      <c r="F5" s="4">
        <v>3</v>
      </c>
      <c r="G5" s="3" t="s">
        <v>11</v>
      </c>
      <c r="H5" s="4">
        <v>3</v>
      </c>
      <c r="I5" s="3" t="s">
        <v>12</v>
      </c>
      <c r="J5" s="4">
        <v>0</v>
      </c>
      <c r="K5" s="3" t="s">
        <v>13</v>
      </c>
      <c r="L5" s="4" t="s">
        <v>14</v>
      </c>
    </row>
    <row r="6" spans="1:12" ht="18.600000000000001" thickBot="1" x14ac:dyDescent="0.35">
      <c r="A6" s="1"/>
    </row>
    <row r="7" spans="1:12" ht="15" thickBot="1" x14ac:dyDescent="0.35">
      <c r="A7" s="5" t="s">
        <v>15</v>
      </c>
      <c r="B7" s="5" t="s">
        <v>16</v>
      </c>
      <c r="C7" s="5" t="s">
        <v>17</v>
      </c>
      <c r="D7" s="5" t="s">
        <v>18</v>
      </c>
      <c r="E7" s="5" t="s">
        <v>19</v>
      </c>
    </row>
    <row r="8" spans="1:12" ht="15" thickBot="1" x14ac:dyDescent="0.35">
      <c r="A8" s="5" t="s">
        <v>1</v>
      </c>
      <c r="B8" s="6">
        <v>1</v>
      </c>
      <c r="C8" s="6">
        <v>1</v>
      </c>
      <c r="D8" s="6">
        <v>2</v>
      </c>
      <c r="E8" s="6">
        <v>7000</v>
      </c>
    </row>
    <row r="9" spans="1:12" ht="15" thickBot="1" x14ac:dyDescent="0.35">
      <c r="A9" s="5" t="s">
        <v>2</v>
      </c>
      <c r="B9" s="6">
        <v>2</v>
      </c>
      <c r="C9" s="6">
        <v>3</v>
      </c>
      <c r="D9" s="6">
        <v>1</v>
      </c>
      <c r="E9" s="6">
        <v>5000</v>
      </c>
    </row>
    <row r="10" spans="1:12" ht="15" thickBot="1" x14ac:dyDescent="0.35">
      <c r="A10" s="5" t="s">
        <v>3</v>
      </c>
      <c r="B10" s="6">
        <v>2</v>
      </c>
      <c r="C10" s="6">
        <v>2</v>
      </c>
      <c r="D10" s="6">
        <v>2</v>
      </c>
      <c r="E10" s="6">
        <v>3000</v>
      </c>
    </row>
    <row r="11" spans="1:12" ht="18.600000000000001" thickBot="1" x14ac:dyDescent="0.35">
      <c r="A11" s="1"/>
    </row>
    <row r="12" spans="1:12" ht="15" thickBot="1" x14ac:dyDescent="0.35">
      <c r="A12" s="5" t="s">
        <v>20</v>
      </c>
      <c r="B12" s="5" t="s">
        <v>16</v>
      </c>
      <c r="C12" s="5" t="s">
        <v>17</v>
      </c>
      <c r="D12" s="5" t="s">
        <v>18</v>
      </c>
    </row>
    <row r="13" spans="1:12" ht="15" thickBot="1" x14ac:dyDescent="0.35">
      <c r="A13" s="5" t="s">
        <v>21</v>
      </c>
      <c r="B13" s="6" t="s">
        <v>22</v>
      </c>
      <c r="C13" s="6" t="s">
        <v>23</v>
      </c>
      <c r="D13" s="6" t="s">
        <v>24</v>
      </c>
    </row>
    <row r="14" spans="1:12" ht="15" thickBot="1" x14ac:dyDescent="0.35">
      <c r="A14" s="5" t="s">
        <v>25</v>
      </c>
      <c r="B14" s="6" t="s">
        <v>26</v>
      </c>
      <c r="C14" s="6" t="s">
        <v>23</v>
      </c>
      <c r="D14" s="6" t="s">
        <v>26</v>
      </c>
    </row>
    <row r="15" spans="1:12" ht="15" thickBot="1" x14ac:dyDescent="0.35">
      <c r="A15" s="5" t="s">
        <v>27</v>
      </c>
      <c r="B15" s="6" t="s">
        <v>26</v>
      </c>
      <c r="C15" s="6" t="s">
        <v>26</v>
      </c>
      <c r="D15" s="6" t="s">
        <v>26</v>
      </c>
    </row>
    <row r="16" spans="1:12" ht="18.600000000000001" thickBot="1" x14ac:dyDescent="0.35">
      <c r="A16" s="1"/>
    </row>
    <row r="17" spans="1:8" ht="15" thickBot="1" x14ac:dyDescent="0.35">
      <c r="A17" s="5" t="s">
        <v>28</v>
      </c>
      <c r="B17" s="5" t="s">
        <v>16</v>
      </c>
      <c r="C17" s="5" t="s">
        <v>17</v>
      </c>
      <c r="D17" s="5" t="s">
        <v>18</v>
      </c>
    </row>
    <row r="18" spans="1:8" ht="15" thickBot="1" x14ac:dyDescent="0.35">
      <c r="A18" s="5" t="s">
        <v>21</v>
      </c>
      <c r="B18" s="6">
        <v>4000</v>
      </c>
      <c r="C18" s="6">
        <v>3000</v>
      </c>
      <c r="D18" s="6">
        <v>5000</v>
      </c>
    </row>
    <row r="19" spans="1:8" ht="15" thickBot="1" x14ac:dyDescent="0.35">
      <c r="A19" s="5" t="s">
        <v>25</v>
      </c>
      <c r="B19" s="6">
        <v>0</v>
      </c>
      <c r="C19" s="6">
        <v>3000</v>
      </c>
      <c r="D19" s="6">
        <v>0</v>
      </c>
    </row>
    <row r="20" spans="1:8" ht="15" thickBot="1" x14ac:dyDescent="0.35">
      <c r="A20" s="5" t="s">
        <v>27</v>
      </c>
      <c r="B20" s="14">
        <v>0</v>
      </c>
      <c r="C20" s="6">
        <v>0</v>
      </c>
      <c r="D20" s="14">
        <v>0</v>
      </c>
    </row>
    <row r="21" spans="1:8" ht="18.600000000000001" thickBot="1" x14ac:dyDescent="0.35">
      <c r="A21" s="1"/>
    </row>
    <row r="22" spans="1:8" ht="15" thickBot="1" x14ac:dyDescent="0.35">
      <c r="A22" s="5" t="s">
        <v>29</v>
      </c>
      <c r="B22" s="5" t="s">
        <v>16</v>
      </c>
      <c r="C22" s="5" t="s">
        <v>17</v>
      </c>
      <c r="D22" s="5" t="s">
        <v>18</v>
      </c>
      <c r="E22" s="5" t="s">
        <v>30</v>
      </c>
      <c r="F22" s="5" t="s">
        <v>31</v>
      </c>
      <c r="G22" s="5" t="s">
        <v>32</v>
      </c>
      <c r="H22" s="5" t="s">
        <v>33</v>
      </c>
    </row>
    <row r="23" spans="1:8" ht="15" thickBot="1" x14ac:dyDescent="0.35">
      <c r="A23" s="5" t="s">
        <v>1</v>
      </c>
      <c r="B23" s="6">
        <v>4000</v>
      </c>
      <c r="C23" s="6">
        <v>3000</v>
      </c>
      <c r="D23" s="6">
        <v>0</v>
      </c>
      <c r="E23" s="6">
        <v>7000</v>
      </c>
      <c r="F23" s="6">
        <v>7000</v>
      </c>
      <c r="G23" s="6">
        <v>0</v>
      </c>
      <c r="H23" s="6">
        <v>0</v>
      </c>
    </row>
    <row r="24" spans="1:8" ht="15" thickBot="1" x14ac:dyDescent="0.35">
      <c r="A24" s="5" t="s">
        <v>2</v>
      </c>
      <c r="B24" s="6">
        <v>0</v>
      </c>
      <c r="C24" s="6">
        <v>0</v>
      </c>
      <c r="D24" s="6">
        <v>5000</v>
      </c>
      <c r="E24" s="6">
        <v>5000</v>
      </c>
      <c r="F24" s="6">
        <v>5000</v>
      </c>
      <c r="G24" s="6">
        <v>0</v>
      </c>
      <c r="H24" s="6">
        <v>0</v>
      </c>
    </row>
    <row r="25" spans="1:8" ht="15" thickBot="1" x14ac:dyDescent="0.35">
      <c r="A25" s="5" t="s">
        <v>3</v>
      </c>
      <c r="B25" s="6">
        <v>0</v>
      </c>
      <c r="C25" s="6">
        <v>3000</v>
      </c>
      <c r="D25" s="6">
        <v>0</v>
      </c>
      <c r="E25" s="6">
        <v>3000</v>
      </c>
      <c r="F25" s="6">
        <v>3000</v>
      </c>
      <c r="G25" s="6">
        <v>0</v>
      </c>
      <c r="H25" s="6">
        <v>0</v>
      </c>
    </row>
    <row r="26" spans="1:8" ht="15" thickBot="1" x14ac:dyDescent="0.35"/>
    <row r="27" spans="1:8" ht="15" thickBot="1" x14ac:dyDescent="0.35">
      <c r="A27" s="7" t="s">
        <v>34</v>
      </c>
      <c r="B27" s="8">
        <v>12000</v>
      </c>
    </row>
    <row r="28" spans="1:8" ht="15" thickBot="1" x14ac:dyDescent="0.35">
      <c r="A28" s="7" t="s">
        <v>35</v>
      </c>
      <c r="B28" s="8">
        <v>0</v>
      </c>
    </row>
    <row r="29" spans="1:8" ht="15" thickBot="1" x14ac:dyDescent="0.35">
      <c r="A29" s="7" t="s">
        <v>36</v>
      </c>
      <c r="B29" s="8">
        <v>15000</v>
      </c>
    </row>
    <row r="30" spans="1:8" ht="15" thickBot="1" x14ac:dyDescent="0.35">
      <c r="A30" s="7" t="s">
        <v>37</v>
      </c>
      <c r="B30" s="8">
        <v>15000</v>
      </c>
    </row>
    <row r="31" spans="1:8" ht="15" thickBot="1" x14ac:dyDescent="0.35">
      <c r="A31" s="7" t="s">
        <v>38</v>
      </c>
      <c r="B31" s="8">
        <v>0</v>
      </c>
    </row>
    <row r="32" spans="1:8" ht="15" thickBot="1" x14ac:dyDescent="0.35">
      <c r="A32" s="7" t="s">
        <v>39</v>
      </c>
      <c r="B32" s="8"/>
    </row>
    <row r="33" spans="1:2" ht="15" thickBot="1" x14ac:dyDescent="0.35">
      <c r="A33" s="7" t="s">
        <v>40</v>
      </c>
      <c r="B33" s="8"/>
    </row>
    <row r="34" spans="1:2" ht="15" thickBot="1" x14ac:dyDescent="0.35">
      <c r="A34" s="7" t="s">
        <v>41</v>
      </c>
      <c r="B34" s="8">
        <v>0</v>
      </c>
    </row>
    <row r="36" spans="1:2" x14ac:dyDescent="0.3">
      <c r="A36" s="9" t="s">
        <v>42</v>
      </c>
    </row>
    <row r="38" spans="1:2" x14ac:dyDescent="0.3">
      <c r="A38" s="10" t="s">
        <v>43</v>
      </c>
    </row>
    <row r="39" spans="1:2" x14ac:dyDescent="0.3">
      <c r="A39" s="10" t="s">
        <v>44</v>
      </c>
    </row>
  </sheetData>
  <hyperlinks>
    <hyperlink ref="A36" r:id="rId1" display="https://miau.my-x.hu/myx-free/coco/test/930830620220214090422.html" xr:uid="{01E69603-893F-4639-9450-A297EF572D06}"/>
    <hyperlink ref="E1" r:id="rId2" xr:uid="{101B5B7F-0E0A-44DA-B1B6-314C9AC07445}"/>
  </hyperlinks>
  <pageMargins left="0.7" right="0.7" top="0.75" bottom="0.75" header="0.3" footer="0.3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B583C-2AB9-45E5-BD9B-429B44E6CF15}">
  <dimension ref="A1:L39"/>
  <sheetViews>
    <sheetView workbookViewId="0"/>
  </sheetViews>
  <sheetFormatPr defaultRowHeight="14.4" x14ac:dyDescent="0.3"/>
  <sheetData>
    <row r="1" spans="1:12" ht="18" x14ac:dyDescent="0.3">
      <c r="A1" s="1"/>
      <c r="E1" s="9" t="s">
        <v>45</v>
      </c>
    </row>
    <row r="2" spans="1:12" x14ac:dyDescent="0.3">
      <c r="A2" s="2"/>
    </row>
    <row r="5" spans="1:12" ht="18" x14ac:dyDescent="0.3">
      <c r="A5" s="3" t="s">
        <v>8</v>
      </c>
      <c r="B5" s="4">
        <v>9645272</v>
      </c>
      <c r="C5" s="3" t="s">
        <v>9</v>
      </c>
      <c r="D5" s="4">
        <v>3</v>
      </c>
      <c r="E5" s="3" t="s">
        <v>10</v>
      </c>
      <c r="F5" s="4">
        <v>3</v>
      </c>
      <c r="G5" s="3" t="s">
        <v>11</v>
      </c>
      <c r="H5" s="4">
        <v>3</v>
      </c>
      <c r="I5" s="3" t="s">
        <v>12</v>
      </c>
      <c r="J5" s="4">
        <v>0</v>
      </c>
      <c r="K5" s="3" t="s">
        <v>13</v>
      </c>
      <c r="L5" s="4" t="s">
        <v>46</v>
      </c>
    </row>
    <row r="6" spans="1:12" ht="18.600000000000001" thickBot="1" x14ac:dyDescent="0.35">
      <c r="A6" s="1"/>
    </row>
    <row r="7" spans="1:12" ht="15" thickBot="1" x14ac:dyDescent="0.35">
      <c r="A7" s="5" t="s">
        <v>15</v>
      </c>
      <c r="B7" s="5" t="s">
        <v>16</v>
      </c>
      <c r="C7" s="5" t="s">
        <v>17</v>
      </c>
      <c r="D7" s="5" t="s">
        <v>18</v>
      </c>
      <c r="E7" s="5" t="s">
        <v>19</v>
      </c>
    </row>
    <row r="8" spans="1:12" ht="15" thickBot="1" x14ac:dyDescent="0.35">
      <c r="A8" s="5" t="s">
        <v>1</v>
      </c>
      <c r="B8" s="6">
        <v>1</v>
      </c>
      <c r="C8" s="6">
        <v>1</v>
      </c>
      <c r="D8" s="6">
        <v>2</v>
      </c>
      <c r="E8" s="6">
        <v>7000</v>
      </c>
    </row>
    <row r="9" spans="1:12" ht="15" thickBot="1" x14ac:dyDescent="0.35">
      <c r="A9" s="5" t="s">
        <v>2</v>
      </c>
      <c r="B9" s="6">
        <v>2</v>
      </c>
      <c r="C9" s="6">
        <v>3</v>
      </c>
      <c r="D9" s="6">
        <v>1</v>
      </c>
      <c r="E9" s="6">
        <v>5000</v>
      </c>
    </row>
    <row r="10" spans="1:12" ht="15" thickBot="1" x14ac:dyDescent="0.35">
      <c r="A10" s="5" t="s">
        <v>3</v>
      </c>
      <c r="B10" s="6">
        <v>2</v>
      </c>
      <c r="C10" s="6">
        <v>2</v>
      </c>
      <c r="D10" s="6">
        <v>2</v>
      </c>
      <c r="E10" s="6">
        <v>3000</v>
      </c>
    </row>
    <row r="11" spans="1:12" ht="18.600000000000001" thickBot="1" x14ac:dyDescent="0.35">
      <c r="A11" s="1"/>
    </row>
    <row r="12" spans="1:12" ht="15" thickBot="1" x14ac:dyDescent="0.35">
      <c r="A12" s="5" t="s">
        <v>20</v>
      </c>
      <c r="B12" s="5" t="s">
        <v>16</v>
      </c>
      <c r="C12" s="5" t="s">
        <v>17</v>
      </c>
      <c r="D12" s="5" t="s">
        <v>18</v>
      </c>
    </row>
    <row r="13" spans="1:12" ht="15" thickBot="1" x14ac:dyDescent="0.35">
      <c r="A13" s="5" t="s">
        <v>21</v>
      </c>
      <c r="B13" s="6" t="s">
        <v>22</v>
      </c>
      <c r="C13" s="6" t="s">
        <v>47</v>
      </c>
      <c r="D13" s="6" t="s">
        <v>48</v>
      </c>
    </row>
    <row r="14" spans="1:12" ht="15" thickBot="1" x14ac:dyDescent="0.35">
      <c r="A14" s="5" t="s">
        <v>25</v>
      </c>
      <c r="B14" s="6" t="s">
        <v>49</v>
      </c>
      <c r="C14" s="6" t="s">
        <v>50</v>
      </c>
      <c r="D14" s="6" t="s">
        <v>49</v>
      </c>
    </row>
    <row r="15" spans="1:12" ht="15" thickBot="1" x14ac:dyDescent="0.35">
      <c r="A15" s="5" t="s">
        <v>27</v>
      </c>
      <c r="B15" s="6" t="s">
        <v>26</v>
      </c>
      <c r="C15" s="6" t="s">
        <v>26</v>
      </c>
      <c r="D15" s="6" t="s">
        <v>26</v>
      </c>
    </row>
    <row r="16" spans="1:12" ht="18.600000000000001" thickBot="1" x14ac:dyDescent="0.35">
      <c r="A16" s="1"/>
    </row>
    <row r="17" spans="1:8" ht="15" thickBot="1" x14ac:dyDescent="0.35">
      <c r="A17" s="5" t="s">
        <v>28</v>
      </c>
      <c r="B17" s="5" t="s">
        <v>16</v>
      </c>
      <c r="C17" s="5" t="s">
        <v>17</v>
      </c>
      <c r="D17" s="5" t="s">
        <v>18</v>
      </c>
    </row>
    <row r="18" spans="1:8" ht="15" thickBot="1" x14ac:dyDescent="0.35">
      <c r="A18" s="5" t="s">
        <v>21</v>
      </c>
      <c r="B18" s="6">
        <v>4000</v>
      </c>
      <c r="C18" s="6">
        <v>2999</v>
      </c>
      <c r="D18" s="6">
        <v>4999</v>
      </c>
    </row>
    <row r="19" spans="1:8" ht="15" thickBot="1" x14ac:dyDescent="0.35">
      <c r="A19" s="5" t="s">
        <v>25</v>
      </c>
      <c r="B19" s="6">
        <v>1</v>
      </c>
      <c r="C19" s="6">
        <v>2998</v>
      </c>
      <c r="D19" s="6">
        <v>1</v>
      </c>
    </row>
    <row r="20" spans="1:8" ht="15" thickBot="1" x14ac:dyDescent="0.35">
      <c r="A20" s="5" t="s">
        <v>27</v>
      </c>
      <c r="B20" s="14">
        <v>0</v>
      </c>
      <c r="C20" s="6">
        <v>0</v>
      </c>
      <c r="D20" s="14">
        <v>0</v>
      </c>
    </row>
    <row r="21" spans="1:8" ht="18.600000000000001" thickBot="1" x14ac:dyDescent="0.35">
      <c r="A21" s="1"/>
    </row>
    <row r="22" spans="1:8" ht="15" thickBot="1" x14ac:dyDescent="0.35">
      <c r="A22" s="5" t="s">
        <v>51</v>
      </c>
      <c r="B22" s="5" t="s">
        <v>16</v>
      </c>
      <c r="C22" s="5" t="s">
        <v>17</v>
      </c>
      <c r="D22" s="5" t="s">
        <v>18</v>
      </c>
      <c r="E22" s="5" t="s">
        <v>30</v>
      </c>
      <c r="F22" s="5" t="s">
        <v>31</v>
      </c>
      <c r="G22" s="5" t="s">
        <v>32</v>
      </c>
      <c r="H22" s="5" t="s">
        <v>33</v>
      </c>
    </row>
    <row r="23" spans="1:8" ht="15" thickBot="1" x14ac:dyDescent="0.35">
      <c r="A23" s="5" t="s">
        <v>1</v>
      </c>
      <c r="B23" s="6">
        <v>4000</v>
      </c>
      <c r="C23" s="6">
        <v>2999</v>
      </c>
      <c r="D23" s="6">
        <v>1</v>
      </c>
      <c r="E23" s="6">
        <v>7000</v>
      </c>
      <c r="F23" s="6">
        <v>7000</v>
      </c>
      <c r="G23" s="6">
        <v>0</v>
      </c>
      <c r="H23" s="6">
        <v>0</v>
      </c>
    </row>
    <row r="24" spans="1:8" ht="15" thickBot="1" x14ac:dyDescent="0.35">
      <c r="A24" s="5" t="s">
        <v>2</v>
      </c>
      <c r="B24" s="6">
        <v>1</v>
      </c>
      <c r="C24" s="6">
        <v>0</v>
      </c>
      <c r="D24" s="6">
        <v>4999</v>
      </c>
      <c r="E24" s="6">
        <v>5000</v>
      </c>
      <c r="F24" s="6">
        <v>5000</v>
      </c>
      <c r="G24" s="6">
        <v>0</v>
      </c>
      <c r="H24" s="6">
        <v>0</v>
      </c>
    </row>
    <row r="25" spans="1:8" ht="15" thickBot="1" x14ac:dyDescent="0.35">
      <c r="A25" s="5" t="s">
        <v>3</v>
      </c>
      <c r="B25" s="6">
        <v>1</v>
      </c>
      <c r="C25" s="6">
        <v>2998</v>
      </c>
      <c r="D25" s="6">
        <v>1</v>
      </c>
      <c r="E25" s="6">
        <v>3000</v>
      </c>
      <c r="F25" s="6">
        <v>3000</v>
      </c>
      <c r="G25" s="6">
        <v>0</v>
      </c>
      <c r="H25" s="6">
        <v>0</v>
      </c>
    </row>
    <row r="26" spans="1:8" ht="15" thickBot="1" x14ac:dyDescent="0.35"/>
    <row r="27" spans="1:8" ht="15" thickBot="1" x14ac:dyDescent="0.35">
      <c r="A27" s="7" t="s">
        <v>34</v>
      </c>
      <c r="B27" s="8">
        <v>11998</v>
      </c>
    </row>
    <row r="28" spans="1:8" ht="15" thickBot="1" x14ac:dyDescent="0.35">
      <c r="A28" s="7" t="s">
        <v>35</v>
      </c>
      <c r="B28" s="8">
        <v>0</v>
      </c>
    </row>
    <row r="29" spans="1:8" ht="15" thickBot="1" x14ac:dyDescent="0.35">
      <c r="A29" s="7" t="s">
        <v>36</v>
      </c>
      <c r="B29" s="8">
        <v>15000</v>
      </c>
    </row>
    <row r="30" spans="1:8" ht="15" thickBot="1" x14ac:dyDescent="0.35">
      <c r="A30" s="7" t="s">
        <v>37</v>
      </c>
      <c r="B30" s="8">
        <v>15000</v>
      </c>
    </row>
    <row r="31" spans="1:8" ht="15" thickBot="1" x14ac:dyDescent="0.35">
      <c r="A31" s="7" t="s">
        <v>38</v>
      </c>
      <c r="B31" s="8">
        <v>0</v>
      </c>
    </row>
    <row r="32" spans="1:8" ht="15" thickBot="1" x14ac:dyDescent="0.35">
      <c r="A32" s="7" t="s">
        <v>39</v>
      </c>
      <c r="B32" s="8"/>
    </row>
    <row r="33" spans="1:2" ht="15" thickBot="1" x14ac:dyDescent="0.35">
      <c r="A33" s="7" t="s">
        <v>40</v>
      </c>
      <c r="B33" s="8"/>
    </row>
    <row r="34" spans="1:2" ht="15" thickBot="1" x14ac:dyDescent="0.35">
      <c r="A34" s="7" t="s">
        <v>41</v>
      </c>
      <c r="B34" s="8">
        <v>0</v>
      </c>
    </row>
    <row r="36" spans="1:2" x14ac:dyDescent="0.3">
      <c r="A36" s="9" t="s">
        <v>42</v>
      </c>
    </row>
    <row r="38" spans="1:2" x14ac:dyDescent="0.3">
      <c r="A38" s="10" t="s">
        <v>43</v>
      </c>
    </row>
    <row r="39" spans="1:2" x14ac:dyDescent="0.3">
      <c r="A39" s="10" t="s">
        <v>52</v>
      </c>
    </row>
  </sheetData>
  <hyperlinks>
    <hyperlink ref="A36" r:id="rId1" display="https://miau.my-x.hu/myx-free/coco/test/964527220220214090611.html" xr:uid="{9B5ECF03-78D0-4F46-BEF5-A32D9C95E18C}"/>
    <hyperlink ref="E1" r:id="rId2" xr:uid="{FD4A3924-DB13-4942-82C1-64317860EF5B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7</vt:i4>
      </vt:variant>
    </vt:vector>
  </HeadingPairs>
  <TitlesOfParts>
    <vt:vector size="7" baseType="lpstr">
      <vt:lpstr>lépcső_alternatívák</vt:lpstr>
      <vt:lpstr>solver_abs_hiba_y0</vt:lpstr>
      <vt:lpstr>solver_abs_hiba_std</vt:lpstr>
      <vt:lpstr>solver_négyzetes_hiba_y0</vt:lpstr>
      <vt:lpstr>solver_négyzetes_hiba_std</vt:lpstr>
      <vt:lpstr>coco std</vt:lpstr>
      <vt:lpstr>coco y0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Lttd</dc:creator>
  <cp:lastModifiedBy>Lttd</cp:lastModifiedBy>
  <dcterms:created xsi:type="dcterms:W3CDTF">2022-02-14T08:02:05Z</dcterms:created>
  <dcterms:modified xsi:type="dcterms:W3CDTF">2022-02-28T13:56:20Z</dcterms:modified>
</cp:coreProperties>
</file>