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00130\var\www\miau\data\miau\282\"/>
    </mc:Choice>
  </mc:AlternateContent>
  <xr:revisionPtr revIDLastSave="0" documentId="13_ncr:1_{447D6C9F-61BF-47B9-BFD8-4F4D0EB68343}" xr6:coauthVersionLast="47" xr6:coauthVersionMax="47" xr10:uidLastSave="{00000000-0000-0000-0000-000000000000}"/>
  <bookViews>
    <workbookView xWindow="-108" yWindow="-108" windowWidth="23256" windowHeight="12720" xr2:uid="{1198AF15-DE97-4D1A-9479-EC4DD0CBF6D3}"/>
  </bookViews>
  <sheets>
    <sheet name="alapok" sheetId="1" r:id="rId1"/>
    <sheet name="std_dupla" sheetId="2" r:id="rId2"/>
    <sheet name="alapok (2)" sheetId="3" r:id="rId3"/>
    <sheet name="std_tanulas_teszt_Egyut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4" i="3" l="1"/>
  <c r="AP5" i="3"/>
  <c r="AP6" i="3"/>
  <c r="AP7" i="3"/>
  <c r="AP8" i="3"/>
  <c r="AP9" i="3"/>
  <c r="AP10" i="3"/>
  <c r="AP11" i="3"/>
  <c r="AQ11" i="3" s="1"/>
  <c r="AP12" i="3"/>
  <c r="AP13" i="3"/>
  <c r="AP14" i="3"/>
  <c r="AP15" i="3"/>
  <c r="AP16" i="3"/>
  <c r="AP17" i="3"/>
  <c r="AQ17" i="3" s="1"/>
  <c r="AP18" i="3"/>
  <c r="AP19" i="3"/>
  <c r="AP20" i="3"/>
  <c r="AP21" i="3"/>
  <c r="AP22" i="3"/>
  <c r="AP23" i="3"/>
  <c r="AP24" i="3"/>
  <c r="AP25" i="3"/>
  <c r="AP3" i="3"/>
  <c r="AN25" i="3"/>
  <c r="AM25" i="3"/>
  <c r="AL25" i="3"/>
  <c r="AK25" i="3"/>
  <c r="AJ25" i="3"/>
  <c r="AI25" i="3"/>
  <c r="AH25" i="3"/>
  <c r="AG25" i="3"/>
  <c r="AN24" i="3"/>
  <c r="AM24" i="3"/>
  <c r="AL24" i="3"/>
  <c r="AK24" i="3"/>
  <c r="AJ24" i="3"/>
  <c r="AI24" i="3"/>
  <c r="AH24" i="3"/>
  <c r="AG24" i="3"/>
  <c r="AN23" i="3"/>
  <c r="AM23" i="3"/>
  <c r="AL23" i="3"/>
  <c r="AK23" i="3"/>
  <c r="AJ23" i="3"/>
  <c r="AI23" i="3"/>
  <c r="AH23" i="3"/>
  <c r="AG23" i="3"/>
  <c r="AN22" i="3"/>
  <c r="AM22" i="3"/>
  <c r="AL22" i="3"/>
  <c r="AK22" i="3"/>
  <c r="AJ22" i="3"/>
  <c r="AI22" i="3"/>
  <c r="AH22" i="3"/>
  <c r="AG22" i="3"/>
  <c r="AN21" i="3"/>
  <c r="AM21" i="3"/>
  <c r="AL21" i="3"/>
  <c r="AK21" i="3"/>
  <c r="AJ21" i="3"/>
  <c r="AI21" i="3"/>
  <c r="AH21" i="3"/>
  <c r="AG21" i="3"/>
  <c r="AN20" i="3"/>
  <c r="AM20" i="3"/>
  <c r="AL20" i="3"/>
  <c r="AK20" i="3"/>
  <c r="AJ20" i="3"/>
  <c r="AI20" i="3"/>
  <c r="AH20" i="3"/>
  <c r="AG20" i="3"/>
  <c r="AN19" i="3"/>
  <c r="AM19" i="3"/>
  <c r="AL19" i="3"/>
  <c r="AK19" i="3"/>
  <c r="AJ19" i="3"/>
  <c r="AI19" i="3"/>
  <c r="AH19" i="3"/>
  <c r="AG19" i="3"/>
  <c r="AN18" i="3"/>
  <c r="AM18" i="3"/>
  <c r="AL18" i="3"/>
  <c r="AK18" i="3"/>
  <c r="AJ18" i="3"/>
  <c r="AI18" i="3"/>
  <c r="AH18" i="3"/>
  <c r="AG18" i="3"/>
  <c r="AN17" i="3"/>
  <c r="AM17" i="3"/>
  <c r="AL17" i="3"/>
  <c r="AK17" i="3"/>
  <c r="AJ17" i="3"/>
  <c r="AI17" i="3"/>
  <c r="AH17" i="3"/>
  <c r="AG17" i="3"/>
  <c r="AN16" i="3"/>
  <c r="AM16" i="3"/>
  <c r="AL16" i="3"/>
  <c r="AK16" i="3"/>
  <c r="AJ16" i="3"/>
  <c r="AI16" i="3"/>
  <c r="AH16" i="3"/>
  <c r="AG16" i="3"/>
  <c r="AN15" i="3"/>
  <c r="AM15" i="3"/>
  <c r="AL15" i="3"/>
  <c r="AK15" i="3"/>
  <c r="AJ15" i="3"/>
  <c r="AI15" i="3"/>
  <c r="AH15" i="3"/>
  <c r="AG15" i="3"/>
  <c r="AN14" i="3"/>
  <c r="AM14" i="3"/>
  <c r="AL14" i="3"/>
  <c r="AK14" i="3"/>
  <c r="AJ14" i="3"/>
  <c r="AI14" i="3"/>
  <c r="AH14" i="3"/>
  <c r="AG14" i="3"/>
  <c r="AN13" i="3"/>
  <c r="AM13" i="3"/>
  <c r="AL13" i="3"/>
  <c r="AK13" i="3"/>
  <c r="AJ13" i="3"/>
  <c r="AI13" i="3"/>
  <c r="AH13" i="3"/>
  <c r="AG13" i="3"/>
  <c r="AN12" i="3"/>
  <c r="AM12" i="3"/>
  <c r="AL12" i="3"/>
  <c r="AK12" i="3"/>
  <c r="AJ12" i="3"/>
  <c r="AI12" i="3"/>
  <c r="AH12" i="3"/>
  <c r="AG12" i="3"/>
  <c r="AN11" i="3"/>
  <c r="AM11" i="3"/>
  <c r="AL11" i="3"/>
  <c r="AK11" i="3"/>
  <c r="AJ11" i="3"/>
  <c r="AI11" i="3"/>
  <c r="AH11" i="3"/>
  <c r="AG11" i="3"/>
  <c r="AN10" i="3"/>
  <c r="AM10" i="3"/>
  <c r="AL10" i="3"/>
  <c r="AK10" i="3"/>
  <c r="AJ10" i="3"/>
  <c r="AI10" i="3"/>
  <c r="AH10" i="3"/>
  <c r="AG10" i="3"/>
  <c r="AN9" i="3"/>
  <c r="AM9" i="3"/>
  <c r="AL9" i="3"/>
  <c r="AK9" i="3"/>
  <c r="AJ9" i="3"/>
  <c r="AI9" i="3"/>
  <c r="AH9" i="3"/>
  <c r="AG9" i="3"/>
  <c r="AN8" i="3"/>
  <c r="AM8" i="3"/>
  <c r="AL8" i="3"/>
  <c r="AK8" i="3"/>
  <c r="AJ8" i="3"/>
  <c r="AI8" i="3"/>
  <c r="AH8" i="3"/>
  <c r="AG8" i="3"/>
  <c r="AN7" i="3"/>
  <c r="AM7" i="3"/>
  <c r="AL7" i="3"/>
  <c r="AK7" i="3"/>
  <c r="AJ7" i="3"/>
  <c r="AI7" i="3"/>
  <c r="AH7" i="3"/>
  <c r="AG7" i="3"/>
  <c r="AN6" i="3"/>
  <c r="AM6" i="3"/>
  <c r="AL6" i="3"/>
  <c r="AK6" i="3"/>
  <c r="AJ6" i="3"/>
  <c r="AI6" i="3"/>
  <c r="AH6" i="3"/>
  <c r="AG6" i="3"/>
  <c r="AN5" i="3"/>
  <c r="AM5" i="3"/>
  <c r="AL5" i="3"/>
  <c r="AK5" i="3"/>
  <c r="AJ5" i="3"/>
  <c r="AI5" i="3"/>
  <c r="AH5" i="3"/>
  <c r="AG5" i="3"/>
  <c r="AN4" i="3"/>
  <c r="AM4" i="3"/>
  <c r="AL4" i="3"/>
  <c r="AK4" i="3"/>
  <c r="AJ4" i="3"/>
  <c r="AI4" i="3"/>
  <c r="AH4" i="3"/>
  <c r="AG4" i="3"/>
  <c r="AN3" i="3"/>
  <c r="AM3" i="3"/>
  <c r="AL3" i="3"/>
  <c r="AK3" i="3"/>
  <c r="AJ3" i="3"/>
  <c r="AI3" i="3"/>
  <c r="AH3" i="3"/>
  <c r="AG3" i="3"/>
  <c r="AO25" i="3"/>
  <c r="AO24" i="3"/>
  <c r="AO23" i="3"/>
  <c r="AO22" i="3"/>
  <c r="AO21" i="3"/>
  <c r="AO20" i="3"/>
  <c r="AF25" i="3"/>
  <c r="AE25" i="3"/>
  <c r="AD25" i="3"/>
  <c r="AC25" i="3"/>
  <c r="AB25" i="3"/>
  <c r="AA25" i="3"/>
  <c r="Z25" i="3"/>
  <c r="Y25" i="3"/>
  <c r="AF24" i="3"/>
  <c r="AE24" i="3"/>
  <c r="AD24" i="3"/>
  <c r="AC24" i="3"/>
  <c r="AB24" i="3"/>
  <c r="AA24" i="3"/>
  <c r="Z24" i="3"/>
  <c r="Y24" i="3"/>
  <c r="AF23" i="3"/>
  <c r="AE23" i="3"/>
  <c r="AD23" i="3"/>
  <c r="AC23" i="3"/>
  <c r="AB23" i="3"/>
  <c r="AA23" i="3"/>
  <c r="Z23" i="3"/>
  <c r="Y23" i="3"/>
  <c r="AF22" i="3"/>
  <c r="AE22" i="3"/>
  <c r="AD22" i="3"/>
  <c r="AC22" i="3"/>
  <c r="AB22" i="3"/>
  <c r="AA22" i="3"/>
  <c r="Z22" i="3"/>
  <c r="Y22" i="3"/>
  <c r="AF21" i="3"/>
  <c r="AE21" i="3"/>
  <c r="AD21" i="3"/>
  <c r="AC21" i="3"/>
  <c r="AB21" i="3"/>
  <c r="AA21" i="3"/>
  <c r="Z21" i="3"/>
  <c r="Y21" i="3"/>
  <c r="AF20" i="3"/>
  <c r="AE20" i="3"/>
  <c r="AD20" i="3"/>
  <c r="AC20" i="3"/>
  <c r="AB20" i="3"/>
  <c r="AA20" i="3"/>
  <c r="Z20" i="3"/>
  <c r="Y20" i="3"/>
  <c r="AF19" i="3"/>
  <c r="AE19" i="3"/>
  <c r="AD19" i="3"/>
  <c r="AC19" i="3"/>
  <c r="AB19" i="3"/>
  <c r="AA19" i="3"/>
  <c r="Z19" i="3"/>
  <c r="Y19" i="3"/>
  <c r="AF18" i="3"/>
  <c r="AE18" i="3"/>
  <c r="AD18" i="3"/>
  <c r="AC18" i="3"/>
  <c r="AB18" i="3"/>
  <c r="AA18" i="3"/>
  <c r="Z18" i="3"/>
  <c r="Y18" i="3"/>
  <c r="AF17" i="3"/>
  <c r="AE17" i="3"/>
  <c r="AD17" i="3"/>
  <c r="AC17" i="3"/>
  <c r="AB17" i="3"/>
  <c r="AA17" i="3"/>
  <c r="Z17" i="3"/>
  <c r="Y17" i="3"/>
  <c r="AF16" i="3"/>
  <c r="AE16" i="3"/>
  <c r="AD16" i="3"/>
  <c r="AC16" i="3"/>
  <c r="AB16" i="3"/>
  <c r="AA16" i="3"/>
  <c r="Z16" i="3"/>
  <c r="Y16" i="3"/>
  <c r="AF15" i="3"/>
  <c r="AE15" i="3"/>
  <c r="AD15" i="3"/>
  <c r="AC15" i="3"/>
  <c r="AB15" i="3"/>
  <c r="AA15" i="3"/>
  <c r="Z15" i="3"/>
  <c r="Y15" i="3"/>
  <c r="AF14" i="3"/>
  <c r="AE14" i="3"/>
  <c r="AD14" i="3"/>
  <c r="AC14" i="3"/>
  <c r="AB14" i="3"/>
  <c r="AA14" i="3"/>
  <c r="Z14" i="3"/>
  <c r="Y14" i="3"/>
  <c r="AF13" i="3"/>
  <c r="AE13" i="3"/>
  <c r="AD13" i="3"/>
  <c r="AC13" i="3"/>
  <c r="AB13" i="3"/>
  <c r="AA13" i="3"/>
  <c r="Z13" i="3"/>
  <c r="Y13" i="3"/>
  <c r="AF12" i="3"/>
  <c r="AE12" i="3"/>
  <c r="AD12" i="3"/>
  <c r="AC12" i="3"/>
  <c r="AB12" i="3"/>
  <c r="AA12" i="3"/>
  <c r="Z12" i="3"/>
  <c r="Y12" i="3"/>
  <c r="AF11" i="3"/>
  <c r="AE11" i="3"/>
  <c r="AD11" i="3"/>
  <c r="AC11" i="3"/>
  <c r="AB11" i="3"/>
  <c r="AA11" i="3"/>
  <c r="Z11" i="3"/>
  <c r="Y11" i="3"/>
  <c r="AF10" i="3"/>
  <c r="AE10" i="3"/>
  <c r="AD10" i="3"/>
  <c r="AC10" i="3"/>
  <c r="AB10" i="3"/>
  <c r="AA10" i="3"/>
  <c r="Z10" i="3"/>
  <c r="Y10" i="3"/>
  <c r="AF9" i="3"/>
  <c r="AE9" i="3"/>
  <c r="AD9" i="3"/>
  <c r="AC9" i="3"/>
  <c r="AB9" i="3"/>
  <c r="AA9" i="3"/>
  <c r="Z9" i="3"/>
  <c r="Y9" i="3"/>
  <c r="AF8" i="3"/>
  <c r="AE8" i="3"/>
  <c r="AD8" i="3"/>
  <c r="AC8" i="3"/>
  <c r="AB8" i="3"/>
  <c r="AA8" i="3"/>
  <c r="Z8" i="3"/>
  <c r="Y8" i="3"/>
  <c r="AF7" i="3"/>
  <c r="AE7" i="3"/>
  <c r="AD7" i="3"/>
  <c r="AC7" i="3"/>
  <c r="AB7" i="3"/>
  <c r="AA7" i="3"/>
  <c r="Z7" i="3"/>
  <c r="Y7" i="3"/>
  <c r="AF6" i="3"/>
  <c r="AE6" i="3"/>
  <c r="AD6" i="3"/>
  <c r="AC6" i="3"/>
  <c r="AB6" i="3"/>
  <c r="AA6" i="3"/>
  <c r="Z6" i="3"/>
  <c r="Y6" i="3"/>
  <c r="AF5" i="3"/>
  <c r="AE5" i="3"/>
  <c r="AD5" i="3"/>
  <c r="AC5" i="3"/>
  <c r="AB5" i="3"/>
  <c r="AA5" i="3"/>
  <c r="Z5" i="3"/>
  <c r="Y5" i="3"/>
  <c r="AF4" i="3"/>
  <c r="AE4" i="3"/>
  <c r="AD4" i="3"/>
  <c r="AC4" i="3"/>
  <c r="AB4" i="3"/>
  <c r="AA4" i="3"/>
  <c r="Z4" i="3"/>
  <c r="Y4" i="3"/>
  <c r="AF3" i="3"/>
  <c r="AE3" i="3"/>
  <c r="AD3" i="3"/>
  <c r="AC3" i="3"/>
  <c r="AB3" i="3"/>
  <c r="AA3" i="3"/>
  <c r="Z3" i="3"/>
  <c r="Y3" i="3"/>
  <c r="X25" i="3"/>
  <c r="V25" i="3"/>
  <c r="T25" i="3"/>
  <c r="J25" i="3"/>
  <c r="U25" i="3" s="1"/>
  <c r="I25" i="3"/>
  <c r="X24" i="3"/>
  <c r="V24" i="3"/>
  <c r="J24" i="3"/>
  <c r="U24" i="3" s="1"/>
  <c r="X23" i="3"/>
  <c r="V23" i="3"/>
  <c r="J23" i="3"/>
  <c r="U23" i="3" s="1"/>
  <c r="I23" i="3"/>
  <c r="H24" i="3" s="1"/>
  <c r="X22" i="3"/>
  <c r="V22" i="3"/>
  <c r="J22" i="3"/>
  <c r="U22" i="3" s="1"/>
  <c r="X21" i="3"/>
  <c r="V21" i="3"/>
  <c r="U21" i="3"/>
  <c r="T21" i="3"/>
  <c r="J21" i="3"/>
  <c r="I22" i="3" s="1"/>
  <c r="I21" i="3"/>
  <c r="H22" i="3" s="1"/>
  <c r="X20" i="3"/>
  <c r="V20" i="3"/>
  <c r="J20" i="3"/>
  <c r="U20" i="3" s="1"/>
  <c r="X19" i="3"/>
  <c r="V19" i="3"/>
  <c r="AO19" i="3" s="1"/>
  <c r="J19" i="3"/>
  <c r="I20" i="3" s="1"/>
  <c r="T20" i="3" s="1"/>
  <c r="I19" i="3"/>
  <c r="H20" i="3" s="1"/>
  <c r="AO18" i="3"/>
  <c r="AQ18" i="3" s="1"/>
  <c r="X18" i="3"/>
  <c r="V18" i="3"/>
  <c r="J18" i="3"/>
  <c r="U18" i="3" s="1"/>
  <c r="H18" i="3"/>
  <c r="G19" i="3" s="1"/>
  <c r="X17" i="3"/>
  <c r="V17" i="3"/>
  <c r="AO17" i="3" s="1"/>
  <c r="J17" i="3"/>
  <c r="I17" i="3"/>
  <c r="T17" i="3" s="1"/>
  <c r="AO16" i="3"/>
  <c r="X16" i="3"/>
  <c r="V16" i="3"/>
  <c r="J16" i="3"/>
  <c r="U16" i="3" s="1"/>
  <c r="H16" i="3"/>
  <c r="G17" i="3" s="1"/>
  <c r="AQ15" i="3"/>
  <c r="X15" i="3"/>
  <c r="V15" i="3"/>
  <c r="AO15" i="3" s="1"/>
  <c r="J15" i="3"/>
  <c r="I15" i="3"/>
  <c r="AO14" i="3"/>
  <c r="AQ14" i="3" s="1"/>
  <c r="X14" i="3"/>
  <c r="V14" i="3"/>
  <c r="J14" i="3"/>
  <c r="U14" i="3" s="1"/>
  <c r="H14" i="3"/>
  <c r="G15" i="3" s="1"/>
  <c r="AQ13" i="3"/>
  <c r="X13" i="3"/>
  <c r="V13" i="3"/>
  <c r="AO13" i="3" s="1"/>
  <c r="J13" i="3"/>
  <c r="I13" i="3"/>
  <c r="AO12" i="3"/>
  <c r="AQ12" i="3" s="1"/>
  <c r="X12" i="3"/>
  <c r="V12" i="3"/>
  <c r="J12" i="3"/>
  <c r="U12" i="3" s="1"/>
  <c r="H12" i="3"/>
  <c r="G13" i="3" s="1"/>
  <c r="X11" i="3"/>
  <c r="V11" i="3"/>
  <c r="AO11" i="3" s="1"/>
  <c r="J11" i="3"/>
  <c r="I11" i="3"/>
  <c r="T11" i="3" s="1"/>
  <c r="AO10" i="3"/>
  <c r="AQ10" i="3" s="1"/>
  <c r="X10" i="3"/>
  <c r="V10" i="3"/>
  <c r="J10" i="3"/>
  <c r="U10" i="3" s="1"/>
  <c r="X9" i="3"/>
  <c r="V9" i="3"/>
  <c r="AO9" i="3" s="1"/>
  <c r="T9" i="3"/>
  <c r="J9" i="3"/>
  <c r="I10" i="3" s="1"/>
  <c r="T10" i="3" s="1"/>
  <c r="I9" i="3"/>
  <c r="H10" i="3" s="1"/>
  <c r="G9" i="3"/>
  <c r="F10" i="3" s="1"/>
  <c r="E11" i="3" s="1"/>
  <c r="X8" i="3"/>
  <c r="V8" i="3"/>
  <c r="AO8" i="3" s="1"/>
  <c r="AQ8" i="3" s="1"/>
  <c r="J8" i="3"/>
  <c r="U8" i="3" s="1"/>
  <c r="X7" i="3"/>
  <c r="V7" i="3"/>
  <c r="AO7" i="3" s="1"/>
  <c r="AQ7" i="3" s="1"/>
  <c r="U7" i="3"/>
  <c r="T7" i="3"/>
  <c r="J7" i="3"/>
  <c r="I8" i="3" s="1"/>
  <c r="H7" i="3"/>
  <c r="G8" i="3" s="1"/>
  <c r="X6" i="3"/>
  <c r="V6" i="3"/>
  <c r="AO6" i="3" s="1"/>
  <c r="AQ6" i="3" s="1"/>
  <c r="U6" i="3"/>
  <c r="T6" i="3"/>
  <c r="J6" i="3"/>
  <c r="I7" i="3" s="1"/>
  <c r="H8" i="3" s="1"/>
  <c r="I6" i="3"/>
  <c r="AO5" i="3"/>
  <c r="X5" i="3"/>
  <c r="V5" i="3"/>
  <c r="J5" i="3"/>
  <c r="U5" i="3" s="1"/>
  <c r="G5" i="3"/>
  <c r="F5" i="3"/>
  <c r="E6" i="3" s="1"/>
  <c r="E5" i="3"/>
  <c r="D6" i="3" s="1"/>
  <c r="X4" i="3"/>
  <c r="V4" i="3"/>
  <c r="AO4" i="3" s="1"/>
  <c r="AQ4" i="3" s="1"/>
  <c r="U4" i="3"/>
  <c r="J4" i="3"/>
  <c r="I5" i="3" s="1"/>
  <c r="I4" i="3"/>
  <c r="H4" i="3"/>
  <c r="G4" i="3"/>
  <c r="F4" i="3"/>
  <c r="Q4" i="3" s="1"/>
  <c r="E4" i="3"/>
  <c r="D5" i="3" s="1"/>
  <c r="D4" i="3"/>
  <c r="O4" i="3" s="1"/>
  <c r="AO3" i="3"/>
  <c r="X3" i="3"/>
  <c r="V3" i="3"/>
  <c r="U3" i="3"/>
  <c r="T3" i="3"/>
  <c r="S3" i="3"/>
  <c r="R3" i="3"/>
  <c r="Q3" i="3"/>
  <c r="P3" i="3"/>
  <c r="O3" i="3"/>
  <c r="N3" i="3"/>
  <c r="AO2" i="3"/>
  <c r="AF2" i="3"/>
  <c r="AN2" i="3" s="1"/>
  <c r="AE2" i="3"/>
  <c r="AM2" i="3" s="1"/>
  <c r="AD2" i="3"/>
  <c r="AL2" i="3" s="1"/>
  <c r="AC2" i="3"/>
  <c r="AK2" i="3" s="1"/>
  <c r="AB2" i="3"/>
  <c r="AJ2" i="3" s="1"/>
  <c r="AA2" i="3"/>
  <c r="AI2" i="3" s="1"/>
  <c r="Z2" i="3"/>
  <c r="AH2" i="3" s="1"/>
  <c r="Y2" i="3"/>
  <c r="AG2" i="3" s="1"/>
  <c r="X2" i="3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3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E25" i="1"/>
  <c r="AE32" i="1" s="1"/>
  <c r="AE24" i="1"/>
  <c r="AE31" i="1" s="1"/>
  <c r="AE23" i="1"/>
  <c r="AE30" i="1" s="1"/>
  <c r="AE22" i="1"/>
  <c r="AM22" i="1" s="1"/>
  <c r="AM29" i="1" s="1"/>
  <c r="AQ20" i="1"/>
  <c r="AO28" i="1"/>
  <c r="AO27" i="1"/>
  <c r="AN32" i="1"/>
  <c r="AL32" i="1"/>
  <c r="AK32" i="1"/>
  <c r="AJ32" i="1"/>
  <c r="AI32" i="1"/>
  <c r="AH32" i="1"/>
  <c r="AG32" i="1"/>
  <c r="AF32" i="1"/>
  <c r="AD32" i="1"/>
  <c r="AC32" i="1"/>
  <c r="AB32" i="1"/>
  <c r="AA32" i="1"/>
  <c r="Z32" i="1"/>
  <c r="Y32" i="1"/>
  <c r="AN31" i="1"/>
  <c r="AL31" i="1"/>
  <c r="AK31" i="1"/>
  <c r="AJ31" i="1"/>
  <c r="AI31" i="1"/>
  <c r="AH31" i="1"/>
  <c r="AG31" i="1"/>
  <c r="AF31" i="1"/>
  <c r="AD31" i="1"/>
  <c r="AC31" i="1"/>
  <c r="AB31" i="1"/>
  <c r="AA31" i="1"/>
  <c r="Z31" i="1"/>
  <c r="Y31" i="1"/>
  <c r="AN30" i="1"/>
  <c r="AL30" i="1"/>
  <c r="AK30" i="1"/>
  <c r="AJ30" i="1"/>
  <c r="AI30" i="1"/>
  <c r="AH30" i="1"/>
  <c r="AG30" i="1"/>
  <c r="AF30" i="1"/>
  <c r="AD30" i="1"/>
  <c r="AC30" i="1"/>
  <c r="AB30" i="1"/>
  <c r="AA30" i="1"/>
  <c r="Z30" i="1"/>
  <c r="Y30" i="1"/>
  <c r="AN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32" i="1"/>
  <c r="X31" i="1"/>
  <c r="X30" i="1"/>
  <c r="X29" i="1"/>
  <c r="X28" i="1"/>
  <c r="X27" i="1"/>
  <c r="AO25" i="1"/>
  <c r="AO24" i="1"/>
  <c r="AO23" i="1"/>
  <c r="AO22" i="1"/>
  <c r="AO21" i="1"/>
  <c r="AO20" i="1"/>
  <c r="AN25" i="1"/>
  <c r="AL25" i="1"/>
  <c r="AK25" i="1"/>
  <c r="AJ25" i="1"/>
  <c r="AI25" i="1"/>
  <c r="AH25" i="1"/>
  <c r="AG25" i="1"/>
  <c r="AN24" i="1"/>
  <c r="AL24" i="1"/>
  <c r="AK24" i="1"/>
  <c r="AJ24" i="1"/>
  <c r="AI24" i="1"/>
  <c r="AH24" i="1"/>
  <c r="AG24" i="1"/>
  <c r="AN23" i="1"/>
  <c r="AL23" i="1"/>
  <c r="AK23" i="1"/>
  <c r="AJ23" i="1"/>
  <c r="AI23" i="1"/>
  <c r="AH23" i="1"/>
  <c r="AG23" i="1"/>
  <c r="AN22" i="1"/>
  <c r="AL22" i="1"/>
  <c r="AK22" i="1"/>
  <c r="AJ22" i="1"/>
  <c r="AI22" i="1"/>
  <c r="AH22" i="1"/>
  <c r="AG22" i="1"/>
  <c r="AN21" i="1"/>
  <c r="AM21" i="1"/>
  <c r="AL21" i="1"/>
  <c r="AK21" i="1"/>
  <c r="AJ21" i="1"/>
  <c r="AI21" i="1"/>
  <c r="AH21" i="1"/>
  <c r="AG21" i="1"/>
  <c r="AN20" i="1"/>
  <c r="AM20" i="1"/>
  <c r="AL20" i="1"/>
  <c r="AK20" i="1"/>
  <c r="AJ20" i="1"/>
  <c r="AI20" i="1"/>
  <c r="AH20" i="1"/>
  <c r="AF25" i="1"/>
  <c r="AD25" i="1"/>
  <c r="AC25" i="1"/>
  <c r="AB25" i="1"/>
  <c r="AA25" i="1"/>
  <c r="Z25" i="1"/>
  <c r="Y25" i="1"/>
  <c r="AF24" i="1"/>
  <c r="AD24" i="1"/>
  <c r="AC24" i="1"/>
  <c r="AB24" i="1"/>
  <c r="AA24" i="1"/>
  <c r="Z24" i="1"/>
  <c r="Y24" i="1"/>
  <c r="AF23" i="1"/>
  <c r="AD23" i="1"/>
  <c r="AC23" i="1"/>
  <c r="AB23" i="1"/>
  <c r="AA23" i="1"/>
  <c r="Z23" i="1"/>
  <c r="Y23" i="1"/>
  <c r="AF22" i="1"/>
  <c r="AD22" i="1"/>
  <c r="AC22" i="1"/>
  <c r="AB22" i="1"/>
  <c r="AA22" i="1"/>
  <c r="Z22" i="1"/>
  <c r="Y22" i="1"/>
  <c r="AF21" i="1"/>
  <c r="AE21" i="1"/>
  <c r="AD21" i="1"/>
  <c r="AC21" i="1"/>
  <c r="AB21" i="1"/>
  <c r="AA21" i="1"/>
  <c r="Z21" i="1"/>
  <c r="Y21" i="1"/>
  <c r="AF20" i="1"/>
  <c r="AE20" i="1"/>
  <c r="AD20" i="1"/>
  <c r="AC20" i="1"/>
  <c r="AB20" i="1"/>
  <c r="AA20" i="1"/>
  <c r="Z20" i="1"/>
  <c r="Y20" i="1"/>
  <c r="AG20" i="1" s="1"/>
  <c r="V25" i="1"/>
  <c r="U25" i="1"/>
  <c r="T25" i="1"/>
  <c r="S25" i="1"/>
  <c r="R25" i="1"/>
  <c r="Q25" i="1"/>
  <c r="P25" i="1"/>
  <c r="O25" i="1"/>
  <c r="N25" i="1"/>
  <c r="V24" i="1"/>
  <c r="U24" i="1"/>
  <c r="T24" i="1"/>
  <c r="S24" i="1"/>
  <c r="R24" i="1"/>
  <c r="Q24" i="1"/>
  <c r="P24" i="1"/>
  <c r="O24" i="1"/>
  <c r="N24" i="1"/>
  <c r="V23" i="1"/>
  <c r="U23" i="1"/>
  <c r="T23" i="1"/>
  <c r="S23" i="1"/>
  <c r="R23" i="1"/>
  <c r="Q23" i="1"/>
  <c r="P23" i="1"/>
  <c r="O23" i="1"/>
  <c r="N23" i="1"/>
  <c r="V22" i="1"/>
  <c r="U22" i="1"/>
  <c r="T22" i="1"/>
  <c r="S22" i="1"/>
  <c r="R22" i="1"/>
  <c r="Q22" i="1"/>
  <c r="P22" i="1"/>
  <c r="O22" i="1"/>
  <c r="N22" i="1"/>
  <c r="V21" i="1"/>
  <c r="U21" i="1"/>
  <c r="T21" i="1"/>
  <c r="S21" i="1"/>
  <c r="R21" i="1"/>
  <c r="Q21" i="1"/>
  <c r="P21" i="1"/>
  <c r="O21" i="1"/>
  <c r="N21" i="1"/>
  <c r="V20" i="1"/>
  <c r="U20" i="1"/>
  <c r="T20" i="1"/>
  <c r="S20" i="1"/>
  <c r="R20" i="1"/>
  <c r="Q20" i="1"/>
  <c r="P20" i="1"/>
  <c r="O20" i="1"/>
  <c r="N20" i="1"/>
  <c r="X25" i="1"/>
  <c r="X24" i="1"/>
  <c r="X23" i="1"/>
  <c r="X22" i="1"/>
  <c r="X21" i="1"/>
  <c r="X20" i="1"/>
  <c r="AL19" i="1"/>
  <c r="AL18" i="1"/>
  <c r="AL17" i="1"/>
  <c r="AL16" i="1"/>
  <c r="AL15" i="1"/>
  <c r="AL14" i="1"/>
  <c r="AL13" i="1"/>
  <c r="AL12" i="1"/>
  <c r="AL11" i="1"/>
  <c r="AM10" i="1"/>
  <c r="AM9" i="1"/>
  <c r="AM8" i="1"/>
  <c r="AM7" i="1"/>
  <c r="AM6" i="1"/>
  <c r="AM5" i="1"/>
  <c r="AM4" i="1"/>
  <c r="AN3" i="1"/>
  <c r="AN2" i="1"/>
  <c r="AM2" i="1"/>
  <c r="AL2" i="1"/>
  <c r="AK2" i="1"/>
  <c r="AJ2" i="1"/>
  <c r="AI2" i="1"/>
  <c r="AH2" i="1"/>
  <c r="AG2" i="1"/>
  <c r="AF19" i="1"/>
  <c r="AN19" i="1" s="1"/>
  <c r="AE19" i="1"/>
  <c r="AM19" i="1" s="1"/>
  <c r="AD19" i="1"/>
  <c r="AC19" i="1"/>
  <c r="AK19" i="1" s="1"/>
  <c r="AB19" i="1"/>
  <c r="AJ19" i="1" s="1"/>
  <c r="AA19" i="1"/>
  <c r="AI19" i="1" s="1"/>
  <c r="Z19" i="1"/>
  <c r="AH19" i="1" s="1"/>
  <c r="Y19" i="1"/>
  <c r="AG19" i="1" s="1"/>
  <c r="AF18" i="1"/>
  <c r="AN18" i="1" s="1"/>
  <c r="AE18" i="1"/>
  <c r="AM18" i="1" s="1"/>
  <c r="AD18" i="1"/>
  <c r="AC18" i="1"/>
  <c r="AK18" i="1" s="1"/>
  <c r="AB18" i="1"/>
  <c r="AJ18" i="1" s="1"/>
  <c r="AA18" i="1"/>
  <c r="AI18" i="1" s="1"/>
  <c r="Z18" i="1"/>
  <c r="AH18" i="1" s="1"/>
  <c r="Y18" i="1"/>
  <c r="AG18" i="1" s="1"/>
  <c r="AF17" i="1"/>
  <c r="AN17" i="1" s="1"/>
  <c r="AE17" i="1"/>
  <c r="AM17" i="1" s="1"/>
  <c r="AD17" i="1"/>
  <c r="AC17" i="1"/>
  <c r="AK17" i="1" s="1"/>
  <c r="AB17" i="1"/>
  <c r="AJ17" i="1" s="1"/>
  <c r="AA17" i="1"/>
  <c r="AI17" i="1" s="1"/>
  <c r="Z17" i="1"/>
  <c r="AH17" i="1" s="1"/>
  <c r="Y17" i="1"/>
  <c r="AG17" i="1" s="1"/>
  <c r="AF16" i="1"/>
  <c r="AN16" i="1" s="1"/>
  <c r="AE16" i="1"/>
  <c r="AM16" i="1" s="1"/>
  <c r="AD16" i="1"/>
  <c r="AC16" i="1"/>
  <c r="AK16" i="1" s="1"/>
  <c r="AB16" i="1"/>
  <c r="AJ16" i="1" s="1"/>
  <c r="AA16" i="1"/>
  <c r="AI16" i="1" s="1"/>
  <c r="Z16" i="1"/>
  <c r="AH16" i="1" s="1"/>
  <c r="Y16" i="1"/>
  <c r="AG16" i="1" s="1"/>
  <c r="AF15" i="1"/>
  <c r="AN15" i="1" s="1"/>
  <c r="AE15" i="1"/>
  <c r="AM15" i="1" s="1"/>
  <c r="AD15" i="1"/>
  <c r="AC15" i="1"/>
  <c r="AK15" i="1" s="1"/>
  <c r="AB15" i="1"/>
  <c r="AJ15" i="1" s="1"/>
  <c r="AA15" i="1"/>
  <c r="AI15" i="1" s="1"/>
  <c r="Z15" i="1"/>
  <c r="AH15" i="1" s="1"/>
  <c r="Y15" i="1"/>
  <c r="AG15" i="1" s="1"/>
  <c r="AF14" i="1"/>
  <c r="AN14" i="1" s="1"/>
  <c r="AE14" i="1"/>
  <c r="AM14" i="1" s="1"/>
  <c r="AD14" i="1"/>
  <c r="AC14" i="1"/>
  <c r="AK14" i="1" s="1"/>
  <c r="AB14" i="1"/>
  <c r="AJ14" i="1" s="1"/>
  <c r="AA14" i="1"/>
  <c r="AI14" i="1" s="1"/>
  <c r="Z14" i="1"/>
  <c r="AH14" i="1" s="1"/>
  <c r="Y14" i="1"/>
  <c r="AG14" i="1" s="1"/>
  <c r="AF13" i="1"/>
  <c r="AN13" i="1" s="1"/>
  <c r="AE13" i="1"/>
  <c r="AM13" i="1" s="1"/>
  <c r="AD13" i="1"/>
  <c r="AC13" i="1"/>
  <c r="AK13" i="1" s="1"/>
  <c r="AB13" i="1"/>
  <c r="AJ13" i="1" s="1"/>
  <c r="AA13" i="1"/>
  <c r="AI13" i="1" s="1"/>
  <c r="Z13" i="1"/>
  <c r="AH13" i="1" s="1"/>
  <c r="Y13" i="1"/>
  <c r="AG13" i="1" s="1"/>
  <c r="AF12" i="1"/>
  <c r="AN12" i="1" s="1"/>
  <c r="AE12" i="1"/>
  <c r="AM12" i="1" s="1"/>
  <c r="AD12" i="1"/>
  <c r="AC12" i="1"/>
  <c r="AK12" i="1" s="1"/>
  <c r="AB12" i="1"/>
  <c r="AJ12" i="1" s="1"/>
  <c r="AA12" i="1"/>
  <c r="AI12" i="1" s="1"/>
  <c r="Z12" i="1"/>
  <c r="AH12" i="1" s="1"/>
  <c r="Y12" i="1"/>
  <c r="AG12" i="1" s="1"/>
  <c r="AF11" i="1"/>
  <c r="AN11" i="1" s="1"/>
  <c r="AE11" i="1"/>
  <c r="AM11" i="1" s="1"/>
  <c r="AD11" i="1"/>
  <c r="AC11" i="1"/>
  <c r="AK11" i="1" s="1"/>
  <c r="AB11" i="1"/>
  <c r="AJ11" i="1" s="1"/>
  <c r="AA11" i="1"/>
  <c r="AI11" i="1" s="1"/>
  <c r="Z11" i="1"/>
  <c r="AH11" i="1" s="1"/>
  <c r="Y11" i="1"/>
  <c r="AG11" i="1" s="1"/>
  <c r="AF10" i="1"/>
  <c r="AN10" i="1" s="1"/>
  <c r="AE10" i="1"/>
  <c r="AD10" i="1"/>
  <c r="AL10" i="1" s="1"/>
  <c r="AC10" i="1"/>
  <c r="AK10" i="1" s="1"/>
  <c r="AB10" i="1"/>
  <c r="AJ10" i="1" s="1"/>
  <c r="AA10" i="1"/>
  <c r="AI10" i="1" s="1"/>
  <c r="Z10" i="1"/>
  <c r="AH10" i="1" s="1"/>
  <c r="Y10" i="1"/>
  <c r="AG10" i="1" s="1"/>
  <c r="AF9" i="1"/>
  <c r="AN9" i="1" s="1"/>
  <c r="AE9" i="1"/>
  <c r="AD9" i="1"/>
  <c r="AL9" i="1" s="1"/>
  <c r="AC9" i="1"/>
  <c r="AK9" i="1" s="1"/>
  <c r="AB9" i="1"/>
  <c r="AJ9" i="1" s="1"/>
  <c r="AA9" i="1"/>
  <c r="AI9" i="1" s="1"/>
  <c r="Z9" i="1"/>
  <c r="AH9" i="1" s="1"/>
  <c r="Y9" i="1"/>
  <c r="AG9" i="1" s="1"/>
  <c r="AF8" i="1"/>
  <c r="AN8" i="1" s="1"/>
  <c r="AE8" i="1"/>
  <c r="AD8" i="1"/>
  <c r="AL8" i="1" s="1"/>
  <c r="AC8" i="1"/>
  <c r="AK8" i="1" s="1"/>
  <c r="AB8" i="1"/>
  <c r="AJ8" i="1" s="1"/>
  <c r="AA8" i="1"/>
  <c r="AI8" i="1" s="1"/>
  <c r="Z8" i="1"/>
  <c r="AH8" i="1" s="1"/>
  <c r="Y8" i="1"/>
  <c r="AG8" i="1" s="1"/>
  <c r="AF7" i="1"/>
  <c r="AN7" i="1" s="1"/>
  <c r="AE7" i="1"/>
  <c r="AD7" i="1"/>
  <c r="AL7" i="1" s="1"/>
  <c r="AC7" i="1"/>
  <c r="AK7" i="1" s="1"/>
  <c r="AB7" i="1"/>
  <c r="AJ7" i="1" s="1"/>
  <c r="AA7" i="1"/>
  <c r="AI7" i="1" s="1"/>
  <c r="Z7" i="1"/>
  <c r="AH7" i="1" s="1"/>
  <c r="Y7" i="1"/>
  <c r="AG7" i="1" s="1"/>
  <c r="AF6" i="1"/>
  <c r="AN6" i="1" s="1"/>
  <c r="AE6" i="1"/>
  <c r="AD6" i="1"/>
  <c r="AL6" i="1" s="1"/>
  <c r="AC6" i="1"/>
  <c r="AK6" i="1" s="1"/>
  <c r="AB6" i="1"/>
  <c r="AJ6" i="1" s="1"/>
  <c r="AA6" i="1"/>
  <c r="AI6" i="1" s="1"/>
  <c r="Z6" i="1"/>
  <c r="AH6" i="1" s="1"/>
  <c r="Y6" i="1"/>
  <c r="AG6" i="1" s="1"/>
  <c r="AF5" i="1"/>
  <c r="AN5" i="1" s="1"/>
  <c r="AE5" i="1"/>
  <c r="AD5" i="1"/>
  <c r="AL5" i="1" s="1"/>
  <c r="AC5" i="1"/>
  <c r="AK5" i="1" s="1"/>
  <c r="AB5" i="1"/>
  <c r="AJ5" i="1" s="1"/>
  <c r="AA5" i="1"/>
  <c r="AI5" i="1" s="1"/>
  <c r="Z5" i="1"/>
  <c r="AH5" i="1" s="1"/>
  <c r="Y5" i="1"/>
  <c r="AG5" i="1" s="1"/>
  <c r="AF4" i="1"/>
  <c r="AN4" i="1" s="1"/>
  <c r="AE4" i="1"/>
  <c r="AD4" i="1"/>
  <c r="AL4" i="1" s="1"/>
  <c r="AC4" i="1"/>
  <c r="AK4" i="1" s="1"/>
  <c r="AB4" i="1"/>
  <c r="AJ4" i="1" s="1"/>
  <c r="AA4" i="1"/>
  <c r="AI4" i="1" s="1"/>
  <c r="Z4" i="1"/>
  <c r="AH4" i="1" s="1"/>
  <c r="Y4" i="1"/>
  <c r="AG4" i="1" s="1"/>
  <c r="AF3" i="1"/>
  <c r="AE3" i="1"/>
  <c r="AM3" i="1" s="1"/>
  <c r="AD3" i="1"/>
  <c r="AL3" i="1" s="1"/>
  <c r="AC3" i="1"/>
  <c r="AK3" i="1" s="1"/>
  <c r="AB3" i="1"/>
  <c r="AJ3" i="1" s="1"/>
  <c r="AA3" i="1"/>
  <c r="AI3" i="1" s="1"/>
  <c r="Z3" i="1"/>
  <c r="AH3" i="1" s="1"/>
  <c r="Y3" i="1"/>
  <c r="AG3" i="1" s="1"/>
  <c r="AO19" i="1"/>
  <c r="X19" i="1"/>
  <c r="AO18" i="1"/>
  <c r="X18" i="1"/>
  <c r="AO17" i="1"/>
  <c r="X17" i="1"/>
  <c r="AO16" i="1"/>
  <c r="X16" i="1"/>
  <c r="AO15" i="1"/>
  <c r="X15" i="1"/>
  <c r="AO14" i="1"/>
  <c r="X14" i="1"/>
  <c r="AO13" i="1"/>
  <c r="X13" i="1"/>
  <c r="AO12" i="1"/>
  <c r="X12" i="1"/>
  <c r="AO11" i="1"/>
  <c r="X11" i="1"/>
  <c r="AO10" i="1"/>
  <c r="X10" i="1"/>
  <c r="AO9" i="1"/>
  <c r="X9" i="1"/>
  <c r="AO8" i="1"/>
  <c r="X8" i="1"/>
  <c r="AO7" i="1"/>
  <c r="X7" i="1"/>
  <c r="AO6" i="1"/>
  <c r="X6" i="1"/>
  <c r="AO5" i="1"/>
  <c r="X5" i="1"/>
  <c r="AO4" i="1"/>
  <c r="X4" i="1"/>
  <c r="AO3" i="1"/>
  <c r="X3" i="1"/>
  <c r="AO2" i="1"/>
  <c r="AF2" i="1"/>
  <c r="AE2" i="1"/>
  <c r="AD2" i="1"/>
  <c r="AC2" i="1"/>
  <c r="AB2" i="1"/>
  <c r="AA2" i="1"/>
  <c r="Z2" i="1"/>
  <c r="Y2" i="1"/>
  <c r="X2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3" i="1"/>
  <c r="V19" i="1"/>
  <c r="U19" i="1"/>
  <c r="T19" i="1"/>
  <c r="R19" i="1"/>
  <c r="Q19" i="1"/>
  <c r="P19" i="1"/>
  <c r="O19" i="1"/>
  <c r="V18" i="1"/>
  <c r="U18" i="1"/>
  <c r="T18" i="1"/>
  <c r="R18" i="1"/>
  <c r="Q18" i="1"/>
  <c r="P18" i="1"/>
  <c r="O18" i="1"/>
  <c r="V17" i="1"/>
  <c r="U17" i="1"/>
  <c r="T17" i="1"/>
  <c r="R17" i="1"/>
  <c r="Q17" i="1"/>
  <c r="P17" i="1"/>
  <c r="O17" i="1"/>
  <c r="V16" i="1"/>
  <c r="U16" i="1"/>
  <c r="T16" i="1"/>
  <c r="R16" i="1"/>
  <c r="Q16" i="1"/>
  <c r="P16" i="1"/>
  <c r="O16" i="1"/>
  <c r="V15" i="1"/>
  <c r="U15" i="1"/>
  <c r="T15" i="1"/>
  <c r="R15" i="1"/>
  <c r="Q15" i="1"/>
  <c r="P15" i="1"/>
  <c r="O15" i="1"/>
  <c r="V14" i="1"/>
  <c r="U14" i="1"/>
  <c r="T14" i="1"/>
  <c r="R14" i="1"/>
  <c r="Q14" i="1"/>
  <c r="P14" i="1"/>
  <c r="O14" i="1"/>
  <c r="V13" i="1"/>
  <c r="U13" i="1"/>
  <c r="T13" i="1"/>
  <c r="R13" i="1"/>
  <c r="Q13" i="1"/>
  <c r="P13" i="1"/>
  <c r="O13" i="1"/>
  <c r="V12" i="1"/>
  <c r="U12" i="1"/>
  <c r="T12" i="1"/>
  <c r="R12" i="1"/>
  <c r="Q12" i="1"/>
  <c r="P12" i="1"/>
  <c r="O12" i="1"/>
  <c r="V11" i="1"/>
  <c r="U11" i="1"/>
  <c r="T11" i="1"/>
  <c r="R11" i="1"/>
  <c r="Q11" i="1"/>
  <c r="P11" i="1"/>
  <c r="O11" i="1"/>
  <c r="V10" i="1"/>
  <c r="U10" i="1"/>
  <c r="T10" i="1"/>
  <c r="R10" i="1"/>
  <c r="Q10" i="1"/>
  <c r="P10" i="1"/>
  <c r="O10" i="1"/>
  <c r="V9" i="1"/>
  <c r="U9" i="1"/>
  <c r="T9" i="1"/>
  <c r="R9" i="1"/>
  <c r="Q9" i="1"/>
  <c r="P9" i="1"/>
  <c r="O9" i="1"/>
  <c r="V8" i="1"/>
  <c r="U8" i="1"/>
  <c r="T8" i="1"/>
  <c r="R8" i="1"/>
  <c r="Q8" i="1"/>
  <c r="P8" i="1"/>
  <c r="O8" i="1"/>
  <c r="V7" i="1"/>
  <c r="U7" i="1"/>
  <c r="T7" i="1"/>
  <c r="R7" i="1"/>
  <c r="Q7" i="1"/>
  <c r="P7" i="1"/>
  <c r="O7" i="1"/>
  <c r="V6" i="1"/>
  <c r="U6" i="1"/>
  <c r="T6" i="1"/>
  <c r="R6" i="1"/>
  <c r="Q6" i="1"/>
  <c r="P6" i="1"/>
  <c r="O6" i="1"/>
  <c r="V5" i="1"/>
  <c r="U5" i="1"/>
  <c r="T5" i="1"/>
  <c r="R5" i="1"/>
  <c r="Q5" i="1"/>
  <c r="P5" i="1"/>
  <c r="O5" i="1"/>
  <c r="V4" i="1"/>
  <c r="U4" i="1"/>
  <c r="T4" i="1"/>
  <c r="R4" i="1"/>
  <c r="Q4" i="1"/>
  <c r="P4" i="1"/>
  <c r="O4" i="1"/>
  <c r="V3" i="1"/>
  <c r="U3" i="1"/>
  <c r="T3" i="1"/>
  <c r="R3" i="1"/>
  <c r="Q3" i="1"/>
  <c r="P3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3" i="1"/>
  <c r="J25" i="1"/>
  <c r="J24" i="1"/>
  <c r="I25" i="1" s="1"/>
  <c r="J23" i="1"/>
  <c r="I24" i="1" s="1"/>
  <c r="H25" i="1" s="1"/>
  <c r="J22" i="1"/>
  <c r="I23" i="1" s="1"/>
  <c r="H24" i="1" s="1"/>
  <c r="G25" i="1" s="1"/>
  <c r="J21" i="1"/>
  <c r="I22" i="1" s="1"/>
  <c r="H23" i="1" s="1"/>
  <c r="G24" i="1" s="1"/>
  <c r="F25" i="1" s="1"/>
  <c r="J20" i="1"/>
  <c r="I21" i="1" s="1"/>
  <c r="H22" i="1" s="1"/>
  <c r="G23" i="1" s="1"/>
  <c r="F24" i="1" s="1"/>
  <c r="E25" i="1" s="1"/>
  <c r="J19" i="1"/>
  <c r="I20" i="1" s="1"/>
  <c r="H21" i="1" s="1"/>
  <c r="G22" i="1" s="1"/>
  <c r="F23" i="1" s="1"/>
  <c r="E24" i="1" s="1"/>
  <c r="D25" i="1" s="1"/>
  <c r="I19" i="1"/>
  <c r="H20" i="1" s="1"/>
  <c r="G21" i="1" s="1"/>
  <c r="F22" i="1" s="1"/>
  <c r="E23" i="1" s="1"/>
  <c r="D24" i="1" s="1"/>
  <c r="J18" i="1"/>
  <c r="J17" i="1"/>
  <c r="I18" i="1" s="1"/>
  <c r="H19" i="1" s="1"/>
  <c r="G20" i="1" s="1"/>
  <c r="F21" i="1" s="1"/>
  <c r="E22" i="1" s="1"/>
  <c r="D23" i="1" s="1"/>
  <c r="J16" i="1"/>
  <c r="I17" i="1" s="1"/>
  <c r="H18" i="1" s="1"/>
  <c r="G19" i="1" s="1"/>
  <c r="F20" i="1" s="1"/>
  <c r="E21" i="1" s="1"/>
  <c r="D22" i="1" s="1"/>
  <c r="J15" i="1"/>
  <c r="I16" i="1" s="1"/>
  <c r="H17" i="1" s="1"/>
  <c r="G18" i="1" s="1"/>
  <c r="F19" i="1" s="1"/>
  <c r="E20" i="1" s="1"/>
  <c r="D21" i="1" s="1"/>
  <c r="J14" i="1"/>
  <c r="I15" i="1" s="1"/>
  <c r="H16" i="1" s="1"/>
  <c r="G17" i="1" s="1"/>
  <c r="F18" i="1" s="1"/>
  <c r="E19" i="1" s="1"/>
  <c r="D20" i="1" s="1"/>
  <c r="J13" i="1"/>
  <c r="I14" i="1" s="1"/>
  <c r="H15" i="1" s="1"/>
  <c r="G16" i="1" s="1"/>
  <c r="F17" i="1" s="1"/>
  <c r="E18" i="1" s="1"/>
  <c r="D19" i="1" s="1"/>
  <c r="J12" i="1"/>
  <c r="I13" i="1" s="1"/>
  <c r="H14" i="1" s="1"/>
  <c r="G15" i="1" s="1"/>
  <c r="F16" i="1" s="1"/>
  <c r="E17" i="1" s="1"/>
  <c r="D18" i="1" s="1"/>
  <c r="J11" i="1"/>
  <c r="I12" i="1" s="1"/>
  <c r="H13" i="1" s="1"/>
  <c r="G14" i="1" s="1"/>
  <c r="F15" i="1" s="1"/>
  <c r="E16" i="1" s="1"/>
  <c r="D17" i="1" s="1"/>
  <c r="J10" i="1"/>
  <c r="I11" i="1" s="1"/>
  <c r="H12" i="1" s="1"/>
  <c r="G13" i="1" s="1"/>
  <c r="F14" i="1" s="1"/>
  <c r="E15" i="1" s="1"/>
  <c r="D16" i="1" s="1"/>
  <c r="I10" i="1"/>
  <c r="H11" i="1" s="1"/>
  <c r="G12" i="1" s="1"/>
  <c r="F13" i="1" s="1"/>
  <c r="E14" i="1" s="1"/>
  <c r="D15" i="1" s="1"/>
  <c r="J9" i="1"/>
  <c r="J8" i="1"/>
  <c r="I9" i="1" s="1"/>
  <c r="H10" i="1" s="1"/>
  <c r="G11" i="1" s="1"/>
  <c r="F12" i="1" s="1"/>
  <c r="E13" i="1" s="1"/>
  <c r="D14" i="1" s="1"/>
  <c r="J7" i="1"/>
  <c r="I8" i="1" s="1"/>
  <c r="H9" i="1" s="1"/>
  <c r="G10" i="1" s="1"/>
  <c r="F11" i="1" s="1"/>
  <c r="E12" i="1" s="1"/>
  <c r="D13" i="1" s="1"/>
  <c r="J6" i="1"/>
  <c r="I7" i="1" s="1"/>
  <c r="H8" i="1" s="1"/>
  <c r="G9" i="1" s="1"/>
  <c r="F10" i="1" s="1"/>
  <c r="E11" i="1" s="1"/>
  <c r="D12" i="1" s="1"/>
  <c r="J5" i="1"/>
  <c r="I6" i="1" s="1"/>
  <c r="H7" i="1" s="1"/>
  <c r="G8" i="1" s="1"/>
  <c r="F9" i="1" s="1"/>
  <c r="E10" i="1" s="1"/>
  <c r="D11" i="1" s="1"/>
  <c r="I5" i="1"/>
  <c r="H6" i="1" s="1"/>
  <c r="G7" i="1" s="1"/>
  <c r="F8" i="1" s="1"/>
  <c r="E9" i="1" s="1"/>
  <c r="D10" i="1" s="1"/>
  <c r="I4" i="1"/>
  <c r="H5" i="1" s="1"/>
  <c r="G6" i="1" s="1"/>
  <c r="F7" i="1" s="1"/>
  <c r="E8" i="1" s="1"/>
  <c r="D9" i="1" s="1"/>
  <c r="H4" i="1"/>
  <c r="G5" i="1" s="1"/>
  <c r="F6" i="1" s="1"/>
  <c r="E7" i="1" s="1"/>
  <c r="D8" i="1" s="1"/>
  <c r="G4" i="1"/>
  <c r="F5" i="1" s="1"/>
  <c r="E6" i="1" s="1"/>
  <c r="D7" i="1" s="1"/>
  <c r="F4" i="1"/>
  <c r="E5" i="1" s="1"/>
  <c r="D6" i="1" s="1"/>
  <c r="E4" i="1"/>
  <c r="D5" i="1" s="1"/>
  <c r="D4" i="1"/>
  <c r="J4" i="1"/>
  <c r="AQ9" i="3" l="1"/>
  <c r="AQ19" i="3"/>
  <c r="AQ16" i="3"/>
  <c r="F9" i="3"/>
  <c r="R8" i="3"/>
  <c r="T8" i="3"/>
  <c r="H9" i="3"/>
  <c r="S10" i="3"/>
  <c r="G11" i="3"/>
  <c r="S4" i="3"/>
  <c r="P5" i="3"/>
  <c r="AQ5" i="3"/>
  <c r="S7" i="3"/>
  <c r="D7" i="3"/>
  <c r="I16" i="3"/>
  <c r="U15" i="3"/>
  <c r="Q5" i="3"/>
  <c r="AQ3" i="3"/>
  <c r="H6" i="3"/>
  <c r="T5" i="3"/>
  <c r="I12" i="3"/>
  <c r="U11" i="3"/>
  <c r="H5" i="3"/>
  <c r="N4" i="3"/>
  <c r="R4" i="3"/>
  <c r="P4" i="3"/>
  <c r="R9" i="3"/>
  <c r="F14" i="3"/>
  <c r="T4" i="3"/>
  <c r="S8" i="3"/>
  <c r="T13" i="3"/>
  <c r="F16" i="3"/>
  <c r="I14" i="3"/>
  <c r="U13" i="3"/>
  <c r="T15" i="3"/>
  <c r="F18" i="3"/>
  <c r="F20" i="3"/>
  <c r="O5" i="3"/>
  <c r="N5" i="3"/>
  <c r="R5" i="3"/>
  <c r="D12" i="3"/>
  <c r="I18" i="3"/>
  <c r="U17" i="3"/>
  <c r="T19" i="3"/>
  <c r="G23" i="3"/>
  <c r="S22" i="3"/>
  <c r="F6" i="3"/>
  <c r="U19" i="3"/>
  <c r="H23" i="3"/>
  <c r="T22" i="3"/>
  <c r="H11" i="3"/>
  <c r="G21" i="3"/>
  <c r="S20" i="3"/>
  <c r="G25" i="3"/>
  <c r="T23" i="3"/>
  <c r="U9" i="3"/>
  <c r="H21" i="3"/>
  <c r="I24" i="3"/>
  <c r="AM23" i="1"/>
  <c r="AM30" i="1" s="1"/>
  <c r="AO30" i="1" s="1"/>
  <c r="AP23" i="1" s="1"/>
  <c r="AQ23" i="1" s="1"/>
  <c r="AM24" i="1"/>
  <c r="AM31" i="1" s="1"/>
  <c r="AO31" i="1" s="1"/>
  <c r="AP24" i="1" s="1"/>
  <c r="AQ24" i="1" s="1"/>
  <c r="AM25" i="1"/>
  <c r="AM32" i="1" s="1"/>
  <c r="AO32" i="1" s="1"/>
  <c r="AP25" i="1" s="1"/>
  <c r="AQ25" i="1" s="1"/>
  <c r="AO29" i="1"/>
  <c r="AP22" i="1" s="1"/>
  <c r="AQ22" i="1" s="1"/>
  <c r="AP21" i="1"/>
  <c r="AQ21" i="1" s="1"/>
  <c r="AP20" i="1"/>
  <c r="G24" i="3" l="1"/>
  <c r="S23" i="3"/>
  <c r="E21" i="3"/>
  <c r="R11" i="3"/>
  <c r="F12" i="3"/>
  <c r="E7" i="3"/>
  <c r="E19" i="3"/>
  <c r="O6" i="3"/>
  <c r="H25" i="3"/>
  <c r="S25" i="3" s="1"/>
  <c r="T24" i="3"/>
  <c r="G10" i="3"/>
  <c r="S9" i="3"/>
  <c r="G22" i="3"/>
  <c r="S21" i="3"/>
  <c r="R21" i="3"/>
  <c r="F22" i="3"/>
  <c r="F24" i="3"/>
  <c r="R23" i="3"/>
  <c r="E15" i="3"/>
  <c r="S5" i="3"/>
  <c r="G6" i="3"/>
  <c r="R25" i="3"/>
  <c r="T14" i="3"/>
  <c r="S14" i="3"/>
  <c r="H15" i="3"/>
  <c r="T12" i="3"/>
  <c r="S12" i="3"/>
  <c r="H13" i="3"/>
  <c r="T18" i="3"/>
  <c r="S18" i="3"/>
  <c r="H19" i="3"/>
  <c r="S24" i="3"/>
  <c r="G12" i="3"/>
  <c r="S11" i="3"/>
  <c r="E17" i="3"/>
  <c r="S6" i="3"/>
  <c r="G7" i="3"/>
  <c r="T16" i="3"/>
  <c r="S16" i="3"/>
  <c r="H17" i="3"/>
  <c r="Q9" i="3"/>
  <c r="E10" i="3"/>
  <c r="G18" i="3" l="1"/>
  <c r="S17" i="3"/>
  <c r="R17" i="3"/>
  <c r="F7" i="3"/>
  <c r="P7" i="3" s="1"/>
  <c r="R6" i="3"/>
  <c r="P6" i="3"/>
  <c r="F13" i="3"/>
  <c r="R12" i="3"/>
  <c r="N6" i="3"/>
  <c r="G16" i="3"/>
  <c r="S15" i="3"/>
  <c r="R15" i="3"/>
  <c r="Q6" i="3"/>
  <c r="D22" i="3"/>
  <c r="S19" i="3"/>
  <c r="G20" i="3"/>
  <c r="R19" i="3"/>
  <c r="D16" i="3"/>
  <c r="R22" i="3"/>
  <c r="F23" i="3"/>
  <c r="D8" i="3"/>
  <c r="R24" i="3"/>
  <c r="F25" i="3"/>
  <c r="Q25" i="3" s="1"/>
  <c r="D20" i="3"/>
  <c r="P10" i="3"/>
  <c r="D11" i="3"/>
  <c r="F11" i="3"/>
  <c r="R10" i="3"/>
  <c r="Q10" i="3"/>
  <c r="E13" i="3"/>
  <c r="Q12" i="3"/>
  <c r="Q22" i="3"/>
  <c r="E23" i="3"/>
  <c r="O7" i="3"/>
  <c r="D18" i="3"/>
  <c r="G14" i="3"/>
  <c r="S13" i="3"/>
  <c r="R13" i="3"/>
  <c r="Q24" i="3"/>
  <c r="E25" i="3"/>
  <c r="P25" i="3" s="1"/>
  <c r="R7" i="3"/>
  <c r="F8" i="3"/>
  <c r="Q23" i="3" l="1"/>
  <c r="E24" i="3"/>
  <c r="Q13" i="3"/>
  <c r="E14" i="3"/>
  <c r="O11" i="3"/>
  <c r="N11" i="3"/>
  <c r="N7" i="3"/>
  <c r="P13" i="3"/>
  <c r="D14" i="3"/>
  <c r="O8" i="3"/>
  <c r="F21" i="3"/>
  <c r="R20" i="3"/>
  <c r="Q20" i="3"/>
  <c r="F17" i="3"/>
  <c r="R16" i="3"/>
  <c r="Q16" i="3"/>
  <c r="F19" i="3"/>
  <c r="R18" i="3"/>
  <c r="Q18" i="3"/>
  <c r="Q7" i="3"/>
  <c r="E8" i="3"/>
  <c r="Q11" i="3"/>
  <c r="E12" i="3"/>
  <c r="P11" i="3"/>
  <c r="E9" i="3"/>
  <c r="Q8" i="3"/>
  <c r="F15" i="3"/>
  <c r="R14" i="3"/>
  <c r="Q14" i="3"/>
  <c r="D24" i="3"/>
  <c r="P23" i="3"/>
  <c r="O14" i="3" l="1"/>
  <c r="N14" i="3"/>
  <c r="D10" i="3"/>
  <c r="P9" i="3"/>
  <c r="Q19" i="3"/>
  <c r="E20" i="3"/>
  <c r="P19" i="3"/>
  <c r="Q17" i="3"/>
  <c r="E18" i="3"/>
  <c r="P17" i="3"/>
  <c r="P14" i="3"/>
  <c r="D15" i="3"/>
  <c r="O24" i="3"/>
  <c r="N24" i="3"/>
  <c r="P12" i="3"/>
  <c r="D13" i="3"/>
  <c r="O12" i="3"/>
  <c r="N12" i="3"/>
  <c r="Q21" i="3"/>
  <c r="E22" i="3"/>
  <c r="P21" i="3"/>
  <c r="Q15" i="3"/>
  <c r="E16" i="3"/>
  <c r="P15" i="3"/>
  <c r="D9" i="3"/>
  <c r="P8" i="3"/>
  <c r="N8" i="3"/>
  <c r="D25" i="3"/>
  <c r="P24" i="3"/>
  <c r="N25" i="3" l="1"/>
  <c r="O25" i="3"/>
  <c r="O9" i="3"/>
  <c r="N9" i="3"/>
  <c r="P16" i="3"/>
  <c r="D17" i="3"/>
  <c r="O16" i="3"/>
  <c r="N16" i="3"/>
  <c r="P18" i="3"/>
  <c r="D19" i="3"/>
  <c r="O18" i="3"/>
  <c r="N18" i="3"/>
  <c r="O10" i="3"/>
  <c r="N10" i="3"/>
  <c r="N15" i="3"/>
  <c r="O15" i="3"/>
  <c r="D23" i="3"/>
  <c r="P22" i="3"/>
  <c r="O22" i="3"/>
  <c r="N22" i="3"/>
  <c r="O13" i="3"/>
  <c r="N13" i="3"/>
  <c r="D21" i="3"/>
  <c r="P20" i="3"/>
  <c r="O20" i="3"/>
  <c r="N20" i="3"/>
  <c r="N23" i="3" l="1"/>
  <c r="O23" i="3"/>
  <c r="O19" i="3"/>
  <c r="N19" i="3"/>
  <c r="O21" i="3"/>
  <c r="N21" i="3"/>
  <c r="O17" i="3"/>
  <c r="N17" i="3"/>
  <c r="AQ22" i="3" l="1"/>
  <c r="AQ25" i="3"/>
  <c r="AQ21" i="3" l="1"/>
  <c r="AQ23" i="3"/>
  <c r="AQ20" i="3"/>
  <c r="AQ24" i="3"/>
</calcChain>
</file>

<file path=xl/sharedStrings.xml><?xml version="1.0" encoding="utf-8"?>
<sst xmlns="http://schemas.openxmlformats.org/spreadsheetml/2006/main" count="1178" uniqueCount="188">
  <si>
    <t>id</t>
  </si>
  <si>
    <t>típus</t>
  </si>
  <si>
    <t>tanulás</t>
  </si>
  <si>
    <t>teszt</t>
  </si>
  <si>
    <t>x1</t>
  </si>
  <si>
    <t>x2</t>
  </si>
  <si>
    <t>x3</t>
  </si>
  <si>
    <t>x4</t>
  </si>
  <si>
    <t>x5</t>
  </si>
  <si>
    <t>x6</t>
  </si>
  <si>
    <t>x7</t>
  </si>
  <si>
    <t>y</t>
  </si>
  <si>
    <t>OAM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</si>
  <si>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</si>
  <si>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</si>
  <si>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</si>
  <si>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</si>
  <si>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</si>
  <si>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</si>
  <si>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</si>
  <si>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</si>
  <si>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</si>
  <si>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</si>
  <si>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</si>
  <si>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</si>
  <si>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</si>
  <si>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</si>
  <si>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</si>
  <si>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</si>
  <si>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</si>
  <si>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trend1</t>
  </si>
  <si>
    <t>trend2</t>
  </si>
  <si>
    <t>trend3</t>
  </si>
  <si>
    <t>trend4</t>
  </si>
  <si>
    <t>trend5</t>
  </si>
  <si>
    <t>x</t>
  </si>
  <si>
    <t>x0</t>
  </si>
  <si>
    <t>trend6</t>
  </si>
  <si>
    <t>trend7</t>
  </si>
  <si>
    <t>trend8</t>
  </si>
  <si>
    <t>Y</t>
  </si>
  <si>
    <t>direkt</t>
  </si>
  <si>
    <t>inverz</t>
  </si>
  <si>
    <t>Azonosító:</t>
  </si>
  <si>
    <t>Objektumok:</t>
  </si>
  <si>
    <t>Attribútumok:</t>
  </si>
  <si>
    <t>Lépcsôk:</t>
  </si>
  <si>
    <t>Eltolás:</t>
  </si>
  <si>
    <t>Leírás:</t>
  </si>
  <si>
    <t>COCO STD: 3916616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</si>
  <si>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</si>
  <si>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</si>
  <si>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</si>
  <si>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</si>
  <si>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</si>
  <si>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</si>
  <si>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</si>
  <si>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</si>
  <si>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</si>
  <si>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</si>
  <si>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</si>
  <si>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</si>
  <si>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</si>
  <si>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</si>
  <si>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</si>
  <si>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</si>
  <si>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</si>
  <si>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</si>
  <si>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Y(A18)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</si>
  <si>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</si>
  <si>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</si>
  <si>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</si>
  <si>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</si>
  <si>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</si>
  <si>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</si>
  <si>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</si>
  <si>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</si>
  <si>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</si>
  <si>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</si>
  <si>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</si>
  <si>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</si>
  <si>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</si>
  <si>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</si>
  <si>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</si>
  <si>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</si>
  <si>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</si>
  <si>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Lépcsôk(1)</t>
  </si>
  <si>
    <t>S1</t>
  </si>
  <si>
    <t>(0+336)/(1)=336</t>
  </si>
  <si>
    <t>(0+0)/(1)=0</t>
  </si>
  <si>
    <t>(0+309)/(1)=309</t>
  </si>
  <si>
    <t>(0+367)/(1)=367</t>
  </si>
  <si>
    <t>(0+327)/(1)=327</t>
  </si>
  <si>
    <t>(0+355)/(1)=355</t>
  </si>
  <si>
    <t>(0+379)/(1)=379</t>
  </si>
  <si>
    <t>(0+345)/(1)=345</t>
  </si>
  <si>
    <t>(0+728)/(1)=728</t>
  </si>
  <si>
    <t>(0+351)/(1)=351</t>
  </si>
  <si>
    <t>S2</t>
  </si>
  <si>
    <t>(0+334)/(1)=334</t>
  </si>
  <si>
    <t>S3</t>
  </si>
  <si>
    <t>(0+1)/(1)=1</t>
  </si>
  <si>
    <t>(0+392)/(1)=392</t>
  </si>
  <si>
    <t>S4</t>
  </si>
  <si>
    <t>S5</t>
  </si>
  <si>
    <t>(0+311)/(1)=311</t>
  </si>
  <si>
    <t>S6</t>
  </si>
  <si>
    <t>S7</t>
  </si>
  <si>
    <t>(0+362)/(1)=362</t>
  </si>
  <si>
    <t>S8</t>
  </si>
  <si>
    <t>(0+354)/(1)=354</t>
  </si>
  <si>
    <t>(0+347)/(1)=347</t>
  </si>
  <si>
    <t>S9</t>
  </si>
  <si>
    <t>S10</t>
  </si>
  <si>
    <t>S11</t>
  </si>
  <si>
    <t>(0+305)/(1)=305</t>
  </si>
  <si>
    <t>S12</t>
  </si>
  <si>
    <t>S13</t>
  </si>
  <si>
    <t>S14</t>
  </si>
  <si>
    <t>S15</t>
  </si>
  <si>
    <t>S16</t>
  </si>
  <si>
    <t>S17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</si>
  <si>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</si>
  <si>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</si>
  <si>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</si>
  <si>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</si>
  <si>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</si>
  <si>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</si>
  <si>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</si>
  <si>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S17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</si>
  <si>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</si>
  <si>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</si>
  <si>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</si>
  <si>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</si>
  <si>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</si>
  <si>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</si>
  <si>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</si>
  <si>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1.42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</si>
  <si>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</si>
  <si>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t1</t>
  </si>
  <si>
    <t>t2</t>
  </si>
  <si>
    <t>t3</t>
  </si>
  <si>
    <t>t4</t>
  </si>
  <si>
    <t>t5</t>
  </si>
  <si>
    <t>t6</t>
  </si>
  <si>
    <t>becslés</t>
  </si>
  <si>
    <t>eltérés</t>
  </si>
  <si>
    <t>RND!!!</t>
  </si>
  <si>
    <t>1000-1100</t>
  </si>
  <si>
    <t>COCO STD: 9360131</t>
  </si>
  <si>
    <t>Y(A17)</t>
  </si>
  <si>
    <t>O18</t>
  </si>
  <si>
    <t>O19</t>
  </si>
  <si>
    <t>O20</t>
  </si>
  <si>
    <t>O21</t>
  </si>
  <si>
    <t>O22</t>
  </si>
  <si>
    <t>O23</t>
  </si>
  <si>
    <t>(0+129)/(1)=129</t>
  </si>
  <si>
    <t>(0+214)/(1)=214</t>
  </si>
  <si>
    <t>(0+416)/(1)=416</t>
  </si>
  <si>
    <t>(0+389)/(1)=389</t>
  </si>
  <si>
    <t>(0+505)/(1)=505</t>
  </si>
  <si>
    <t>(0+304)/(1)=304</t>
  </si>
  <si>
    <t>(0+409)/(1)=409</t>
  </si>
  <si>
    <t>(0+156)/(1)=156</t>
  </si>
  <si>
    <t>(0+264)/(1)=264</t>
  </si>
  <si>
    <t>(0+102)/(1)=102</t>
  </si>
  <si>
    <t>(0+171)/(1)=171</t>
  </si>
  <si>
    <t>(0+235)/(1)=235</t>
  </si>
  <si>
    <t>(0+166)/(1)=166</t>
  </si>
  <si>
    <t>(0+332)/(1)=332</t>
  </si>
  <si>
    <t>(0+308)/(1)=308</t>
  </si>
  <si>
    <t>(0+404)/(1)=404</t>
  </si>
  <si>
    <t>(0+161)/(1)=161</t>
  </si>
  <si>
    <t>(0+15)/(1)=15</t>
  </si>
  <si>
    <t>(0+59)/(1)=59</t>
  </si>
  <si>
    <t>(0+277)/(1)=277</t>
  </si>
  <si>
    <t>(0+227)/(1)=227</t>
  </si>
  <si>
    <t>(0+25)/(1)=25</t>
  </si>
  <si>
    <t>S18</t>
  </si>
  <si>
    <t>S19</t>
  </si>
  <si>
    <t>S20</t>
  </si>
  <si>
    <t>S21</t>
  </si>
  <si>
    <t>S22</t>
  </si>
  <si>
    <t>S23</t>
  </si>
  <si>
    <t>S23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</si>
  <si>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</si>
  <si>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 mp (0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</si>
</sst>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sz val="5"/>
      <color rgb="FFFF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" fontId="0" fillId="0" borderId="0" xfId="0" applyNumberFormat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3" fillId="0" borderId="0" xfId="2"/>
    <xf numFmtId="0" fontId="11" fillId="0" borderId="0" xfId="0" applyFont="1"/>
    <xf numFmtId="164" fontId="2" fillId="0" borderId="0" xfId="0" applyNumberFormat="1" applyFont="1"/>
    <xf numFmtId="1" fontId="2" fillId="0" borderId="0" xfId="0" applyNumberFormat="1" applyFont="1"/>
    <xf numFmtId="0" fontId="2" fillId="0" borderId="0" xfId="0" applyFont="1"/>
    <xf numFmtId="0" fontId="13" fillId="3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9" fontId="0" fillId="0" borderId="0" xfId="1" applyFont="1"/>
    <xf numFmtId="9" fontId="2" fillId="0" borderId="0" xfId="1" applyFont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Tény</a:t>
            </a:r>
            <a:r>
              <a:rPr lang="hu-HU" baseline="0"/>
              <a:t> vs becslés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alapok!$AO$2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alapok!$AO$3:$AO$25</c:f>
              <c:numCache>
                <c:formatCode>General</c:formatCode>
                <c:ptCount val="23"/>
                <c:pt idx="0">
                  <c:v>1043</c:v>
                </c:pt>
                <c:pt idx="1">
                  <c:v>1042</c:v>
                </c:pt>
                <c:pt idx="2">
                  <c:v>1042</c:v>
                </c:pt>
                <c:pt idx="3">
                  <c:v>1025</c:v>
                </c:pt>
                <c:pt idx="4">
                  <c:v>1049</c:v>
                </c:pt>
                <c:pt idx="5">
                  <c:v>1037</c:v>
                </c:pt>
                <c:pt idx="6">
                  <c:v>1059</c:v>
                </c:pt>
                <c:pt idx="7">
                  <c:v>1052</c:v>
                </c:pt>
                <c:pt idx="8">
                  <c:v>1070</c:v>
                </c:pt>
                <c:pt idx="9">
                  <c:v>1051</c:v>
                </c:pt>
                <c:pt idx="10">
                  <c:v>1084</c:v>
                </c:pt>
                <c:pt idx="11">
                  <c:v>1039</c:v>
                </c:pt>
                <c:pt idx="12">
                  <c:v>1034</c:v>
                </c:pt>
                <c:pt idx="13">
                  <c:v>1058</c:v>
                </c:pt>
                <c:pt idx="14">
                  <c:v>1010</c:v>
                </c:pt>
                <c:pt idx="15">
                  <c:v>1080</c:v>
                </c:pt>
                <c:pt idx="16">
                  <c:v>1051</c:v>
                </c:pt>
                <c:pt idx="17">
                  <c:v>1085</c:v>
                </c:pt>
                <c:pt idx="18">
                  <c:v>1019</c:v>
                </c:pt>
                <c:pt idx="19">
                  <c:v>1075</c:v>
                </c:pt>
                <c:pt idx="20">
                  <c:v>1013</c:v>
                </c:pt>
                <c:pt idx="21">
                  <c:v>1026</c:v>
                </c:pt>
                <c:pt idx="22">
                  <c:v>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77-450F-BD85-DF75D6B5EC27}"/>
            </c:ext>
          </c:extLst>
        </c:ser>
        <c:ser>
          <c:idx val="1"/>
          <c:order val="1"/>
          <c:tx>
            <c:strRef>
              <c:f>alapok!$AP$2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alapok!$AP$3:$AP$25</c:f>
              <c:numCache>
                <c:formatCode>General</c:formatCode>
                <c:ptCount val="23"/>
                <c:pt idx="0">
                  <c:v>1043</c:v>
                </c:pt>
                <c:pt idx="1">
                  <c:v>1041</c:v>
                </c:pt>
                <c:pt idx="2">
                  <c:v>1041</c:v>
                </c:pt>
                <c:pt idx="3">
                  <c:v>1024</c:v>
                </c:pt>
                <c:pt idx="4">
                  <c:v>1049</c:v>
                </c:pt>
                <c:pt idx="5">
                  <c:v>1036</c:v>
                </c:pt>
                <c:pt idx="6">
                  <c:v>1058</c:v>
                </c:pt>
                <c:pt idx="7">
                  <c:v>1051</c:v>
                </c:pt>
                <c:pt idx="8">
                  <c:v>1069</c:v>
                </c:pt>
                <c:pt idx="9">
                  <c:v>1050</c:v>
                </c:pt>
                <c:pt idx="10">
                  <c:v>1083</c:v>
                </c:pt>
                <c:pt idx="11">
                  <c:v>1038</c:v>
                </c:pt>
                <c:pt idx="12">
                  <c:v>1034</c:v>
                </c:pt>
                <c:pt idx="13">
                  <c:v>1058</c:v>
                </c:pt>
                <c:pt idx="14">
                  <c:v>1009</c:v>
                </c:pt>
                <c:pt idx="15">
                  <c:v>1080</c:v>
                </c:pt>
                <c:pt idx="16">
                  <c:v>1050</c:v>
                </c:pt>
                <c:pt idx="17" formatCode="0">
                  <c:v>1100</c:v>
                </c:pt>
                <c:pt idx="18" formatCode="0">
                  <c:v>1010</c:v>
                </c:pt>
                <c:pt idx="19" formatCode="0">
                  <c:v>1000</c:v>
                </c:pt>
                <c:pt idx="20" formatCode="0">
                  <c:v>1000</c:v>
                </c:pt>
                <c:pt idx="21" formatCode="0">
                  <c:v>1075</c:v>
                </c:pt>
                <c:pt idx="22" formatCode="0">
                  <c:v>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77-450F-BD85-DF75D6B5E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751935"/>
        <c:axId val="1967761503"/>
      </c:lineChart>
      <c:catAx>
        <c:axId val="1967751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7761503"/>
        <c:crosses val="autoZero"/>
        <c:auto val="1"/>
        <c:lblAlgn val="ctr"/>
        <c:lblOffset val="100"/>
        <c:noMultiLvlLbl val="0"/>
      </c:catAx>
      <c:valAx>
        <c:axId val="1967761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775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Tény</a:t>
            </a:r>
            <a:r>
              <a:rPr lang="hu-HU" baseline="0"/>
              <a:t> vs becslés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'alapok (2)'!$AO$2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'alapok (2)'!$AO$3:$AO$25</c:f>
              <c:numCache>
                <c:formatCode>General</c:formatCode>
                <c:ptCount val="23"/>
                <c:pt idx="0">
                  <c:v>1043</c:v>
                </c:pt>
                <c:pt idx="1">
                  <c:v>1042</c:v>
                </c:pt>
                <c:pt idx="2">
                  <c:v>1042</c:v>
                </c:pt>
                <c:pt idx="3">
                  <c:v>1025</c:v>
                </c:pt>
                <c:pt idx="4">
                  <c:v>1049</c:v>
                </c:pt>
                <c:pt idx="5">
                  <c:v>1037</c:v>
                </c:pt>
                <c:pt idx="6">
                  <c:v>1059</c:v>
                </c:pt>
                <c:pt idx="7">
                  <c:v>1052</c:v>
                </c:pt>
                <c:pt idx="8">
                  <c:v>1070</c:v>
                </c:pt>
                <c:pt idx="9">
                  <c:v>1051</c:v>
                </c:pt>
                <c:pt idx="10">
                  <c:v>1084</c:v>
                </c:pt>
                <c:pt idx="11">
                  <c:v>1039</c:v>
                </c:pt>
                <c:pt idx="12">
                  <c:v>1034</c:v>
                </c:pt>
                <c:pt idx="13">
                  <c:v>1058</c:v>
                </c:pt>
                <c:pt idx="14">
                  <c:v>1010</c:v>
                </c:pt>
                <c:pt idx="15">
                  <c:v>1080</c:v>
                </c:pt>
                <c:pt idx="16">
                  <c:v>1051</c:v>
                </c:pt>
                <c:pt idx="17">
                  <c:v>1085</c:v>
                </c:pt>
                <c:pt idx="18">
                  <c:v>1019</c:v>
                </c:pt>
                <c:pt idx="19">
                  <c:v>1075</c:v>
                </c:pt>
                <c:pt idx="20">
                  <c:v>1013</c:v>
                </c:pt>
                <c:pt idx="21">
                  <c:v>1026</c:v>
                </c:pt>
                <c:pt idx="22">
                  <c:v>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8-470F-8DA0-D404EC6D15A3}"/>
            </c:ext>
          </c:extLst>
        </c:ser>
        <c:ser>
          <c:idx val="1"/>
          <c:order val="1"/>
          <c:tx>
            <c:strRef>
              <c:f>'alapok (2)'!$AP$2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'alapok (2)'!$AP$3:$AP$25</c:f>
              <c:numCache>
                <c:formatCode>General</c:formatCode>
                <c:ptCount val="23"/>
                <c:pt idx="0">
                  <c:v>1043</c:v>
                </c:pt>
                <c:pt idx="1">
                  <c:v>1042</c:v>
                </c:pt>
                <c:pt idx="2">
                  <c:v>1042</c:v>
                </c:pt>
                <c:pt idx="3">
                  <c:v>1025</c:v>
                </c:pt>
                <c:pt idx="4">
                  <c:v>1049</c:v>
                </c:pt>
                <c:pt idx="5">
                  <c:v>1037</c:v>
                </c:pt>
                <c:pt idx="6">
                  <c:v>1058</c:v>
                </c:pt>
                <c:pt idx="7">
                  <c:v>1052</c:v>
                </c:pt>
                <c:pt idx="8">
                  <c:v>1070</c:v>
                </c:pt>
                <c:pt idx="9">
                  <c:v>1051</c:v>
                </c:pt>
                <c:pt idx="10">
                  <c:v>1084</c:v>
                </c:pt>
                <c:pt idx="11">
                  <c:v>1039</c:v>
                </c:pt>
                <c:pt idx="12">
                  <c:v>1033</c:v>
                </c:pt>
                <c:pt idx="13">
                  <c:v>1058</c:v>
                </c:pt>
                <c:pt idx="14">
                  <c:v>1010</c:v>
                </c:pt>
                <c:pt idx="15">
                  <c:v>1079</c:v>
                </c:pt>
                <c:pt idx="16">
                  <c:v>1051</c:v>
                </c:pt>
                <c:pt idx="17">
                  <c:v>1085</c:v>
                </c:pt>
                <c:pt idx="18">
                  <c:v>1019</c:v>
                </c:pt>
                <c:pt idx="19">
                  <c:v>1075</c:v>
                </c:pt>
                <c:pt idx="20">
                  <c:v>1013</c:v>
                </c:pt>
                <c:pt idx="21">
                  <c:v>1026</c:v>
                </c:pt>
                <c:pt idx="22">
                  <c:v>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8-470F-8DA0-D404EC6D1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751935"/>
        <c:axId val="1967761503"/>
      </c:lineChart>
      <c:catAx>
        <c:axId val="1967751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7761503"/>
        <c:crosses val="autoZero"/>
        <c:auto val="1"/>
        <c:lblAlgn val="ctr"/>
        <c:lblOffset val="100"/>
        <c:noMultiLvlLbl val="0"/>
      </c:catAx>
      <c:valAx>
        <c:axId val="1967761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775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67236</xdr:colOff>
      <xdr:row>25</xdr:row>
      <xdr:rowOff>156882</xdr:rowOff>
    </xdr:from>
    <xdr:to>
      <xdr:col>20</xdr:col>
      <xdr:colOff>201706</xdr:colOff>
      <xdr:row>41</xdr:row>
      <xdr:rowOff>31376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92306E6-FF74-4C4C-B973-550B5C0ED0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1146813-CA4B-4810-84DB-42E6DF3A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67236</xdr:colOff>
      <xdr:row>25</xdr:row>
      <xdr:rowOff>156882</xdr:rowOff>
    </xdr:from>
    <xdr:to>
      <xdr:col>20</xdr:col>
      <xdr:colOff>201706</xdr:colOff>
      <xdr:row>41</xdr:row>
      <xdr:rowOff>31376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9924A4-1D5F-408C-8C48-B68DE1B62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588FFA64-EB60-46A7-987D-28FF57A4A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91661620220214185859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93601312022021420023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944F-D40D-42A9-B9BF-9CD798B63346}">
  <dimension ref="A1:AQ33"/>
  <sheetViews>
    <sheetView tabSelected="1" zoomScale="70" zoomScaleNormal="70" workbookViewId="0"/>
  </sheetViews>
  <sheetFormatPr defaultColWidth="3.5546875" defaultRowHeight="14.4" x14ac:dyDescent="0.3"/>
  <cols>
    <col min="1" max="1" width="7.109375" bestFit="1" customWidth="1"/>
    <col min="2" max="11" width="3.44140625" bestFit="1" customWidth="1"/>
    <col min="13" max="13" width="5.44140625" bestFit="1" customWidth="1"/>
    <col min="14" max="21" width="6.5546875" bestFit="1" customWidth="1"/>
    <col min="22" max="22" width="5.6640625" bestFit="1" customWidth="1"/>
    <col min="24" max="24" width="5.44140625" bestFit="1" customWidth="1"/>
    <col min="25" max="40" width="6.5546875" bestFit="1" customWidth="1"/>
    <col min="41" max="41" width="5.6640625" bestFit="1" customWidth="1"/>
    <col min="42" max="42" width="10.5546875" bestFit="1" customWidth="1"/>
    <col min="43" max="43" width="6.5546875" bestFit="1" customWidth="1"/>
  </cols>
  <sheetData>
    <row r="1" spans="1:43" x14ac:dyDescent="0.3">
      <c r="A1" t="s">
        <v>147</v>
      </c>
      <c r="B1" t="s">
        <v>35</v>
      </c>
      <c r="C1">
        <v>0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Y1" t="s">
        <v>41</v>
      </c>
      <c r="Z1" t="s">
        <v>41</v>
      </c>
      <c r="AA1" t="s">
        <v>41</v>
      </c>
      <c r="AB1" t="s">
        <v>41</v>
      </c>
      <c r="AC1" t="s">
        <v>41</v>
      </c>
      <c r="AD1" t="s">
        <v>41</v>
      </c>
      <c r="AE1" t="s">
        <v>41</v>
      </c>
      <c r="AF1" t="s">
        <v>41</v>
      </c>
      <c r="AG1" t="s">
        <v>42</v>
      </c>
      <c r="AH1" t="s">
        <v>42</v>
      </c>
      <c r="AI1" t="s">
        <v>42</v>
      </c>
      <c r="AJ1" t="s">
        <v>42</v>
      </c>
      <c r="AK1" t="s">
        <v>42</v>
      </c>
      <c r="AL1" t="s">
        <v>42</v>
      </c>
      <c r="AM1" t="s">
        <v>42</v>
      </c>
      <c r="AN1" t="s">
        <v>42</v>
      </c>
      <c r="AP1" t="s">
        <v>148</v>
      </c>
    </row>
    <row r="2" spans="1:43" x14ac:dyDescent="0.3">
      <c r="A2" t="s">
        <v>1</v>
      </c>
      <c r="B2" t="s">
        <v>0</v>
      </c>
      <c r="C2" t="s">
        <v>36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M2" t="s">
        <v>12</v>
      </c>
      <c r="N2" t="s">
        <v>30</v>
      </c>
      <c r="O2" t="s">
        <v>31</v>
      </c>
      <c r="P2" t="s">
        <v>32</v>
      </c>
      <c r="Q2" t="s">
        <v>33</v>
      </c>
      <c r="R2" t="s">
        <v>34</v>
      </c>
      <c r="S2" t="s">
        <v>37</v>
      </c>
      <c r="T2" t="s">
        <v>38</v>
      </c>
      <c r="U2" t="s">
        <v>39</v>
      </c>
      <c r="V2" t="s">
        <v>40</v>
      </c>
      <c r="X2" t="str">
        <f>M2</f>
        <v>OAM</v>
      </c>
      <c r="Y2" t="str">
        <f t="shared" ref="Y2" si="0">N2</f>
        <v>trend1</v>
      </c>
      <c r="Z2" t="str">
        <f t="shared" ref="Z2" si="1">O2</f>
        <v>trend2</v>
      </c>
      <c r="AA2" t="str">
        <f t="shared" ref="AA2" si="2">P2</f>
        <v>trend3</v>
      </c>
      <c r="AB2" t="str">
        <f t="shared" ref="AB2" si="3">Q2</f>
        <v>trend4</v>
      </c>
      <c r="AC2" t="str">
        <f t="shared" ref="AC2" si="4">R2</f>
        <v>trend5</v>
      </c>
      <c r="AD2" t="str">
        <f t="shared" ref="AD2" si="5">S2</f>
        <v>trend6</v>
      </c>
      <c r="AE2" t="str">
        <f t="shared" ref="AE2" si="6">T2</f>
        <v>trend7</v>
      </c>
      <c r="AF2" t="str">
        <f t="shared" ref="AF2" si="7">U2</f>
        <v>trend8</v>
      </c>
      <c r="AG2" t="str">
        <f>Y2</f>
        <v>trend1</v>
      </c>
      <c r="AH2" t="str">
        <f t="shared" ref="AH2:AN2" si="8">Z2</f>
        <v>trend2</v>
      </c>
      <c r="AI2" t="str">
        <f t="shared" si="8"/>
        <v>trend3</v>
      </c>
      <c r="AJ2" t="str">
        <f t="shared" si="8"/>
        <v>trend4</v>
      </c>
      <c r="AK2" t="str">
        <f t="shared" si="8"/>
        <v>trend5</v>
      </c>
      <c r="AL2" t="str">
        <f t="shared" si="8"/>
        <v>trend6</v>
      </c>
      <c r="AM2" t="str">
        <f t="shared" si="8"/>
        <v>trend7</v>
      </c>
      <c r="AN2" t="str">
        <f t="shared" si="8"/>
        <v>trend8</v>
      </c>
      <c r="AO2" t="str">
        <f t="shared" ref="AO2:AO19" si="9">V2</f>
        <v>Y</v>
      </c>
      <c r="AP2" t="s">
        <v>145</v>
      </c>
      <c r="AQ2" t="s">
        <v>146</v>
      </c>
    </row>
    <row r="3" spans="1:43" x14ac:dyDescent="0.3">
      <c r="A3" t="s">
        <v>2</v>
      </c>
      <c r="B3">
        <v>1</v>
      </c>
      <c r="C3" s="1">
        <v>22</v>
      </c>
      <c r="D3" s="1">
        <v>34</v>
      </c>
      <c r="E3" s="1">
        <v>21</v>
      </c>
      <c r="F3" s="1">
        <v>83</v>
      </c>
      <c r="G3" s="1">
        <v>89</v>
      </c>
      <c r="H3" s="1">
        <v>71</v>
      </c>
      <c r="I3" s="1">
        <v>17</v>
      </c>
      <c r="J3" s="1">
        <v>14</v>
      </c>
      <c r="K3" s="1">
        <v>43</v>
      </c>
      <c r="M3" t="s">
        <v>13</v>
      </c>
      <c r="N3" s="3">
        <f>SLOPE(C3:J3,$C$1:$J$1)</f>
        <v>0.17857142857142858</v>
      </c>
      <c r="O3" s="3">
        <f>SLOPE(D3:J3,$D$1:$J$1)</f>
        <v>-2.8571428571428572</v>
      </c>
      <c r="P3" s="3">
        <f>SLOPE(E3:J3,E$1:J$1)</f>
        <v>-7.1714285714285717</v>
      </c>
      <c r="Q3" s="3">
        <f>SLOPE(F3:J3,F$1:J$1)</f>
        <v>-21</v>
      </c>
      <c r="R3" s="3">
        <f>SLOPE(G3:J3,G$1:J$1)</f>
        <v>-27.9</v>
      </c>
      <c r="S3" s="3">
        <f>SLOPE(H3:J3,H$1:J$1)</f>
        <v>-28.5</v>
      </c>
      <c r="T3" s="3">
        <f>SLOPE(I3:J3,I$1:J$1)</f>
        <v>-3</v>
      </c>
      <c r="U3" s="4">
        <f>J3</f>
        <v>14</v>
      </c>
      <c r="V3" s="4">
        <f>K3+1000</f>
        <v>1043</v>
      </c>
      <c r="X3" t="str">
        <f t="shared" ref="X3:X25" si="10">M3</f>
        <v>o1</v>
      </c>
      <c r="Y3">
        <f>RANK(N3,N$3:N$19,0)</f>
        <v>8</v>
      </c>
      <c r="Z3">
        <f t="shared" ref="Z3:Z19" si="11">RANK(O3,O$3:O$19,0)</f>
        <v>12</v>
      </c>
      <c r="AA3">
        <f t="shared" ref="AA3:AA19" si="12">RANK(P3,P$3:P$19,0)</f>
        <v>14</v>
      </c>
      <c r="AB3">
        <f t="shared" ref="AB3:AB19" si="13">RANK(Q3,Q$3:Q$19,0)</f>
        <v>17</v>
      </c>
      <c r="AC3">
        <f t="shared" ref="AC3:AC19" si="14">RANK(R3,R$3:R$19,0)</f>
        <v>17</v>
      </c>
      <c r="AD3">
        <f t="shared" ref="AD3:AD19" si="15">RANK(S3,S$3:S$19,0)</f>
        <v>17</v>
      </c>
      <c r="AE3">
        <f t="shared" ref="AE3:AE19" si="16">RANK(T3,T$3:T$19,0)</f>
        <v>10</v>
      </c>
      <c r="AF3">
        <f t="shared" ref="AF3:AF19" si="17">RANK(U3,U$3:U$19,0)</f>
        <v>16</v>
      </c>
      <c r="AG3">
        <f>18-Y3</f>
        <v>10</v>
      </c>
      <c r="AH3">
        <f t="shared" ref="AH3:AH25" si="18">18-Z3</f>
        <v>6</v>
      </c>
      <c r="AI3">
        <f t="shared" ref="AI3:AI25" si="19">18-AA3</f>
        <v>4</v>
      </c>
      <c r="AJ3">
        <f t="shared" ref="AJ3:AJ25" si="20">18-AB3</f>
        <v>1</v>
      </c>
      <c r="AK3">
        <f t="shared" ref="AK3:AK25" si="21">18-AC3</f>
        <v>1</v>
      </c>
      <c r="AL3">
        <f t="shared" ref="AL3:AL25" si="22">18-AD3</f>
        <v>1</v>
      </c>
      <c r="AM3">
        <f t="shared" ref="AM3:AM25" si="23">18-AE3</f>
        <v>8</v>
      </c>
      <c r="AN3">
        <f t="shared" ref="AN3:AN25" si="24">18-AF3</f>
        <v>2</v>
      </c>
      <c r="AO3">
        <f t="shared" si="9"/>
        <v>1043</v>
      </c>
      <c r="AP3">
        <f>std_dupla!S65</f>
        <v>1043</v>
      </c>
      <c r="AQ3" s="20">
        <f>(AO3-AP3)/90</f>
        <v>0</v>
      </c>
    </row>
    <row r="4" spans="1:43" x14ac:dyDescent="0.3">
      <c r="A4" t="s">
        <v>2</v>
      </c>
      <c r="B4">
        <v>2</v>
      </c>
      <c r="C4" s="1">
        <v>34</v>
      </c>
      <c r="D4">
        <f t="shared" ref="D4:J19" si="25">E3</f>
        <v>21</v>
      </c>
      <c r="E4">
        <f t="shared" si="25"/>
        <v>83</v>
      </c>
      <c r="F4">
        <f t="shared" si="25"/>
        <v>89</v>
      </c>
      <c r="G4">
        <f t="shared" si="25"/>
        <v>71</v>
      </c>
      <c r="H4">
        <f t="shared" si="25"/>
        <v>17</v>
      </c>
      <c r="I4">
        <f t="shared" si="25"/>
        <v>14</v>
      </c>
      <c r="J4">
        <f>K3</f>
        <v>43</v>
      </c>
      <c r="K4" s="1">
        <v>42</v>
      </c>
      <c r="M4" t="s">
        <v>14</v>
      </c>
      <c r="N4" s="3">
        <f t="shared" ref="N4:N19" si="26">SLOPE(C4:J4,$C$1:$J$1)</f>
        <v>-2.2380952380952381</v>
      </c>
      <c r="O4" s="3">
        <f t="shared" ref="O4:O19" si="27">SLOPE(D4:J4,$D$1:$J$1)</f>
        <v>-5.1428571428571432</v>
      </c>
      <c r="P4" s="3">
        <f t="shared" ref="P4:P19" si="28">SLOPE(E4:J4,E$1:J$1)</f>
        <v>-13.685714285714285</v>
      </c>
      <c r="Q4" s="3">
        <f t="shared" ref="Q4:Q19" si="29">SLOPE(F4:J4,F$1:J$1)</f>
        <v>-14.9</v>
      </c>
      <c r="R4" s="3">
        <f t="shared" ref="R4:R19" si="30">SLOPE(G4:J4,G$1:J$1)</f>
        <v>-8.6999999999999993</v>
      </c>
      <c r="S4" s="3">
        <f t="shared" ref="S4:S19" si="31">SLOPE(H4:J4,H$1:J$1)</f>
        <v>13</v>
      </c>
      <c r="T4" s="3">
        <f t="shared" ref="T4:T19" si="32">SLOPE(I4:J4,I$1:J$1)</f>
        <v>29</v>
      </c>
      <c r="U4" s="4">
        <f t="shared" ref="U4:U19" si="33">J4</f>
        <v>43</v>
      </c>
      <c r="V4" s="4">
        <f t="shared" ref="V4:V19" si="34">K4+1000</f>
        <v>1042</v>
      </c>
      <c r="X4" t="str">
        <f t="shared" si="10"/>
        <v>o2</v>
      </c>
      <c r="Y4">
        <f t="shared" ref="Y4:Y19" si="35">RANK(N4,N$3:N$19,0)</f>
        <v>12</v>
      </c>
      <c r="Z4">
        <f t="shared" si="11"/>
        <v>14</v>
      </c>
      <c r="AA4">
        <f t="shared" si="12"/>
        <v>17</v>
      </c>
      <c r="AB4">
        <f t="shared" si="13"/>
        <v>16</v>
      </c>
      <c r="AC4">
        <f t="shared" si="14"/>
        <v>15</v>
      </c>
      <c r="AD4">
        <f t="shared" si="15"/>
        <v>2</v>
      </c>
      <c r="AE4">
        <f t="shared" si="16"/>
        <v>3</v>
      </c>
      <c r="AF4">
        <f t="shared" si="17"/>
        <v>9</v>
      </c>
      <c r="AG4">
        <f t="shared" ref="AG4:AG20" si="36">18-Y4</f>
        <v>6</v>
      </c>
      <c r="AH4">
        <f t="shared" si="18"/>
        <v>4</v>
      </c>
      <c r="AI4">
        <f t="shared" si="19"/>
        <v>1</v>
      </c>
      <c r="AJ4">
        <f t="shared" si="20"/>
        <v>2</v>
      </c>
      <c r="AK4">
        <f t="shared" si="21"/>
        <v>3</v>
      </c>
      <c r="AL4">
        <f t="shared" si="22"/>
        <v>16</v>
      </c>
      <c r="AM4">
        <f t="shared" si="23"/>
        <v>15</v>
      </c>
      <c r="AN4">
        <f t="shared" si="24"/>
        <v>9</v>
      </c>
      <c r="AO4">
        <f t="shared" si="9"/>
        <v>1042</v>
      </c>
      <c r="AP4">
        <f>std_dupla!S66</f>
        <v>1041</v>
      </c>
      <c r="AQ4" s="20">
        <f t="shared" ref="AQ4:AQ19" si="37">(AO4-AP4)/90</f>
        <v>1.1111111111111112E-2</v>
      </c>
    </row>
    <row r="5" spans="1:43" x14ac:dyDescent="0.3">
      <c r="A5" t="s">
        <v>2</v>
      </c>
      <c r="B5">
        <v>3</v>
      </c>
      <c r="C5" s="1">
        <v>21</v>
      </c>
      <c r="D5">
        <f t="shared" si="25"/>
        <v>83</v>
      </c>
      <c r="E5">
        <f t="shared" si="25"/>
        <v>89</v>
      </c>
      <c r="F5">
        <f t="shared" si="25"/>
        <v>71</v>
      </c>
      <c r="G5">
        <f t="shared" si="25"/>
        <v>17</v>
      </c>
      <c r="H5">
        <f t="shared" si="25"/>
        <v>14</v>
      </c>
      <c r="I5">
        <f t="shared" si="25"/>
        <v>43</v>
      </c>
      <c r="J5">
        <f t="shared" si="25"/>
        <v>42</v>
      </c>
      <c r="K5" s="1">
        <v>42</v>
      </c>
      <c r="M5" t="s">
        <v>15</v>
      </c>
      <c r="N5" s="3">
        <f t="shared" si="26"/>
        <v>-3.9523809523809526</v>
      </c>
      <c r="O5" s="3">
        <f t="shared" si="27"/>
        <v>-9.7142857142857117</v>
      </c>
      <c r="P5" s="3">
        <f t="shared" si="28"/>
        <v>-9.1999999999999993</v>
      </c>
      <c r="Q5" s="3">
        <f t="shared" si="29"/>
        <v>-3.2</v>
      </c>
      <c r="R5" s="3">
        <f t="shared" si="30"/>
        <v>10.4</v>
      </c>
      <c r="S5" s="3">
        <f t="shared" si="31"/>
        <v>14</v>
      </c>
      <c r="T5" s="3">
        <f t="shared" si="32"/>
        <v>-1</v>
      </c>
      <c r="U5" s="4">
        <f t="shared" si="33"/>
        <v>42</v>
      </c>
      <c r="V5" s="4">
        <f t="shared" si="34"/>
        <v>1042</v>
      </c>
      <c r="X5" t="str">
        <f t="shared" si="10"/>
        <v>o3</v>
      </c>
      <c r="Y5">
        <f t="shared" si="35"/>
        <v>14</v>
      </c>
      <c r="Z5">
        <f t="shared" si="11"/>
        <v>17</v>
      </c>
      <c r="AA5">
        <f t="shared" si="12"/>
        <v>16</v>
      </c>
      <c r="AB5">
        <f t="shared" si="13"/>
        <v>12</v>
      </c>
      <c r="AC5">
        <f t="shared" si="14"/>
        <v>1</v>
      </c>
      <c r="AD5">
        <f t="shared" si="15"/>
        <v>1</v>
      </c>
      <c r="AE5">
        <f t="shared" si="16"/>
        <v>9</v>
      </c>
      <c r="AF5">
        <f t="shared" si="17"/>
        <v>10</v>
      </c>
      <c r="AG5">
        <f t="shared" si="36"/>
        <v>4</v>
      </c>
      <c r="AH5">
        <f t="shared" si="18"/>
        <v>1</v>
      </c>
      <c r="AI5">
        <f t="shared" si="19"/>
        <v>2</v>
      </c>
      <c r="AJ5">
        <f t="shared" si="20"/>
        <v>6</v>
      </c>
      <c r="AK5">
        <f t="shared" si="21"/>
        <v>17</v>
      </c>
      <c r="AL5">
        <f t="shared" si="22"/>
        <v>17</v>
      </c>
      <c r="AM5">
        <f t="shared" si="23"/>
        <v>9</v>
      </c>
      <c r="AN5">
        <f t="shared" si="24"/>
        <v>8</v>
      </c>
      <c r="AO5">
        <f t="shared" si="9"/>
        <v>1042</v>
      </c>
      <c r="AP5">
        <f>std_dupla!S67</f>
        <v>1041</v>
      </c>
      <c r="AQ5" s="20">
        <f t="shared" si="37"/>
        <v>1.1111111111111112E-2</v>
      </c>
    </row>
    <row r="6" spans="1:43" x14ac:dyDescent="0.3">
      <c r="A6" t="s">
        <v>2</v>
      </c>
      <c r="B6">
        <v>4</v>
      </c>
      <c r="C6" s="1">
        <v>83</v>
      </c>
      <c r="D6">
        <f t="shared" si="25"/>
        <v>89</v>
      </c>
      <c r="E6">
        <f t="shared" si="25"/>
        <v>71</v>
      </c>
      <c r="F6">
        <f t="shared" si="25"/>
        <v>17</v>
      </c>
      <c r="G6">
        <f t="shared" si="25"/>
        <v>14</v>
      </c>
      <c r="H6">
        <f t="shared" si="25"/>
        <v>43</v>
      </c>
      <c r="I6">
        <f t="shared" si="25"/>
        <v>42</v>
      </c>
      <c r="J6">
        <f t="shared" si="25"/>
        <v>42</v>
      </c>
      <c r="K6" s="1">
        <v>25</v>
      </c>
      <c r="M6" t="s">
        <v>16</v>
      </c>
      <c r="N6" s="3">
        <f t="shared" si="26"/>
        <v>-7.25</v>
      </c>
      <c r="O6" s="3">
        <f t="shared" si="27"/>
        <v>-6.1785714285714306</v>
      </c>
      <c r="P6" s="3">
        <f t="shared" si="28"/>
        <v>-1.1714285714285715</v>
      </c>
      <c r="Q6" s="3">
        <f t="shared" si="29"/>
        <v>7.8</v>
      </c>
      <c r="R6" s="3">
        <f t="shared" si="30"/>
        <v>8.3000000000000007</v>
      </c>
      <c r="S6" s="3">
        <f t="shared" si="31"/>
        <v>-0.5</v>
      </c>
      <c r="T6" s="3">
        <f t="shared" si="32"/>
        <v>0</v>
      </c>
      <c r="U6" s="4">
        <f t="shared" si="33"/>
        <v>42</v>
      </c>
      <c r="V6" s="4">
        <f t="shared" si="34"/>
        <v>1025</v>
      </c>
      <c r="X6" t="str">
        <f t="shared" si="10"/>
        <v>o4</v>
      </c>
      <c r="Y6">
        <f t="shared" si="35"/>
        <v>17</v>
      </c>
      <c r="Z6">
        <f t="shared" si="11"/>
        <v>15</v>
      </c>
      <c r="AA6">
        <f t="shared" si="12"/>
        <v>10</v>
      </c>
      <c r="AB6">
        <f t="shared" si="13"/>
        <v>1</v>
      </c>
      <c r="AC6">
        <f t="shared" si="14"/>
        <v>5</v>
      </c>
      <c r="AD6">
        <f t="shared" si="15"/>
        <v>11</v>
      </c>
      <c r="AE6">
        <f t="shared" si="16"/>
        <v>8</v>
      </c>
      <c r="AF6">
        <f t="shared" si="17"/>
        <v>10</v>
      </c>
      <c r="AG6">
        <f t="shared" si="36"/>
        <v>1</v>
      </c>
      <c r="AH6">
        <f t="shared" si="18"/>
        <v>3</v>
      </c>
      <c r="AI6">
        <f t="shared" si="19"/>
        <v>8</v>
      </c>
      <c r="AJ6">
        <f t="shared" si="20"/>
        <v>17</v>
      </c>
      <c r="AK6">
        <f t="shared" si="21"/>
        <v>13</v>
      </c>
      <c r="AL6">
        <f t="shared" si="22"/>
        <v>7</v>
      </c>
      <c r="AM6">
        <f t="shared" si="23"/>
        <v>10</v>
      </c>
      <c r="AN6">
        <f t="shared" si="24"/>
        <v>8</v>
      </c>
      <c r="AO6">
        <f t="shared" si="9"/>
        <v>1025</v>
      </c>
      <c r="AP6">
        <f>std_dupla!S68</f>
        <v>1024</v>
      </c>
      <c r="AQ6" s="20">
        <f t="shared" si="37"/>
        <v>1.1111111111111112E-2</v>
      </c>
    </row>
    <row r="7" spans="1:43" x14ac:dyDescent="0.3">
      <c r="A7" t="s">
        <v>2</v>
      </c>
      <c r="B7">
        <v>5</v>
      </c>
      <c r="C7" s="1">
        <v>89</v>
      </c>
      <c r="D7">
        <f t="shared" si="25"/>
        <v>71</v>
      </c>
      <c r="E7">
        <f t="shared" si="25"/>
        <v>17</v>
      </c>
      <c r="F7">
        <f t="shared" si="25"/>
        <v>14</v>
      </c>
      <c r="G7">
        <f t="shared" si="25"/>
        <v>43</v>
      </c>
      <c r="H7">
        <f t="shared" si="25"/>
        <v>42</v>
      </c>
      <c r="I7">
        <f t="shared" si="25"/>
        <v>42</v>
      </c>
      <c r="J7">
        <f t="shared" si="25"/>
        <v>25</v>
      </c>
      <c r="K7" s="1">
        <v>49</v>
      </c>
      <c r="M7" t="s">
        <v>17</v>
      </c>
      <c r="N7" s="3">
        <f t="shared" si="26"/>
        <v>-5.8214285714285712</v>
      </c>
      <c r="O7" s="3">
        <f t="shared" si="27"/>
        <v>-2.1428571428571428</v>
      </c>
      <c r="P7" s="3">
        <f t="shared" si="28"/>
        <v>3.5142857142857142</v>
      </c>
      <c r="Q7" s="3">
        <f t="shared" si="29"/>
        <v>2.1</v>
      </c>
      <c r="R7" s="3">
        <f t="shared" si="30"/>
        <v>-5.4</v>
      </c>
      <c r="S7" s="3">
        <f t="shared" si="31"/>
        <v>-8.5</v>
      </c>
      <c r="T7" s="3">
        <f t="shared" si="32"/>
        <v>-17</v>
      </c>
      <c r="U7" s="4">
        <f t="shared" si="33"/>
        <v>25</v>
      </c>
      <c r="V7" s="4">
        <f t="shared" si="34"/>
        <v>1049</v>
      </c>
      <c r="X7" t="str">
        <f t="shared" si="10"/>
        <v>o5</v>
      </c>
      <c r="Y7">
        <f t="shared" si="35"/>
        <v>16</v>
      </c>
      <c r="Z7">
        <f t="shared" si="11"/>
        <v>10</v>
      </c>
      <c r="AA7">
        <f t="shared" si="12"/>
        <v>4</v>
      </c>
      <c r="AB7">
        <f t="shared" si="13"/>
        <v>8</v>
      </c>
      <c r="AC7">
        <f t="shared" si="14"/>
        <v>11</v>
      </c>
      <c r="AD7">
        <f t="shared" si="15"/>
        <v>14</v>
      </c>
      <c r="AE7">
        <f t="shared" si="16"/>
        <v>14</v>
      </c>
      <c r="AF7">
        <f t="shared" si="17"/>
        <v>15</v>
      </c>
      <c r="AG7">
        <f t="shared" si="36"/>
        <v>2</v>
      </c>
      <c r="AH7">
        <f t="shared" si="18"/>
        <v>8</v>
      </c>
      <c r="AI7">
        <f t="shared" si="19"/>
        <v>14</v>
      </c>
      <c r="AJ7">
        <f t="shared" si="20"/>
        <v>10</v>
      </c>
      <c r="AK7">
        <f t="shared" si="21"/>
        <v>7</v>
      </c>
      <c r="AL7">
        <f t="shared" si="22"/>
        <v>4</v>
      </c>
      <c r="AM7">
        <f t="shared" si="23"/>
        <v>4</v>
      </c>
      <c r="AN7">
        <f t="shared" si="24"/>
        <v>3</v>
      </c>
      <c r="AO7">
        <f t="shared" si="9"/>
        <v>1049</v>
      </c>
      <c r="AP7">
        <f>std_dupla!S69</f>
        <v>1049</v>
      </c>
      <c r="AQ7" s="20">
        <f t="shared" si="37"/>
        <v>0</v>
      </c>
    </row>
    <row r="8" spans="1:43" x14ac:dyDescent="0.3">
      <c r="A8" t="s">
        <v>2</v>
      </c>
      <c r="B8">
        <v>6</v>
      </c>
      <c r="C8" s="1">
        <v>71</v>
      </c>
      <c r="D8">
        <f t="shared" si="25"/>
        <v>17</v>
      </c>
      <c r="E8">
        <f t="shared" si="25"/>
        <v>14</v>
      </c>
      <c r="F8">
        <f t="shared" si="25"/>
        <v>43</v>
      </c>
      <c r="G8">
        <f t="shared" si="25"/>
        <v>42</v>
      </c>
      <c r="H8">
        <f t="shared" si="25"/>
        <v>42</v>
      </c>
      <c r="I8">
        <f t="shared" si="25"/>
        <v>25</v>
      </c>
      <c r="J8">
        <f t="shared" si="25"/>
        <v>49</v>
      </c>
      <c r="K8" s="1">
        <v>37</v>
      </c>
      <c r="M8" t="s">
        <v>18</v>
      </c>
      <c r="N8" s="3">
        <f t="shared" si="26"/>
        <v>-0.36904761904761907</v>
      </c>
      <c r="O8" s="3">
        <f t="shared" si="27"/>
        <v>4.1785714285714288</v>
      </c>
      <c r="P8" s="3">
        <f t="shared" si="28"/>
        <v>3.4571428571428573</v>
      </c>
      <c r="Q8" s="3">
        <f t="shared" si="29"/>
        <v>-0.5</v>
      </c>
      <c r="R8" s="3">
        <f t="shared" si="30"/>
        <v>0.4</v>
      </c>
      <c r="S8" s="3">
        <f t="shared" si="31"/>
        <v>3.5</v>
      </c>
      <c r="T8" s="3">
        <f t="shared" si="32"/>
        <v>24</v>
      </c>
      <c r="U8" s="4">
        <f t="shared" si="33"/>
        <v>49</v>
      </c>
      <c r="V8" s="4">
        <f t="shared" si="34"/>
        <v>1037</v>
      </c>
      <c r="X8" t="str">
        <f t="shared" si="10"/>
        <v>o6</v>
      </c>
      <c r="Y8">
        <f t="shared" si="35"/>
        <v>9</v>
      </c>
      <c r="Z8">
        <f t="shared" si="11"/>
        <v>4</v>
      </c>
      <c r="AA8">
        <f t="shared" si="12"/>
        <v>5</v>
      </c>
      <c r="AB8">
        <f t="shared" si="13"/>
        <v>10</v>
      </c>
      <c r="AC8">
        <f t="shared" si="14"/>
        <v>9</v>
      </c>
      <c r="AD8">
        <f t="shared" si="15"/>
        <v>10</v>
      </c>
      <c r="AE8">
        <f t="shared" si="16"/>
        <v>4</v>
      </c>
      <c r="AF8">
        <f t="shared" si="17"/>
        <v>8</v>
      </c>
      <c r="AG8">
        <f t="shared" si="36"/>
        <v>9</v>
      </c>
      <c r="AH8">
        <f t="shared" si="18"/>
        <v>14</v>
      </c>
      <c r="AI8">
        <f t="shared" si="19"/>
        <v>13</v>
      </c>
      <c r="AJ8">
        <f t="shared" si="20"/>
        <v>8</v>
      </c>
      <c r="AK8">
        <f t="shared" si="21"/>
        <v>9</v>
      </c>
      <c r="AL8">
        <f t="shared" si="22"/>
        <v>8</v>
      </c>
      <c r="AM8">
        <f t="shared" si="23"/>
        <v>14</v>
      </c>
      <c r="AN8">
        <f t="shared" si="24"/>
        <v>10</v>
      </c>
      <c r="AO8">
        <f t="shared" si="9"/>
        <v>1037</v>
      </c>
      <c r="AP8">
        <f>std_dupla!S70</f>
        <v>1036</v>
      </c>
      <c r="AQ8" s="20">
        <f t="shared" si="37"/>
        <v>1.1111111111111112E-2</v>
      </c>
    </row>
    <row r="9" spans="1:43" x14ac:dyDescent="0.3">
      <c r="A9" t="s">
        <v>2</v>
      </c>
      <c r="B9">
        <v>7</v>
      </c>
      <c r="C9" s="1">
        <v>17</v>
      </c>
      <c r="D9">
        <f t="shared" si="25"/>
        <v>14</v>
      </c>
      <c r="E9">
        <f t="shared" si="25"/>
        <v>43</v>
      </c>
      <c r="F9">
        <f t="shared" si="25"/>
        <v>42</v>
      </c>
      <c r="G9">
        <f t="shared" si="25"/>
        <v>42</v>
      </c>
      <c r="H9">
        <f t="shared" si="25"/>
        <v>25</v>
      </c>
      <c r="I9">
        <f t="shared" si="25"/>
        <v>49</v>
      </c>
      <c r="J9">
        <f t="shared" si="25"/>
        <v>37</v>
      </c>
      <c r="K9" s="1">
        <v>59</v>
      </c>
      <c r="M9" t="s">
        <v>19</v>
      </c>
      <c r="N9" s="3">
        <f t="shared" si="26"/>
        <v>3.1071428571428572</v>
      </c>
      <c r="O9" s="3">
        <f t="shared" si="27"/>
        <v>2.2857142857142856</v>
      </c>
      <c r="P9" s="3">
        <f t="shared" si="28"/>
        <v>-0.74285714285714288</v>
      </c>
      <c r="Q9" s="3">
        <f t="shared" si="29"/>
        <v>-0.3</v>
      </c>
      <c r="R9" s="3">
        <f t="shared" si="30"/>
        <v>0.9</v>
      </c>
      <c r="S9" s="3">
        <f t="shared" si="31"/>
        <v>6</v>
      </c>
      <c r="T9" s="3">
        <f t="shared" si="32"/>
        <v>-12</v>
      </c>
      <c r="U9" s="4">
        <f t="shared" si="33"/>
        <v>37</v>
      </c>
      <c r="V9" s="4">
        <f t="shared" si="34"/>
        <v>1059</v>
      </c>
      <c r="X9" t="str">
        <f t="shared" si="10"/>
        <v>o7</v>
      </c>
      <c r="Y9">
        <f t="shared" si="35"/>
        <v>5</v>
      </c>
      <c r="Z9">
        <f t="shared" si="11"/>
        <v>6</v>
      </c>
      <c r="AA9">
        <f t="shared" si="12"/>
        <v>9</v>
      </c>
      <c r="AB9">
        <f t="shared" si="13"/>
        <v>9</v>
      </c>
      <c r="AC9">
        <f t="shared" si="14"/>
        <v>8</v>
      </c>
      <c r="AD9">
        <f t="shared" si="15"/>
        <v>7</v>
      </c>
      <c r="AE9">
        <f t="shared" si="16"/>
        <v>13</v>
      </c>
      <c r="AF9">
        <f t="shared" si="17"/>
        <v>13</v>
      </c>
      <c r="AG9">
        <f t="shared" si="36"/>
        <v>13</v>
      </c>
      <c r="AH9">
        <f t="shared" si="18"/>
        <v>12</v>
      </c>
      <c r="AI9">
        <f t="shared" si="19"/>
        <v>9</v>
      </c>
      <c r="AJ9">
        <f t="shared" si="20"/>
        <v>9</v>
      </c>
      <c r="AK9">
        <f t="shared" si="21"/>
        <v>10</v>
      </c>
      <c r="AL9">
        <f t="shared" si="22"/>
        <v>11</v>
      </c>
      <c r="AM9">
        <f t="shared" si="23"/>
        <v>5</v>
      </c>
      <c r="AN9">
        <f t="shared" si="24"/>
        <v>5</v>
      </c>
      <c r="AO9">
        <f t="shared" si="9"/>
        <v>1059</v>
      </c>
      <c r="AP9">
        <f>std_dupla!S71</f>
        <v>1058</v>
      </c>
      <c r="AQ9" s="20">
        <f t="shared" si="37"/>
        <v>1.1111111111111112E-2</v>
      </c>
    </row>
    <row r="10" spans="1:43" x14ac:dyDescent="0.3">
      <c r="A10" t="s">
        <v>2</v>
      </c>
      <c r="B10">
        <v>8</v>
      </c>
      <c r="C10" s="1">
        <v>14</v>
      </c>
      <c r="D10">
        <f t="shared" si="25"/>
        <v>43</v>
      </c>
      <c r="E10">
        <f t="shared" si="25"/>
        <v>42</v>
      </c>
      <c r="F10">
        <f t="shared" si="25"/>
        <v>42</v>
      </c>
      <c r="G10">
        <f t="shared" si="25"/>
        <v>25</v>
      </c>
      <c r="H10">
        <f t="shared" si="25"/>
        <v>49</v>
      </c>
      <c r="I10">
        <f t="shared" si="25"/>
        <v>37</v>
      </c>
      <c r="J10">
        <f t="shared" si="25"/>
        <v>59</v>
      </c>
      <c r="K10" s="1">
        <v>52</v>
      </c>
      <c r="M10" t="s">
        <v>20</v>
      </c>
      <c r="N10" s="3">
        <f t="shared" si="26"/>
        <v>3.4404761904761907</v>
      </c>
      <c r="O10" s="3">
        <f t="shared" si="27"/>
        <v>1.6071428571428572</v>
      </c>
      <c r="P10" s="3">
        <f t="shared" si="28"/>
        <v>2.6857142857142855</v>
      </c>
      <c r="Q10" s="3">
        <f t="shared" si="29"/>
        <v>4.5999999999999996</v>
      </c>
      <c r="R10" s="3">
        <f t="shared" si="30"/>
        <v>9</v>
      </c>
      <c r="S10" s="3">
        <f t="shared" si="31"/>
        <v>5</v>
      </c>
      <c r="T10" s="3">
        <f t="shared" si="32"/>
        <v>22</v>
      </c>
      <c r="U10" s="4">
        <f t="shared" si="33"/>
        <v>59</v>
      </c>
      <c r="V10" s="4">
        <f t="shared" si="34"/>
        <v>1052</v>
      </c>
      <c r="X10" t="str">
        <f t="shared" si="10"/>
        <v>o8</v>
      </c>
      <c r="Y10">
        <f t="shared" si="35"/>
        <v>4</v>
      </c>
      <c r="Z10">
        <f t="shared" si="11"/>
        <v>8</v>
      </c>
      <c r="AA10">
        <f t="shared" si="12"/>
        <v>7</v>
      </c>
      <c r="AB10">
        <f t="shared" si="13"/>
        <v>6</v>
      </c>
      <c r="AC10">
        <f t="shared" si="14"/>
        <v>3</v>
      </c>
      <c r="AD10">
        <f t="shared" si="15"/>
        <v>9</v>
      </c>
      <c r="AE10">
        <f t="shared" si="16"/>
        <v>6</v>
      </c>
      <c r="AF10">
        <f t="shared" si="17"/>
        <v>4</v>
      </c>
      <c r="AG10">
        <f t="shared" si="36"/>
        <v>14</v>
      </c>
      <c r="AH10">
        <f t="shared" si="18"/>
        <v>10</v>
      </c>
      <c r="AI10">
        <f t="shared" si="19"/>
        <v>11</v>
      </c>
      <c r="AJ10">
        <f t="shared" si="20"/>
        <v>12</v>
      </c>
      <c r="AK10">
        <f t="shared" si="21"/>
        <v>15</v>
      </c>
      <c r="AL10">
        <f t="shared" si="22"/>
        <v>9</v>
      </c>
      <c r="AM10">
        <f t="shared" si="23"/>
        <v>12</v>
      </c>
      <c r="AN10">
        <f t="shared" si="24"/>
        <v>14</v>
      </c>
      <c r="AO10">
        <f t="shared" si="9"/>
        <v>1052</v>
      </c>
      <c r="AP10">
        <f>std_dupla!S72</f>
        <v>1051</v>
      </c>
      <c r="AQ10" s="20">
        <f t="shared" si="37"/>
        <v>1.1111111111111112E-2</v>
      </c>
    </row>
    <row r="11" spans="1:43" x14ac:dyDescent="0.3">
      <c r="A11" t="s">
        <v>2</v>
      </c>
      <c r="B11">
        <v>9</v>
      </c>
      <c r="C11" s="1">
        <v>43</v>
      </c>
      <c r="D11">
        <f t="shared" si="25"/>
        <v>42</v>
      </c>
      <c r="E11">
        <f t="shared" si="25"/>
        <v>42</v>
      </c>
      <c r="F11">
        <f t="shared" si="25"/>
        <v>25</v>
      </c>
      <c r="G11">
        <f t="shared" si="25"/>
        <v>49</v>
      </c>
      <c r="H11">
        <f t="shared" si="25"/>
        <v>37</v>
      </c>
      <c r="I11">
        <f t="shared" si="25"/>
        <v>59</v>
      </c>
      <c r="J11">
        <f t="shared" si="25"/>
        <v>52</v>
      </c>
      <c r="K11" s="1">
        <v>70</v>
      </c>
      <c r="M11" t="s">
        <v>21</v>
      </c>
      <c r="N11" s="3">
        <f t="shared" si="26"/>
        <v>1.8690476190476191</v>
      </c>
      <c r="O11" s="3">
        <f t="shared" si="27"/>
        <v>2.7142857142857144</v>
      </c>
      <c r="P11" s="3">
        <f t="shared" si="28"/>
        <v>4</v>
      </c>
      <c r="Q11" s="3">
        <f t="shared" si="29"/>
        <v>6.4</v>
      </c>
      <c r="R11" s="3">
        <f t="shared" si="30"/>
        <v>3.1</v>
      </c>
      <c r="S11" s="3">
        <f t="shared" si="31"/>
        <v>7.5</v>
      </c>
      <c r="T11" s="3">
        <f t="shared" si="32"/>
        <v>-7</v>
      </c>
      <c r="U11" s="4">
        <f t="shared" si="33"/>
        <v>52</v>
      </c>
      <c r="V11" s="4">
        <f t="shared" si="34"/>
        <v>1070</v>
      </c>
      <c r="X11" t="str">
        <f t="shared" si="10"/>
        <v>o9</v>
      </c>
      <c r="Y11">
        <f t="shared" si="35"/>
        <v>7</v>
      </c>
      <c r="Z11">
        <f t="shared" si="11"/>
        <v>5</v>
      </c>
      <c r="AA11">
        <f t="shared" si="12"/>
        <v>3</v>
      </c>
      <c r="AB11">
        <f t="shared" si="13"/>
        <v>2</v>
      </c>
      <c r="AC11">
        <f t="shared" si="14"/>
        <v>7</v>
      </c>
      <c r="AD11">
        <f t="shared" si="15"/>
        <v>5</v>
      </c>
      <c r="AE11">
        <f t="shared" si="16"/>
        <v>12</v>
      </c>
      <c r="AF11">
        <f t="shared" si="17"/>
        <v>6</v>
      </c>
      <c r="AG11">
        <f t="shared" si="36"/>
        <v>11</v>
      </c>
      <c r="AH11">
        <f t="shared" si="18"/>
        <v>13</v>
      </c>
      <c r="AI11">
        <f t="shared" si="19"/>
        <v>15</v>
      </c>
      <c r="AJ11">
        <f t="shared" si="20"/>
        <v>16</v>
      </c>
      <c r="AK11">
        <f t="shared" si="21"/>
        <v>11</v>
      </c>
      <c r="AL11">
        <f t="shared" si="22"/>
        <v>13</v>
      </c>
      <c r="AM11">
        <f t="shared" si="23"/>
        <v>6</v>
      </c>
      <c r="AN11">
        <f t="shared" si="24"/>
        <v>12</v>
      </c>
      <c r="AO11">
        <f t="shared" si="9"/>
        <v>1070</v>
      </c>
      <c r="AP11">
        <f>std_dupla!S73</f>
        <v>1069</v>
      </c>
      <c r="AQ11" s="20">
        <f t="shared" si="37"/>
        <v>1.1111111111111112E-2</v>
      </c>
    </row>
    <row r="12" spans="1:43" x14ac:dyDescent="0.3">
      <c r="A12" t="s">
        <v>2</v>
      </c>
      <c r="B12">
        <v>10</v>
      </c>
      <c r="C12" s="1">
        <v>42</v>
      </c>
      <c r="D12">
        <f t="shared" si="25"/>
        <v>42</v>
      </c>
      <c r="E12">
        <f t="shared" si="25"/>
        <v>25</v>
      </c>
      <c r="F12">
        <f t="shared" si="25"/>
        <v>49</v>
      </c>
      <c r="G12">
        <f t="shared" si="25"/>
        <v>37</v>
      </c>
      <c r="H12">
        <f t="shared" si="25"/>
        <v>59</v>
      </c>
      <c r="I12">
        <f t="shared" si="25"/>
        <v>52</v>
      </c>
      <c r="J12">
        <f t="shared" si="25"/>
        <v>70</v>
      </c>
      <c r="K12" s="1">
        <v>51</v>
      </c>
      <c r="M12" t="s">
        <v>22</v>
      </c>
      <c r="N12" s="3">
        <f t="shared" si="26"/>
        <v>4</v>
      </c>
      <c r="O12" s="3">
        <f t="shared" si="27"/>
        <v>5.2857142857142856</v>
      </c>
      <c r="P12" s="3">
        <f t="shared" si="28"/>
        <v>7.3142857142857141</v>
      </c>
      <c r="Q12" s="3">
        <f t="shared" si="29"/>
        <v>5.7</v>
      </c>
      <c r="R12" s="3">
        <f t="shared" si="30"/>
        <v>9.1999999999999993</v>
      </c>
      <c r="S12" s="3">
        <f t="shared" si="31"/>
        <v>5.5</v>
      </c>
      <c r="T12" s="3">
        <f t="shared" si="32"/>
        <v>18</v>
      </c>
      <c r="U12" s="4">
        <f t="shared" si="33"/>
        <v>70</v>
      </c>
      <c r="V12" s="4">
        <f t="shared" si="34"/>
        <v>1051</v>
      </c>
      <c r="X12" t="str">
        <f t="shared" si="10"/>
        <v>o10</v>
      </c>
      <c r="Y12">
        <f t="shared" si="35"/>
        <v>2</v>
      </c>
      <c r="Z12">
        <f t="shared" si="11"/>
        <v>1</v>
      </c>
      <c r="AA12">
        <f t="shared" si="12"/>
        <v>1</v>
      </c>
      <c r="AB12">
        <f t="shared" si="13"/>
        <v>4</v>
      </c>
      <c r="AC12">
        <f t="shared" si="14"/>
        <v>2</v>
      </c>
      <c r="AD12">
        <f t="shared" si="15"/>
        <v>8</v>
      </c>
      <c r="AE12">
        <f t="shared" si="16"/>
        <v>7</v>
      </c>
      <c r="AF12">
        <f t="shared" si="17"/>
        <v>3</v>
      </c>
      <c r="AG12">
        <f t="shared" si="36"/>
        <v>16</v>
      </c>
      <c r="AH12">
        <f t="shared" si="18"/>
        <v>17</v>
      </c>
      <c r="AI12">
        <f t="shared" si="19"/>
        <v>17</v>
      </c>
      <c r="AJ12">
        <f t="shared" si="20"/>
        <v>14</v>
      </c>
      <c r="AK12">
        <f t="shared" si="21"/>
        <v>16</v>
      </c>
      <c r="AL12">
        <f t="shared" si="22"/>
        <v>10</v>
      </c>
      <c r="AM12">
        <f t="shared" si="23"/>
        <v>11</v>
      </c>
      <c r="AN12">
        <f t="shared" si="24"/>
        <v>15</v>
      </c>
      <c r="AO12">
        <f t="shared" si="9"/>
        <v>1051</v>
      </c>
      <c r="AP12">
        <f>std_dupla!S74</f>
        <v>1050</v>
      </c>
      <c r="AQ12" s="20">
        <f t="shared" si="37"/>
        <v>1.1111111111111112E-2</v>
      </c>
    </row>
    <row r="13" spans="1:43" x14ac:dyDescent="0.3">
      <c r="A13" t="s">
        <v>2</v>
      </c>
      <c r="B13">
        <v>11</v>
      </c>
      <c r="C13" s="1">
        <v>42</v>
      </c>
      <c r="D13">
        <f t="shared" si="25"/>
        <v>25</v>
      </c>
      <c r="E13">
        <f t="shared" si="25"/>
        <v>49</v>
      </c>
      <c r="F13">
        <f t="shared" si="25"/>
        <v>37</v>
      </c>
      <c r="G13">
        <f t="shared" si="25"/>
        <v>59</v>
      </c>
      <c r="H13">
        <f t="shared" si="25"/>
        <v>52</v>
      </c>
      <c r="I13">
        <f t="shared" si="25"/>
        <v>70</v>
      </c>
      <c r="J13">
        <f t="shared" si="25"/>
        <v>51</v>
      </c>
      <c r="K13" s="1">
        <v>84</v>
      </c>
      <c r="M13" t="s">
        <v>23</v>
      </c>
      <c r="N13" s="3">
        <f t="shared" si="26"/>
        <v>3.7976190476190474</v>
      </c>
      <c r="O13" s="3">
        <f t="shared" si="27"/>
        <v>4.8214285714285712</v>
      </c>
      <c r="P13" s="3">
        <f t="shared" si="28"/>
        <v>2.9142857142857141</v>
      </c>
      <c r="Q13" s="3">
        <f t="shared" si="29"/>
        <v>3.9</v>
      </c>
      <c r="R13" s="3">
        <f t="shared" si="30"/>
        <v>-0.6</v>
      </c>
      <c r="S13" s="3">
        <f t="shared" si="31"/>
        <v>-0.5</v>
      </c>
      <c r="T13" s="3">
        <f t="shared" si="32"/>
        <v>-19</v>
      </c>
      <c r="U13" s="4">
        <f t="shared" si="33"/>
        <v>51</v>
      </c>
      <c r="V13" s="4">
        <f t="shared" si="34"/>
        <v>1084</v>
      </c>
      <c r="X13" t="str">
        <f t="shared" si="10"/>
        <v>o11</v>
      </c>
      <c r="Y13">
        <f t="shared" si="35"/>
        <v>3</v>
      </c>
      <c r="Z13">
        <f t="shared" si="11"/>
        <v>3</v>
      </c>
      <c r="AA13">
        <f t="shared" si="12"/>
        <v>6</v>
      </c>
      <c r="AB13">
        <f t="shared" si="13"/>
        <v>7</v>
      </c>
      <c r="AC13">
        <f t="shared" si="14"/>
        <v>10</v>
      </c>
      <c r="AD13">
        <f t="shared" si="15"/>
        <v>11</v>
      </c>
      <c r="AE13">
        <f t="shared" si="16"/>
        <v>15</v>
      </c>
      <c r="AF13">
        <f t="shared" si="17"/>
        <v>7</v>
      </c>
      <c r="AG13">
        <f t="shared" si="36"/>
        <v>15</v>
      </c>
      <c r="AH13">
        <f t="shared" si="18"/>
        <v>15</v>
      </c>
      <c r="AI13">
        <f t="shared" si="19"/>
        <v>12</v>
      </c>
      <c r="AJ13">
        <f t="shared" si="20"/>
        <v>11</v>
      </c>
      <c r="AK13">
        <f t="shared" si="21"/>
        <v>8</v>
      </c>
      <c r="AL13">
        <f t="shared" si="22"/>
        <v>7</v>
      </c>
      <c r="AM13">
        <f t="shared" si="23"/>
        <v>3</v>
      </c>
      <c r="AN13">
        <f t="shared" si="24"/>
        <v>11</v>
      </c>
      <c r="AO13">
        <f t="shared" si="9"/>
        <v>1084</v>
      </c>
      <c r="AP13">
        <f>std_dupla!S75</f>
        <v>1083</v>
      </c>
      <c r="AQ13" s="20">
        <f t="shared" si="37"/>
        <v>1.1111111111111112E-2</v>
      </c>
    </row>
    <row r="14" spans="1:43" x14ac:dyDescent="0.3">
      <c r="A14" t="s">
        <v>2</v>
      </c>
      <c r="B14">
        <v>12</v>
      </c>
      <c r="C14" s="1">
        <v>25</v>
      </c>
      <c r="D14">
        <f t="shared" si="25"/>
        <v>49</v>
      </c>
      <c r="E14">
        <f t="shared" si="25"/>
        <v>37</v>
      </c>
      <c r="F14">
        <f t="shared" si="25"/>
        <v>59</v>
      </c>
      <c r="G14">
        <f t="shared" si="25"/>
        <v>52</v>
      </c>
      <c r="H14">
        <f t="shared" si="25"/>
        <v>70</v>
      </c>
      <c r="I14">
        <f t="shared" si="25"/>
        <v>51</v>
      </c>
      <c r="J14">
        <f t="shared" si="25"/>
        <v>84</v>
      </c>
      <c r="K14" s="1">
        <v>39</v>
      </c>
      <c r="M14" t="s">
        <v>24</v>
      </c>
      <c r="N14" s="3">
        <f t="shared" si="26"/>
        <v>6.1309523809523814</v>
      </c>
      <c r="O14" s="3">
        <f t="shared" si="27"/>
        <v>5.1428571428571432</v>
      </c>
      <c r="P14" s="3">
        <f t="shared" si="28"/>
        <v>6.5428571428571427</v>
      </c>
      <c r="Q14" s="3">
        <f t="shared" si="29"/>
        <v>4.9000000000000004</v>
      </c>
      <c r="R14" s="3">
        <f t="shared" si="30"/>
        <v>7.7</v>
      </c>
      <c r="S14" s="3">
        <f t="shared" si="31"/>
        <v>7</v>
      </c>
      <c r="T14" s="3">
        <f t="shared" si="32"/>
        <v>33</v>
      </c>
      <c r="U14" s="4">
        <f t="shared" si="33"/>
        <v>84</v>
      </c>
      <c r="V14" s="4">
        <f t="shared" si="34"/>
        <v>1039</v>
      </c>
      <c r="X14" t="str">
        <f t="shared" si="10"/>
        <v>o12</v>
      </c>
      <c r="Y14">
        <f t="shared" si="35"/>
        <v>1</v>
      </c>
      <c r="Z14">
        <f t="shared" si="11"/>
        <v>2</v>
      </c>
      <c r="AA14">
        <f t="shared" si="12"/>
        <v>2</v>
      </c>
      <c r="AB14">
        <f t="shared" si="13"/>
        <v>5</v>
      </c>
      <c r="AC14">
        <f t="shared" si="14"/>
        <v>6</v>
      </c>
      <c r="AD14">
        <f t="shared" si="15"/>
        <v>6</v>
      </c>
      <c r="AE14">
        <f t="shared" si="16"/>
        <v>2</v>
      </c>
      <c r="AF14">
        <f t="shared" si="17"/>
        <v>1</v>
      </c>
      <c r="AG14">
        <f t="shared" si="36"/>
        <v>17</v>
      </c>
      <c r="AH14">
        <f t="shared" si="18"/>
        <v>16</v>
      </c>
      <c r="AI14">
        <f t="shared" si="19"/>
        <v>16</v>
      </c>
      <c r="AJ14">
        <f t="shared" si="20"/>
        <v>13</v>
      </c>
      <c r="AK14">
        <f t="shared" si="21"/>
        <v>12</v>
      </c>
      <c r="AL14">
        <f t="shared" si="22"/>
        <v>12</v>
      </c>
      <c r="AM14">
        <f t="shared" si="23"/>
        <v>16</v>
      </c>
      <c r="AN14">
        <f t="shared" si="24"/>
        <v>17</v>
      </c>
      <c r="AO14">
        <f t="shared" si="9"/>
        <v>1039</v>
      </c>
      <c r="AP14">
        <f>std_dupla!S76</f>
        <v>1038</v>
      </c>
      <c r="AQ14" s="20">
        <f t="shared" si="37"/>
        <v>1.1111111111111112E-2</v>
      </c>
    </row>
    <row r="15" spans="1:43" x14ac:dyDescent="0.3">
      <c r="A15" t="s">
        <v>2</v>
      </c>
      <c r="B15">
        <v>13</v>
      </c>
      <c r="C15" s="1">
        <v>49</v>
      </c>
      <c r="D15">
        <f t="shared" si="25"/>
        <v>37</v>
      </c>
      <c r="E15">
        <f t="shared" si="25"/>
        <v>59</v>
      </c>
      <c r="F15">
        <f t="shared" si="25"/>
        <v>52</v>
      </c>
      <c r="G15">
        <f t="shared" si="25"/>
        <v>70</v>
      </c>
      <c r="H15">
        <f t="shared" si="25"/>
        <v>51</v>
      </c>
      <c r="I15">
        <f t="shared" si="25"/>
        <v>84</v>
      </c>
      <c r="J15">
        <f t="shared" si="25"/>
        <v>39</v>
      </c>
      <c r="K15" s="1">
        <v>34</v>
      </c>
      <c r="M15" t="s">
        <v>25</v>
      </c>
      <c r="N15" s="3">
        <f t="shared" si="26"/>
        <v>1.8928571428571428</v>
      </c>
      <c r="O15" s="3">
        <f t="shared" si="27"/>
        <v>1.9642857142857142</v>
      </c>
      <c r="P15" s="3">
        <f t="shared" si="28"/>
        <v>-0.65714285714285714</v>
      </c>
      <c r="Q15" s="3">
        <f t="shared" si="29"/>
        <v>-1.2</v>
      </c>
      <c r="R15" s="3">
        <f t="shared" si="30"/>
        <v>-6</v>
      </c>
      <c r="S15" s="3">
        <f t="shared" si="31"/>
        <v>-6</v>
      </c>
      <c r="T15" s="3">
        <f t="shared" si="32"/>
        <v>-45</v>
      </c>
      <c r="U15" s="4">
        <f t="shared" si="33"/>
        <v>39</v>
      </c>
      <c r="V15" s="4">
        <f t="shared" si="34"/>
        <v>1034</v>
      </c>
      <c r="X15" t="str">
        <f t="shared" si="10"/>
        <v>o13</v>
      </c>
      <c r="Y15">
        <f t="shared" si="35"/>
        <v>6</v>
      </c>
      <c r="Z15">
        <f t="shared" si="11"/>
        <v>7</v>
      </c>
      <c r="AA15">
        <f t="shared" si="12"/>
        <v>8</v>
      </c>
      <c r="AB15">
        <f t="shared" si="13"/>
        <v>11</v>
      </c>
      <c r="AC15">
        <f t="shared" si="14"/>
        <v>12</v>
      </c>
      <c r="AD15">
        <f t="shared" si="15"/>
        <v>13</v>
      </c>
      <c r="AE15">
        <f t="shared" si="16"/>
        <v>16</v>
      </c>
      <c r="AF15">
        <f t="shared" si="17"/>
        <v>12</v>
      </c>
      <c r="AG15">
        <f t="shared" si="36"/>
        <v>12</v>
      </c>
      <c r="AH15">
        <f t="shared" si="18"/>
        <v>11</v>
      </c>
      <c r="AI15">
        <f t="shared" si="19"/>
        <v>10</v>
      </c>
      <c r="AJ15">
        <f t="shared" si="20"/>
        <v>7</v>
      </c>
      <c r="AK15">
        <f t="shared" si="21"/>
        <v>6</v>
      </c>
      <c r="AL15">
        <f t="shared" si="22"/>
        <v>5</v>
      </c>
      <c r="AM15">
        <f t="shared" si="23"/>
        <v>2</v>
      </c>
      <c r="AN15">
        <f t="shared" si="24"/>
        <v>6</v>
      </c>
      <c r="AO15">
        <f t="shared" si="9"/>
        <v>1034</v>
      </c>
      <c r="AP15">
        <f>std_dupla!S77</f>
        <v>1034</v>
      </c>
      <c r="AQ15" s="20">
        <f t="shared" si="37"/>
        <v>0</v>
      </c>
    </row>
    <row r="16" spans="1:43" x14ac:dyDescent="0.3">
      <c r="A16" t="s">
        <v>2</v>
      </c>
      <c r="B16">
        <v>14</v>
      </c>
      <c r="C16" s="1">
        <v>37</v>
      </c>
      <c r="D16">
        <f t="shared" si="25"/>
        <v>59</v>
      </c>
      <c r="E16">
        <f t="shared" si="25"/>
        <v>52</v>
      </c>
      <c r="F16">
        <f t="shared" si="25"/>
        <v>70</v>
      </c>
      <c r="G16">
        <f t="shared" si="25"/>
        <v>51</v>
      </c>
      <c r="H16">
        <f t="shared" si="25"/>
        <v>84</v>
      </c>
      <c r="I16">
        <f t="shared" si="25"/>
        <v>39</v>
      </c>
      <c r="J16">
        <f t="shared" si="25"/>
        <v>34</v>
      </c>
      <c r="K16" s="1">
        <v>58</v>
      </c>
      <c r="M16" t="s">
        <v>26</v>
      </c>
      <c r="N16" s="3">
        <f t="shared" si="26"/>
        <v>-0.52380952380952384</v>
      </c>
      <c r="O16" s="3">
        <f t="shared" si="27"/>
        <v>-3.1071428571428572</v>
      </c>
      <c r="P16" s="3">
        <f t="shared" si="28"/>
        <v>-4.2857142857142856</v>
      </c>
      <c r="Q16" s="3">
        <f t="shared" si="29"/>
        <v>-8.4</v>
      </c>
      <c r="R16" s="3">
        <f t="shared" si="30"/>
        <v>-9.6</v>
      </c>
      <c r="S16" s="3">
        <f t="shared" si="31"/>
        <v>-25</v>
      </c>
      <c r="T16" s="3">
        <f t="shared" si="32"/>
        <v>-5</v>
      </c>
      <c r="U16" s="4">
        <f t="shared" si="33"/>
        <v>34</v>
      </c>
      <c r="V16" s="4">
        <f t="shared" si="34"/>
        <v>1058</v>
      </c>
      <c r="X16" t="str">
        <f t="shared" si="10"/>
        <v>o14</v>
      </c>
      <c r="Y16">
        <f t="shared" si="35"/>
        <v>10</v>
      </c>
      <c r="Z16">
        <f t="shared" si="11"/>
        <v>13</v>
      </c>
      <c r="AA16">
        <f t="shared" si="12"/>
        <v>12</v>
      </c>
      <c r="AB16">
        <f t="shared" si="13"/>
        <v>14</v>
      </c>
      <c r="AC16">
        <f t="shared" si="14"/>
        <v>16</v>
      </c>
      <c r="AD16">
        <f t="shared" si="15"/>
        <v>16</v>
      </c>
      <c r="AE16">
        <f t="shared" si="16"/>
        <v>11</v>
      </c>
      <c r="AF16">
        <f t="shared" si="17"/>
        <v>14</v>
      </c>
      <c r="AG16">
        <f t="shared" si="36"/>
        <v>8</v>
      </c>
      <c r="AH16">
        <f t="shared" si="18"/>
        <v>5</v>
      </c>
      <c r="AI16">
        <f t="shared" si="19"/>
        <v>6</v>
      </c>
      <c r="AJ16">
        <f t="shared" si="20"/>
        <v>4</v>
      </c>
      <c r="AK16">
        <f t="shared" si="21"/>
        <v>2</v>
      </c>
      <c r="AL16">
        <f t="shared" si="22"/>
        <v>2</v>
      </c>
      <c r="AM16">
        <f t="shared" si="23"/>
        <v>7</v>
      </c>
      <c r="AN16">
        <f t="shared" si="24"/>
        <v>4</v>
      </c>
      <c r="AO16">
        <f t="shared" si="9"/>
        <v>1058</v>
      </c>
      <c r="AP16">
        <f>std_dupla!S78</f>
        <v>1058</v>
      </c>
      <c r="AQ16" s="20">
        <f t="shared" si="37"/>
        <v>0</v>
      </c>
    </row>
    <row r="17" spans="1:43" x14ac:dyDescent="0.3">
      <c r="A17" t="s">
        <v>2</v>
      </c>
      <c r="B17">
        <v>15</v>
      </c>
      <c r="C17" s="1">
        <v>59</v>
      </c>
      <c r="D17">
        <f t="shared" si="25"/>
        <v>52</v>
      </c>
      <c r="E17">
        <f t="shared" si="25"/>
        <v>70</v>
      </c>
      <c r="F17">
        <f t="shared" si="25"/>
        <v>51</v>
      </c>
      <c r="G17">
        <f t="shared" si="25"/>
        <v>84</v>
      </c>
      <c r="H17">
        <f t="shared" si="25"/>
        <v>39</v>
      </c>
      <c r="I17">
        <f t="shared" si="25"/>
        <v>34</v>
      </c>
      <c r="J17">
        <f t="shared" si="25"/>
        <v>58</v>
      </c>
      <c r="K17" s="1">
        <v>10</v>
      </c>
      <c r="M17" t="s">
        <v>27</v>
      </c>
      <c r="N17" s="3">
        <f t="shared" si="26"/>
        <v>-1.8690476190476191</v>
      </c>
      <c r="O17" s="3">
        <f t="shared" si="27"/>
        <v>-2.3571428571428572</v>
      </c>
      <c r="P17" s="3">
        <f t="shared" si="28"/>
        <v>-4.4571428571428573</v>
      </c>
      <c r="Q17" s="3">
        <f t="shared" si="29"/>
        <v>-3.6</v>
      </c>
      <c r="R17" s="3">
        <f t="shared" si="30"/>
        <v>-8.3000000000000007</v>
      </c>
      <c r="S17" s="3">
        <f t="shared" si="31"/>
        <v>9.5</v>
      </c>
      <c r="T17" s="3">
        <f t="shared" si="32"/>
        <v>24</v>
      </c>
      <c r="U17" s="4">
        <f t="shared" si="33"/>
        <v>58</v>
      </c>
      <c r="V17" s="4">
        <f t="shared" si="34"/>
        <v>1010</v>
      </c>
      <c r="X17" t="str">
        <f t="shared" si="10"/>
        <v>o15</v>
      </c>
      <c r="Y17">
        <f t="shared" si="35"/>
        <v>11</v>
      </c>
      <c r="Z17">
        <f t="shared" si="11"/>
        <v>11</v>
      </c>
      <c r="AA17">
        <f t="shared" si="12"/>
        <v>13</v>
      </c>
      <c r="AB17">
        <f t="shared" si="13"/>
        <v>13</v>
      </c>
      <c r="AC17">
        <f t="shared" si="14"/>
        <v>14</v>
      </c>
      <c r="AD17">
        <f t="shared" si="15"/>
        <v>4</v>
      </c>
      <c r="AE17">
        <f t="shared" si="16"/>
        <v>4</v>
      </c>
      <c r="AF17">
        <f t="shared" si="17"/>
        <v>5</v>
      </c>
      <c r="AG17">
        <f t="shared" si="36"/>
        <v>7</v>
      </c>
      <c r="AH17">
        <f t="shared" si="18"/>
        <v>7</v>
      </c>
      <c r="AI17">
        <f t="shared" si="19"/>
        <v>5</v>
      </c>
      <c r="AJ17">
        <f t="shared" si="20"/>
        <v>5</v>
      </c>
      <c r="AK17">
        <f t="shared" si="21"/>
        <v>4</v>
      </c>
      <c r="AL17">
        <f t="shared" si="22"/>
        <v>14</v>
      </c>
      <c r="AM17">
        <f t="shared" si="23"/>
        <v>14</v>
      </c>
      <c r="AN17">
        <f t="shared" si="24"/>
        <v>13</v>
      </c>
      <c r="AO17">
        <f t="shared" si="9"/>
        <v>1010</v>
      </c>
      <c r="AP17">
        <f>std_dupla!S79</f>
        <v>1009</v>
      </c>
      <c r="AQ17" s="20">
        <f t="shared" si="37"/>
        <v>1.1111111111111112E-2</v>
      </c>
    </row>
    <row r="18" spans="1:43" x14ac:dyDescent="0.3">
      <c r="A18" t="s">
        <v>2</v>
      </c>
      <c r="B18">
        <v>16</v>
      </c>
      <c r="C18" s="1">
        <v>52</v>
      </c>
      <c r="D18">
        <f t="shared" si="25"/>
        <v>70</v>
      </c>
      <c r="E18">
        <f t="shared" si="25"/>
        <v>51</v>
      </c>
      <c r="F18">
        <f t="shared" si="25"/>
        <v>84</v>
      </c>
      <c r="G18">
        <f t="shared" si="25"/>
        <v>39</v>
      </c>
      <c r="H18">
        <f t="shared" si="25"/>
        <v>34</v>
      </c>
      <c r="I18">
        <f t="shared" si="25"/>
        <v>58</v>
      </c>
      <c r="J18">
        <f t="shared" si="25"/>
        <v>10</v>
      </c>
      <c r="K18" s="1">
        <v>80</v>
      </c>
      <c r="M18" t="s">
        <v>28</v>
      </c>
      <c r="N18" s="3">
        <f t="shared" si="26"/>
        <v>-5.3571428571428568</v>
      </c>
      <c r="O18" s="3">
        <f t="shared" si="27"/>
        <v>-7.7142857142857144</v>
      </c>
      <c r="P18" s="3">
        <f t="shared" si="28"/>
        <v>-8.2285714285714278</v>
      </c>
      <c r="Q18" s="3">
        <f t="shared" si="29"/>
        <v>-12.9</v>
      </c>
      <c r="R18" s="3">
        <f t="shared" si="30"/>
        <v>-6.3</v>
      </c>
      <c r="S18" s="3">
        <f t="shared" si="31"/>
        <v>-12</v>
      </c>
      <c r="T18" s="3">
        <f t="shared" si="32"/>
        <v>-48</v>
      </c>
      <c r="U18" s="4">
        <f t="shared" si="33"/>
        <v>10</v>
      </c>
      <c r="V18" s="4">
        <f t="shared" si="34"/>
        <v>1080</v>
      </c>
      <c r="X18" t="str">
        <f t="shared" si="10"/>
        <v>o16</v>
      </c>
      <c r="Y18">
        <f t="shared" si="35"/>
        <v>15</v>
      </c>
      <c r="Z18">
        <f t="shared" si="11"/>
        <v>16</v>
      </c>
      <c r="AA18">
        <f t="shared" si="12"/>
        <v>15</v>
      </c>
      <c r="AB18">
        <f t="shared" si="13"/>
        <v>15</v>
      </c>
      <c r="AC18">
        <f t="shared" si="14"/>
        <v>13</v>
      </c>
      <c r="AD18">
        <f t="shared" si="15"/>
        <v>15</v>
      </c>
      <c r="AE18">
        <f t="shared" si="16"/>
        <v>17</v>
      </c>
      <c r="AF18">
        <f t="shared" si="17"/>
        <v>17</v>
      </c>
      <c r="AG18">
        <f t="shared" si="36"/>
        <v>3</v>
      </c>
      <c r="AH18">
        <f t="shared" si="18"/>
        <v>2</v>
      </c>
      <c r="AI18">
        <f t="shared" si="19"/>
        <v>3</v>
      </c>
      <c r="AJ18">
        <f t="shared" si="20"/>
        <v>3</v>
      </c>
      <c r="AK18">
        <f t="shared" si="21"/>
        <v>5</v>
      </c>
      <c r="AL18">
        <f t="shared" si="22"/>
        <v>3</v>
      </c>
      <c r="AM18">
        <f t="shared" si="23"/>
        <v>1</v>
      </c>
      <c r="AN18">
        <f t="shared" si="24"/>
        <v>1</v>
      </c>
      <c r="AO18">
        <f t="shared" si="9"/>
        <v>1080</v>
      </c>
      <c r="AP18">
        <f>std_dupla!S80</f>
        <v>1080</v>
      </c>
      <c r="AQ18" s="20">
        <f t="shared" si="37"/>
        <v>0</v>
      </c>
    </row>
    <row r="19" spans="1:43" x14ac:dyDescent="0.3">
      <c r="A19" t="s">
        <v>2</v>
      </c>
      <c r="B19">
        <v>17</v>
      </c>
      <c r="C19" s="1">
        <v>70</v>
      </c>
      <c r="D19">
        <f t="shared" si="25"/>
        <v>51</v>
      </c>
      <c r="E19">
        <f t="shared" si="25"/>
        <v>84</v>
      </c>
      <c r="F19">
        <f t="shared" si="25"/>
        <v>39</v>
      </c>
      <c r="G19">
        <f t="shared" si="25"/>
        <v>34</v>
      </c>
      <c r="H19">
        <f t="shared" si="25"/>
        <v>58</v>
      </c>
      <c r="I19">
        <f t="shared" si="25"/>
        <v>10</v>
      </c>
      <c r="J19">
        <f t="shared" si="25"/>
        <v>80</v>
      </c>
      <c r="K19" s="1">
        <v>51</v>
      </c>
      <c r="M19" t="s">
        <v>29</v>
      </c>
      <c r="N19" s="3">
        <f t="shared" si="26"/>
        <v>-2.5952380952380953</v>
      </c>
      <c r="O19" s="3">
        <f t="shared" si="27"/>
        <v>-1.5</v>
      </c>
      <c r="P19" s="3">
        <f t="shared" si="28"/>
        <v>-2.3714285714285714</v>
      </c>
      <c r="Q19" s="3">
        <f t="shared" si="29"/>
        <v>5.8</v>
      </c>
      <c r="R19" s="3">
        <f t="shared" si="30"/>
        <v>9</v>
      </c>
      <c r="S19" s="3">
        <f t="shared" si="31"/>
        <v>11</v>
      </c>
      <c r="T19" s="3">
        <f t="shared" si="32"/>
        <v>70</v>
      </c>
      <c r="U19" s="4">
        <f t="shared" si="33"/>
        <v>80</v>
      </c>
      <c r="V19" s="4">
        <f t="shared" si="34"/>
        <v>1051</v>
      </c>
      <c r="X19" t="str">
        <f t="shared" si="10"/>
        <v>o17</v>
      </c>
      <c r="Y19">
        <f t="shared" si="35"/>
        <v>13</v>
      </c>
      <c r="Z19">
        <f t="shared" si="11"/>
        <v>9</v>
      </c>
      <c r="AA19">
        <f t="shared" si="12"/>
        <v>11</v>
      </c>
      <c r="AB19">
        <f t="shared" si="13"/>
        <v>3</v>
      </c>
      <c r="AC19">
        <f t="shared" si="14"/>
        <v>3</v>
      </c>
      <c r="AD19">
        <f t="shared" si="15"/>
        <v>3</v>
      </c>
      <c r="AE19">
        <f t="shared" si="16"/>
        <v>1</v>
      </c>
      <c r="AF19">
        <f t="shared" si="17"/>
        <v>2</v>
      </c>
      <c r="AG19">
        <f t="shared" si="36"/>
        <v>5</v>
      </c>
      <c r="AH19">
        <f t="shared" si="18"/>
        <v>9</v>
      </c>
      <c r="AI19">
        <f t="shared" si="19"/>
        <v>7</v>
      </c>
      <c r="AJ19">
        <f t="shared" si="20"/>
        <v>15</v>
      </c>
      <c r="AK19">
        <f t="shared" si="21"/>
        <v>15</v>
      </c>
      <c r="AL19">
        <f t="shared" si="22"/>
        <v>15</v>
      </c>
      <c r="AM19">
        <f t="shared" si="23"/>
        <v>17</v>
      </c>
      <c r="AN19">
        <f t="shared" si="24"/>
        <v>16</v>
      </c>
      <c r="AO19">
        <f t="shared" si="9"/>
        <v>1051</v>
      </c>
      <c r="AP19">
        <f>std_dupla!S81</f>
        <v>1050</v>
      </c>
      <c r="AQ19" s="20">
        <f t="shared" si="37"/>
        <v>1.1111111111111112E-2</v>
      </c>
    </row>
    <row r="20" spans="1:43" x14ac:dyDescent="0.3">
      <c r="A20" t="s">
        <v>2</v>
      </c>
      <c r="B20">
        <v>18</v>
      </c>
      <c r="C20" s="1">
        <v>51</v>
      </c>
      <c r="D20">
        <f t="shared" ref="D20:J25" si="38">E19</f>
        <v>84</v>
      </c>
      <c r="E20">
        <f t="shared" si="38"/>
        <v>39</v>
      </c>
      <c r="F20">
        <f t="shared" si="38"/>
        <v>34</v>
      </c>
      <c r="G20">
        <f t="shared" si="38"/>
        <v>58</v>
      </c>
      <c r="H20">
        <f t="shared" si="38"/>
        <v>10</v>
      </c>
      <c r="I20">
        <f t="shared" si="38"/>
        <v>80</v>
      </c>
      <c r="J20">
        <f t="shared" si="38"/>
        <v>51</v>
      </c>
      <c r="K20" s="2">
        <v>85</v>
      </c>
      <c r="M20" t="s">
        <v>139</v>
      </c>
      <c r="N20" s="15">
        <f t="shared" ref="N20:N25" si="39">SLOPE(C20:J20,$C$1:$J$1)</f>
        <v>-0.98809523809523814</v>
      </c>
      <c r="O20" s="15">
        <f t="shared" ref="O20:O25" si="40">SLOPE(D20:J20,$D$1:$J$1)</f>
        <v>-1.4642857142857146</v>
      </c>
      <c r="P20" s="15">
        <f t="shared" ref="P20:P25" si="41">SLOPE(E20:J20,E$1:J$1)</f>
        <v>4.2857142857142856</v>
      </c>
      <c r="Q20" s="15">
        <f t="shared" ref="Q20:Q25" si="42">SLOPE(F20:J20,F$1:J$1)</f>
        <v>5.6</v>
      </c>
      <c r="R20" s="15">
        <f t="shared" ref="R20:R25" si="43">SLOPE(G20:J20,G$1:J$1)</f>
        <v>4.9000000000000004</v>
      </c>
      <c r="S20" s="15">
        <f t="shared" ref="S20:S25" si="44">SLOPE(H20:J20,H$1:J$1)</f>
        <v>20.5</v>
      </c>
      <c r="T20" s="15">
        <f t="shared" ref="T20:T25" si="45">SLOPE(I20:J20,I$1:J$1)</f>
        <v>-29</v>
      </c>
      <c r="U20" s="16">
        <f t="shared" ref="U20:U25" si="46">J20</f>
        <v>51</v>
      </c>
      <c r="V20" s="16">
        <f t="shared" ref="V20:V25" si="47">K20+1000</f>
        <v>1085</v>
      </c>
      <c r="X20" t="str">
        <f t="shared" si="10"/>
        <v>t1</v>
      </c>
      <c r="Y20" s="16">
        <f>COUNTIFS(N$3:N$19,"&gt;"&amp;N20)+1</f>
        <v>11</v>
      </c>
      <c r="Z20" s="16">
        <f t="shared" ref="Z20:Z25" si="48">COUNTIFS(O$3:O$19,"&gt;"&amp;O20)+1</f>
        <v>9</v>
      </c>
      <c r="AA20" s="16">
        <f t="shared" ref="AA20:AA25" si="49">COUNTIFS(P$3:P$19,"&gt;"&amp;P20)+1</f>
        <v>3</v>
      </c>
      <c r="AB20" s="16">
        <f t="shared" ref="AB20:AB25" si="50">COUNTIFS(Q$3:Q$19,"&gt;"&amp;Q20)+1</f>
        <v>5</v>
      </c>
      <c r="AC20" s="16">
        <f t="shared" ref="AC20:AC25" si="51">COUNTIFS(R$3:R$19,"&gt;"&amp;R20)+1</f>
        <v>7</v>
      </c>
      <c r="AD20" s="16">
        <f t="shared" ref="AD20:AD25" si="52">COUNTIFS(S$3:S$19,"&gt;"&amp;S20)+1</f>
        <v>1</v>
      </c>
      <c r="AE20" s="16">
        <f t="shared" ref="AE20:AE25" si="53">COUNTIFS(T$3:T$19,"&gt;"&amp;T20)+1</f>
        <v>16</v>
      </c>
      <c r="AF20" s="16">
        <f t="shared" ref="AF20:AF25" si="54">COUNTIFS(U$3:U$19,"&gt;"&amp;U20)+1</f>
        <v>7</v>
      </c>
      <c r="AG20" s="17">
        <f t="shared" si="36"/>
        <v>7</v>
      </c>
      <c r="AH20" s="17">
        <f t="shared" si="18"/>
        <v>9</v>
      </c>
      <c r="AI20" s="17">
        <f t="shared" si="19"/>
        <v>15</v>
      </c>
      <c r="AJ20" s="17">
        <f t="shared" si="20"/>
        <v>13</v>
      </c>
      <c r="AK20" s="17">
        <f t="shared" si="21"/>
        <v>11</v>
      </c>
      <c r="AL20" s="17">
        <f t="shared" si="22"/>
        <v>17</v>
      </c>
      <c r="AM20" s="17">
        <f t="shared" si="23"/>
        <v>2</v>
      </c>
      <c r="AN20" s="17">
        <f t="shared" si="24"/>
        <v>11</v>
      </c>
      <c r="AO20" s="17">
        <f t="shared" ref="AO20:AO25" si="55">V20</f>
        <v>1085</v>
      </c>
      <c r="AP20" s="16">
        <f>AO27</f>
        <v>1100</v>
      </c>
      <c r="AQ20" s="21">
        <f>(AO20-AP20)/90</f>
        <v>-0.16666666666666666</v>
      </c>
    </row>
    <row r="21" spans="1:43" x14ac:dyDescent="0.3">
      <c r="A21" t="s">
        <v>2</v>
      </c>
      <c r="B21">
        <v>19</v>
      </c>
      <c r="C21" s="1">
        <v>84</v>
      </c>
      <c r="D21">
        <f t="shared" si="38"/>
        <v>39</v>
      </c>
      <c r="E21">
        <f t="shared" si="38"/>
        <v>34</v>
      </c>
      <c r="F21">
        <f t="shared" si="38"/>
        <v>58</v>
      </c>
      <c r="G21">
        <f t="shared" si="38"/>
        <v>10</v>
      </c>
      <c r="H21">
        <f t="shared" si="38"/>
        <v>80</v>
      </c>
      <c r="I21">
        <f t="shared" si="38"/>
        <v>51</v>
      </c>
      <c r="J21">
        <f t="shared" si="38"/>
        <v>85</v>
      </c>
      <c r="K21" s="2">
        <v>19</v>
      </c>
      <c r="M21" t="s">
        <v>140</v>
      </c>
      <c r="N21" s="15">
        <f t="shared" si="39"/>
        <v>1.8690476190476191</v>
      </c>
      <c r="O21" s="15">
        <f t="shared" si="40"/>
        <v>6.9285714285714288</v>
      </c>
      <c r="P21" s="15">
        <f t="shared" si="41"/>
        <v>8.6857142857142851</v>
      </c>
      <c r="Q21" s="15">
        <f t="shared" si="42"/>
        <v>9.5</v>
      </c>
      <c r="R21" s="15">
        <f t="shared" si="43"/>
        <v>19.600000000000001</v>
      </c>
      <c r="S21" s="15">
        <f t="shared" si="44"/>
        <v>2.5</v>
      </c>
      <c r="T21" s="15">
        <f t="shared" si="45"/>
        <v>34</v>
      </c>
      <c r="U21" s="16">
        <f t="shared" si="46"/>
        <v>85</v>
      </c>
      <c r="V21" s="16">
        <f t="shared" si="47"/>
        <v>1019</v>
      </c>
      <c r="X21" t="str">
        <f t="shared" si="10"/>
        <v>t2</v>
      </c>
      <c r="Y21" s="16">
        <f t="shared" ref="Y21:Y25" si="56">COUNTIFS(N$3:N$19,"&gt;"&amp;N21)+1</f>
        <v>7</v>
      </c>
      <c r="Z21" s="16">
        <f t="shared" si="48"/>
        <v>1</v>
      </c>
      <c r="AA21" s="16">
        <f t="shared" si="49"/>
        <v>1</v>
      </c>
      <c r="AB21" s="16">
        <f t="shared" si="50"/>
        <v>1</v>
      </c>
      <c r="AC21" s="16">
        <f t="shared" si="51"/>
        <v>1</v>
      </c>
      <c r="AD21" s="16">
        <f t="shared" si="52"/>
        <v>11</v>
      </c>
      <c r="AE21" s="16">
        <f t="shared" si="53"/>
        <v>2</v>
      </c>
      <c r="AF21" s="16">
        <f t="shared" si="54"/>
        <v>1</v>
      </c>
      <c r="AG21" s="17">
        <f t="shared" ref="AG21:AG25" si="57">18-Y21</f>
        <v>11</v>
      </c>
      <c r="AH21" s="17">
        <f t="shared" si="18"/>
        <v>17</v>
      </c>
      <c r="AI21" s="17">
        <f t="shared" si="19"/>
        <v>17</v>
      </c>
      <c r="AJ21" s="17">
        <f t="shared" si="20"/>
        <v>17</v>
      </c>
      <c r="AK21" s="17">
        <f t="shared" si="21"/>
        <v>17</v>
      </c>
      <c r="AL21" s="17">
        <f t="shared" si="22"/>
        <v>7</v>
      </c>
      <c r="AM21" s="17">
        <f t="shared" si="23"/>
        <v>16</v>
      </c>
      <c r="AN21" s="17">
        <f t="shared" si="24"/>
        <v>17</v>
      </c>
      <c r="AO21" s="17">
        <f t="shared" si="55"/>
        <v>1019</v>
      </c>
      <c r="AP21" s="16">
        <f t="shared" ref="AP21:AP25" si="58">AO28</f>
        <v>1010</v>
      </c>
      <c r="AQ21" s="21">
        <f t="shared" ref="AQ21:AQ25" si="59">(AO21-AP21)/90</f>
        <v>0.1</v>
      </c>
    </row>
    <row r="22" spans="1:43" x14ac:dyDescent="0.3">
      <c r="A22" t="s">
        <v>2</v>
      </c>
      <c r="B22">
        <v>20</v>
      </c>
      <c r="C22" s="1">
        <v>39</v>
      </c>
      <c r="D22">
        <f t="shared" si="38"/>
        <v>34</v>
      </c>
      <c r="E22">
        <f t="shared" si="38"/>
        <v>58</v>
      </c>
      <c r="F22">
        <f t="shared" si="38"/>
        <v>10</v>
      </c>
      <c r="G22">
        <f t="shared" si="38"/>
        <v>80</v>
      </c>
      <c r="H22">
        <f t="shared" si="38"/>
        <v>51</v>
      </c>
      <c r="I22">
        <f t="shared" si="38"/>
        <v>85</v>
      </c>
      <c r="J22">
        <f t="shared" si="38"/>
        <v>19</v>
      </c>
      <c r="K22" s="2">
        <v>75</v>
      </c>
      <c r="M22" t="s">
        <v>141</v>
      </c>
      <c r="N22" s="15">
        <f t="shared" si="39"/>
        <v>1.9523809523809523</v>
      </c>
      <c r="O22" s="15">
        <f t="shared" si="40"/>
        <v>1.7857142857142858</v>
      </c>
      <c r="P22" s="15">
        <f t="shared" si="41"/>
        <v>2.8571428571428571E-2</v>
      </c>
      <c r="Q22" s="15">
        <f t="shared" si="42"/>
        <v>2.2999999999999998</v>
      </c>
      <c r="R22" s="15">
        <f t="shared" si="43"/>
        <v>-14.9</v>
      </c>
      <c r="S22" s="15">
        <f t="shared" si="44"/>
        <v>-16</v>
      </c>
      <c r="T22" s="15">
        <f t="shared" si="45"/>
        <v>-66</v>
      </c>
      <c r="U22" s="16">
        <f t="shared" si="46"/>
        <v>19</v>
      </c>
      <c r="V22" s="16">
        <f t="shared" si="47"/>
        <v>1075</v>
      </c>
      <c r="X22" t="str">
        <f t="shared" si="10"/>
        <v>t3</v>
      </c>
      <c r="Y22" s="16">
        <f t="shared" si="56"/>
        <v>6</v>
      </c>
      <c r="Z22" s="16">
        <f t="shared" si="48"/>
        <v>8</v>
      </c>
      <c r="AA22" s="16">
        <f t="shared" si="49"/>
        <v>8</v>
      </c>
      <c r="AB22" s="16">
        <f t="shared" si="50"/>
        <v>8</v>
      </c>
      <c r="AC22" s="16">
        <f t="shared" si="51"/>
        <v>17</v>
      </c>
      <c r="AD22" s="16">
        <f t="shared" si="52"/>
        <v>16</v>
      </c>
      <c r="AE22" s="16">
        <f t="shared" si="53"/>
        <v>18</v>
      </c>
      <c r="AF22" s="16">
        <f t="shared" si="54"/>
        <v>16</v>
      </c>
      <c r="AG22" s="17">
        <f t="shared" si="57"/>
        <v>12</v>
      </c>
      <c r="AH22" s="17">
        <f t="shared" si="18"/>
        <v>10</v>
      </c>
      <c r="AI22" s="17">
        <f t="shared" si="19"/>
        <v>10</v>
      </c>
      <c r="AJ22" s="17">
        <f t="shared" si="20"/>
        <v>10</v>
      </c>
      <c r="AK22" s="17">
        <f t="shared" si="21"/>
        <v>1</v>
      </c>
      <c r="AL22" s="17">
        <f t="shared" si="22"/>
        <v>2</v>
      </c>
      <c r="AM22" s="17">
        <f t="shared" si="23"/>
        <v>0</v>
      </c>
      <c r="AN22" s="17">
        <f t="shared" si="24"/>
        <v>2</v>
      </c>
      <c r="AO22" s="17">
        <f t="shared" si="55"/>
        <v>1075</v>
      </c>
      <c r="AP22" s="16">
        <f t="shared" si="58"/>
        <v>1000</v>
      </c>
      <c r="AQ22" s="21">
        <f t="shared" si="59"/>
        <v>0.83333333333333337</v>
      </c>
    </row>
    <row r="23" spans="1:43" x14ac:dyDescent="0.3">
      <c r="A23" t="s">
        <v>2</v>
      </c>
      <c r="B23">
        <v>21</v>
      </c>
      <c r="C23" s="1">
        <v>34</v>
      </c>
      <c r="D23">
        <f t="shared" si="38"/>
        <v>58</v>
      </c>
      <c r="E23">
        <f t="shared" si="38"/>
        <v>10</v>
      </c>
      <c r="F23">
        <f t="shared" si="38"/>
        <v>80</v>
      </c>
      <c r="G23">
        <f t="shared" si="38"/>
        <v>51</v>
      </c>
      <c r="H23">
        <f t="shared" si="38"/>
        <v>85</v>
      </c>
      <c r="I23">
        <f t="shared" si="38"/>
        <v>19</v>
      </c>
      <c r="J23">
        <f t="shared" si="38"/>
        <v>75</v>
      </c>
      <c r="K23" s="2">
        <v>13</v>
      </c>
      <c r="M23" t="s">
        <v>142</v>
      </c>
      <c r="N23" s="15">
        <f t="shared" si="39"/>
        <v>3.4285714285714284</v>
      </c>
      <c r="O23" s="15">
        <f t="shared" si="40"/>
        <v>2.6428571428571428</v>
      </c>
      <c r="P23" s="15">
        <f t="shared" si="41"/>
        <v>5.0285714285714285</v>
      </c>
      <c r="Q23" s="15">
        <f t="shared" si="42"/>
        <v>-4.2</v>
      </c>
      <c r="R23" s="15">
        <f t="shared" si="43"/>
        <v>0.6</v>
      </c>
      <c r="S23" s="15">
        <f t="shared" si="44"/>
        <v>-5</v>
      </c>
      <c r="T23" s="15">
        <f t="shared" si="45"/>
        <v>56</v>
      </c>
      <c r="U23" s="16">
        <f t="shared" si="46"/>
        <v>75</v>
      </c>
      <c r="V23" s="16">
        <f t="shared" si="47"/>
        <v>1013</v>
      </c>
      <c r="X23" t="str">
        <f t="shared" si="10"/>
        <v>t4</v>
      </c>
      <c r="Y23" s="16">
        <f t="shared" si="56"/>
        <v>5</v>
      </c>
      <c r="Z23" s="16">
        <f t="shared" si="48"/>
        <v>6</v>
      </c>
      <c r="AA23" s="16">
        <f t="shared" si="49"/>
        <v>3</v>
      </c>
      <c r="AB23" s="16">
        <f t="shared" si="50"/>
        <v>14</v>
      </c>
      <c r="AC23" s="16">
        <f t="shared" si="51"/>
        <v>9</v>
      </c>
      <c r="AD23" s="16">
        <f t="shared" si="52"/>
        <v>13</v>
      </c>
      <c r="AE23" s="16">
        <f t="shared" si="53"/>
        <v>2</v>
      </c>
      <c r="AF23" s="16">
        <f t="shared" si="54"/>
        <v>3</v>
      </c>
      <c r="AG23" s="17">
        <f t="shared" si="57"/>
        <v>13</v>
      </c>
      <c r="AH23" s="17">
        <f t="shared" si="18"/>
        <v>12</v>
      </c>
      <c r="AI23" s="17">
        <f t="shared" si="19"/>
        <v>15</v>
      </c>
      <c r="AJ23" s="17">
        <f t="shared" si="20"/>
        <v>4</v>
      </c>
      <c r="AK23" s="17">
        <f t="shared" si="21"/>
        <v>9</v>
      </c>
      <c r="AL23" s="17">
        <f t="shared" si="22"/>
        <v>5</v>
      </c>
      <c r="AM23" s="17">
        <f t="shared" si="23"/>
        <v>16</v>
      </c>
      <c r="AN23" s="17">
        <f t="shared" si="24"/>
        <v>15</v>
      </c>
      <c r="AO23" s="17">
        <f t="shared" si="55"/>
        <v>1013</v>
      </c>
      <c r="AP23" s="16">
        <f t="shared" si="58"/>
        <v>1000</v>
      </c>
      <c r="AQ23" s="21">
        <f t="shared" si="59"/>
        <v>0.14444444444444443</v>
      </c>
    </row>
    <row r="24" spans="1:43" x14ac:dyDescent="0.3">
      <c r="A24" t="s">
        <v>2</v>
      </c>
      <c r="B24">
        <v>22</v>
      </c>
      <c r="C24" s="1">
        <v>58</v>
      </c>
      <c r="D24">
        <f t="shared" si="38"/>
        <v>10</v>
      </c>
      <c r="E24">
        <f t="shared" si="38"/>
        <v>80</v>
      </c>
      <c r="F24">
        <f t="shared" si="38"/>
        <v>51</v>
      </c>
      <c r="G24">
        <f t="shared" si="38"/>
        <v>85</v>
      </c>
      <c r="H24">
        <f t="shared" si="38"/>
        <v>19</v>
      </c>
      <c r="I24">
        <f t="shared" si="38"/>
        <v>75</v>
      </c>
      <c r="J24">
        <f t="shared" si="38"/>
        <v>13</v>
      </c>
      <c r="K24" s="2">
        <v>26</v>
      </c>
      <c r="M24" t="s">
        <v>143</v>
      </c>
      <c r="N24" s="15">
        <f t="shared" si="39"/>
        <v>-1.6547619047619047</v>
      </c>
      <c r="O24" s="15">
        <f t="shared" si="40"/>
        <v>-1.1785714285714286</v>
      </c>
      <c r="P24" s="15">
        <f t="shared" si="41"/>
        <v>-9.4</v>
      </c>
      <c r="Q24" s="15">
        <f t="shared" si="42"/>
        <v>-8.6</v>
      </c>
      <c r="R24" s="15">
        <f t="shared" si="43"/>
        <v>-16</v>
      </c>
      <c r="S24" s="15">
        <f t="shared" si="44"/>
        <v>-3</v>
      </c>
      <c r="T24" s="15">
        <f t="shared" si="45"/>
        <v>-62</v>
      </c>
      <c r="U24" s="16">
        <f t="shared" si="46"/>
        <v>13</v>
      </c>
      <c r="V24" s="16">
        <f t="shared" si="47"/>
        <v>1026</v>
      </c>
      <c r="X24" t="str">
        <f t="shared" si="10"/>
        <v>t5</v>
      </c>
      <c r="Y24" s="16">
        <f t="shared" si="56"/>
        <v>11</v>
      </c>
      <c r="Z24" s="16">
        <f t="shared" si="48"/>
        <v>9</v>
      </c>
      <c r="AA24" s="16">
        <f t="shared" si="49"/>
        <v>17</v>
      </c>
      <c r="AB24" s="16">
        <f t="shared" si="50"/>
        <v>15</v>
      </c>
      <c r="AC24" s="16">
        <f t="shared" si="51"/>
        <v>17</v>
      </c>
      <c r="AD24" s="16">
        <f t="shared" si="52"/>
        <v>13</v>
      </c>
      <c r="AE24" s="16">
        <f t="shared" si="53"/>
        <v>18</v>
      </c>
      <c r="AF24" s="16">
        <f t="shared" si="54"/>
        <v>17</v>
      </c>
      <c r="AG24" s="17">
        <f t="shared" si="57"/>
        <v>7</v>
      </c>
      <c r="AH24" s="17">
        <f t="shared" si="18"/>
        <v>9</v>
      </c>
      <c r="AI24" s="17">
        <f t="shared" si="19"/>
        <v>1</v>
      </c>
      <c r="AJ24" s="17">
        <f t="shared" si="20"/>
        <v>3</v>
      </c>
      <c r="AK24" s="17">
        <f t="shared" si="21"/>
        <v>1</v>
      </c>
      <c r="AL24" s="17">
        <f t="shared" si="22"/>
        <v>5</v>
      </c>
      <c r="AM24" s="17">
        <f t="shared" si="23"/>
        <v>0</v>
      </c>
      <c r="AN24" s="17">
        <f t="shared" si="24"/>
        <v>1</v>
      </c>
      <c r="AO24" s="17">
        <f t="shared" si="55"/>
        <v>1026</v>
      </c>
      <c r="AP24" s="16">
        <f t="shared" si="58"/>
        <v>1075</v>
      </c>
      <c r="AQ24" s="21">
        <f t="shared" si="59"/>
        <v>-0.5444444444444444</v>
      </c>
    </row>
    <row r="25" spans="1:43" x14ac:dyDescent="0.3">
      <c r="A25" t="s">
        <v>2</v>
      </c>
      <c r="B25">
        <v>23</v>
      </c>
      <c r="C25" s="1">
        <v>10</v>
      </c>
      <c r="D25">
        <f t="shared" si="38"/>
        <v>80</v>
      </c>
      <c r="E25">
        <f t="shared" si="38"/>
        <v>51</v>
      </c>
      <c r="F25">
        <f t="shared" si="38"/>
        <v>85</v>
      </c>
      <c r="G25">
        <f t="shared" si="38"/>
        <v>19</v>
      </c>
      <c r="H25">
        <f t="shared" si="38"/>
        <v>75</v>
      </c>
      <c r="I25">
        <f t="shared" si="38"/>
        <v>13</v>
      </c>
      <c r="J25">
        <f t="shared" si="38"/>
        <v>26</v>
      </c>
      <c r="K25" s="2">
        <v>85</v>
      </c>
      <c r="M25" t="s">
        <v>144</v>
      </c>
      <c r="N25" s="15">
        <f t="shared" si="39"/>
        <v>-2.5833333333333335</v>
      </c>
      <c r="O25" s="15">
        <f t="shared" si="40"/>
        <v>-8.8571428571428577</v>
      </c>
      <c r="P25" s="15">
        <f t="shared" si="41"/>
        <v>-8.1428571428571423</v>
      </c>
      <c r="Q25" s="15">
        <f t="shared" si="42"/>
        <v>-12.4</v>
      </c>
      <c r="R25" s="15">
        <f t="shared" si="43"/>
        <v>-4.0999999999999996</v>
      </c>
      <c r="S25" s="15">
        <f t="shared" si="44"/>
        <v>-24.5</v>
      </c>
      <c r="T25" s="15">
        <f t="shared" si="45"/>
        <v>13</v>
      </c>
      <c r="U25" s="16">
        <f t="shared" si="46"/>
        <v>26</v>
      </c>
      <c r="V25" s="16">
        <f t="shared" si="47"/>
        <v>1085</v>
      </c>
      <c r="X25" t="str">
        <f t="shared" si="10"/>
        <v>t6</v>
      </c>
      <c r="Y25" s="16">
        <f t="shared" si="56"/>
        <v>13</v>
      </c>
      <c r="Z25" s="16">
        <f t="shared" si="48"/>
        <v>17</v>
      </c>
      <c r="AA25" s="16">
        <f t="shared" si="49"/>
        <v>15</v>
      </c>
      <c r="AB25" s="16">
        <f t="shared" si="50"/>
        <v>15</v>
      </c>
      <c r="AC25" s="16">
        <f t="shared" si="51"/>
        <v>11</v>
      </c>
      <c r="AD25" s="16">
        <f t="shared" si="52"/>
        <v>16</v>
      </c>
      <c r="AE25" s="16">
        <f t="shared" si="53"/>
        <v>8</v>
      </c>
      <c r="AF25" s="16">
        <f t="shared" si="54"/>
        <v>15</v>
      </c>
      <c r="AG25" s="17">
        <f t="shared" si="57"/>
        <v>5</v>
      </c>
      <c r="AH25" s="17">
        <f t="shared" si="18"/>
        <v>1</v>
      </c>
      <c r="AI25" s="17">
        <f t="shared" si="19"/>
        <v>3</v>
      </c>
      <c r="AJ25" s="17">
        <f t="shared" si="20"/>
        <v>3</v>
      </c>
      <c r="AK25" s="17">
        <f t="shared" si="21"/>
        <v>7</v>
      </c>
      <c r="AL25" s="17">
        <f t="shared" si="22"/>
        <v>2</v>
      </c>
      <c r="AM25" s="17">
        <f t="shared" si="23"/>
        <v>10</v>
      </c>
      <c r="AN25" s="17">
        <f t="shared" si="24"/>
        <v>3</v>
      </c>
      <c r="AO25" s="17">
        <f t="shared" si="55"/>
        <v>1085</v>
      </c>
      <c r="AP25" s="16">
        <f t="shared" si="58"/>
        <v>1004</v>
      </c>
      <c r="AQ25" s="21">
        <f t="shared" si="59"/>
        <v>0.9</v>
      </c>
    </row>
    <row r="26" spans="1:43" x14ac:dyDescent="0.3">
      <c r="A26" t="s">
        <v>2</v>
      </c>
      <c r="B26">
        <v>24</v>
      </c>
      <c r="C26" s="1">
        <v>80</v>
      </c>
    </row>
    <row r="27" spans="1:43" x14ac:dyDescent="0.3">
      <c r="A27" t="s">
        <v>2</v>
      </c>
      <c r="B27">
        <v>25</v>
      </c>
      <c r="C27" s="1">
        <v>51</v>
      </c>
      <c r="X27" t="str">
        <f>X20</f>
        <v>t1</v>
      </c>
      <c r="Y27" s="16">
        <f>IFERROR(VLOOKUP(Y20,std_dupla!$A$46:$R$62,std_dupla!B$63,0),0)</f>
        <v>0</v>
      </c>
      <c r="Z27" s="16">
        <f>IFERROR(VLOOKUP(Z20,std_dupla!$A$46:$R$62,std_dupla!C$63,0),0)</f>
        <v>0</v>
      </c>
      <c r="AA27" s="16">
        <f>IFERROR(VLOOKUP(AA20,std_dupla!$A$46:$R$62,std_dupla!D$63,0),0)</f>
        <v>0</v>
      </c>
      <c r="AB27" s="16">
        <f>IFERROR(VLOOKUP(AB20,std_dupla!$A$46:$R$62,std_dupla!E$63,0),0)</f>
        <v>0</v>
      </c>
      <c r="AC27" s="16">
        <f>IFERROR(VLOOKUP(AC20,std_dupla!$A$46:$R$62,std_dupla!F$63,0),0)</f>
        <v>367</v>
      </c>
      <c r="AD27" s="16">
        <f>IFERROR(VLOOKUP(AD20,std_dupla!$A$46:$R$62,std_dupla!G$63,0),0)</f>
        <v>327</v>
      </c>
      <c r="AE27" s="16">
        <f>IFERROR(VLOOKUP(AE20,std_dupla!$A$46:$R$62,std_dupla!H$63,0),0)</f>
        <v>0</v>
      </c>
      <c r="AF27" s="16">
        <f>IFERROR(VLOOKUP(AF20,std_dupla!$A$46:$R$62,std_dupla!I$63,0),0)</f>
        <v>0</v>
      </c>
      <c r="AG27" s="16">
        <f>IFERROR(VLOOKUP(AG20,std_dupla!$A$46:$R$62,std_dupla!J$63,0),0)</f>
        <v>0</v>
      </c>
      <c r="AH27" s="16">
        <f>IFERROR(VLOOKUP(AH20,std_dupla!$A$46:$R$62,std_dupla!K$63,0),0)</f>
        <v>0</v>
      </c>
      <c r="AI27" s="16">
        <f>IFERROR(VLOOKUP(AI20,std_dupla!$A$46:$R$62,std_dupla!L$63,0),0)</f>
        <v>0</v>
      </c>
      <c r="AJ27" s="16">
        <f>IFERROR(VLOOKUP(AJ20,std_dupla!$A$46:$R$62,std_dupla!M$63,0),0)</f>
        <v>0</v>
      </c>
      <c r="AK27" s="16">
        <f>IFERROR(VLOOKUP(AK20,std_dupla!$A$46:$R$62,std_dupla!N$63,0),0)</f>
        <v>1</v>
      </c>
      <c r="AL27" s="16">
        <f>IFERROR(VLOOKUP(AL20,std_dupla!$A$46:$R$62,std_dupla!O$63,0),0)</f>
        <v>0</v>
      </c>
      <c r="AM27" s="16">
        <f>IFERROR(VLOOKUP(AM20,std_dupla!$A$46:$R$62,std_dupla!P$63,0),0)</f>
        <v>728</v>
      </c>
      <c r="AN27" s="16">
        <f>IFERROR(VLOOKUP(AN20,std_dupla!$A$46:$R$62,std_dupla!Q$63,0),0)</f>
        <v>0</v>
      </c>
      <c r="AO27" s="16">
        <f>IF(SUM(Y27:AN27)&lt;1000,1000,IF(SUM(Y27:AN27)&gt;1100,1100,SUM(Y27:AN27)))</f>
        <v>1100</v>
      </c>
    </row>
    <row r="28" spans="1:43" x14ac:dyDescent="0.3">
      <c r="A28" t="s">
        <v>3</v>
      </c>
      <c r="B28">
        <v>26</v>
      </c>
      <c r="C28" s="2">
        <v>85</v>
      </c>
      <c r="X28" t="str">
        <f t="shared" ref="X28:X32" si="60">X21</f>
        <v>t2</v>
      </c>
      <c r="Y28" s="16">
        <f>IFERROR(VLOOKUP(Y21,std_dupla!$A$46:$R$62,std_dupla!B$63,0),0)</f>
        <v>0</v>
      </c>
      <c r="Z28" s="16">
        <f>IFERROR(VLOOKUP(Z21,std_dupla!$A$46:$R$62,std_dupla!C$63,0),0)</f>
        <v>0</v>
      </c>
      <c r="AA28" s="16">
        <f>IFERROR(VLOOKUP(AA21,std_dupla!$A$46:$R$62,std_dupla!D$63,0),0)</f>
        <v>0</v>
      </c>
      <c r="AB28" s="16">
        <f>IFERROR(VLOOKUP(AB21,std_dupla!$A$46:$R$62,std_dupla!E$63,0),0)</f>
        <v>309</v>
      </c>
      <c r="AC28" s="16">
        <f>IFERROR(VLOOKUP(AC21,std_dupla!$A$46:$R$62,std_dupla!F$63,0),0)</f>
        <v>367</v>
      </c>
      <c r="AD28" s="16">
        <f>IFERROR(VLOOKUP(AD21,std_dupla!$A$46:$R$62,std_dupla!G$63,0),0)</f>
        <v>0</v>
      </c>
      <c r="AE28" s="16">
        <f>IFERROR(VLOOKUP(AE21,std_dupla!$A$46:$R$62,std_dupla!H$63,0),0)</f>
        <v>334</v>
      </c>
      <c r="AF28" s="16">
        <f>IFERROR(VLOOKUP(AF21,std_dupla!$A$46:$R$62,std_dupla!I$63,0),0)</f>
        <v>0</v>
      </c>
      <c r="AG28" s="16">
        <f>IFERROR(VLOOKUP(AG21,std_dupla!$A$46:$R$62,std_dupla!J$63,0),0)</f>
        <v>0</v>
      </c>
      <c r="AH28" s="16">
        <f>IFERROR(VLOOKUP(AH21,std_dupla!$A$46:$R$62,std_dupla!K$63,0),0)</f>
        <v>0</v>
      </c>
      <c r="AI28" s="16">
        <f>IFERROR(VLOOKUP(AI21,std_dupla!$A$46:$R$62,std_dupla!L$63,0),0)</f>
        <v>0</v>
      </c>
      <c r="AJ28" s="16">
        <f>IFERROR(VLOOKUP(AJ21,std_dupla!$A$46:$R$62,std_dupla!M$63,0),0)</f>
        <v>0</v>
      </c>
      <c r="AK28" s="16">
        <f>IFERROR(VLOOKUP(AK21,std_dupla!$A$46:$R$62,std_dupla!N$63,0),0)</f>
        <v>0</v>
      </c>
      <c r="AL28" s="16">
        <f>IFERROR(VLOOKUP(AL21,std_dupla!$A$46:$R$62,std_dupla!O$63,0),0)</f>
        <v>0</v>
      </c>
      <c r="AM28" s="16">
        <f>IFERROR(VLOOKUP(AM21,std_dupla!$A$46:$R$62,std_dupla!P$63,0),0)</f>
        <v>0</v>
      </c>
      <c r="AN28" s="16">
        <f>IFERROR(VLOOKUP(AN21,std_dupla!$A$46:$R$62,std_dupla!Q$63,0),0)</f>
        <v>0</v>
      </c>
      <c r="AO28" s="16">
        <f t="shared" ref="AO28:AO32" si="61">IF(SUM(Y28:AN28)&lt;1000,1000,IF(SUM(Y28:AN28)&gt;1100,1100,SUM(Y28:AN28)))</f>
        <v>1010</v>
      </c>
    </row>
    <row r="29" spans="1:43" x14ac:dyDescent="0.3">
      <c r="A29" t="s">
        <v>3</v>
      </c>
      <c r="B29">
        <v>27</v>
      </c>
      <c r="C29" s="2">
        <v>19</v>
      </c>
      <c r="X29" t="str">
        <f t="shared" si="60"/>
        <v>t3</v>
      </c>
      <c r="Y29" s="16">
        <f>IFERROR(VLOOKUP(Y22,std_dupla!$A$46:$R$62,std_dupla!B$63,0),0)</f>
        <v>0</v>
      </c>
      <c r="Z29" s="16">
        <f>IFERROR(VLOOKUP(Z22,std_dupla!$A$46:$R$62,std_dupla!C$63,0),0)</f>
        <v>0</v>
      </c>
      <c r="AA29" s="16">
        <f>IFERROR(VLOOKUP(AA22,std_dupla!$A$46:$R$62,std_dupla!D$63,0),0)</f>
        <v>0</v>
      </c>
      <c r="AB29" s="16">
        <f>IFERROR(VLOOKUP(AB22,std_dupla!$A$46:$R$62,std_dupla!E$63,0),0)</f>
        <v>0</v>
      </c>
      <c r="AC29" s="16">
        <f>IFERROR(VLOOKUP(AC22,std_dupla!$A$46:$R$62,std_dupla!F$63,0),0)</f>
        <v>0</v>
      </c>
      <c r="AD29" s="16">
        <f>IFERROR(VLOOKUP(AD22,std_dupla!$A$46:$R$62,std_dupla!G$63,0),0)</f>
        <v>0</v>
      </c>
      <c r="AE29" s="16">
        <f>IFERROR(VLOOKUP(AE22,std_dupla!$A$46:$R$62,std_dupla!H$63,0),0)</f>
        <v>0</v>
      </c>
      <c r="AF29" s="16">
        <f>IFERROR(VLOOKUP(AF22,std_dupla!$A$46:$R$62,std_dupla!I$63,0),0)</f>
        <v>0</v>
      </c>
      <c r="AG29" s="16">
        <f>IFERROR(VLOOKUP(AG22,std_dupla!$A$46:$R$62,std_dupla!J$63,0),0)</f>
        <v>0</v>
      </c>
      <c r="AH29" s="16">
        <f>IFERROR(VLOOKUP(AH22,std_dupla!$A$46:$R$62,std_dupla!K$63,0),0)</f>
        <v>0</v>
      </c>
      <c r="AI29" s="16">
        <f>IFERROR(VLOOKUP(AI22,std_dupla!$A$46:$R$62,std_dupla!L$63,0),0)</f>
        <v>0</v>
      </c>
      <c r="AJ29" s="16">
        <f>IFERROR(VLOOKUP(AJ22,std_dupla!$A$46:$R$62,std_dupla!M$63,0),0)</f>
        <v>0</v>
      </c>
      <c r="AK29" s="16">
        <f>IFERROR(VLOOKUP(AK22,std_dupla!$A$46:$R$62,std_dupla!N$63,0),0)</f>
        <v>345</v>
      </c>
      <c r="AL29" s="16">
        <f>IFERROR(VLOOKUP(AL22,std_dupla!$A$46:$R$62,std_dupla!O$63,0),0)</f>
        <v>0</v>
      </c>
      <c r="AM29" s="16">
        <f>IFERROR(VLOOKUP(AM22,std_dupla!$A$46:$R$62,std_dupla!P$63,0),0)</f>
        <v>0</v>
      </c>
      <c r="AN29" s="16">
        <f>IFERROR(VLOOKUP(AN22,std_dupla!$A$46:$R$62,std_dupla!Q$63,0),0)</f>
        <v>351</v>
      </c>
      <c r="AO29" s="16">
        <f t="shared" si="61"/>
        <v>1000</v>
      </c>
    </row>
    <row r="30" spans="1:43" x14ac:dyDescent="0.3">
      <c r="A30" t="s">
        <v>3</v>
      </c>
      <c r="B30">
        <v>28</v>
      </c>
      <c r="C30" s="2">
        <v>75</v>
      </c>
      <c r="X30" t="str">
        <f t="shared" si="60"/>
        <v>t4</v>
      </c>
      <c r="Y30" s="16">
        <f>IFERROR(VLOOKUP(Y23,std_dupla!$A$46:$R$62,std_dupla!B$63,0),0)</f>
        <v>0</v>
      </c>
      <c r="Z30" s="16">
        <f>IFERROR(VLOOKUP(Z23,std_dupla!$A$46:$R$62,std_dupla!C$63,0),0)</f>
        <v>0</v>
      </c>
      <c r="AA30" s="16">
        <f>IFERROR(VLOOKUP(AA23,std_dupla!$A$46:$R$62,std_dupla!D$63,0),0)</f>
        <v>0</v>
      </c>
      <c r="AB30" s="16">
        <f>IFERROR(VLOOKUP(AB23,std_dupla!$A$46:$R$62,std_dupla!E$63,0),0)</f>
        <v>0</v>
      </c>
      <c r="AC30" s="16">
        <f>IFERROR(VLOOKUP(AC23,std_dupla!$A$46:$R$62,std_dupla!F$63,0),0)</f>
        <v>354</v>
      </c>
      <c r="AD30" s="16">
        <f>IFERROR(VLOOKUP(AD23,std_dupla!$A$46:$R$62,std_dupla!G$63,0),0)</f>
        <v>0</v>
      </c>
      <c r="AE30" s="16">
        <f>IFERROR(VLOOKUP(AE23,std_dupla!$A$46:$R$62,std_dupla!H$63,0),0)</f>
        <v>334</v>
      </c>
      <c r="AF30" s="16">
        <f>IFERROR(VLOOKUP(AF23,std_dupla!$A$46:$R$62,std_dupla!I$63,0),0)</f>
        <v>0</v>
      </c>
      <c r="AG30" s="16">
        <f>IFERROR(VLOOKUP(AG23,std_dupla!$A$46:$R$62,std_dupla!J$63,0),0)</f>
        <v>0</v>
      </c>
      <c r="AH30" s="16">
        <f>IFERROR(VLOOKUP(AH23,std_dupla!$A$46:$R$62,std_dupla!K$63,0),0)</f>
        <v>0</v>
      </c>
      <c r="AI30" s="16">
        <f>IFERROR(VLOOKUP(AI23,std_dupla!$A$46:$R$62,std_dupla!L$63,0),0)</f>
        <v>0</v>
      </c>
      <c r="AJ30" s="16">
        <f>IFERROR(VLOOKUP(AJ23,std_dupla!$A$46:$R$62,std_dupla!M$63,0),0)</f>
        <v>0</v>
      </c>
      <c r="AK30" s="16">
        <f>IFERROR(VLOOKUP(AK23,std_dupla!$A$46:$R$62,std_dupla!N$63,0),0)</f>
        <v>1</v>
      </c>
      <c r="AL30" s="16">
        <f>IFERROR(VLOOKUP(AL23,std_dupla!$A$46:$R$62,std_dupla!O$63,0),0)</f>
        <v>0</v>
      </c>
      <c r="AM30" s="16">
        <f>IFERROR(VLOOKUP(AM23,std_dupla!$A$46:$R$62,std_dupla!P$63,0),0)</f>
        <v>0</v>
      </c>
      <c r="AN30" s="16">
        <f>IFERROR(VLOOKUP(AN23,std_dupla!$A$46:$R$62,std_dupla!Q$63,0),0)</f>
        <v>0</v>
      </c>
      <c r="AO30" s="16">
        <f t="shared" si="61"/>
        <v>1000</v>
      </c>
    </row>
    <row r="31" spans="1:43" x14ac:dyDescent="0.3">
      <c r="A31" t="s">
        <v>3</v>
      </c>
      <c r="B31">
        <v>29</v>
      </c>
      <c r="C31" s="2">
        <v>13</v>
      </c>
      <c r="X31" t="str">
        <f t="shared" si="60"/>
        <v>t5</v>
      </c>
      <c r="Y31" s="16">
        <f>IFERROR(VLOOKUP(Y24,std_dupla!$A$46:$R$62,std_dupla!B$63,0),0)</f>
        <v>0</v>
      </c>
      <c r="Z31" s="16">
        <f>IFERROR(VLOOKUP(Z24,std_dupla!$A$46:$R$62,std_dupla!C$63,0),0)</f>
        <v>0</v>
      </c>
      <c r="AA31" s="16">
        <f>IFERROR(VLOOKUP(AA24,std_dupla!$A$46:$R$62,std_dupla!D$63,0),0)</f>
        <v>0</v>
      </c>
      <c r="AB31" s="16">
        <f>IFERROR(VLOOKUP(AB24,std_dupla!$A$46:$R$62,std_dupla!E$63,0),0)</f>
        <v>0</v>
      </c>
      <c r="AC31" s="16">
        <f>IFERROR(VLOOKUP(AC24,std_dupla!$A$46:$R$62,std_dupla!F$63,0),0)</f>
        <v>0</v>
      </c>
      <c r="AD31" s="16">
        <f>IFERROR(VLOOKUP(AD24,std_dupla!$A$46:$R$62,std_dupla!G$63,0),0)</f>
        <v>0</v>
      </c>
      <c r="AE31" s="16">
        <f>IFERROR(VLOOKUP(AE24,std_dupla!$A$46:$R$62,std_dupla!H$63,0),0)</f>
        <v>0</v>
      </c>
      <c r="AF31" s="16">
        <f>IFERROR(VLOOKUP(AF24,std_dupla!$A$46:$R$62,std_dupla!I$63,0),0)</f>
        <v>0</v>
      </c>
      <c r="AG31" s="16">
        <f>IFERROR(VLOOKUP(AG24,std_dupla!$A$46:$R$62,std_dupla!J$63,0),0)</f>
        <v>0</v>
      </c>
      <c r="AH31" s="16">
        <f>IFERROR(VLOOKUP(AH24,std_dupla!$A$46:$R$62,std_dupla!K$63,0),0)</f>
        <v>0</v>
      </c>
      <c r="AI31" s="16">
        <f>IFERROR(VLOOKUP(AI24,std_dupla!$A$46:$R$62,std_dupla!L$63,0),0)</f>
        <v>379</v>
      </c>
      <c r="AJ31" s="16">
        <f>IFERROR(VLOOKUP(AJ24,std_dupla!$A$46:$R$62,std_dupla!M$63,0),0)</f>
        <v>0</v>
      </c>
      <c r="AK31" s="16">
        <f>IFERROR(VLOOKUP(AK24,std_dupla!$A$46:$R$62,std_dupla!N$63,0),0)</f>
        <v>345</v>
      </c>
      <c r="AL31" s="16">
        <f>IFERROR(VLOOKUP(AL24,std_dupla!$A$46:$R$62,std_dupla!O$63,0),0)</f>
        <v>0</v>
      </c>
      <c r="AM31" s="16">
        <f>IFERROR(VLOOKUP(AM24,std_dupla!$A$46:$R$62,std_dupla!P$63,0),0)</f>
        <v>0</v>
      </c>
      <c r="AN31" s="16">
        <f>IFERROR(VLOOKUP(AN24,std_dupla!$A$46:$R$62,std_dupla!Q$63,0),0)</f>
        <v>351</v>
      </c>
      <c r="AO31" s="16">
        <f t="shared" si="61"/>
        <v>1075</v>
      </c>
    </row>
    <row r="32" spans="1:43" x14ac:dyDescent="0.3">
      <c r="A32" t="s">
        <v>3</v>
      </c>
      <c r="B32">
        <v>30</v>
      </c>
      <c r="C32" s="2">
        <v>26</v>
      </c>
      <c r="X32" t="str">
        <f t="shared" si="60"/>
        <v>t6</v>
      </c>
      <c r="Y32" s="16">
        <f>IFERROR(VLOOKUP(Y25,std_dupla!$A$46:$R$62,std_dupla!B$63,0),0)</f>
        <v>0</v>
      </c>
      <c r="Z32" s="16">
        <f>IFERROR(VLOOKUP(Z25,std_dupla!$A$46:$R$62,std_dupla!C$63,0),0)</f>
        <v>0</v>
      </c>
      <c r="AA32" s="16">
        <f>IFERROR(VLOOKUP(AA25,std_dupla!$A$46:$R$62,std_dupla!D$63,0),0)</f>
        <v>0</v>
      </c>
      <c r="AB32" s="16">
        <f>IFERROR(VLOOKUP(AB25,std_dupla!$A$46:$R$62,std_dupla!E$63,0),0)</f>
        <v>0</v>
      </c>
      <c r="AC32" s="16">
        <f>IFERROR(VLOOKUP(AC25,std_dupla!$A$46:$R$62,std_dupla!F$63,0),0)</f>
        <v>305</v>
      </c>
      <c r="AD32" s="16">
        <f>IFERROR(VLOOKUP(AD25,std_dupla!$A$46:$R$62,std_dupla!G$63,0),0)</f>
        <v>0</v>
      </c>
      <c r="AE32" s="16">
        <f>IFERROR(VLOOKUP(AE25,std_dupla!$A$46:$R$62,std_dupla!H$63,0),0)</f>
        <v>0</v>
      </c>
      <c r="AF32" s="16">
        <f>IFERROR(VLOOKUP(AF25,std_dupla!$A$46:$R$62,std_dupla!I$63,0),0)</f>
        <v>0</v>
      </c>
      <c r="AG32" s="16">
        <f>IFERROR(VLOOKUP(AG25,std_dupla!$A$46:$R$62,std_dupla!J$63,0),0)</f>
        <v>0</v>
      </c>
      <c r="AH32" s="16">
        <f>IFERROR(VLOOKUP(AH25,std_dupla!$A$46:$R$62,std_dupla!K$63,0),0)</f>
        <v>0</v>
      </c>
      <c r="AI32" s="16">
        <f>IFERROR(VLOOKUP(AI25,std_dupla!$A$46:$R$62,std_dupla!L$63,0),0)</f>
        <v>0</v>
      </c>
      <c r="AJ32" s="16">
        <f>IFERROR(VLOOKUP(AJ25,std_dupla!$A$46:$R$62,std_dupla!M$63,0),0)</f>
        <v>0</v>
      </c>
      <c r="AK32" s="16">
        <f>IFERROR(VLOOKUP(AK25,std_dupla!$A$46:$R$62,std_dupla!N$63,0),0)</f>
        <v>1</v>
      </c>
      <c r="AL32" s="16">
        <f>IFERROR(VLOOKUP(AL25,std_dupla!$A$46:$R$62,std_dupla!O$63,0),0)</f>
        <v>0</v>
      </c>
      <c r="AM32" s="16">
        <f>IFERROR(VLOOKUP(AM25,std_dupla!$A$46:$R$62,std_dupla!P$63,0),0)</f>
        <v>347</v>
      </c>
      <c r="AN32" s="16">
        <f>IFERROR(VLOOKUP(AN25,std_dupla!$A$46:$R$62,std_dupla!Q$63,0),0)</f>
        <v>351</v>
      </c>
      <c r="AO32" s="16">
        <f t="shared" si="61"/>
        <v>1004</v>
      </c>
    </row>
    <row r="33" spans="1:3" x14ac:dyDescent="0.3">
      <c r="A33" t="s">
        <v>3</v>
      </c>
      <c r="B33">
        <v>31</v>
      </c>
      <c r="C33" s="2">
        <v>85</v>
      </c>
    </row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905BD-EE07-40C4-BBA0-F3CEFB3C1783}">
  <dimension ref="A1:V95"/>
  <sheetViews>
    <sheetView workbookViewId="0"/>
  </sheetViews>
  <sheetFormatPr defaultRowHeight="14.4" x14ac:dyDescent="0.3"/>
  <sheetData>
    <row r="1" spans="1:19" ht="18" x14ac:dyDescent="0.3">
      <c r="A1" s="5"/>
    </row>
    <row r="2" spans="1:19" x14ac:dyDescent="0.3">
      <c r="A2" s="6"/>
    </row>
    <row r="5" spans="1:19" ht="18" x14ac:dyDescent="0.3">
      <c r="A5" s="7" t="s">
        <v>43</v>
      </c>
      <c r="B5" s="8">
        <v>3916616</v>
      </c>
      <c r="C5" s="7" t="s">
        <v>44</v>
      </c>
      <c r="D5" s="8">
        <v>17</v>
      </c>
      <c r="E5" s="7" t="s">
        <v>45</v>
      </c>
      <c r="F5" s="8">
        <v>17</v>
      </c>
      <c r="G5" s="7" t="s">
        <v>46</v>
      </c>
      <c r="H5" s="8">
        <v>17</v>
      </c>
      <c r="I5" s="7" t="s">
        <v>47</v>
      </c>
      <c r="J5" s="8">
        <v>0</v>
      </c>
      <c r="K5" s="7" t="s">
        <v>48</v>
      </c>
      <c r="L5" s="8" t="s">
        <v>49</v>
      </c>
    </row>
    <row r="6" spans="1:19" ht="18.600000000000001" thickBot="1" x14ac:dyDescent="0.35">
      <c r="A6" s="5"/>
    </row>
    <row r="7" spans="1:19" ht="15" thickBot="1" x14ac:dyDescent="0.3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</row>
    <row r="8" spans="1:19" ht="15" thickBot="1" x14ac:dyDescent="0.35">
      <c r="A8" s="9" t="s">
        <v>69</v>
      </c>
      <c r="B8" s="10">
        <v>8</v>
      </c>
      <c r="C8" s="10">
        <v>12</v>
      </c>
      <c r="D8" s="10">
        <v>14</v>
      </c>
      <c r="E8" s="10">
        <v>17</v>
      </c>
      <c r="F8" s="10">
        <v>17</v>
      </c>
      <c r="G8" s="10">
        <v>17</v>
      </c>
      <c r="H8" s="10">
        <v>10</v>
      </c>
      <c r="I8" s="10">
        <v>16</v>
      </c>
      <c r="J8" s="10">
        <v>10</v>
      </c>
      <c r="K8" s="10">
        <v>6</v>
      </c>
      <c r="L8" s="10">
        <v>4</v>
      </c>
      <c r="M8" s="10">
        <v>1</v>
      </c>
      <c r="N8" s="10">
        <v>1</v>
      </c>
      <c r="O8" s="10">
        <v>1</v>
      </c>
      <c r="P8" s="10">
        <v>8</v>
      </c>
      <c r="Q8" s="10">
        <v>2</v>
      </c>
      <c r="R8" s="10">
        <v>8</v>
      </c>
      <c r="S8" s="10">
        <v>1043</v>
      </c>
    </row>
    <row r="9" spans="1:19" ht="15" thickBot="1" x14ac:dyDescent="0.35">
      <c r="A9" s="9" t="s">
        <v>70</v>
      </c>
      <c r="B9" s="10">
        <v>12</v>
      </c>
      <c r="C9" s="10">
        <v>14</v>
      </c>
      <c r="D9" s="10">
        <v>17</v>
      </c>
      <c r="E9" s="10">
        <v>16</v>
      </c>
      <c r="F9" s="10">
        <v>15</v>
      </c>
      <c r="G9" s="10">
        <v>2</v>
      </c>
      <c r="H9" s="10">
        <v>3</v>
      </c>
      <c r="I9" s="10">
        <v>9</v>
      </c>
      <c r="J9" s="10">
        <v>6</v>
      </c>
      <c r="K9" s="10">
        <v>4</v>
      </c>
      <c r="L9" s="10">
        <v>1</v>
      </c>
      <c r="M9" s="10">
        <v>2</v>
      </c>
      <c r="N9" s="10">
        <v>3</v>
      </c>
      <c r="O9" s="10">
        <v>16</v>
      </c>
      <c r="P9" s="10">
        <v>15</v>
      </c>
      <c r="Q9" s="10">
        <v>9</v>
      </c>
      <c r="R9" s="10">
        <v>12</v>
      </c>
      <c r="S9" s="10">
        <v>1042</v>
      </c>
    </row>
    <row r="10" spans="1:19" ht="15" thickBot="1" x14ac:dyDescent="0.35">
      <c r="A10" s="9" t="s">
        <v>71</v>
      </c>
      <c r="B10" s="10">
        <v>14</v>
      </c>
      <c r="C10" s="10">
        <v>17</v>
      </c>
      <c r="D10" s="10">
        <v>16</v>
      </c>
      <c r="E10" s="10">
        <v>12</v>
      </c>
      <c r="F10" s="10">
        <v>1</v>
      </c>
      <c r="G10" s="10">
        <v>1</v>
      </c>
      <c r="H10" s="10">
        <v>9</v>
      </c>
      <c r="I10" s="10">
        <v>10</v>
      </c>
      <c r="J10" s="10">
        <v>4</v>
      </c>
      <c r="K10" s="10">
        <v>1</v>
      </c>
      <c r="L10" s="10">
        <v>2</v>
      </c>
      <c r="M10" s="10">
        <v>6</v>
      </c>
      <c r="N10" s="10">
        <v>17</v>
      </c>
      <c r="O10" s="10">
        <v>17</v>
      </c>
      <c r="P10" s="10">
        <v>9</v>
      </c>
      <c r="Q10" s="10">
        <v>8</v>
      </c>
      <c r="R10" s="10">
        <v>14</v>
      </c>
      <c r="S10" s="10">
        <v>1042</v>
      </c>
    </row>
    <row r="11" spans="1:19" ht="15" thickBot="1" x14ac:dyDescent="0.35">
      <c r="A11" s="9" t="s">
        <v>72</v>
      </c>
      <c r="B11" s="10">
        <v>17</v>
      </c>
      <c r="C11" s="10">
        <v>15</v>
      </c>
      <c r="D11" s="10">
        <v>10</v>
      </c>
      <c r="E11" s="10">
        <v>1</v>
      </c>
      <c r="F11" s="10">
        <v>5</v>
      </c>
      <c r="G11" s="10">
        <v>11</v>
      </c>
      <c r="H11" s="10">
        <v>8</v>
      </c>
      <c r="I11" s="10">
        <v>10</v>
      </c>
      <c r="J11" s="10">
        <v>1</v>
      </c>
      <c r="K11" s="10">
        <v>3</v>
      </c>
      <c r="L11" s="10">
        <v>8</v>
      </c>
      <c r="M11" s="10">
        <v>17</v>
      </c>
      <c r="N11" s="10">
        <v>13</v>
      </c>
      <c r="O11" s="10">
        <v>7</v>
      </c>
      <c r="P11" s="10">
        <v>10</v>
      </c>
      <c r="Q11" s="10">
        <v>8</v>
      </c>
      <c r="R11" s="10">
        <v>17</v>
      </c>
      <c r="S11" s="10">
        <v>1025</v>
      </c>
    </row>
    <row r="12" spans="1:19" ht="15" thickBot="1" x14ac:dyDescent="0.35">
      <c r="A12" s="9" t="s">
        <v>73</v>
      </c>
      <c r="B12" s="10">
        <v>16</v>
      </c>
      <c r="C12" s="10">
        <v>10</v>
      </c>
      <c r="D12" s="10">
        <v>4</v>
      </c>
      <c r="E12" s="10">
        <v>8</v>
      </c>
      <c r="F12" s="10">
        <v>11</v>
      </c>
      <c r="G12" s="10">
        <v>14</v>
      </c>
      <c r="H12" s="10">
        <v>14</v>
      </c>
      <c r="I12" s="10">
        <v>15</v>
      </c>
      <c r="J12" s="10">
        <v>2</v>
      </c>
      <c r="K12" s="10">
        <v>8</v>
      </c>
      <c r="L12" s="10">
        <v>14</v>
      </c>
      <c r="M12" s="10">
        <v>10</v>
      </c>
      <c r="N12" s="10">
        <v>7</v>
      </c>
      <c r="O12" s="10">
        <v>4</v>
      </c>
      <c r="P12" s="10">
        <v>4</v>
      </c>
      <c r="Q12" s="10">
        <v>3</v>
      </c>
      <c r="R12" s="10">
        <v>16</v>
      </c>
      <c r="S12" s="10">
        <v>1049</v>
      </c>
    </row>
    <row r="13" spans="1:19" ht="15" thickBot="1" x14ac:dyDescent="0.35">
      <c r="A13" s="9" t="s">
        <v>74</v>
      </c>
      <c r="B13" s="10">
        <v>9</v>
      </c>
      <c r="C13" s="10">
        <v>4</v>
      </c>
      <c r="D13" s="10">
        <v>5</v>
      </c>
      <c r="E13" s="10">
        <v>10</v>
      </c>
      <c r="F13" s="10">
        <v>9</v>
      </c>
      <c r="G13" s="10">
        <v>10</v>
      </c>
      <c r="H13" s="10">
        <v>4</v>
      </c>
      <c r="I13" s="10">
        <v>8</v>
      </c>
      <c r="J13" s="10">
        <v>9</v>
      </c>
      <c r="K13" s="10">
        <v>14</v>
      </c>
      <c r="L13" s="10">
        <v>13</v>
      </c>
      <c r="M13" s="10">
        <v>8</v>
      </c>
      <c r="N13" s="10">
        <v>9</v>
      </c>
      <c r="O13" s="10">
        <v>8</v>
      </c>
      <c r="P13" s="10">
        <v>14</v>
      </c>
      <c r="Q13" s="10">
        <v>10</v>
      </c>
      <c r="R13" s="10">
        <v>9</v>
      </c>
      <c r="S13" s="10">
        <v>1037</v>
      </c>
    </row>
    <row r="14" spans="1:19" ht="15" thickBot="1" x14ac:dyDescent="0.35">
      <c r="A14" s="9" t="s">
        <v>75</v>
      </c>
      <c r="B14" s="10">
        <v>5</v>
      </c>
      <c r="C14" s="10">
        <v>6</v>
      </c>
      <c r="D14" s="10">
        <v>9</v>
      </c>
      <c r="E14" s="10">
        <v>9</v>
      </c>
      <c r="F14" s="10">
        <v>8</v>
      </c>
      <c r="G14" s="10">
        <v>7</v>
      </c>
      <c r="H14" s="10">
        <v>13</v>
      </c>
      <c r="I14" s="10">
        <v>13</v>
      </c>
      <c r="J14" s="10">
        <v>13</v>
      </c>
      <c r="K14" s="10">
        <v>12</v>
      </c>
      <c r="L14" s="10">
        <v>9</v>
      </c>
      <c r="M14" s="10">
        <v>9</v>
      </c>
      <c r="N14" s="10">
        <v>10</v>
      </c>
      <c r="O14" s="10">
        <v>11</v>
      </c>
      <c r="P14" s="10">
        <v>5</v>
      </c>
      <c r="Q14" s="10">
        <v>5</v>
      </c>
      <c r="R14" s="10">
        <v>5</v>
      </c>
      <c r="S14" s="10">
        <v>1059</v>
      </c>
    </row>
    <row r="15" spans="1:19" ht="15" thickBot="1" x14ac:dyDescent="0.35">
      <c r="A15" s="9" t="s">
        <v>76</v>
      </c>
      <c r="B15" s="10">
        <v>4</v>
      </c>
      <c r="C15" s="10">
        <v>8</v>
      </c>
      <c r="D15" s="10">
        <v>7</v>
      </c>
      <c r="E15" s="10">
        <v>6</v>
      </c>
      <c r="F15" s="10">
        <v>3</v>
      </c>
      <c r="G15" s="10">
        <v>9</v>
      </c>
      <c r="H15" s="10">
        <v>6</v>
      </c>
      <c r="I15" s="10">
        <v>4</v>
      </c>
      <c r="J15" s="10">
        <v>14</v>
      </c>
      <c r="K15" s="10">
        <v>10</v>
      </c>
      <c r="L15" s="10">
        <v>11</v>
      </c>
      <c r="M15" s="10">
        <v>12</v>
      </c>
      <c r="N15" s="10">
        <v>15</v>
      </c>
      <c r="O15" s="10">
        <v>9</v>
      </c>
      <c r="P15" s="10">
        <v>12</v>
      </c>
      <c r="Q15" s="10">
        <v>14</v>
      </c>
      <c r="R15" s="10">
        <v>4</v>
      </c>
      <c r="S15" s="10">
        <v>1052</v>
      </c>
    </row>
    <row r="16" spans="1:19" ht="15" thickBot="1" x14ac:dyDescent="0.35">
      <c r="A16" s="9" t="s">
        <v>77</v>
      </c>
      <c r="B16" s="10">
        <v>7</v>
      </c>
      <c r="C16" s="10">
        <v>5</v>
      </c>
      <c r="D16" s="10">
        <v>3</v>
      </c>
      <c r="E16" s="10">
        <v>2</v>
      </c>
      <c r="F16" s="10">
        <v>7</v>
      </c>
      <c r="G16" s="10">
        <v>5</v>
      </c>
      <c r="H16" s="10">
        <v>12</v>
      </c>
      <c r="I16" s="10">
        <v>6</v>
      </c>
      <c r="J16" s="10">
        <v>11</v>
      </c>
      <c r="K16" s="10">
        <v>13</v>
      </c>
      <c r="L16" s="10">
        <v>15</v>
      </c>
      <c r="M16" s="10">
        <v>16</v>
      </c>
      <c r="N16" s="10">
        <v>11</v>
      </c>
      <c r="O16" s="10">
        <v>13</v>
      </c>
      <c r="P16" s="10">
        <v>6</v>
      </c>
      <c r="Q16" s="10">
        <v>12</v>
      </c>
      <c r="R16" s="10">
        <v>7</v>
      </c>
      <c r="S16" s="10">
        <v>1070</v>
      </c>
    </row>
    <row r="17" spans="1:19" ht="15" thickBot="1" x14ac:dyDescent="0.35">
      <c r="A17" s="9" t="s">
        <v>78</v>
      </c>
      <c r="B17" s="10">
        <v>2</v>
      </c>
      <c r="C17" s="10">
        <v>1</v>
      </c>
      <c r="D17" s="10">
        <v>1</v>
      </c>
      <c r="E17" s="10">
        <v>4</v>
      </c>
      <c r="F17" s="10">
        <v>2</v>
      </c>
      <c r="G17" s="10">
        <v>8</v>
      </c>
      <c r="H17" s="10">
        <v>7</v>
      </c>
      <c r="I17" s="10">
        <v>3</v>
      </c>
      <c r="J17" s="10">
        <v>16</v>
      </c>
      <c r="K17" s="10">
        <v>17</v>
      </c>
      <c r="L17" s="10">
        <v>17</v>
      </c>
      <c r="M17" s="10">
        <v>14</v>
      </c>
      <c r="N17" s="10">
        <v>16</v>
      </c>
      <c r="O17" s="10">
        <v>10</v>
      </c>
      <c r="P17" s="10">
        <v>11</v>
      </c>
      <c r="Q17" s="10">
        <v>15</v>
      </c>
      <c r="R17" s="10">
        <v>2</v>
      </c>
      <c r="S17" s="10">
        <v>1051</v>
      </c>
    </row>
    <row r="18" spans="1:19" ht="15" thickBot="1" x14ac:dyDescent="0.35">
      <c r="A18" s="9" t="s">
        <v>79</v>
      </c>
      <c r="B18" s="10">
        <v>3</v>
      </c>
      <c r="C18" s="10">
        <v>3</v>
      </c>
      <c r="D18" s="10">
        <v>6</v>
      </c>
      <c r="E18" s="10">
        <v>7</v>
      </c>
      <c r="F18" s="10">
        <v>10</v>
      </c>
      <c r="G18" s="10">
        <v>11</v>
      </c>
      <c r="H18" s="10">
        <v>15</v>
      </c>
      <c r="I18" s="10">
        <v>7</v>
      </c>
      <c r="J18" s="10">
        <v>15</v>
      </c>
      <c r="K18" s="10">
        <v>15</v>
      </c>
      <c r="L18" s="10">
        <v>12</v>
      </c>
      <c r="M18" s="10">
        <v>11</v>
      </c>
      <c r="N18" s="10">
        <v>8</v>
      </c>
      <c r="O18" s="10">
        <v>7</v>
      </c>
      <c r="P18" s="10">
        <v>3</v>
      </c>
      <c r="Q18" s="10">
        <v>11</v>
      </c>
      <c r="R18" s="10">
        <v>3</v>
      </c>
      <c r="S18" s="10">
        <v>1084</v>
      </c>
    </row>
    <row r="19" spans="1:19" ht="15" thickBot="1" x14ac:dyDescent="0.35">
      <c r="A19" s="9" t="s">
        <v>80</v>
      </c>
      <c r="B19" s="10">
        <v>1</v>
      </c>
      <c r="C19" s="10">
        <v>2</v>
      </c>
      <c r="D19" s="10">
        <v>2</v>
      </c>
      <c r="E19" s="10">
        <v>5</v>
      </c>
      <c r="F19" s="10">
        <v>6</v>
      </c>
      <c r="G19" s="10">
        <v>6</v>
      </c>
      <c r="H19" s="10">
        <v>2</v>
      </c>
      <c r="I19" s="10">
        <v>1</v>
      </c>
      <c r="J19" s="10">
        <v>17</v>
      </c>
      <c r="K19" s="10">
        <v>16</v>
      </c>
      <c r="L19" s="10">
        <v>16</v>
      </c>
      <c r="M19" s="10">
        <v>13</v>
      </c>
      <c r="N19" s="10">
        <v>12</v>
      </c>
      <c r="O19" s="10">
        <v>12</v>
      </c>
      <c r="P19" s="10">
        <v>16</v>
      </c>
      <c r="Q19" s="10">
        <v>17</v>
      </c>
      <c r="R19" s="10">
        <v>1</v>
      </c>
      <c r="S19" s="10">
        <v>1039</v>
      </c>
    </row>
    <row r="20" spans="1:19" ht="15" thickBot="1" x14ac:dyDescent="0.35">
      <c r="A20" s="9" t="s">
        <v>81</v>
      </c>
      <c r="B20" s="10">
        <v>6</v>
      </c>
      <c r="C20" s="10">
        <v>7</v>
      </c>
      <c r="D20" s="10">
        <v>8</v>
      </c>
      <c r="E20" s="10">
        <v>11</v>
      </c>
      <c r="F20" s="10">
        <v>12</v>
      </c>
      <c r="G20" s="10">
        <v>13</v>
      </c>
      <c r="H20" s="10">
        <v>16</v>
      </c>
      <c r="I20" s="10">
        <v>12</v>
      </c>
      <c r="J20" s="10">
        <v>12</v>
      </c>
      <c r="K20" s="10">
        <v>11</v>
      </c>
      <c r="L20" s="10">
        <v>10</v>
      </c>
      <c r="M20" s="10">
        <v>7</v>
      </c>
      <c r="N20" s="10">
        <v>6</v>
      </c>
      <c r="O20" s="10">
        <v>5</v>
      </c>
      <c r="P20" s="10">
        <v>2</v>
      </c>
      <c r="Q20" s="10">
        <v>6</v>
      </c>
      <c r="R20" s="10">
        <v>6</v>
      </c>
      <c r="S20" s="10">
        <v>1034</v>
      </c>
    </row>
    <row r="21" spans="1:19" ht="15" thickBot="1" x14ac:dyDescent="0.35">
      <c r="A21" s="9" t="s">
        <v>82</v>
      </c>
      <c r="B21" s="10">
        <v>10</v>
      </c>
      <c r="C21" s="10">
        <v>13</v>
      </c>
      <c r="D21" s="10">
        <v>12</v>
      </c>
      <c r="E21" s="10">
        <v>14</v>
      </c>
      <c r="F21" s="10">
        <v>16</v>
      </c>
      <c r="G21" s="10">
        <v>16</v>
      </c>
      <c r="H21" s="10">
        <v>11</v>
      </c>
      <c r="I21" s="10">
        <v>14</v>
      </c>
      <c r="J21" s="10">
        <v>8</v>
      </c>
      <c r="K21" s="10">
        <v>5</v>
      </c>
      <c r="L21" s="10">
        <v>6</v>
      </c>
      <c r="M21" s="10">
        <v>4</v>
      </c>
      <c r="N21" s="10">
        <v>2</v>
      </c>
      <c r="O21" s="10">
        <v>2</v>
      </c>
      <c r="P21" s="10">
        <v>7</v>
      </c>
      <c r="Q21" s="10">
        <v>4</v>
      </c>
      <c r="R21" s="10">
        <v>10</v>
      </c>
      <c r="S21" s="10">
        <v>1058</v>
      </c>
    </row>
    <row r="22" spans="1:19" ht="15" thickBot="1" x14ac:dyDescent="0.35">
      <c r="A22" s="9" t="s">
        <v>83</v>
      </c>
      <c r="B22" s="10">
        <v>11</v>
      </c>
      <c r="C22" s="10">
        <v>11</v>
      </c>
      <c r="D22" s="10">
        <v>13</v>
      </c>
      <c r="E22" s="10">
        <v>13</v>
      </c>
      <c r="F22" s="10">
        <v>14</v>
      </c>
      <c r="G22" s="10">
        <v>4</v>
      </c>
      <c r="H22" s="10">
        <v>4</v>
      </c>
      <c r="I22" s="10">
        <v>5</v>
      </c>
      <c r="J22" s="10">
        <v>7</v>
      </c>
      <c r="K22" s="10">
        <v>7</v>
      </c>
      <c r="L22" s="10">
        <v>5</v>
      </c>
      <c r="M22" s="10">
        <v>5</v>
      </c>
      <c r="N22" s="10">
        <v>4</v>
      </c>
      <c r="O22" s="10">
        <v>14</v>
      </c>
      <c r="P22" s="10">
        <v>14</v>
      </c>
      <c r="Q22" s="10">
        <v>13</v>
      </c>
      <c r="R22" s="10">
        <v>11</v>
      </c>
      <c r="S22" s="10">
        <v>1010</v>
      </c>
    </row>
    <row r="23" spans="1:19" ht="15" thickBot="1" x14ac:dyDescent="0.35">
      <c r="A23" s="9" t="s">
        <v>84</v>
      </c>
      <c r="B23" s="10">
        <v>15</v>
      </c>
      <c r="C23" s="10">
        <v>16</v>
      </c>
      <c r="D23" s="10">
        <v>15</v>
      </c>
      <c r="E23" s="10">
        <v>15</v>
      </c>
      <c r="F23" s="10">
        <v>13</v>
      </c>
      <c r="G23" s="10">
        <v>15</v>
      </c>
      <c r="H23" s="10">
        <v>17</v>
      </c>
      <c r="I23" s="10">
        <v>17</v>
      </c>
      <c r="J23" s="10">
        <v>3</v>
      </c>
      <c r="K23" s="10">
        <v>2</v>
      </c>
      <c r="L23" s="10">
        <v>3</v>
      </c>
      <c r="M23" s="10">
        <v>3</v>
      </c>
      <c r="N23" s="10">
        <v>5</v>
      </c>
      <c r="O23" s="10">
        <v>3</v>
      </c>
      <c r="P23" s="10">
        <v>1</v>
      </c>
      <c r="Q23" s="10">
        <v>1</v>
      </c>
      <c r="R23" s="10">
        <v>15</v>
      </c>
      <c r="S23" s="10">
        <v>1080</v>
      </c>
    </row>
    <row r="24" spans="1:19" ht="15" thickBot="1" x14ac:dyDescent="0.35">
      <c r="A24" s="9" t="s">
        <v>85</v>
      </c>
      <c r="B24" s="10">
        <v>13</v>
      </c>
      <c r="C24" s="10">
        <v>9</v>
      </c>
      <c r="D24" s="10">
        <v>11</v>
      </c>
      <c r="E24" s="10">
        <v>3</v>
      </c>
      <c r="F24" s="10">
        <v>3</v>
      </c>
      <c r="G24" s="10">
        <v>3</v>
      </c>
      <c r="H24" s="10">
        <v>1</v>
      </c>
      <c r="I24" s="10">
        <v>2</v>
      </c>
      <c r="J24" s="10">
        <v>5</v>
      </c>
      <c r="K24" s="10">
        <v>9</v>
      </c>
      <c r="L24" s="10">
        <v>7</v>
      </c>
      <c r="M24" s="10">
        <v>15</v>
      </c>
      <c r="N24" s="10">
        <v>15</v>
      </c>
      <c r="O24" s="10">
        <v>15</v>
      </c>
      <c r="P24" s="10">
        <v>17</v>
      </c>
      <c r="Q24" s="10">
        <v>16</v>
      </c>
      <c r="R24" s="10">
        <v>13</v>
      </c>
      <c r="S24" s="10">
        <v>1051</v>
      </c>
    </row>
    <row r="25" spans="1:19" ht="18.600000000000001" thickBot="1" x14ac:dyDescent="0.35">
      <c r="A25" s="5"/>
    </row>
    <row r="26" spans="1:19" ht="15" thickBot="1" x14ac:dyDescent="0.35">
      <c r="A26" s="9" t="s">
        <v>86</v>
      </c>
      <c r="B26" s="9" t="s">
        <v>51</v>
      </c>
      <c r="C26" s="9" t="s">
        <v>52</v>
      </c>
      <c r="D26" s="9" t="s">
        <v>53</v>
      </c>
      <c r="E26" s="9" t="s">
        <v>54</v>
      </c>
      <c r="F26" s="9" t="s">
        <v>55</v>
      </c>
      <c r="G26" s="9" t="s">
        <v>56</v>
      </c>
      <c r="H26" s="9" t="s">
        <v>57</v>
      </c>
      <c r="I26" s="9" t="s">
        <v>58</v>
      </c>
      <c r="J26" s="9" t="s">
        <v>59</v>
      </c>
      <c r="K26" s="9" t="s">
        <v>60</v>
      </c>
      <c r="L26" s="9" t="s">
        <v>61</v>
      </c>
      <c r="M26" s="9" t="s">
        <v>62</v>
      </c>
      <c r="N26" s="9" t="s">
        <v>63</v>
      </c>
      <c r="O26" s="9" t="s">
        <v>64</v>
      </c>
      <c r="P26" s="9" t="s">
        <v>65</v>
      </c>
      <c r="Q26" s="9" t="s">
        <v>66</v>
      </c>
      <c r="R26" s="9" t="s">
        <v>67</v>
      </c>
    </row>
    <row r="27" spans="1:19" ht="15" thickBot="1" x14ac:dyDescent="0.35">
      <c r="A27" s="9" t="s">
        <v>87</v>
      </c>
      <c r="B27" s="10" t="s">
        <v>88</v>
      </c>
      <c r="C27" s="10" t="s">
        <v>89</v>
      </c>
      <c r="D27" s="10" t="s">
        <v>89</v>
      </c>
      <c r="E27" s="10" t="s">
        <v>90</v>
      </c>
      <c r="F27" s="10" t="s">
        <v>91</v>
      </c>
      <c r="G27" s="10" t="s">
        <v>92</v>
      </c>
      <c r="H27" s="10" t="s">
        <v>93</v>
      </c>
      <c r="I27" s="10" t="s">
        <v>89</v>
      </c>
      <c r="J27" s="10" t="s">
        <v>89</v>
      </c>
      <c r="K27" s="10" t="s">
        <v>89</v>
      </c>
      <c r="L27" s="10" t="s">
        <v>94</v>
      </c>
      <c r="M27" s="10" t="s">
        <v>89</v>
      </c>
      <c r="N27" s="10" t="s">
        <v>95</v>
      </c>
      <c r="O27" s="10" t="s">
        <v>89</v>
      </c>
      <c r="P27" s="10" t="s">
        <v>96</v>
      </c>
      <c r="Q27" s="10" t="s">
        <v>97</v>
      </c>
      <c r="R27" s="10" t="s">
        <v>89</v>
      </c>
    </row>
    <row r="28" spans="1:19" ht="15" thickBot="1" x14ac:dyDescent="0.35">
      <c r="A28" s="9" t="s">
        <v>98</v>
      </c>
      <c r="B28" s="10" t="s">
        <v>88</v>
      </c>
      <c r="C28" s="10" t="s">
        <v>89</v>
      </c>
      <c r="D28" s="10" t="s">
        <v>89</v>
      </c>
      <c r="E28" s="10" t="s">
        <v>90</v>
      </c>
      <c r="F28" s="10" t="s">
        <v>91</v>
      </c>
      <c r="G28" s="10" t="s">
        <v>92</v>
      </c>
      <c r="H28" s="10" t="s">
        <v>99</v>
      </c>
      <c r="I28" s="10" t="s">
        <v>89</v>
      </c>
      <c r="J28" s="10" t="s">
        <v>89</v>
      </c>
      <c r="K28" s="10" t="s">
        <v>89</v>
      </c>
      <c r="L28" s="10" t="s">
        <v>89</v>
      </c>
      <c r="M28" s="10" t="s">
        <v>89</v>
      </c>
      <c r="N28" s="10" t="s">
        <v>95</v>
      </c>
      <c r="O28" s="10" t="s">
        <v>89</v>
      </c>
      <c r="P28" s="10" t="s">
        <v>96</v>
      </c>
      <c r="Q28" s="10" t="s">
        <v>97</v>
      </c>
      <c r="R28" s="10" t="s">
        <v>89</v>
      </c>
    </row>
    <row r="29" spans="1:19" ht="15" thickBot="1" x14ac:dyDescent="0.35">
      <c r="A29" s="9" t="s">
        <v>100</v>
      </c>
      <c r="B29" s="10" t="s">
        <v>88</v>
      </c>
      <c r="C29" s="10" t="s">
        <v>89</v>
      </c>
      <c r="D29" s="10" t="s">
        <v>89</v>
      </c>
      <c r="E29" s="10" t="s">
        <v>89</v>
      </c>
      <c r="F29" s="10" t="s">
        <v>91</v>
      </c>
      <c r="G29" s="10" t="s">
        <v>92</v>
      </c>
      <c r="H29" s="10" t="s">
        <v>99</v>
      </c>
      <c r="I29" s="10" t="s">
        <v>89</v>
      </c>
      <c r="J29" s="10" t="s">
        <v>89</v>
      </c>
      <c r="K29" s="10" t="s">
        <v>89</v>
      </c>
      <c r="L29" s="10" t="s">
        <v>89</v>
      </c>
      <c r="M29" s="10" t="s">
        <v>89</v>
      </c>
      <c r="N29" s="10" t="s">
        <v>101</v>
      </c>
      <c r="O29" s="10" t="s">
        <v>89</v>
      </c>
      <c r="P29" s="10" t="s">
        <v>102</v>
      </c>
      <c r="Q29" s="10" t="s">
        <v>97</v>
      </c>
      <c r="R29" s="10" t="s">
        <v>89</v>
      </c>
    </row>
    <row r="30" spans="1:19" ht="15" thickBot="1" x14ac:dyDescent="0.35">
      <c r="A30" s="9" t="s">
        <v>103</v>
      </c>
      <c r="B30" s="10" t="s">
        <v>88</v>
      </c>
      <c r="C30" s="10" t="s">
        <v>89</v>
      </c>
      <c r="D30" s="10" t="s">
        <v>89</v>
      </c>
      <c r="E30" s="10" t="s">
        <v>89</v>
      </c>
      <c r="F30" s="10" t="s">
        <v>91</v>
      </c>
      <c r="G30" s="10" t="s">
        <v>92</v>
      </c>
      <c r="H30" s="10" t="s">
        <v>99</v>
      </c>
      <c r="I30" s="10" t="s">
        <v>89</v>
      </c>
      <c r="J30" s="10" t="s">
        <v>89</v>
      </c>
      <c r="K30" s="10" t="s">
        <v>89</v>
      </c>
      <c r="L30" s="10" t="s">
        <v>89</v>
      </c>
      <c r="M30" s="10" t="s">
        <v>89</v>
      </c>
      <c r="N30" s="10" t="s">
        <v>101</v>
      </c>
      <c r="O30" s="10" t="s">
        <v>89</v>
      </c>
      <c r="P30" s="10" t="s">
        <v>102</v>
      </c>
      <c r="Q30" s="10" t="s">
        <v>97</v>
      </c>
      <c r="R30" s="10" t="s">
        <v>89</v>
      </c>
    </row>
    <row r="31" spans="1:19" ht="15" thickBot="1" x14ac:dyDescent="0.35">
      <c r="A31" s="9" t="s">
        <v>104</v>
      </c>
      <c r="B31" s="10" t="s">
        <v>89</v>
      </c>
      <c r="C31" s="10" t="s">
        <v>89</v>
      </c>
      <c r="D31" s="10" t="s">
        <v>89</v>
      </c>
      <c r="E31" s="10" t="s">
        <v>89</v>
      </c>
      <c r="F31" s="10" t="s">
        <v>91</v>
      </c>
      <c r="G31" s="10" t="s">
        <v>89</v>
      </c>
      <c r="H31" s="10" t="s">
        <v>89</v>
      </c>
      <c r="I31" s="10" t="s">
        <v>89</v>
      </c>
      <c r="J31" s="10" t="s">
        <v>89</v>
      </c>
      <c r="K31" s="10" t="s">
        <v>89</v>
      </c>
      <c r="L31" s="10" t="s">
        <v>89</v>
      </c>
      <c r="M31" s="10" t="s">
        <v>89</v>
      </c>
      <c r="N31" s="10" t="s">
        <v>101</v>
      </c>
      <c r="O31" s="10" t="s">
        <v>89</v>
      </c>
      <c r="P31" s="10" t="s">
        <v>102</v>
      </c>
      <c r="Q31" s="10" t="s">
        <v>105</v>
      </c>
      <c r="R31" s="10" t="s">
        <v>89</v>
      </c>
    </row>
    <row r="32" spans="1:19" ht="15" thickBot="1" x14ac:dyDescent="0.35">
      <c r="A32" s="9" t="s">
        <v>106</v>
      </c>
      <c r="B32" s="10" t="s">
        <v>89</v>
      </c>
      <c r="C32" s="10" t="s">
        <v>89</v>
      </c>
      <c r="D32" s="10" t="s">
        <v>89</v>
      </c>
      <c r="E32" s="10" t="s">
        <v>89</v>
      </c>
      <c r="F32" s="10" t="s">
        <v>91</v>
      </c>
      <c r="G32" s="10" t="s">
        <v>89</v>
      </c>
      <c r="H32" s="10" t="s">
        <v>89</v>
      </c>
      <c r="I32" s="10" t="s">
        <v>89</v>
      </c>
      <c r="J32" s="10" t="s">
        <v>89</v>
      </c>
      <c r="K32" s="10" t="s">
        <v>89</v>
      </c>
      <c r="L32" s="10" t="s">
        <v>89</v>
      </c>
      <c r="M32" s="10" t="s">
        <v>89</v>
      </c>
      <c r="N32" s="10" t="s">
        <v>101</v>
      </c>
      <c r="O32" s="10" t="s">
        <v>89</v>
      </c>
      <c r="P32" s="10" t="s">
        <v>102</v>
      </c>
      <c r="Q32" s="10" t="s">
        <v>89</v>
      </c>
      <c r="R32" s="10" t="s">
        <v>89</v>
      </c>
    </row>
    <row r="33" spans="1:18" ht="15" thickBot="1" x14ac:dyDescent="0.35">
      <c r="A33" s="9" t="s">
        <v>107</v>
      </c>
      <c r="B33" s="10" t="s">
        <v>89</v>
      </c>
      <c r="C33" s="10" t="s">
        <v>89</v>
      </c>
      <c r="D33" s="10" t="s">
        <v>89</v>
      </c>
      <c r="E33" s="10" t="s">
        <v>89</v>
      </c>
      <c r="F33" s="10" t="s">
        <v>91</v>
      </c>
      <c r="G33" s="10" t="s">
        <v>89</v>
      </c>
      <c r="H33" s="10" t="s">
        <v>89</v>
      </c>
      <c r="I33" s="10" t="s">
        <v>89</v>
      </c>
      <c r="J33" s="10" t="s">
        <v>89</v>
      </c>
      <c r="K33" s="10" t="s">
        <v>89</v>
      </c>
      <c r="L33" s="10" t="s">
        <v>89</v>
      </c>
      <c r="M33" s="10" t="s">
        <v>89</v>
      </c>
      <c r="N33" s="10" t="s">
        <v>101</v>
      </c>
      <c r="O33" s="10" t="s">
        <v>89</v>
      </c>
      <c r="P33" s="10" t="s">
        <v>108</v>
      </c>
      <c r="Q33" s="10" t="s">
        <v>89</v>
      </c>
      <c r="R33" s="10" t="s">
        <v>89</v>
      </c>
    </row>
    <row r="34" spans="1:18" ht="15" thickBot="1" x14ac:dyDescent="0.35">
      <c r="A34" s="9" t="s">
        <v>109</v>
      </c>
      <c r="B34" s="10" t="s">
        <v>89</v>
      </c>
      <c r="C34" s="10" t="s">
        <v>89</v>
      </c>
      <c r="D34" s="10" t="s">
        <v>89</v>
      </c>
      <c r="E34" s="10" t="s">
        <v>89</v>
      </c>
      <c r="F34" s="10" t="s">
        <v>110</v>
      </c>
      <c r="G34" s="10" t="s">
        <v>89</v>
      </c>
      <c r="H34" s="10" t="s">
        <v>89</v>
      </c>
      <c r="I34" s="10" t="s">
        <v>89</v>
      </c>
      <c r="J34" s="10" t="s">
        <v>89</v>
      </c>
      <c r="K34" s="10" t="s">
        <v>89</v>
      </c>
      <c r="L34" s="10" t="s">
        <v>89</v>
      </c>
      <c r="M34" s="10" t="s">
        <v>89</v>
      </c>
      <c r="N34" s="10" t="s">
        <v>101</v>
      </c>
      <c r="O34" s="10" t="s">
        <v>89</v>
      </c>
      <c r="P34" s="10" t="s">
        <v>111</v>
      </c>
      <c r="Q34" s="10" t="s">
        <v>89</v>
      </c>
      <c r="R34" s="10" t="s">
        <v>89</v>
      </c>
    </row>
    <row r="35" spans="1:18" ht="15" thickBot="1" x14ac:dyDescent="0.35">
      <c r="A35" s="9" t="s">
        <v>112</v>
      </c>
      <c r="B35" s="10" t="s">
        <v>89</v>
      </c>
      <c r="C35" s="10" t="s">
        <v>89</v>
      </c>
      <c r="D35" s="10" t="s">
        <v>89</v>
      </c>
      <c r="E35" s="10" t="s">
        <v>89</v>
      </c>
      <c r="F35" s="10" t="s">
        <v>110</v>
      </c>
      <c r="G35" s="10" t="s">
        <v>89</v>
      </c>
      <c r="H35" s="10" t="s">
        <v>89</v>
      </c>
      <c r="I35" s="10" t="s">
        <v>89</v>
      </c>
      <c r="J35" s="10" t="s">
        <v>89</v>
      </c>
      <c r="K35" s="10" t="s">
        <v>89</v>
      </c>
      <c r="L35" s="10" t="s">
        <v>89</v>
      </c>
      <c r="M35" s="10" t="s">
        <v>89</v>
      </c>
      <c r="N35" s="10" t="s">
        <v>101</v>
      </c>
      <c r="O35" s="10" t="s">
        <v>89</v>
      </c>
      <c r="P35" s="10" t="s">
        <v>111</v>
      </c>
      <c r="Q35" s="10" t="s">
        <v>89</v>
      </c>
      <c r="R35" s="10" t="s">
        <v>89</v>
      </c>
    </row>
    <row r="36" spans="1:18" ht="15" thickBot="1" x14ac:dyDescent="0.35">
      <c r="A36" s="9" t="s">
        <v>113</v>
      </c>
      <c r="B36" s="10" t="s">
        <v>89</v>
      </c>
      <c r="C36" s="10" t="s">
        <v>89</v>
      </c>
      <c r="D36" s="10" t="s">
        <v>89</v>
      </c>
      <c r="E36" s="10" t="s">
        <v>89</v>
      </c>
      <c r="F36" s="10" t="s">
        <v>110</v>
      </c>
      <c r="G36" s="10" t="s">
        <v>89</v>
      </c>
      <c r="H36" s="10" t="s">
        <v>89</v>
      </c>
      <c r="I36" s="10" t="s">
        <v>89</v>
      </c>
      <c r="J36" s="10" t="s">
        <v>89</v>
      </c>
      <c r="K36" s="10" t="s">
        <v>89</v>
      </c>
      <c r="L36" s="10" t="s">
        <v>89</v>
      </c>
      <c r="M36" s="10" t="s">
        <v>89</v>
      </c>
      <c r="N36" s="10" t="s">
        <v>101</v>
      </c>
      <c r="O36" s="10" t="s">
        <v>89</v>
      </c>
      <c r="P36" s="10" t="s">
        <v>111</v>
      </c>
      <c r="Q36" s="10" t="s">
        <v>89</v>
      </c>
      <c r="R36" s="10" t="s">
        <v>89</v>
      </c>
    </row>
    <row r="37" spans="1:18" ht="15" thickBot="1" x14ac:dyDescent="0.35">
      <c r="A37" s="9" t="s">
        <v>114</v>
      </c>
      <c r="B37" s="10" t="s">
        <v>89</v>
      </c>
      <c r="C37" s="10" t="s">
        <v>89</v>
      </c>
      <c r="D37" s="10" t="s">
        <v>89</v>
      </c>
      <c r="E37" s="10" t="s">
        <v>89</v>
      </c>
      <c r="F37" s="10" t="s">
        <v>115</v>
      </c>
      <c r="G37" s="10" t="s">
        <v>89</v>
      </c>
      <c r="H37" s="10" t="s">
        <v>89</v>
      </c>
      <c r="I37" s="10" t="s">
        <v>89</v>
      </c>
      <c r="J37" s="10" t="s">
        <v>89</v>
      </c>
      <c r="K37" s="10" t="s">
        <v>89</v>
      </c>
      <c r="L37" s="10" t="s">
        <v>89</v>
      </c>
      <c r="M37" s="10" t="s">
        <v>89</v>
      </c>
      <c r="N37" s="10" t="s">
        <v>101</v>
      </c>
      <c r="O37" s="10" t="s">
        <v>89</v>
      </c>
      <c r="P37" s="10" t="s">
        <v>111</v>
      </c>
      <c r="Q37" s="10" t="s">
        <v>89</v>
      </c>
      <c r="R37" s="10" t="s">
        <v>89</v>
      </c>
    </row>
    <row r="38" spans="1:18" ht="15" thickBot="1" x14ac:dyDescent="0.35">
      <c r="A38" s="9" t="s">
        <v>116</v>
      </c>
      <c r="B38" s="10" t="s">
        <v>89</v>
      </c>
      <c r="C38" s="10" t="s">
        <v>89</v>
      </c>
      <c r="D38" s="10" t="s">
        <v>89</v>
      </c>
      <c r="E38" s="10" t="s">
        <v>89</v>
      </c>
      <c r="F38" s="10" t="s">
        <v>115</v>
      </c>
      <c r="G38" s="10" t="s">
        <v>89</v>
      </c>
      <c r="H38" s="10" t="s">
        <v>89</v>
      </c>
      <c r="I38" s="10" t="s">
        <v>89</v>
      </c>
      <c r="J38" s="10" t="s">
        <v>89</v>
      </c>
      <c r="K38" s="10" t="s">
        <v>89</v>
      </c>
      <c r="L38" s="10" t="s">
        <v>89</v>
      </c>
      <c r="M38" s="10" t="s">
        <v>89</v>
      </c>
      <c r="N38" s="10" t="s">
        <v>101</v>
      </c>
      <c r="O38" s="10" t="s">
        <v>89</v>
      </c>
      <c r="P38" s="10" t="s">
        <v>111</v>
      </c>
      <c r="Q38" s="10" t="s">
        <v>89</v>
      </c>
      <c r="R38" s="10" t="s">
        <v>89</v>
      </c>
    </row>
    <row r="39" spans="1:18" ht="15" thickBot="1" x14ac:dyDescent="0.35">
      <c r="A39" s="9" t="s">
        <v>117</v>
      </c>
      <c r="B39" s="10" t="s">
        <v>89</v>
      </c>
      <c r="C39" s="10" t="s">
        <v>89</v>
      </c>
      <c r="D39" s="10" t="s">
        <v>89</v>
      </c>
      <c r="E39" s="10" t="s">
        <v>89</v>
      </c>
      <c r="F39" s="10" t="s">
        <v>89</v>
      </c>
      <c r="G39" s="10" t="s">
        <v>89</v>
      </c>
      <c r="H39" s="10" t="s">
        <v>89</v>
      </c>
      <c r="I39" s="10" t="s">
        <v>89</v>
      </c>
      <c r="J39" s="10" t="s">
        <v>89</v>
      </c>
      <c r="K39" s="10" t="s">
        <v>89</v>
      </c>
      <c r="L39" s="10" t="s">
        <v>89</v>
      </c>
      <c r="M39" s="10" t="s">
        <v>89</v>
      </c>
      <c r="N39" s="10" t="s">
        <v>101</v>
      </c>
      <c r="O39" s="10" t="s">
        <v>89</v>
      </c>
      <c r="P39" s="10" t="s">
        <v>111</v>
      </c>
      <c r="Q39" s="10" t="s">
        <v>89</v>
      </c>
      <c r="R39" s="10" t="s">
        <v>89</v>
      </c>
    </row>
    <row r="40" spans="1:18" ht="15" thickBot="1" x14ac:dyDescent="0.35">
      <c r="A40" s="9" t="s">
        <v>118</v>
      </c>
      <c r="B40" s="10" t="s">
        <v>89</v>
      </c>
      <c r="C40" s="10" t="s">
        <v>89</v>
      </c>
      <c r="D40" s="10" t="s">
        <v>89</v>
      </c>
      <c r="E40" s="10" t="s">
        <v>89</v>
      </c>
      <c r="F40" s="10" t="s">
        <v>89</v>
      </c>
      <c r="G40" s="10" t="s">
        <v>89</v>
      </c>
      <c r="H40" s="10" t="s">
        <v>89</v>
      </c>
      <c r="I40" s="10" t="s">
        <v>89</v>
      </c>
      <c r="J40" s="10" t="s">
        <v>89</v>
      </c>
      <c r="K40" s="10" t="s">
        <v>89</v>
      </c>
      <c r="L40" s="10" t="s">
        <v>89</v>
      </c>
      <c r="M40" s="10" t="s">
        <v>89</v>
      </c>
      <c r="N40" s="10" t="s">
        <v>101</v>
      </c>
      <c r="O40" s="10" t="s">
        <v>89</v>
      </c>
      <c r="P40" s="10" t="s">
        <v>111</v>
      </c>
      <c r="Q40" s="10" t="s">
        <v>89</v>
      </c>
      <c r="R40" s="10" t="s">
        <v>89</v>
      </c>
    </row>
    <row r="41" spans="1:18" ht="15" thickBot="1" x14ac:dyDescent="0.35">
      <c r="A41" s="9" t="s">
        <v>119</v>
      </c>
      <c r="B41" s="10" t="s">
        <v>89</v>
      </c>
      <c r="C41" s="10" t="s">
        <v>89</v>
      </c>
      <c r="D41" s="10" t="s">
        <v>89</v>
      </c>
      <c r="E41" s="10" t="s">
        <v>89</v>
      </c>
      <c r="F41" s="10" t="s">
        <v>89</v>
      </c>
      <c r="G41" s="10" t="s">
        <v>89</v>
      </c>
      <c r="H41" s="10" t="s">
        <v>89</v>
      </c>
      <c r="I41" s="10" t="s">
        <v>89</v>
      </c>
      <c r="J41" s="10" t="s">
        <v>89</v>
      </c>
      <c r="K41" s="10" t="s">
        <v>89</v>
      </c>
      <c r="L41" s="10" t="s">
        <v>89</v>
      </c>
      <c r="M41" s="10" t="s">
        <v>89</v>
      </c>
      <c r="N41" s="10" t="s">
        <v>101</v>
      </c>
      <c r="O41" s="10" t="s">
        <v>89</v>
      </c>
      <c r="P41" s="10" t="s">
        <v>89</v>
      </c>
      <c r="Q41" s="10" t="s">
        <v>89</v>
      </c>
      <c r="R41" s="10" t="s">
        <v>89</v>
      </c>
    </row>
    <row r="42" spans="1:18" ht="15" thickBot="1" x14ac:dyDescent="0.35">
      <c r="A42" s="9" t="s">
        <v>120</v>
      </c>
      <c r="B42" s="10" t="s">
        <v>89</v>
      </c>
      <c r="C42" s="10" t="s">
        <v>89</v>
      </c>
      <c r="D42" s="10" t="s">
        <v>89</v>
      </c>
      <c r="E42" s="10" t="s">
        <v>89</v>
      </c>
      <c r="F42" s="10" t="s">
        <v>89</v>
      </c>
      <c r="G42" s="10" t="s">
        <v>89</v>
      </c>
      <c r="H42" s="10" t="s">
        <v>89</v>
      </c>
      <c r="I42" s="10" t="s">
        <v>89</v>
      </c>
      <c r="J42" s="10" t="s">
        <v>89</v>
      </c>
      <c r="K42" s="10" t="s">
        <v>89</v>
      </c>
      <c r="L42" s="10" t="s">
        <v>89</v>
      </c>
      <c r="M42" s="10" t="s">
        <v>89</v>
      </c>
      <c r="N42" s="10" t="s">
        <v>89</v>
      </c>
      <c r="O42" s="10" t="s">
        <v>89</v>
      </c>
      <c r="P42" s="10" t="s">
        <v>89</v>
      </c>
      <c r="Q42" s="10" t="s">
        <v>89</v>
      </c>
      <c r="R42" s="10" t="s">
        <v>89</v>
      </c>
    </row>
    <row r="43" spans="1:18" ht="15" thickBot="1" x14ac:dyDescent="0.35">
      <c r="A43" s="9" t="s">
        <v>121</v>
      </c>
      <c r="B43" s="10" t="s">
        <v>89</v>
      </c>
      <c r="C43" s="10" t="s">
        <v>89</v>
      </c>
      <c r="D43" s="10" t="s">
        <v>89</v>
      </c>
      <c r="E43" s="10" t="s">
        <v>89</v>
      </c>
      <c r="F43" s="10" t="s">
        <v>89</v>
      </c>
      <c r="G43" s="10" t="s">
        <v>89</v>
      </c>
      <c r="H43" s="10" t="s">
        <v>89</v>
      </c>
      <c r="I43" s="10" t="s">
        <v>89</v>
      </c>
      <c r="J43" s="10" t="s">
        <v>89</v>
      </c>
      <c r="K43" s="10" t="s">
        <v>89</v>
      </c>
      <c r="L43" s="10" t="s">
        <v>89</v>
      </c>
      <c r="M43" s="10" t="s">
        <v>89</v>
      </c>
      <c r="N43" s="10" t="s">
        <v>89</v>
      </c>
      <c r="O43" s="10" t="s">
        <v>89</v>
      </c>
      <c r="P43" s="10" t="s">
        <v>89</v>
      </c>
      <c r="Q43" s="10" t="s">
        <v>89</v>
      </c>
      <c r="R43" s="10" t="s">
        <v>89</v>
      </c>
    </row>
    <row r="44" spans="1:18" ht="18.600000000000001" thickBot="1" x14ac:dyDescent="0.35">
      <c r="A44" s="5"/>
    </row>
    <row r="45" spans="1:18" ht="15" thickBot="1" x14ac:dyDescent="0.35">
      <c r="A45" s="9" t="s">
        <v>122</v>
      </c>
      <c r="B45" s="9" t="s">
        <v>51</v>
      </c>
      <c r="C45" s="9" t="s">
        <v>52</v>
      </c>
      <c r="D45" s="9" t="s">
        <v>53</v>
      </c>
      <c r="E45" s="9" t="s">
        <v>54</v>
      </c>
      <c r="F45" s="9" t="s">
        <v>55</v>
      </c>
      <c r="G45" s="9" t="s">
        <v>56</v>
      </c>
      <c r="H45" s="9" t="s">
        <v>57</v>
      </c>
      <c r="I45" s="9" t="s">
        <v>58</v>
      </c>
      <c r="J45" s="9" t="s">
        <v>59</v>
      </c>
      <c r="K45" s="9" t="s">
        <v>60</v>
      </c>
      <c r="L45" s="9" t="s">
        <v>61</v>
      </c>
      <c r="M45" s="9" t="s">
        <v>62</v>
      </c>
      <c r="N45" s="9" t="s">
        <v>63</v>
      </c>
      <c r="O45" s="9" t="s">
        <v>64</v>
      </c>
      <c r="P45" s="9" t="s">
        <v>65</v>
      </c>
      <c r="Q45" s="9" t="s">
        <v>66</v>
      </c>
      <c r="R45" s="9" t="s">
        <v>67</v>
      </c>
    </row>
    <row r="46" spans="1:18" ht="15" thickBot="1" x14ac:dyDescent="0.35">
      <c r="A46" s="18">
        <v>1</v>
      </c>
      <c r="B46" s="10">
        <v>336</v>
      </c>
      <c r="C46" s="10">
        <v>0</v>
      </c>
      <c r="D46" s="10">
        <v>0</v>
      </c>
      <c r="E46" s="10">
        <v>309</v>
      </c>
      <c r="F46" s="10">
        <v>367</v>
      </c>
      <c r="G46" s="10">
        <v>327</v>
      </c>
      <c r="H46" s="10">
        <v>355</v>
      </c>
      <c r="I46" s="10">
        <v>0</v>
      </c>
      <c r="J46" s="10">
        <v>0</v>
      </c>
      <c r="K46" s="10">
        <v>0</v>
      </c>
      <c r="L46" s="10">
        <v>379</v>
      </c>
      <c r="M46" s="10">
        <v>0</v>
      </c>
      <c r="N46" s="10">
        <v>345</v>
      </c>
      <c r="O46" s="10">
        <v>0</v>
      </c>
      <c r="P46" s="10">
        <v>728</v>
      </c>
      <c r="Q46" s="10">
        <v>351</v>
      </c>
      <c r="R46" s="10">
        <v>0</v>
      </c>
    </row>
    <row r="47" spans="1:18" ht="15" thickBot="1" x14ac:dyDescent="0.35">
      <c r="A47" s="18">
        <v>2</v>
      </c>
      <c r="B47" s="10">
        <v>336</v>
      </c>
      <c r="C47" s="10">
        <v>0</v>
      </c>
      <c r="D47" s="10">
        <v>0</v>
      </c>
      <c r="E47" s="10">
        <v>309</v>
      </c>
      <c r="F47" s="10">
        <v>367</v>
      </c>
      <c r="G47" s="10">
        <v>327</v>
      </c>
      <c r="H47" s="10">
        <v>334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345</v>
      </c>
      <c r="O47" s="10">
        <v>0</v>
      </c>
      <c r="P47" s="10">
        <v>728</v>
      </c>
      <c r="Q47" s="10">
        <v>351</v>
      </c>
      <c r="R47" s="10">
        <v>0</v>
      </c>
    </row>
    <row r="48" spans="1:18" ht="15" thickBot="1" x14ac:dyDescent="0.35">
      <c r="A48" s="18">
        <v>3</v>
      </c>
      <c r="B48" s="10">
        <v>336</v>
      </c>
      <c r="C48" s="10">
        <v>0</v>
      </c>
      <c r="D48" s="10">
        <v>0</v>
      </c>
      <c r="E48" s="10">
        <v>0</v>
      </c>
      <c r="F48" s="10">
        <v>367</v>
      </c>
      <c r="G48" s="10">
        <v>327</v>
      </c>
      <c r="H48" s="10">
        <v>334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1</v>
      </c>
      <c r="O48" s="10">
        <v>0</v>
      </c>
      <c r="P48" s="10">
        <v>392</v>
      </c>
      <c r="Q48" s="10">
        <v>351</v>
      </c>
      <c r="R48" s="10">
        <v>0</v>
      </c>
    </row>
    <row r="49" spans="1:22" ht="15" thickBot="1" x14ac:dyDescent="0.35">
      <c r="A49" s="18">
        <v>4</v>
      </c>
      <c r="B49" s="10">
        <v>336</v>
      </c>
      <c r="C49" s="10">
        <v>0</v>
      </c>
      <c r="D49" s="10">
        <v>0</v>
      </c>
      <c r="E49" s="10">
        <v>0</v>
      </c>
      <c r="F49" s="10">
        <v>367</v>
      </c>
      <c r="G49" s="10">
        <v>327</v>
      </c>
      <c r="H49" s="10">
        <v>334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1</v>
      </c>
      <c r="O49" s="10">
        <v>0</v>
      </c>
      <c r="P49" s="10">
        <v>392</v>
      </c>
      <c r="Q49" s="10">
        <v>351</v>
      </c>
      <c r="R49" s="10">
        <v>0</v>
      </c>
    </row>
    <row r="50" spans="1:22" ht="15" thickBot="1" x14ac:dyDescent="0.35">
      <c r="A50" s="18">
        <v>5</v>
      </c>
      <c r="B50" s="10">
        <v>0</v>
      </c>
      <c r="C50" s="10">
        <v>0</v>
      </c>
      <c r="D50" s="10">
        <v>0</v>
      </c>
      <c r="E50" s="10">
        <v>0</v>
      </c>
      <c r="F50" s="10">
        <v>367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1</v>
      </c>
      <c r="O50" s="10">
        <v>0</v>
      </c>
      <c r="P50" s="10">
        <v>392</v>
      </c>
      <c r="Q50" s="10">
        <v>311</v>
      </c>
      <c r="R50" s="10">
        <v>0</v>
      </c>
    </row>
    <row r="51" spans="1:22" ht="15" thickBot="1" x14ac:dyDescent="0.35">
      <c r="A51" s="18">
        <v>6</v>
      </c>
      <c r="B51" s="10">
        <v>0</v>
      </c>
      <c r="C51" s="10">
        <v>0</v>
      </c>
      <c r="D51" s="10">
        <v>0</v>
      </c>
      <c r="E51" s="10">
        <v>0</v>
      </c>
      <c r="F51" s="10">
        <v>367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1</v>
      </c>
      <c r="O51" s="10">
        <v>0</v>
      </c>
      <c r="P51" s="10">
        <v>392</v>
      </c>
      <c r="Q51" s="10">
        <v>0</v>
      </c>
      <c r="R51" s="10">
        <v>0</v>
      </c>
    </row>
    <row r="52" spans="1:22" ht="15" thickBot="1" x14ac:dyDescent="0.35">
      <c r="A52" s="18">
        <v>7</v>
      </c>
      <c r="B52" s="10">
        <v>0</v>
      </c>
      <c r="C52" s="10">
        <v>0</v>
      </c>
      <c r="D52" s="10">
        <v>0</v>
      </c>
      <c r="E52" s="10">
        <v>0</v>
      </c>
      <c r="F52" s="10">
        <v>367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1</v>
      </c>
      <c r="O52" s="10">
        <v>0</v>
      </c>
      <c r="P52" s="10">
        <v>362</v>
      </c>
      <c r="Q52" s="10">
        <v>0</v>
      </c>
      <c r="R52" s="10">
        <v>0</v>
      </c>
    </row>
    <row r="53" spans="1:22" ht="15" thickBot="1" x14ac:dyDescent="0.35">
      <c r="A53" s="18">
        <v>8</v>
      </c>
      <c r="B53" s="10">
        <v>0</v>
      </c>
      <c r="C53" s="10">
        <v>0</v>
      </c>
      <c r="D53" s="10">
        <v>0</v>
      </c>
      <c r="E53" s="10">
        <v>0</v>
      </c>
      <c r="F53" s="10">
        <v>354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1</v>
      </c>
      <c r="O53" s="10">
        <v>0</v>
      </c>
      <c r="P53" s="10">
        <v>347</v>
      </c>
      <c r="Q53" s="10">
        <v>0</v>
      </c>
      <c r="R53" s="10">
        <v>0</v>
      </c>
    </row>
    <row r="54" spans="1:22" ht="15" thickBot="1" x14ac:dyDescent="0.35">
      <c r="A54" s="18">
        <v>9</v>
      </c>
      <c r="B54" s="10">
        <v>0</v>
      </c>
      <c r="C54" s="10">
        <v>0</v>
      </c>
      <c r="D54" s="10">
        <v>0</v>
      </c>
      <c r="E54" s="10">
        <v>0</v>
      </c>
      <c r="F54" s="10">
        <v>354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1</v>
      </c>
      <c r="O54" s="10">
        <v>0</v>
      </c>
      <c r="P54" s="10">
        <v>347</v>
      </c>
      <c r="Q54" s="10">
        <v>0</v>
      </c>
      <c r="R54" s="10">
        <v>0</v>
      </c>
    </row>
    <row r="55" spans="1:22" ht="15" thickBot="1" x14ac:dyDescent="0.35">
      <c r="A55" s="18">
        <v>10</v>
      </c>
      <c r="B55" s="10">
        <v>0</v>
      </c>
      <c r="C55" s="10">
        <v>0</v>
      </c>
      <c r="D55" s="10">
        <v>0</v>
      </c>
      <c r="E55" s="10">
        <v>0</v>
      </c>
      <c r="F55" s="10">
        <v>354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1</v>
      </c>
      <c r="O55" s="10">
        <v>0</v>
      </c>
      <c r="P55" s="10">
        <v>347</v>
      </c>
      <c r="Q55" s="10">
        <v>0</v>
      </c>
      <c r="R55" s="10">
        <v>0</v>
      </c>
    </row>
    <row r="56" spans="1:22" ht="15" thickBot="1" x14ac:dyDescent="0.35">
      <c r="A56" s="18">
        <v>11</v>
      </c>
      <c r="B56" s="10">
        <v>0</v>
      </c>
      <c r="C56" s="10">
        <v>0</v>
      </c>
      <c r="D56" s="10">
        <v>0</v>
      </c>
      <c r="E56" s="10">
        <v>0</v>
      </c>
      <c r="F56" s="10">
        <v>305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1</v>
      </c>
      <c r="O56" s="10">
        <v>0</v>
      </c>
      <c r="P56" s="10">
        <v>347</v>
      </c>
      <c r="Q56" s="10">
        <v>0</v>
      </c>
      <c r="R56" s="10">
        <v>0</v>
      </c>
    </row>
    <row r="57" spans="1:22" ht="15" thickBot="1" x14ac:dyDescent="0.35">
      <c r="A57" s="18">
        <v>12</v>
      </c>
      <c r="B57" s="10">
        <v>0</v>
      </c>
      <c r="C57" s="10">
        <v>0</v>
      </c>
      <c r="D57" s="10">
        <v>0</v>
      </c>
      <c r="E57" s="10">
        <v>0</v>
      </c>
      <c r="F57" s="10">
        <v>305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1</v>
      </c>
      <c r="O57" s="10">
        <v>0</v>
      </c>
      <c r="P57" s="10">
        <v>347</v>
      </c>
      <c r="Q57" s="10">
        <v>0</v>
      </c>
      <c r="R57" s="10">
        <v>0</v>
      </c>
    </row>
    <row r="58" spans="1:22" ht="15" thickBot="1" x14ac:dyDescent="0.35">
      <c r="A58" s="18">
        <v>13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1</v>
      </c>
      <c r="O58" s="10">
        <v>0</v>
      </c>
      <c r="P58" s="10">
        <v>347</v>
      </c>
      <c r="Q58" s="10">
        <v>0</v>
      </c>
      <c r="R58" s="10">
        <v>0</v>
      </c>
    </row>
    <row r="59" spans="1:22" ht="15" thickBot="1" x14ac:dyDescent="0.35">
      <c r="A59" s="18">
        <v>14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1</v>
      </c>
      <c r="O59" s="10">
        <v>0</v>
      </c>
      <c r="P59" s="10">
        <v>347</v>
      </c>
      <c r="Q59" s="10">
        <v>0</v>
      </c>
      <c r="R59" s="10">
        <v>0</v>
      </c>
    </row>
    <row r="60" spans="1:22" ht="15" thickBot="1" x14ac:dyDescent="0.35">
      <c r="A60" s="18">
        <v>15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1</v>
      </c>
      <c r="O60" s="10">
        <v>0</v>
      </c>
      <c r="P60" s="10">
        <v>0</v>
      </c>
      <c r="Q60" s="10">
        <v>0</v>
      </c>
      <c r="R60" s="10">
        <v>0</v>
      </c>
    </row>
    <row r="61" spans="1:22" ht="15" thickBot="1" x14ac:dyDescent="0.35">
      <c r="A61" s="18">
        <v>16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</row>
    <row r="62" spans="1:22" ht="15" thickBot="1" x14ac:dyDescent="0.35">
      <c r="A62" s="18">
        <v>17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</row>
    <row r="63" spans="1:22" ht="18.600000000000001" thickBot="1" x14ac:dyDescent="0.35">
      <c r="A63" s="5"/>
      <c r="B63" s="19">
        <v>2</v>
      </c>
      <c r="C63" s="19">
        <v>3</v>
      </c>
      <c r="D63" s="19">
        <v>4</v>
      </c>
      <c r="E63" s="19">
        <v>5</v>
      </c>
      <c r="F63" s="19">
        <v>6</v>
      </c>
      <c r="G63" s="19">
        <v>7</v>
      </c>
      <c r="H63" s="19">
        <v>8</v>
      </c>
      <c r="I63" s="19">
        <v>9</v>
      </c>
      <c r="J63" s="19">
        <v>10</v>
      </c>
      <c r="K63" s="19">
        <v>11</v>
      </c>
      <c r="L63" s="19">
        <v>12</v>
      </c>
      <c r="M63" s="19">
        <v>13</v>
      </c>
      <c r="N63" s="19">
        <v>14</v>
      </c>
      <c r="O63" s="19">
        <v>15</v>
      </c>
      <c r="P63" s="19">
        <v>16</v>
      </c>
      <c r="Q63" s="19">
        <v>17</v>
      </c>
      <c r="R63" s="19">
        <v>18</v>
      </c>
    </row>
    <row r="64" spans="1:22" ht="15" thickBot="1" x14ac:dyDescent="0.35">
      <c r="A64" s="9" t="s">
        <v>123</v>
      </c>
      <c r="B64" s="9" t="s">
        <v>51</v>
      </c>
      <c r="C64" s="9" t="s">
        <v>52</v>
      </c>
      <c r="D64" s="9" t="s">
        <v>53</v>
      </c>
      <c r="E64" s="9" t="s">
        <v>54</v>
      </c>
      <c r="F64" s="9" t="s">
        <v>55</v>
      </c>
      <c r="G64" s="9" t="s">
        <v>56</v>
      </c>
      <c r="H64" s="9" t="s">
        <v>57</v>
      </c>
      <c r="I64" s="9" t="s">
        <v>58</v>
      </c>
      <c r="J64" s="9" t="s">
        <v>59</v>
      </c>
      <c r="K64" s="9" t="s">
        <v>60</v>
      </c>
      <c r="L64" s="9" t="s">
        <v>61</v>
      </c>
      <c r="M64" s="9" t="s">
        <v>62</v>
      </c>
      <c r="N64" s="9" t="s">
        <v>63</v>
      </c>
      <c r="O64" s="9" t="s">
        <v>64</v>
      </c>
      <c r="P64" s="9" t="s">
        <v>65</v>
      </c>
      <c r="Q64" s="9" t="s">
        <v>66</v>
      </c>
      <c r="R64" s="9" t="s">
        <v>67</v>
      </c>
      <c r="S64" s="9" t="s">
        <v>124</v>
      </c>
      <c r="T64" s="9" t="s">
        <v>125</v>
      </c>
      <c r="U64" s="9" t="s">
        <v>126</v>
      </c>
      <c r="V64" s="9" t="s">
        <v>127</v>
      </c>
    </row>
    <row r="65" spans="1:22" ht="15" thickBot="1" x14ac:dyDescent="0.35">
      <c r="A65" s="9" t="s">
        <v>69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345</v>
      </c>
      <c r="O65" s="10">
        <v>0</v>
      </c>
      <c r="P65" s="10">
        <v>347</v>
      </c>
      <c r="Q65" s="10">
        <v>351</v>
      </c>
      <c r="R65" s="10">
        <v>0</v>
      </c>
      <c r="S65" s="10">
        <v>1043</v>
      </c>
      <c r="T65" s="10">
        <v>1043</v>
      </c>
      <c r="U65" s="10">
        <v>0</v>
      </c>
      <c r="V65" s="10">
        <v>0</v>
      </c>
    </row>
    <row r="66" spans="1:22" ht="15" thickBot="1" x14ac:dyDescent="0.35">
      <c r="A66" s="9" t="s">
        <v>70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327</v>
      </c>
      <c r="H66" s="10">
        <v>334</v>
      </c>
      <c r="I66" s="10">
        <v>0</v>
      </c>
      <c r="J66" s="10">
        <v>0</v>
      </c>
      <c r="K66" s="10">
        <v>0</v>
      </c>
      <c r="L66" s="10">
        <v>379</v>
      </c>
      <c r="M66" s="10">
        <v>0</v>
      </c>
      <c r="N66" s="10">
        <v>1</v>
      </c>
      <c r="O66" s="10">
        <v>0</v>
      </c>
      <c r="P66" s="10">
        <v>0</v>
      </c>
      <c r="Q66" s="10">
        <v>0</v>
      </c>
      <c r="R66" s="10">
        <v>0</v>
      </c>
      <c r="S66" s="10">
        <v>1041</v>
      </c>
      <c r="T66" s="10">
        <v>1042</v>
      </c>
      <c r="U66" s="10">
        <v>1</v>
      </c>
      <c r="V66" s="10">
        <v>0.1</v>
      </c>
    </row>
    <row r="67" spans="1:22" ht="15" thickBot="1" x14ac:dyDescent="0.35">
      <c r="A67" s="9" t="s">
        <v>71</v>
      </c>
      <c r="B67" s="10">
        <v>0</v>
      </c>
      <c r="C67" s="10">
        <v>0</v>
      </c>
      <c r="D67" s="10">
        <v>0</v>
      </c>
      <c r="E67" s="10">
        <v>0</v>
      </c>
      <c r="F67" s="10">
        <v>367</v>
      </c>
      <c r="G67" s="10">
        <v>327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347</v>
      </c>
      <c r="Q67" s="10">
        <v>0</v>
      </c>
      <c r="R67" s="10">
        <v>0</v>
      </c>
      <c r="S67" s="10">
        <v>1041</v>
      </c>
      <c r="T67" s="10">
        <v>1042</v>
      </c>
      <c r="U67" s="10">
        <v>1</v>
      </c>
      <c r="V67" s="10">
        <v>0.1</v>
      </c>
    </row>
    <row r="68" spans="1:22" ht="15" thickBot="1" x14ac:dyDescent="0.35">
      <c r="A68" s="9" t="s">
        <v>72</v>
      </c>
      <c r="B68" s="10">
        <v>0</v>
      </c>
      <c r="C68" s="10">
        <v>0</v>
      </c>
      <c r="D68" s="10">
        <v>0</v>
      </c>
      <c r="E68" s="10">
        <v>309</v>
      </c>
      <c r="F68" s="10">
        <v>367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1</v>
      </c>
      <c r="O68" s="10">
        <v>0</v>
      </c>
      <c r="P68" s="10">
        <v>347</v>
      </c>
      <c r="Q68" s="10">
        <v>0</v>
      </c>
      <c r="R68" s="10">
        <v>0</v>
      </c>
      <c r="S68" s="10">
        <v>1024</v>
      </c>
      <c r="T68" s="10">
        <v>1025</v>
      </c>
      <c r="U68" s="10">
        <v>1</v>
      </c>
      <c r="V68" s="10">
        <v>0.1</v>
      </c>
    </row>
    <row r="69" spans="1:22" ht="15" thickBot="1" x14ac:dyDescent="0.35">
      <c r="A69" s="9" t="s">
        <v>73</v>
      </c>
      <c r="B69" s="10">
        <v>0</v>
      </c>
      <c r="C69" s="10">
        <v>0</v>
      </c>
      <c r="D69" s="10">
        <v>0</v>
      </c>
      <c r="E69" s="10">
        <v>0</v>
      </c>
      <c r="F69" s="10">
        <v>305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1</v>
      </c>
      <c r="O69" s="10">
        <v>0</v>
      </c>
      <c r="P69" s="10">
        <v>392</v>
      </c>
      <c r="Q69" s="10">
        <v>351</v>
      </c>
      <c r="R69" s="10">
        <v>0</v>
      </c>
      <c r="S69" s="10">
        <v>1049</v>
      </c>
      <c r="T69" s="10">
        <v>1049</v>
      </c>
      <c r="U69" s="10">
        <v>0</v>
      </c>
      <c r="V69" s="10">
        <v>0</v>
      </c>
    </row>
    <row r="70" spans="1:22" ht="15" thickBot="1" x14ac:dyDescent="0.35">
      <c r="A70" s="9" t="s">
        <v>74</v>
      </c>
      <c r="B70" s="10">
        <v>0</v>
      </c>
      <c r="C70" s="10">
        <v>0</v>
      </c>
      <c r="D70" s="10">
        <v>0</v>
      </c>
      <c r="E70" s="10">
        <v>0</v>
      </c>
      <c r="F70" s="10">
        <v>354</v>
      </c>
      <c r="G70" s="10">
        <v>0</v>
      </c>
      <c r="H70" s="10">
        <v>334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1</v>
      </c>
      <c r="O70" s="10">
        <v>0</v>
      </c>
      <c r="P70" s="10">
        <v>347</v>
      </c>
      <c r="Q70" s="10">
        <v>0</v>
      </c>
      <c r="R70" s="10">
        <v>0</v>
      </c>
      <c r="S70" s="10">
        <v>1036</v>
      </c>
      <c r="T70" s="10">
        <v>1037</v>
      </c>
      <c r="U70" s="10">
        <v>1</v>
      </c>
      <c r="V70" s="10">
        <v>0.1</v>
      </c>
    </row>
    <row r="71" spans="1:22" ht="15" thickBot="1" x14ac:dyDescent="0.35">
      <c r="A71" s="9" t="s">
        <v>75</v>
      </c>
      <c r="B71" s="10">
        <v>0</v>
      </c>
      <c r="C71" s="10">
        <v>0</v>
      </c>
      <c r="D71" s="10">
        <v>0</v>
      </c>
      <c r="E71" s="10">
        <v>0</v>
      </c>
      <c r="F71" s="10">
        <v>354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1</v>
      </c>
      <c r="O71" s="10">
        <v>0</v>
      </c>
      <c r="P71" s="10">
        <v>392</v>
      </c>
      <c r="Q71" s="10">
        <v>311</v>
      </c>
      <c r="R71" s="10">
        <v>0</v>
      </c>
      <c r="S71" s="10">
        <v>1058</v>
      </c>
      <c r="T71" s="10">
        <v>1059</v>
      </c>
      <c r="U71" s="10">
        <v>1</v>
      </c>
      <c r="V71" s="10">
        <v>0.09</v>
      </c>
    </row>
    <row r="72" spans="1:22" ht="15" thickBot="1" x14ac:dyDescent="0.35">
      <c r="A72" s="9" t="s">
        <v>76</v>
      </c>
      <c r="B72" s="10">
        <v>336</v>
      </c>
      <c r="C72" s="10">
        <v>0</v>
      </c>
      <c r="D72" s="10">
        <v>0</v>
      </c>
      <c r="E72" s="10">
        <v>0</v>
      </c>
      <c r="F72" s="10">
        <v>367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1</v>
      </c>
      <c r="O72" s="10">
        <v>0</v>
      </c>
      <c r="P72" s="10">
        <v>347</v>
      </c>
      <c r="Q72" s="10">
        <v>0</v>
      </c>
      <c r="R72" s="10">
        <v>0</v>
      </c>
      <c r="S72" s="10">
        <v>1051</v>
      </c>
      <c r="T72" s="10">
        <v>1052</v>
      </c>
      <c r="U72" s="10">
        <v>1</v>
      </c>
      <c r="V72" s="10">
        <v>0.1</v>
      </c>
    </row>
    <row r="73" spans="1:22" ht="15" thickBot="1" x14ac:dyDescent="0.35">
      <c r="A73" s="9" t="s">
        <v>77</v>
      </c>
      <c r="B73" s="10">
        <v>0</v>
      </c>
      <c r="C73" s="10">
        <v>0</v>
      </c>
      <c r="D73" s="10">
        <v>0</v>
      </c>
      <c r="E73" s="10">
        <v>309</v>
      </c>
      <c r="F73" s="10">
        <v>367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1</v>
      </c>
      <c r="O73" s="10">
        <v>0</v>
      </c>
      <c r="P73" s="10">
        <v>392</v>
      </c>
      <c r="Q73" s="10">
        <v>0</v>
      </c>
      <c r="R73" s="10">
        <v>0</v>
      </c>
      <c r="S73" s="10">
        <v>1069</v>
      </c>
      <c r="T73" s="10">
        <v>1070</v>
      </c>
      <c r="U73" s="10">
        <v>1</v>
      </c>
      <c r="V73" s="10">
        <v>0.09</v>
      </c>
    </row>
    <row r="74" spans="1:22" ht="15" thickBot="1" x14ac:dyDescent="0.35">
      <c r="A74" s="9" t="s">
        <v>78</v>
      </c>
      <c r="B74" s="10">
        <v>336</v>
      </c>
      <c r="C74" s="10">
        <v>0</v>
      </c>
      <c r="D74" s="10">
        <v>0</v>
      </c>
      <c r="E74" s="10">
        <v>0</v>
      </c>
      <c r="F74" s="10">
        <v>367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347</v>
      </c>
      <c r="Q74" s="10">
        <v>0</v>
      </c>
      <c r="R74" s="10">
        <v>0</v>
      </c>
      <c r="S74" s="10">
        <v>1050</v>
      </c>
      <c r="T74" s="10">
        <v>1051</v>
      </c>
      <c r="U74" s="10">
        <v>1</v>
      </c>
      <c r="V74" s="10">
        <v>0.1</v>
      </c>
    </row>
    <row r="75" spans="1:22" ht="15" thickBot="1" x14ac:dyDescent="0.35">
      <c r="A75" s="9" t="s">
        <v>79</v>
      </c>
      <c r="B75" s="10">
        <v>336</v>
      </c>
      <c r="C75" s="10">
        <v>0</v>
      </c>
      <c r="D75" s="10">
        <v>0</v>
      </c>
      <c r="E75" s="10">
        <v>0</v>
      </c>
      <c r="F75" s="10">
        <v>354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1</v>
      </c>
      <c r="O75" s="10">
        <v>0</v>
      </c>
      <c r="P75" s="10">
        <v>392</v>
      </c>
      <c r="Q75" s="10">
        <v>0</v>
      </c>
      <c r="R75" s="10">
        <v>0</v>
      </c>
      <c r="S75" s="10">
        <v>1083</v>
      </c>
      <c r="T75" s="10">
        <v>1084</v>
      </c>
      <c r="U75" s="10">
        <v>1</v>
      </c>
      <c r="V75" s="10">
        <v>0.09</v>
      </c>
    </row>
    <row r="76" spans="1:22" ht="15" thickBot="1" x14ac:dyDescent="0.35">
      <c r="A76" s="9" t="s">
        <v>80</v>
      </c>
      <c r="B76" s="10">
        <v>336</v>
      </c>
      <c r="C76" s="10">
        <v>0</v>
      </c>
      <c r="D76" s="10">
        <v>0</v>
      </c>
      <c r="E76" s="10">
        <v>0</v>
      </c>
      <c r="F76" s="10">
        <v>367</v>
      </c>
      <c r="G76" s="10">
        <v>0</v>
      </c>
      <c r="H76" s="10">
        <v>334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1</v>
      </c>
      <c r="O76" s="10">
        <v>0</v>
      </c>
      <c r="P76" s="10">
        <v>0</v>
      </c>
      <c r="Q76" s="10">
        <v>0</v>
      </c>
      <c r="R76" s="10">
        <v>0</v>
      </c>
      <c r="S76" s="10">
        <v>1038</v>
      </c>
      <c r="T76" s="10">
        <v>1039</v>
      </c>
      <c r="U76" s="10">
        <v>1</v>
      </c>
      <c r="V76" s="10">
        <v>0.1</v>
      </c>
    </row>
    <row r="77" spans="1:22" ht="15" thickBot="1" x14ac:dyDescent="0.35">
      <c r="A77" s="9" t="s">
        <v>81</v>
      </c>
      <c r="B77" s="10">
        <v>0</v>
      </c>
      <c r="C77" s="10">
        <v>0</v>
      </c>
      <c r="D77" s="10">
        <v>0</v>
      </c>
      <c r="E77" s="10">
        <v>0</v>
      </c>
      <c r="F77" s="10">
        <v>305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1</v>
      </c>
      <c r="O77" s="10">
        <v>0</v>
      </c>
      <c r="P77" s="10">
        <v>728</v>
      </c>
      <c r="Q77" s="10">
        <v>0</v>
      </c>
      <c r="R77" s="10">
        <v>0</v>
      </c>
      <c r="S77" s="10">
        <v>1034</v>
      </c>
      <c r="T77" s="10">
        <v>1034</v>
      </c>
      <c r="U77" s="10">
        <v>0</v>
      </c>
      <c r="V77" s="10">
        <v>0</v>
      </c>
    </row>
    <row r="78" spans="1:22" ht="15" thickBot="1" x14ac:dyDescent="0.35">
      <c r="A78" s="9" t="s">
        <v>82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345</v>
      </c>
      <c r="O78" s="10">
        <v>0</v>
      </c>
      <c r="P78" s="10">
        <v>362</v>
      </c>
      <c r="Q78" s="10">
        <v>351</v>
      </c>
      <c r="R78" s="10">
        <v>0</v>
      </c>
      <c r="S78" s="10">
        <v>1058</v>
      </c>
      <c r="T78" s="10">
        <v>1058</v>
      </c>
      <c r="U78" s="10">
        <v>0</v>
      </c>
      <c r="V78" s="10">
        <v>0</v>
      </c>
    </row>
    <row r="79" spans="1:22" ht="15" thickBot="1" x14ac:dyDescent="0.35">
      <c r="A79" s="9" t="s">
        <v>83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327</v>
      </c>
      <c r="H79" s="10">
        <v>334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1</v>
      </c>
      <c r="O79" s="10">
        <v>0</v>
      </c>
      <c r="P79" s="10">
        <v>347</v>
      </c>
      <c r="Q79" s="10">
        <v>0</v>
      </c>
      <c r="R79" s="10">
        <v>0</v>
      </c>
      <c r="S79" s="10">
        <v>1009</v>
      </c>
      <c r="T79" s="10">
        <v>1010</v>
      </c>
      <c r="U79" s="10">
        <v>1</v>
      </c>
      <c r="V79" s="10">
        <v>0.1</v>
      </c>
    </row>
    <row r="80" spans="1:22" ht="15" thickBot="1" x14ac:dyDescent="0.35">
      <c r="A80" s="9" t="s">
        <v>84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1</v>
      </c>
      <c r="O80" s="10">
        <v>0</v>
      </c>
      <c r="P80" s="10">
        <v>728</v>
      </c>
      <c r="Q80" s="10">
        <v>351</v>
      </c>
      <c r="R80" s="10">
        <v>0</v>
      </c>
      <c r="S80" s="10">
        <v>1080</v>
      </c>
      <c r="T80" s="10">
        <v>1080</v>
      </c>
      <c r="U80" s="10">
        <v>0</v>
      </c>
      <c r="V80" s="10">
        <v>0</v>
      </c>
    </row>
    <row r="81" spans="1:22" ht="15" thickBot="1" x14ac:dyDescent="0.35">
      <c r="A81" s="9" t="s">
        <v>85</v>
      </c>
      <c r="B81" s="10">
        <v>0</v>
      </c>
      <c r="C81" s="10">
        <v>0</v>
      </c>
      <c r="D81" s="10">
        <v>0</v>
      </c>
      <c r="E81" s="10">
        <v>0</v>
      </c>
      <c r="F81" s="10">
        <v>367</v>
      </c>
      <c r="G81" s="10">
        <v>327</v>
      </c>
      <c r="H81" s="10">
        <v>355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1</v>
      </c>
      <c r="O81" s="10">
        <v>0</v>
      </c>
      <c r="P81" s="10">
        <v>0</v>
      </c>
      <c r="Q81" s="10">
        <v>0</v>
      </c>
      <c r="R81" s="10">
        <v>0</v>
      </c>
      <c r="S81" s="10">
        <v>1050</v>
      </c>
      <c r="T81" s="10">
        <v>1051</v>
      </c>
      <c r="U81" s="10">
        <v>1</v>
      </c>
      <c r="V81" s="10">
        <v>0.1</v>
      </c>
    </row>
    <row r="82" spans="1:22" ht="15" thickBot="1" x14ac:dyDescent="0.35"/>
    <row r="83" spans="1:22" ht="15" thickBot="1" x14ac:dyDescent="0.35">
      <c r="A83" s="11" t="s">
        <v>128</v>
      </c>
      <c r="B83" s="12">
        <v>3497</v>
      </c>
    </row>
    <row r="84" spans="1:22" ht="15" thickBot="1" x14ac:dyDescent="0.35">
      <c r="A84" s="11" t="s">
        <v>129</v>
      </c>
      <c r="B84" s="12">
        <v>0</v>
      </c>
    </row>
    <row r="85" spans="1:22" ht="15" thickBot="1" x14ac:dyDescent="0.35">
      <c r="A85" s="11" t="s">
        <v>130</v>
      </c>
      <c r="B85" s="12">
        <v>17814</v>
      </c>
    </row>
    <row r="86" spans="1:22" ht="15" thickBot="1" x14ac:dyDescent="0.35">
      <c r="A86" s="11" t="s">
        <v>131</v>
      </c>
      <c r="B86" s="12">
        <v>17826</v>
      </c>
    </row>
    <row r="87" spans="1:22" ht="15" thickBot="1" x14ac:dyDescent="0.35">
      <c r="A87" s="11" t="s">
        <v>132</v>
      </c>
      <c r="B87" s="12">
        <v>-12</v>
      </c>
    </row>
    <row r="88" spans="1:22" ht="15" thickBot="1" x14ac:dyDescent="0.35">
      <c r="A88" s="11" t="s">
        <v>133</v>
      </c>
      <c r="B88" s="12"/>
    </row>
    <row r="89" spans="1:22" ht="15" thickBot="1" x14ac:dyDescent="0.35">
      <c r="A89" s="11" t="s">
        <v>134</v>
      </c>
      <c r="B89" s="12"/>
    </row>
    <row r="90" spans="1:22" ht="15" thickBot="1" x14ac:dyDescent="0.35">
      <c r="A90" s="11" t="s">
        <v>135</v>
      </c>
      <c r="B90" s="12">
        <v>0</v>
      </c>
    </row>
    <row r="92" spans="1:22" x14ac:dyDescent="0.3">
      <c r="A92" s="13" t="s">
        <v>136</v>
      </c>
    </row>
    <row r="94" spans="1:22" x14ac:dyDescent="0.3">
      <c r="A94" s="14" t="s">
        <v>137</v>
      </c>
    </row>
    <row r="95" spans="1:22" x14ac:dyDescent="0.3">
      <c r="A95" s="14" t="s">
        <v>138</v>
      </c>
    </row>
  </sheetData>
  <hyperlinks>
    <hyperlink ref="A92" r:id="rId1" display="https://miau.my-x.hu/myx-free/coco/test/391661620220214185859.html" xr:uid="{EF2ADC6B-EE1F-4F4F-B66C-342EE0F99FD6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7A8E-4EDB-464F-B251-8ED64340C68F}">
  <dimension ref="A1:AQ33"/>
  <sheetViews>
    <sheetView zoomScale="70" zoomScaleNormal="70" workbookViewId="0"/>
  </sheetViews>
  <sheetFormatPr defaultColWidth="3.5546875" defaultRowHeight="14.4" x14ac:dyDescent="0.3"/>
  <cols>
    <col min="1" max="1" width="7.109375" bestFit="1" customWidth="1"/>
    <col min="2" max="11" width="3.44140625" bestFit="1" customWidth="1"/>
    <col min="13" max="13" width="5.44140625" bestFit="1" customWidth="1"/>
    <col min="14" max="21" width="6.5546875" bestFit="1" customWidth="1"/>
    <col min="22" max="22" width="5.6640625" bestFit="1" customWidth="1"/>
    <col min="24" max="24" width="5.44140625" bestFit="1" customWidth="1"/>
    <col min="25" max="40" width="6.5546875" bestFit="1" customWidth="1"/>
    <col min="41" max="41" width="5.6640625" bestFit="1" customWidth="1"/>
    <col min="42" max="42" width="10.5546875" bestFit="1" customWidth="1"/>
    <col min="43" max="43" width="6.5546875" bestFit="1" customWidth="1"/>
  </cols>
  <sheetData>
    <row r="1" spans="1:43" x14ac:dyDescent="0.3">
      <c r="A1" t="s">
        <v>147</v>
      </c>
      <c r="B1" t="s">
        <v>35</v>
      </c>
      <c r="C1">
        <v>0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Y1" t="s">
        <v>41</v>
      </c>
      <c r="Z1" t="s">
        <v>41</v>
      </c>
      <c r="AA1" t="s">
        <v>41</v>
      </c>
      <c r="AB1" t="s">
        <v>41</v>
      </c>
      <c r="AC1" t="s">
        <v>41</v>
      </c>
      <c r="AD1" t="s">
        <v>41</v>
      </c>
      <c r="AE1" t="s">
        <v>41</v>
      </c>
      <c r="AF1" t="s">
        <v>41</v>
      </c>
      <c r="AG1" t="s">
        <v>42</v>
      </c>
      <c r="AH1" t="s">
        <v>42</v>
      </c>
      <c r="AI1" t="s">
        <v>42</v>
      </c>
      <c r="AJ1" t="s">
        <v>42</v>
      </c>
      <c r="AK1" t="s">
        <v>42</v>
      </c>
      <c r="AL1" t="s">
        <v>42</v>
      </c>
      <c r="AM1" t="s">
        <v>42</v>
      </c>
      <c r="AN1" t="s">
        <v>42</v>
      </c>
      <c r="AP1" t="s">
        <v>148</v>
      </c>
    </row>
    <row r="2" spans="1:43" x14ac:dyDescent="0.3">
      <c r="A2" t="s">
        <v>1</v>
      </c>
      <c r="B2" t="s">
        <v>0</v>
      </c>
      <c r="C2" t="s">
        <v>36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M2" t="s">
        <v>12</v>
      </c>
      <c r="N2" t="s">
        <v>30</v>
      </c>
      <c r="O2" t="s">
        <v>31</v>
      </c>
      <c r="P2" t="s">
        <v>32</v>
      </c>
      <c r="Q2" t="s">
        <v>33</v>
      </c>
      <c r="R2" t="s">
        <v>34</v>
      </c>
      <c r="S2" t="s">
        <v>37</v>
      </c>
      <c r="T2" t="s">
        <v>38</v>
      </c>
      <c r="U2" t="s">
        <v>39</v>
      </c>
      <c r="V2" t="s">
        <v>40</v>
      </c>
      <c r="X2" t="str">
        <f>M2</f>
        <v>OAM</v>
      </c>
      <c r="Y2" t="str">
        <f t="shared" ref="Y2:AF2" si="0">N2</f>
        <v>trend1</v>
      </c>
      <c r="Z2" t="str">
        <f t="shared" si="0"/>
        <v>trend2</v>
      </c>
      <c r="AA2" t="str">
        <f t="shared" si="0"/>
        <v>trend3</v>
      </c>
      <c r="AB2" t="str">
        <f t="shared" si="0"/>
        <v>trend4</v>
      </c>
      <c r="AC2" t="str">
        <f t="shared" si="0"/>
        <v>trend5</v>
      </c>
      <c r="AD2" t="str">
        <f t="shared" si="0"/>
        <v>trend6</v>
      </c>
      <c r="AE2" t="str">
        <f t="shared" si="0"/>
        <v>trend7</v>
      </c>
      <c r="AF2" t="str">
        <f t="shared" si="0"/>
        <v>trend8</v>
      </c>
      <c r="AG2" t="str">
        <f>Y2</f>
        <v>trend1</v>
      </c>
      <c r="AH2" t="str">
        <f t="shared" ref="AH2:AN2" si="1">Z2</f>
        <v>trend2</v>
      </c>
      <c r="AI2" t="str">
        <f t="shared" si="1"/>
        <v>trend3</v>
      </c>
      <c r="AJ2" t="str">
        <f t="shared" si="1"/>
        <v>trend4</v>
      </c>
      <c r="AK2" t="str">
        <f t="shared" si="1"/>
        <v>trend5</v>
      </c>
      <c r="AL2" t="str">
        <f t="shared" si="1"/>
        <v>trend6</v>
      </c>
      <c r="AM2" t="str">
        <f t="shared" si="1"/>
        <v>trend7</v>
      </c>
      <c r="AN2" t="str">
        <f t="shared" si="1"/>
        <v>trend8</v>
      </c>
      <c r="AO2" t="str">
        <f t="shared" ref="AO2:AO25" si="2">V2</f>
        <v>Y</v>
      </c>
      <c r="AP2" t="s">
        <v>145</v>
      </c>
      <c r="AQ2" t="s">
        <v>146</v>
      </c>
    </row>
    <row r="3" spans="1:43" x14ac:dyDescent="0.3">
      <c r="A3" t="s">
        <v>2</v>
      </c>
      <c r="B3">
        <v>1</v>
      </c>
      <c r="C3" s="1">
        <v>22</v>
      </c>
      <c r="D3" s="1">
        <v>34</v>
      </c>
      <c r="E3" s="1">
        <v>21</v>
      </c>
      <c r="F3" s="1">
        <v>83</v>
      </c>
      <c r="G3" s="1">
        <v>89</v>
      </c>
      <c r="H3" s="1">
        <v>71</v>
      </c>
      <c r="I3" s="1">
        <v>17</v>
      </c>
      <c r="J3" s="1">
        <v>14</v>
      </c>
      <c r="K3" s="1">
        <v>43</v>
      </c>
      <c r="M3" t="s">
        <v>13</v>
      </c>
      <c r="N3" s="3">
        <f>SLOPE(C3:J3,$C$1:$J$1)</f>
        <v>0.17857142857142858</v>
      </c>
      <c r="O3" s="3">
        <f>SLOPE(D3:J3,$D$1:$J$1)</f>
        <v>-2.8571428571428572</v>
      </c>
      <c r="P3" s="3">
        <f>SLOPE(E3:J3,E$1:J$1)</f>
        <v>-7.1714285714285717</v>
      </c>
      <c r="Q3" s="3">
        <f>SLOPE(F3:J3,F$1:J$1)</f>
        <v>-21</v>
      </c>
      <c r="R3" s="3">
        <f>SLOPE(G3:J3,G$1:J$1)</f>
        <v>-27.9</v>
      </c>
      <c r="S3" s="3">
        <f>SLOPE(H3:J3,H$1:J$1)</f>
        <v>-28.5</v>
      </c>
      <c r="T3" s="3">
        <f>SLOPE(I3:J3,I$1:J$1)</f>
        <v>-3</v>
      </c>
      <c r="U3" s="4">
        <f>J3</f>
        <v>14</v>
      </c>
      <c r="V3" s="4">
        <f>K3+1000</f>
        <v>1043</v>
      </c>
      <c r="X3" t="str">
        <f t="shared" ref="X3:X25" si="3">M3</f>
        <v>o1</v>
      </c>
      <c r="Y3">
        <f>RANK(N3,N$3:N$25,0)</f>
        <v>11</v>
      </c>
      <c r="Z3">
        <f t="shared" ref="Z3:Z25" si="4">RANK(O3,O$3:O$25,0)</f>
        <v>17</v>
      </c>
      <c r="AA3">
        <f t="shared" ref="AA3:AA25" si="5">RANK(P3,P$3:P$25,0)</f>
        <v>18</v>
      </c>
      <c r="AB3">
        <f t="shared" ref="AB3:AB25" si="6">RANK(Q3,Q$3:Q$25,0)</f>
        <v>23</v>
      </c>
      <c r="AC3">
        <f t="shared" ref="AC3:AC25" si="7">RANK(R3,R$3:R$25,0)</f>
        <v>23</v>
      </c>
      <c r="AD3">
        <f t="shared" ref="AD3:AD25" si="8">RANK(S3,S$3:S$25,0)</f>
        <v>23</v>
      </c>
      <c r="AE3">
        <f t="shared" ref="AE3:AE25" si="9">RANK(T3,T$3:T$25,0)</f>
        <v>13</v>
      </c>
      <c r="AF3">
        <f t="shared" ref="AF3:AF25" si="10">RANK(U3,U$3:U$25,0)</f>
        <v>21</v>
      </c>
      <c r="AG3">
        <f>24-Y3</f>
        <v>13</v>
      </c>
      <c r="AH3">
        <f t="shared" ref="AH3:AH25" si="11">24-Z3</f>
        <v>7</v>
      </c>
      <c r="AI3">
        <f t="shared" ref="AI3:AI25" si="12">24-AA3</f>
        <v>6</v>
      </c>
      <c r="AJ3">
        <f t="shared" ref="AJ3:AJ25" si="13">24-AB3</f>
        <v>1</v>
      </c>
      <c r="AK3">
        <f t="shared" ref="AK3:AK25" si="14">24-AC3</f>
        <v>1</v>
      </c>
      <c r="AL3">
        <f t="shared" ref="AL3:AL25" si="15">24-AD3</f>
        <v>1</v>
      </c>
      <c r="AM3">
        <f t="shared" ref="AM3:AM25" si="16">24-AE3</f>
        <v>11</v>
      </c>
      <c r="AN3">
        <f t="shared" ref="AN3:AN25" si="17">24-AF3</f>
        <v>3</v>
      </c>
      <c r="AO3">
        <f t="shared" si="2"/>
        <v>1043</v>
      </c>
      <c r="AP3">
        <f>std_tanulas_teszt_Egyutt!R83</f>
        <v>1043</v>
      </c>
      <c r="AQ3" s="20">
        <f>(AO3-AP3)/90</f>
        <v>0</v>
      </c>
    </row>
    <row r="4" spans="1:43" x14ac:dyDescent="0.3">
      <c r="A4" t="s">
        <v>2</v>
      </c>
      <c r="B4">
        <v>2</v>
      </c>
      <c r="C4" s="1">
        <v>34</v>
      </c>
      <c r="D4">
        <f t="shared" ref="D4:J19" si="18">E3</f>
        <v>21</v>
      </c>
      <c r="E4">
        <f t="shared" si="18"/>
        <v>83</v>
      </c>
      <c r="F4">
        <f t="shared" si="18"/>
        <v>89</v>
      </c>
      <c r="G4">
        <f t="shared" si="18"/>
        <v>71</v>
      </c>
      <c r="H4">
        <f t="shared" si="18"/>
        <v>17</v>
      </c>
      <c r="I4">
        <f t="shared" si="18"/>
        <v>14</v>
      </c>
      <c r="J4">
        <f>K3</f>
        <v>43</v>
      </c>
      <c r="K4" s="1">
        <v>42</v>
      </c>
      <c r="M4" t="s">
        <v>14</v>
      </c>
      <c r="N4" s="3">
        <f t="shared" ref="N4:N25" si="19">SLOPE(C4:J4,$C$1:$J$1)</f>
        <v>-2.2380952380952381</v>
      </c>
      <c r="O4" s="3">
        <f t="shared" ref="O4:O25" si="20">SLOPE(D4:J4,$D$1:$J$1)</f>
        <v>-5.1428571428571432</v>
      </c>
      <c r="P4" s="3">
        <f t="shared" ref="P4:P25" si="21">SLOPE(E4:J4,E$1:J$1)</f>
        <v>-13.685714285714285</v>
      </c>
      <c r="Q4" s="3">
        <f t="shared" ref="Q4:Q25" si="22">SLOPE(F4:J4,F$1:J$1)</f>
        <v>-14.9</v>
      </c>
      <c r="R4" s="3">
        <f t="shared" ref="R4:R25" si="23">SLOPE(G4:J4,G$1:J$1)</f>
        <v>-8.6999999999999993</v>
      </c>
      <c r="S4" s="3">
        <f t="shared" ref="S4:S25" si="24">SLOPE(H4:J4,H$1:J$1)</f>
        <v>13</v>
      </c>
      <c r="T4" s="3">
        <f t="shared" ref="T4:T25" si="25">SLOPE(I4:J4,I$1:J$1)</f>
        <v>29</v>
      </c>
      <c r="U4" s="4">
        <f t="shared" ref="U4:U25" si="26">J4</f>
        <v>43</v>
      </c>
      <c r="V4" s="4">
        <f t="shared" ref="V4:V25" si="27">K4+1000</f>
        <v>1042</v>
      </c>
      <c r="X4" t="str">
        <f t="shared" si="3"/>
        <v>o2</v>
      </c>
      <c r="Y4">
        <f t="shared" ref="Y4:Y25" si="28">RANK(N4,N$3:N$25,0)</f>
        <v>17</v>
      </c>
      <c r="Z4">
        <f t="shared" si="4"/>
        <v>19</v>
      </c>
      <c r="AA4">
        <f t="shared" si="5"/>
        <v>23</v>
      </c>
      <c r="AB4">
        <f t="shared" si="6"/>
        <v>22</v>
      </c>
      <c r="AC4">
        <f t="shared" si="7"/>
        <v>19</v>
      </c>
      <c r="AD4">
        <f t="shared" si="8"/>
        <v>3</v>
      </c>
      <c r="AE4">
        <f t="shared" si="9"/>
        <v>5</v>
      </c>
      <c r="AF4">
        <f t="shared" si="10"/>
        <v>12</v>
      </c>
      <c r="AG4">
        <f t="shared" ref="AG4:AG25" si="29">24-Y4</f>
        <v>7</v>
      </c>
      <c r="AH4">
        <f t="shared" si="11"/>
        <v>5</v>
      </c>
      <c r="AI4">
        <f t="shared" si="12"/>
        <v>1</v>
      </c>
      <c r="AJ4">
        <f t="shared" si="13"/>
        <v>2</v>
      </c>
      <c r="AK4">
        <f t="shared" si="14"/>
        <v>5</v>
      </c>
      <c r="AL4">
        <f t="shared" si="15"/>
        <v>21</v>
      </c>
      <c r="AM4">
        <f t="shared" si="16"/>
        <v>19</v>
      </c>
      <c r="AN4">
        <f t="shared" si="17"/>
        <v>12</v>
      </c>
      <c r="AO4">
        <f t="shared" si="2"/>
        <v>1042</v>
      </c>
      <c r="AP4">
        <f>std_tanulas_teszt_Egyutt!R84</f>
        <v>1042</v>
      </c>
      <c r="AQ4" s="20">
        <f t="shared" ref="AQ4:AQ19" si="30">(AO4-AP4)/90</f>
        <v>0</v>
      </c>
    </row>
    <row r="5" spans="1:43" x14ac:dyDescent="0.3">
      <c r="A5" t="s">
        <v>2</v>
      </c>
      <c r="B5">
        <v>3</v>
      </c>
      <c r="C5" s="1">
        <v>21</v>
      </c>
      <c r="D5">
        <f t="shared" si="18"/>
        <v>83</v>
      </c>
      <c r="E5">
        <f t="shared" si="18"/>
        <v>89</v>
      </c>
      <c r="F5">
        <f t="shared" si="18"/>
        <v>71</v>
      </c>
      <c r="G5">
        <f t="shared" si="18"/>
        <v>17</v>
      </c>
      <c r="H5">
        <f t="shared" si="18"/>
        <v>14</v>
      </c>
      <c r="I5">
        <f t="shared" si="18"/>
        <v>43</v>
      </c>
      <c r="J5">
        <f t="shared" si="18"/>
        <v>42</v>
      </c>
      <c r="K5" s="1">
        <v>42</v>
      </c>
      <c r="M5" t="s">
        <v>15</v>
      </c>
      <c r="N5" s="3">
        <f t="shared" si="19"/>
        <v>-3.9523809523809526</v>
      </c>
      <c r="O5" s="3">
        <f t="shared" si="20"/>
        <v>-9.7142857142857117</v>
      </c>
      <c r="P5" s="3">
        <f t="shared" si="21"/>
        <v>-9.1999999999999993</v>
      </c>
      <c r="Q5" s="3">
        <f t="shared" si="22"/>
        <v>-3.2</v>
      </c>
      <c r="R5" s="3">
        <f t="shared" si="23"/>
        <v>10.4</v>
      </c>
      <c r="S5" s="3">
        <f t="shared" si="24"/>
        <v>14</v>
      </c>
      <c r="T5" s="3">
        <f t="shared" si="25"/>
        <v>-1</v>
      </c>
      <c r="U5" s="4">
        <f t="shared" si="26"/>
        <v>42</v>
      </c>
      <c r="V5" s="4">
        <f t="shared" si="27"/>
        <v>1042</v>
      </c>
      <c r="X5" t="str">
        <f t="shared" si="3"/>
        <v>o3</v>
      </c>
      <c r="Y5">
        <f t="shared" si="28"/>
        <v>20</v>
      </c>
      <c r="Z5">
        <f t="shared" si="4"/>
        <v>23</v>
      </c>
      <c r="AA5">
        <f t="shared" si="5"/>
        <v>21</v>
      </c>
      <c r="AB5">
        <f t="shared" si="6"/>
        <v>15</v>
      </c>
      <c r="AC5">
        <f t="shared" si="7"/>
        <v>2</v>
      </c>
      <c r="AD5">
        <f t="shared" si="8"/>
        <v>2</v>
      </c>
      <c r="AE5">
        <f t="shared" si="9"/>
        <v>12</v>
      </c>
      <c r="AF5">
        <f t="shared" si="10"/>
        <v>13</v>
      </c>
      <c r="AG5">
        <f t="shared" si="29"/>
        <v>4</v>
      </c>
      <c r="AH5">
        <f t="shared" si="11"/>
        <v>1</v>
      </c>
      <c r="AI5">
        <f t="shared" si="12"/>
        <v>3</v>
      </c>
      <c r="AJ5">
        <f t="shared" si="13"/>
        <v>9</v>
      </c>
      <c r="AK5">
        <f t="shared" si="14"/>
        <v>22</v>
      </c>
      <c r="AL5">
        <f t="shared" si="15"/>
        <v>22</v>
      </c>
      <c r="AM5">
        <f t="shared" si="16"/>
        <v>12</v>
      </c>
      <c r="AN5">
        <f t="shared" si="17"/>
        <v>11</v>
      </c>
      <c r="AO5">
        <f t="shared" si="2"/>
        <v>1042</v>
      </c>
      <c r="AP5">
        <f>std_tanulas_teszt_Egyutt!R85</f>
        <v>1042</v>
      </c>
      <c r="AQ5" s="20">
        <f t="shared" si="30"/>
        <v>0</v>
      </c>
    </row>
    <row r="6" spans="1:43" x14ac:dyDescent="0.3">
      <c r="A6" t="s">
        <v>2</v>
      </c>
      <c r="B6">
        <v>4</v>
      </c>
      <c r="C6" s="1">
        <v>83</v>
      </c>
      <c r="D6">
        <f t="shared" si="18"/>
        <v>89</v>
      </c>
      <c r="E6">
        <f t="shared" si="18"/>
        <v>71</v>
      </c>
      <c r="F6">
        <f t="shared" si="18"/>
        <v>17</v>
      </c>
      <c r="G6">
        <f t="shared" si="18"/>
        <v>14</v>
      </c>
      <c r="H6">
        <f t="shared" si="18"/>
        <v>43</v>
      </c>
      <c r="I6">
        <f t="shared" si="18"/>
        <v>42</v>
      </c>
      <c r="J6">
        <f t="shared" si="18"/>
        <v>42</v>
      </c>
      <c r="K6" s="1">
        <v>25</v>
      </c>
      <c r="M6" t="s">
        <v>16</v>
      </c>
      <c r="N6" s="3">
        <f t="shared" si="19"/>
        <v>-7.25</v>
      </c>
      <c r="O6" s="3">
        <f t="shared" si="20"/>
        <v>-6.1785714285714306</v>
      </c>
      <c r="P6" s="3">
        <f t="shared" si="21"/>
        <v>-1.1714285714285715</v>
      </c>
      <c r="Q6" s="3">
        <f t="shared" si="22"/>
        <v>7.8</v>
      </c>
      <c r="R6" s="3">
        <f t="shared" si="23"/>
        <v>8.3000000000000007</v>
      </c>
      <c r="S6" s="3">
        <f t="shared" si="24"/>
        <v>-0.5</v>
      </c>
      <c r="T6" s="3">
        <f t="shared" si="25"/>
        <v>0</v>
      </c>
      <c r="U6" s="4">
        <f t="shared" si="26"/>
        <v>42</v>
      </c>
      <c r="V6" s="4">
        <f t="shared" si="27"/>
        <v>1025</v>
      </c>
      <c r="X6" t="str">
        <f t="shared" si="3"/>
        <v>o4</v>
      </c>
      <c r="Y6">
        <f t="shared" si="28"/>
        <v>23</v>
      </c>
      <c r="Z6">
        <f t="shared" si="4"/>
        <v>20</v>
      </c>
      <c r="AA6">
        <f t="shared" si="5"/>
        <v>14</v>
      </c>
      <c r="AB6">
        <f t="shared" si="6"/>
        <v>2</v>
      </c>
      <c r="AC6">
        <f t="shared" si="7"/>
        <v>6</v>
      </c>
      <c r="AD6">
        <f t="shared" si="8"/>
        <v>13</v>
      </c>
      <c r="AE6">
        <f t="shared" si="9"/>
        <v>11</v>
      </c>
      <c r="AF6">
        <f t="shared" si="10"/>
        <v>13</v>
      </c>
      <c r="AG6">
        <f t="shared" si="29"/>
        <v>1</v>
      </c>
      <c r="AH6">
        <f t="shared" si="11"/>
        <v>4</v>
      </c>
      <c r="AI6">
        <f t="shared" si="12"/>
        <v>10</v>
      </c>
      <c r="AJ6">
        <f t="shared" si="13"/>
        <v>22</v>
      </c>
      <c r="AK6">
        <f t="shared" si="14"/>
        <v>18</v>
      </c>
      <c r="AL6">
        <f t="shared" si="15"/>
        <v>11</v>
      </c>
      <c r="AM6">
        <f t="shared" si="16"/>
        <v>13</v>
      </c>
      <c r="AN6">
        <f t="shared" si="17"/>
        <v>11</v>
      </c>
      <c r="AO6">
        <f t="shared" si="2"/>
        <v>1025</v>
      </c>
      <c r="AP6">
        <f>std_tanulas_teszt_Egyutt!R86</f>
        <v>1025</v>
      </c>
      <c r="AQ6" s="20">
        <f t="shared" si="30"/>
        <v>0</v>
      </c>
    </row>
    <row r="7" spans="1:43" x14ac:dyDescent="0.3">
      <c r="A7" t="s">
        <v>2</v>
      </c>
      <c r="B7">
        <v>5</v>
      </c>
      <c r="C7" s="1">
        <v>89</v>
      </c>
      <c r="D7">
        <f t="shared" si="18"/>
        <v>71</v>
      </c>
      <c r="E7">
        <f t="shared" si="18"/>
        <v>17</v>
      </c>
      <c r="F7">
        <f t="shared" si="18"/>
        <v>14</v>
      </c>
      <c r="G7">
        <f t="shared" si="18"/>
        <v>43</v>
      </c>
      <c r="H7">
        <f t="shared" si="18"/>
        <v>42</v>
      </c>
      <c r="I7">
        <f t="shared" si="18"/>
        <v>42</v>
      </c>
      <c r="J7">
        <f t="shared" si="18"/>
        <v>25</v>
      </c>
      <c r="K7" s="1">
        <v>49</v>
      </c>
      <c r="M7" t="s">
        <v>17</v>
      </c>
      <c r="N7" s="3">
        <f t="shared" si="19"/>
        <v>-5.8214285714285712</v>
      </c>
      <c r="O7" s="3">
        <f t="shared" si="20"/>
        <v>-2.1428571428571428</v>
      </c>
      <c r="P7" s="3">
        <f t="shared" si="21"/>
        <v>3.5142857142857142</v>
      </c>
      <c r="Q7" s="3">
        <f t="shared" si="22"/>
        <v>2.1</v>
      </c>
      <c r="R7" s="3">
        <f t="shared" si="23"/>
        <v>-5.4</v>
      </c>
      <c r="S7" s="3">
        <f t="shared" si="24"/>
        <v>-8.5</v>
      </c>
      <c r="T7" s="3">
        <f t="shared" si="25"/>
        <v>-17</v>
      </c>
      <c r="U7" s="4">
        <f t="shared" si="26"/>
        <v>25</v>
      </c>
      <c r="V7" s="4">
        <f t="shared" si="27"/>
        <v>1049</v>
      </c>
      <c r="X7" t="str">
        <f t="shared" si="3"/>
        <v>o5</v>
      </c>
      <c r="Y7">
        <f t="shared" si="28"/>
        <v>22</v>
      </c>
      <c r="Z7">
        <f t="shared" si="4"/>
        <v>15</v>
      </c>
      <c r="AA7">
        <f t="shared" si="5"/>
        <v>7</v>
      </c>
      <c r="AB7">
        <f t="shared" si="6"/>
        <v>11</v>
      </c>
      <c r="AC7">
        <f t="shared" si="7"/>
        <v>15</v>
      </c>
      <c r="AD7">
        <f t="shared" si="8"/>
        <v>18</v>
      </c>
      <c r="AE7">
        <f t="shared" si="9"/>
        <v>17</v>
      </c>
      <c r="AF7">
        <f t="shared" si="10"/>
        <v>19</v>
      </c>
      <c r="AG7">
        <f t="shared" si="29"/>
        <v>2</v>
      </c>
      <c r="AH7">
        <f t="shared" si="11"/>
        <v>9</v>
      </c>
      <c r="AI7">
        <f t="shared" si="12"/>
        <v>17</v>
      </c>
      <c r="AJ7">
        <f t="shared" si="13"/>
        <v>13</v>
      </c>
      <c r="AK7">
        <f t="shared" si="14"/>
        <v>9</v>
      </c>
      <c r="AL7">
        <f t="shared" si="15"/>
        <v>6</v>
      </c>
      <c r="AM7">
        <f t="shared" si="16"/>
        <v>7</v>
      </c>
      <c r="AN7">
        <f t="shared" si="17"/>
        <v>5</v>
      </c>
      <c r="AO7">
        <f t="shared" si="2"/>
        <v>1049</v>
      </c>
      <c r="AP7">
        <f>std_tanulas_teszt_Egyutt!R87</f>
        <v>1049</v>
      </c>
      <c r="AQ7" s="20">
        <f t="shared" si="30"/>
        <v>0</v>
      </c>
    </row>
    <row r="8" spans="1:43" x14ac:dyDescent="0.3">
      <c r="A8" t="s">
        <v>2</v>
      </c>
      <c r="B8">
        <v>6</v>
      </c>
      <c r="C8" s="1">
        <v>71</v>
      </c>
      <c r="D8">
        <f t="shared" si="18"/>
        <v>17</v>
      </c>
      <c r="E8">
        <f t="shared" si="18"/>
        <v>14</v>
      </c>
      <c r="F8">
        <f t="shared" si="18"/>
        <v>43</v>
      </c>
      <c r="G8">
        <f t="shared" si="18"/>
        <v>42</v>
      </c>
      <c r="H8">
        <f t="shared" si="18"/>
        <v>42</v>
      </c>
      <c r="I8">
        <f t="shared" si="18"/>
        <v>25</v>
      </c>
      <c r="J8">
        <f t="shared" si="18"/>
        <v>49</v>
      </c>
      <c r="K8" s="1">
        <v>37</v>
      </c>
      <c r="M8" t="s">
        <v>18</v>
      </c>
      <c r="N8" s="3">
        <f t="shared" si="19"/>
        <v>-0.36904761904761907</v>
      </c>
      <c r="O8" s="3">
        <f t="shared" si="20"/>
        <v>4.1785714285714288</v>
      </c>
      <c r="P8" s="3">
        <f t="shared" si="21"/>
        <v>3.4571428571428573</v>
      </c>
      <c r="Q8" s="3">
        <f t="shared" si="22"/>
        <v>-0.5</v>
      </c>
      <c r="R8" s="3">
        <f t="shared" si="23"/>
        <v>0.4</v>
      </c>
      <c r="S8" s="3">
        <f t="shared" si="24"/>
        <v>3.5</v>
      </c>
      <c r="T8" s="3">
        <f t="shared" si="25"/>
        <v>24</v>
      </c>
      <c r="U8" s="4">
        <f t="shared" si="26"/>
        <v>49</v>
      </c>
      <c r="V8" s="4">
        <f t="shared" si="27"/>
        <v>1037</v>
      </c>
      <c r="X8" t="str">
        <f t="shared" si="3"/>
        <v>o6</v>
      </c>
      <c r="Y8">
        <f t="shared" si="28"/>
        <v>12</v>
      </c>
      <c r="Z8">
        <f t="shared" si="4"/>
        <v>5</v>
      </c>
      <c r="AA8">
        <f t="shared" si="5"/>
        <v>8</v>
      </c>
      <c r="AB8">
        <f t="shared" si="6"/>
        <v>13</v>
      </c>
      <c r="AC8">
        <f t="shared" si="7"/>
        <v>12</v>
      </c>
      <c r="AD8">
        <f t="shared" si="8"/>
        <v>11</v>
      </c>
      <c r="AE8">
        <f t="shared" si="9"/>
        <v>6</v>
      </c>
      <c r="AF8">
        <f t="shared" si="10"/>
        <v>11</v>
      </c>
      <c r="AG8">
        <f t="shared" si="29"/>
        <v>12</v>
      </c>
      <c r="AH8">
        <f t="shared" si="11"/>
        <v>19</v>
      </c>
      <c r="AI8">
        <f t="shared" si="12"/>
        <v>16</v>
      </c>
      <c r="AJ8">
        <f t="shared" si="13"/>
        <v>11</v>
      </c>
      <c r="AK8">
        <f t="shared" si="14"/>
        <v>12</v>
      </c>
      <c r="AL8">
        <f t="shared" si="15"/>
        <v>13</v>
      </c>
      <c r="AM8">
        <f t="shared" si="16"/>
        <v>18</v>
      </c>
      <c r="AN8">
        <f t="shared" si="17"/>
        <v>13</v>
      </c>
      <c r="AO8">
        <f t="shared" si="2"/>
        <v>1037</v>
      </c>
      <c r="AP8">
        <f>std_tanulas_teszt_Egyutt!R88</f>
        <v>1037</v>
      </c>
      <c r="AQ8" s="20">
        <f t="shared" si="30"/>
        <v>0</v>
      </c>
    </row>
    <row r="9" spans="1:43" x14ac:dyDescent="0.3">
      <c r="A9" t="s">
        <v>2</v>
      </c>
      <c r="B9">
        <v>7</v>
      </c>
      <c r="C9" s="1">
        <v>17</v>
      </c>
      <c r="D9">
        <f t="shared" si="18"/>
        <v>14</v>
      </c>
      <c r="E9">
        <f t="shared" si="18"/>
        <v>43</v>
      </c>
      <c r="F9">
        <f t="shared" si="18"/>
        <v>42</v>
      </c>
      <c r="G9">
        <f t="shared" si="18"/>
        <v>42</v>
      </c>
      <c r="H9">
        <f t="shared" si="18"/>
        <v>25</v>
      </c>
      <c r="I9">
        <f t="shared" si="18"/>
        <v>49</v>
      </c>
      <c r="J9">
        <f t="shared" si="18"/>
        <v>37</v>
      </c>
      <c r="K9" s="1">
        <v>59</v>
      </c>
      <c r="M9" t="s">
        <v>19</v>
      </c>
      <c r="N9" s="3">
        <f t="shared" si="19"/>
        <v>3.1071428571428572</v>
      </c>
      <c r="O9" s="3">
        <f t="shared" si="20"/>
        <v>2.2857142857142856</v>
      </c>
      <c r="P9" s="3">
        <f t="shared" si="21"/>
        <v>-0.74285714285714288</v>
      </c>
      <c r="Q9" s="3">
        <f t="shared" si="22"/>
        <v>-0.3</v>
      </c>
      <c r="R9" s="3">
        <f t="shared" si="23"/>
        <v>0.9</v>
      </c>
      <c r="S9" s="3">
        <f t="shared" si="24"/>
        <v>6</v>
      </c>
      <c r="T9" s="3">
        <f t="shared" si="25"/>
        <v>-12</v>
      </c>
      <c r="U9" s="4">
        <f t="shared" si="26"/>
        <v>37</v>
      </c>
      <c r="V9" s="4">
        <f t="shared" si="27"/>
        <v>1059</v>
      </c>
      <c r="X9" t="str">
        <f t="shared" si="3"/>
        <v>o7</v>
      </c>
      <c r="Y9">
        <f t="shared" si="28"/>
        <v>6</v>
      </c>
      <c r="Z9">
        <f t="shared" si="4"/>
        <v>8</v>
      </c>
      <c r="AA9">
        <f t="shared" si="5"/>
        <v>13</v>
      </c>
      <c r="AB9">
        <f t="shared" si="6"/>
        <v>12</v>
      </c>
      <c r="AC9">
        <f t="shared" si="7"/>
        <v>10</v>
      </c>
      <c r="AD9">
        <f t="shared" si="8"/>
        <v>8</v>
      </c>
      <c r="AE9">
        <f t="shared" si="9"/>
        <v>16</v>
      </c>
      <c r="AF9">
        <f t="shared" si="10"/>
        <v>16</v>
      </c>
      <c r="AG9">
        <f t="shared" si="29"/>
        <v>18</v>
      </c>
      <c r="AH9">
        <f t="shared" si="11"/>
        <v>16</v>
      </c>
      <c r="AI9">
        <f t="shared" si="12"/>
        <v>11</v>
      </c>
      <c r="AJ9">
        <f t="shared" si="13"/>
        <v>12</v>
      </c>
      <c r="AK9">
        <f t="shared" si="14"/>
        <v>14</v>
      </c>
      <c r="AL9">
        <f t="shared" si="15"/>
        <v>16</v>
      </c>
      <c r="AM9">
        <f t="shared" si="16"/>
        <v>8</v>
      </c>
      <c r="AN9">
        <f t="shared" si="17"/>
        <v>8</v>
      </c>
      <c r="AO9">
        <f t="shared" si="2"/>
        <v>1059</v>
      </c>
      <c r="AP9">
        <f>std_tanulas_teszt_Egyutt!R89</f>
        <v>1058</v>
      </c>
      <c r="AQ9" s="20">
        <f t="shared" si="30"/>
        <v>1.1111111111111112E-2</v>
      </c>
    </row>
    <row r="10" spans="1:43" x14ac:dyDescent="0.3">
      <c r="A10" t="s">
        <v>2</v>
      </c>
      <c r="B10">
        <v>8</v>
      </c>
      <c r="C10" s="1">
        <v>14</v>
      </c>
      <c r="D10">
        <f t="shared" si="18"/>
        <v>43</v>
      </c>
      <c r="E10">
        <f t="shared" si="18"/>
        <v>42</v>
      </c>
      <c r="F10">
        <f t="shared" si="18"/>
        <v>42</v>
      </c>
      <c r="G10">
        <f t="shared" si="18"/>
        <v>25</v>
      </c>
      <c r="H10">
        <f t="shared" si="18"/>
        <v>49</v>
      </c>
      <c r="I10">
        <f t="shared" si="18"/>
        <v>37</v>
      </c>
      <c r="J10">
        <f t="shared" si="18"/>
        <v>59</v>
      </c>
      <c r="K10" s="1">
        <v>52</v>
      </c>
      <c r="M10" t="s">
        <v>20</v>
      </c>
      <c r="N10" s="3">
        <f t="shared" si="19"/>
        <v>3.4404761904761907</v>
      </c>
      <c r="O10" s="3">
        <f t="shared" si="20"/>
        <v>1.6071428571428572</v>
      </c>
      <c r="P10" s="3">
        <f t="shared" si="21"/>
        <v>2.6857142857142855</v>
      </c>
      <c r="Q10" s="3">
        <f t="shared" si="22"/>
        <v>4.5999999999999996</v>
      </c>
      <c r="R10" s="3">
        <f t="shared" si="23"/>
        <v>9</v>
      </c>
      <c r="S10" s="3">
        <f t="shared" si="24"/>
        <v>5</v>
      </c>
      <c r="T10" s="3">
        <f t="shared" si="25"/>
        <v>22</v>
      </c>
      <c r="U10" s="4">
        <f t="shared" si="26"/>
        <v>59</v>
      </c>
      <c r="V10" s="4">
        <f t="shared" si="27"/>
        <v>1052</v>
      </c>
      <c r="X10" t="str">
        <f t="shared" si="3"/>
        <v>o8</v>
      </c>
      <c r="Y10">
        <f t="shared" si="28"/>
        <v>4</v>
      </c>
      <c r="Z10">
        <f t="shared" si="4"/>
        <v>11</v>
      </c>
      <c r="AA10">
        <f t="shared" si="5"/>
        <v>10</v>
      </c>
      <c r="AB10">
        <f t="shared" si="6"/>
        <v>8</v>
      </c>
      <c r="AC10">
        <f t="shared" si="7"/>
        <v>4</v>
      </c>
      <c r="AD10">
        <f t="shared" si="8"/>
        <v>10</v>
      </c>
      <c r="AE10">
        <f t="shared" si="9"/>
        <v>8</v>
      </c>
      <c r="AF10">
        <f t="shared" si="10"/>
        <v>6</v>
      </c>
      <c r="AG10">
        <f t="shared" si="29"/>
        <v>20</v>
      </c>
      <c r="AH10">
        <f t="shared" si="11"/>
        <v>13</v>
      </c>
      <c r="AI10">
        <f t="shared" si="12"/>
        <v>14</v>
      </c>
      <c r="AJ10">
        <f t="shared" si="13"/>
        <v>16</v>
      </c>
      <c r="AK10">
        <f t="shared" si="14"/>
        <v>20</v>
      </c>
      <c r="AL10">
        <f t="shared" si="15"/>
        <v>14</v>
      </c>
      <c r="AM10">
        <f t="shared" si="16"/>
        <v>16</v>
      </c>
      <c r="AN10">
        <f t="shared" si="17"/>
        <v>18</v>
      </c>
      <c r="AO10">
        <f t="shared" si="2"/>
        <v>1052</v>
      </c>
      <c r="AP10">
        <f>std_tanulas_teszt_Egyutt!R90</f>
        <v>1052</v>
      </c>
      <c r="AQ10" s="20">
        <f t="shared" si="30"/>
        <v>0</v>
      </c>
    </row>
    <row r="11" spans="1:43" x14ac:dyDescent="0.3">
      <c r="A11" t="s">
        <v>2</v>
      </c>
      <c r="B11">
        <v>9</v>
      </c>
      <c r="C11" s="1">
        <v>43</v>
      </c>
      <c r="D11">
        <f t="shared" si="18"/>
        <v>42</v>
      </c>
      <c r="E11">
        <f t="shared" si="18"/>
        <v>42</v>
      </c>
      <c r="F11">
        <f t="shared" si="18"/>
        <v>25</v>
      </c>
      <c r="G11">
        <f t="shared" si="18"/>
        <v>49</v>
      </c>
      <c r="H11">
        <f t="shared" si="18"/>
        <v>37</v>
      </c>
      <c r="I11">
        <f t="shared" si="18"/>
        <v>59</v>
      </c>
      <c r="J11">
        <f t="shared" si="18"/>
        <v>52</v>
      </c>
      <c r="K11" s="1">
        <v>70</v>
      </c>
      <c r="M11" t="s">
        <v>21</v>
      </c>
      <c r="N11" s="3">
        <f t="shared" si="19"/>
        <v>1.8690476190476191</v>
      </c>
      <c r="O11" s="3">
        <f t="shared" si="20"/>
        <v>2.7142857142857144</v>
      </c>
      <c r="P11" s="3">
        <f t="shared" si="21"/>
        <v>4</v>
      </c>
      <c r="Q11" s="3">
        <f t="shared" si="22"/>
        <v>6.4</v>
      </c>
      <c r="R11" s="3">
        <f t="shared" si="23"/>
        <v>3.1</v>
      </c>
      <c r="S11" s="3">
        <f t="shared" si="24"/>
        <v>7.5</v>
      </c>
      <c r="T11" s="3">
        <f t="shared" si="25"/>
        <v>-7</v>
      </c>
      <c r="U11" s="4">
        <f t="shared" si="26"/>
        <v>52</v>
      </c>
      <c r="V11" s="4">
        <f t="shared" si="27"/>
        <v>1070</v>
      </c>
      <c r="X11" t="str">
        <f t="shared" si="3"/>
        <v>o9</v>
      </c>
      <c r="Y11">
        <f t="shared" si="28"/>
        <v>9</v>
      </c>
      <c r="Z11">
        <f t="shared" si="4"/>
        <v>6</v>
      </c>
      <c r="AA11">
        <f t="shared" si="5"/>
        <v>6</v>
      </c>
      <c r="AB11">
        <f t="shared" si="6"/>
        <v>3</v>
      </c>
      <c r="AC11">
        <f t="shared" si="7"/>
        <v>9</v>
      </c>
      <c r="AD11">
        <f t="shared" si="8"/>
        <v>6</v>
      </c>
      <c r="AE11">
        <f t="shared" si="9"/>
        <v>15</v>
      </c>
      <c r="AF11">
        <f t="shared" si="10"/>
        <v>8</v>
      </c>
      <c r="AG11">
        <f t="shared" si="29"/>
        <v>15</v>
      </c>
      <c r="AH11">
        <f t="shared" si="11"/>
        <v>18</v>
      </c>
      <c r="AI11">
        <f t="shared" si="12"/>
        <v>18</v>
      </c>
      <c r="AJ11">
        <f t="shared" si="13"/>
        <v>21</v>
      </c>
      <c r="AK11">
        <f t="shared" si="14"/>
        <v>15</v>
      </c>
      <c r="AL11">
        <f t="shared" si="15"/>
        <v>18</v>
      </c>
      <c r="AM11">
        <f t="shared" si="16"/>
        <v>9</v>
      </c>
      <c r="AN11">
        <f t="shared" si="17"/>
        <v>16</v>
      </c>
      <c r="AO11">
        <f t="shared" si="2"/>
        <v>1070</v>
      </c>
      <c r="AP11">
        <f>std_tanulas_teszt_Egyutt!R91</f>
        <v>1070</v>
      </c>
      <c r="AQ11" s="20">
        <f t="shared" si="30"/>
        <v>0</v>
      </c>
    </row>
    <row r="12" spans="1:43" x14ac:dyDescent="0.3">
      <c r="A12" t="s">
        <v>2</v>
      </c>
      <c r="B12">
        <v>10</v>
      </c>
      <c r="C12" s="1">
        <v>42</v>
      </c>
      <c r="D12">
        <f t="shared" si="18"/>
        <v>42</v>
      </c>
      <c r="E12">
        <f t="shared" si="18"/>
        <v>25</v>
      </c>
      <c r="F12">
        <f t="shared" si="18"/>
        <v>49</v>
      </c>
      <c r="G12">
        <f t="shared" si="18"/>
        <v>37</v>
      </c>
      <c r="H12">
        <f t="shared" si="18"/>
        <v>59</v>
      </c>
      <c r="I12">
        <f t="shared" si="18"/>
        <v>52</v>
      </c>
      <c r="J12">
        <f t="shared" si="18"/>
        <v>70</v>
      </c>
      <c r="K12" s="1">
        <v>51</v>
      </c>
      <c r="M12" t="s">
        <v>22</v>
      </c>
      <c r="N12" s="3">
        <f t="shared" si="19"/>
        <v>4</v>
      </c>
      <c r="O12" s="3">
        <f t="shared" si="20"/>
        <v>5.2857142857142856</v>
      </c>
      <c r="P12" s="3">
        <f t="shared" si="21"/>
        <v>7.3142857142857141</v>
      </c>
      <c r="Q12" s="3">
        <f t="shared" si="22"/>
        <v>5.7</v>
      </c>
      <c r="R12" s="3">
        <f t="shared" si="23"/>
        <v>9.1999999999999993</v>
      </c>
      <c r="S12" s="3">
        <f t="shared" si="24"/>
        <v>5.5</v>
      </c>
      <c r="T12" s="3">
        <f t="shared" si="25"/>
        <v>18</v>
      </c>
      <c r="U12" s="4">
        <f t="shared" si="26"/>
        <v>70</v>
      </c>
      <c r="V12" s="4">
        <f t="shared" si="27"/>
        <v>1051</v>
      </c>
      <c r="X12" t="str">
        <f t="shared" si="3"/>
        <v>o10</v>
      </c>
      <c r="Y12">
        <f t="shared" si="28"/>
        <v>2</v>
      </c>
      <c r="Z12">
        <f t="shared" si="4"/>
        <v>2</v>
      </c>
      <c r="AA12">
        <f t="shared" si="5"/>
        <v>2</v>
      </c>
      <c r="AB12">
        <f t="shared" si="6"/>
        <v>5</v>
      </c>
      <c r="AC12">
        <f t="shared" si="7"/>
        <v>3</v>
      </c>
      <c r="AD12">
        <f t="shared" si="8"/>
        <v>9</v>
      </c>
      <c r="AE12">
        <f t="shared" si="9"/>
        <v>9</v>
      </c>
      <c r="AF12">
        <f t="shared" si="10"/>
        <v>5</v>
      </c>
      <c r="AG12">
        <f t="shared" si="29"/>
        <v>22</v>
      </c>
      <c r="AH12">
        <f t="shared" si="11"/>
        <v>22</v>
      </c>
      <c r="AI12">
        <f t="shared" si="12"/>
        <v>22</v>
      </c>
      <c r="AJ12">
        <f t="shared" si="13"/>
        <v>19</v>
      </c>
      <c r="AK12">
        <f t="shared" si="14"/>
        <v>21</v>
      </c>
      <c r="AL12">
        <f t="shared" si="15"/>
        <v>15</v>
      </c>
      <c r="AM12">
        <f t="shared" si="16"/>
        <v>15</v>
      </c>
      <c r="AN12">
        <f t="shared" si="17"/>
        <v>19</v>
      </c>
      <c r="AO12">
        <f t="shared" si="2"/>
        <v>1051</v>
      </c>
      <c r="AP12">
        <f>std_tanulas_teszt_Egyutt!R92</f>
        <v>1051</v>
      </c>
      <c r="AQ12" s="20">
        <f t="shared" si="30"/>
        <v>0</v>
      </c>
    </row>
    <row r="13" spans="1:43" x14ac:dyDescent="0.3">
      <c r="A13" t="s">
        <v>2</v>
      </c>
      <c r="B13">
        <v>11</v>
      </c>
      <c r="C13" s="1">
        <v>42</v>
      </c>
      <c r="D13">
        <f t="shared" si="18"/>
        <v>25</v>
      </c>
      <c r="E13">
        <f t="shared" si="18"/>
        <v>49</v>
      </c>
      <c r="F13">
        <f t="shared" si="18"/>
        <v>37</v>
      </c>
      <c r="G13">
        <f t="shared" si="18"/>
        <v>59</v>
      </c>
      <c r="H13">
        <f t="shared" si="18"/>
        <v>52</v>
      </c>
      <c r="I13">
        <f t="shared" si="18"/>
        <v>70</v>
      </c>
      <c r="J13">
        <f t="shared" si="18"/>
        <v>51</v>
      </c>
      <c r="K13" s="1">
        <v>84</v>
      </c>
      <c r="M13" t="s">
        <v>23</v>
      </c>
      <c r="N13" s="3">
        <f t="shared" si="19"/>
        <v>3.7976190476190474</v>
      </c>
      <c r="O13" s="3">
        <f t="shared" si="20"/>
        <v>4.8214285714285712</v>
      </c>
      <c r="P13" s="3">
        <f t="shared" si="21"/>
        <v>2.9142857142857141</v>
      </c>
      <c r="Q13" s="3">
        <f t="shared" si="22"/>
        <v>3.9</v>
      </c>
      <c r="R13" s="3">
        <f t="shared" si="23"/>
        <v>-0.6</v>
      </c>
      <c r="S13" s="3">
        <f t="shared" si="24"/>
        <v>-0.5</v>
      </c>
      <c r="T13" s="3">
        <f t="shared" si="25"/>
        <v>-19</v>
      </c>
      <c r="U13" s="4">
        <f t="shared" si="26"/>
        <v>51</v>
      </c>
      <c r="V13" s="4">
        <f t="shared" si="27"/>
        <v>1084</v>
      </c>
      <c r="X13" t="str">
        <f t="shared" si="3"/>
        <v>o11</v>
      </c>
      <c r="Y13">
        <f t="shared" si="28"/>
        <v>3</v>
      </c>
      <c r="Z13">
        <f t="shared" si="4"/>
        <v>4</v>
      </c>
      <c r="AA13">
        <f t="shared" si="5"/>
        <v>9</v>
      </c>
      <c r="AB13">
        <f t="shared" si="6"/>
        <v>9</v>
      </c>
      <c r="AC13">
        <f t="shared" si="7"/>
        <v>13</v>
      </c>
      <c r="AD13">
        <f t="shared" si="8"/>
        <v>13</v>
      </c>
      <c r="AE13">
        <f t="shared" si="9"/>
        <v>18</v>
      </c>
      <c r="AF13">
        <f t="shared" si="10"/>
        <v>9</v>
      </c>
      <c r="AG13">
        <f t="shared" si="29"/>
        <v>21</v>
      </c>
      <c r="AH13">
        <f t="shared" si="11"/>
        <v>20</v>
      </c>
      <c r="AI13">
        <f t="shared" si="12"/>
        <v>15</v>
      </c>
      <c r="AJ13">
        <f t="shared" si="13"/>
        <v>15</v>
      </c>
      <c r="AK13">
        <f t="shared" si="14"/>
        <v>11</v>
      </c>
      <c r="AL13">
        <f t="shared" si="15"/>
        <v>11</v>
      </c>
      <c r="AM13">
        <f t="shared" si="16"/>
        <v>6</v>
      </c>
      <c r="AN13">
        <f t="shared" si="17"/>
        <v>15</v>
      </c>
      <c r="AO13">
        <f t="shared" si="2"/>
        <v>1084</v>
      </c>
      <c r="AP13">
        <f>std_tanulas_teszt_Egyutt!R93</f>
        <v>1084</v>
      </c>
      <c r="AQ13" s="20">
        <f t="shared" si="30"/>
        <v>0</v>
      </c>
    </row>
    <row r="14" spans="1:43" x14ac:dyDescent="0.3">
      <c r="A14" t="s">
        <v>2</v>
      </c>
      <c r="B14">
        <v>12</v>
      </c>
      <c r="C14" s="1">
        <v>25</v>
      </c>
      <c r="D14">
        <f t="shared" si="18"/>
        <v>49</v>
      </c>
      <c r="E14">
        <f t="shared" si="18"/>
        <v>37</v>
      </c>
      <c r="F14">
        <f t="shared" si="18"/>
        <v>59</v>
      </c>
      <c r="G14">
        <f t="shared" si="18"/>
        <v>52</v>
      </c>
      <c r="H14">
        <f t="shared" si="18"/>
        <v>70</v>
      </c>
      <c r="I14">
        <f t="shared" si="18"/>
        <v>51</v>
      </c>
      <c r="J14">
        <f t="shared" si="18"/>
        <v>84</v>
      </c>
      <c r="K14" s="1">
        <v>39</v>
      </c>
      <c r="M14" t="s">
        <v>24</v>
      </c>
      <c r="N14" s="3">
        <f t="shared" si="19"/>
        <v>6.1309523809523814</v>
      </c>
      <c r="O14" s="3">
        <f t="shared" si="20"/>
        <v>5.1428571428571432</v>
      </c>
      <c r="P14" s="3">
        <f t="shared" si="21"/>
        <v>6.5428571428571427</v>
      </c>
      <c r="Q14" s="3">
        <f t="shared" si="22"/>
        <v>4.9000000000000004</v>
      </c>
      <c r="R14" s="3">
        <f t="shared" si="23"/>
        <v>7.7</v>
      </c>
      <c r="S14" s="3">
        <f t="shared" si="24"/>
        <v>7</v>
      </c>
      <c r="T14" s="3">
        <f t="shared" si="25"/>
        <v>33</v>
      </c>
      <c r="U14" s="4">
        <f t="shared" si="26"/>
        <v>84</v>
      </c>
      <c r="V14" s="4">
        <f t="shared" si="27"/>
        <v>1039</v>
      </c>
      <c r="X14" t="str">
        <f t="shared" si="3"/>
        <v>o12</v>
      </c>
      <c r="Y14">
        <f t="shared" si="28"/>
        <v>1</v>
      </c>
      <c r="Z14">
        <f t="shared" si="4"/>
        <v>3</v>
      </c>
      <c r="AA14">
        <f t="shared" si="5"/>
        <v>3</v>
      </c>
      <c r="AB14">
        <f t="shared" si="6"/>
        <v>7</v>
      </c>
      <c r="AC14">
        <f t="shared" si="7"/>
        <v>7</v>
      </c>
      <c r="AD14">
        <f t="shared" si="8"/>
        <v>7</v>
      </c>
      <c r="AE14">
        <f t="shared" si="9"/>
        <v>4</v>
      </c>
      <c r="AF14">
        <f t="shared" si="10"/>
        <v>2</v>
      </c>
      <c r="AG14">
        <f t="shared" si="29"/>
        <v>23</v>
      </c>
      <c r="AH14">
        <f t="shared" si="11"/>
        <v>21</v>
      </c>
      <c r="AI14">
        <f t="shared" si="12"/>
        <v>21</v>
      </c>
      <c r="AJ14">
        <f t="shared" si="13"/>
        <v>17</v>
      </c>
      <c r="AK14">
        <f t="shared" si="14"/>
        <v>17</v>
      </c>
      <c r="AL14">
        <f t="shared" si="15"/>
        <v>17</v>
      </c>
      <c r="AM14">
        <f t="shared" si="16"/>
        <v>20</v>
      </c>
      <c r="AN14">
        <f t="shared" si="17"/>
        <v>22</v>
      </c>
      <c r="AO14">
        <f t="shared" si="2"/>
        <v>1039</v>
      </c>
      <c r="AP14">
        <f>std_tanulas_teszt_Egyutt!R94</f>
        <v>1039</v>
      </c>
      <c r="AQ14" s="20">
        <f t="shared" si="30"/>
        <v>0</v>
      </c>
    </row>
    <row r="15" spans="1:43" x14ac:dyDescent="0.3">
      <c r="A15" t="s">
        <v>2</v>
      </c>
      <c r="B15">
        <v>13</v>
      </c>
      <c r="C15" s="1">
        <v>49</v>
      </c>
      <c r="D15">
        <f t="shared" si="18"/>
        <v>37</v>
      </c>
      <c r="E15">
        <f t="shared" si="18"/>
        <v>59</v>
      </c>
      <c r="F15">
        <f t="shared" si="18"/>
        <v>52</v>
      </c>
      <c r="G15">
        <f t="shared" si="18"/>
        <v>70</v>
      </c>
      <c r="H15">
        <f t="shared" si="18"/>
        <v>51</v>
      </c>
      <c r="I15">
        <f t="shared" si="18"/>
        <v>84</v>
      </c>
      <c r="J15">
        <f t="shared" si="18"/>
        <v>39</v>
      </c>
      <c r="K15" s="1">
        <v>34</v>
      </c>
      <c r="M15" t="s">
        <v>25</v>
      </c>
      <c r="N15" s="3">
        <f t="shared" si="19"/>
        <v>1.8928571428571428</v>
      </c>
      <c r="O15" s="3">
        <f t="shared" si="20"/>
        <v>1.9642857142857142</v>
      </c>
      <c r="P15" s="3">
        <f t="shared" si="21"/>
        <v>-0.65714285714285714</v>
      </c>
      <c r="Q15" s="3">
        <f t="shared" si="22"/>
        <v>-1.2</v>
      </c>
      <c r="R15" s="3">
        <f t="shared" si="23"/>
        <v>-6</v>
      </c>
      <c r="S15" s="3">
        <f t="shared" si="24"/>
        <v>-6</v>
      </c>
      <c r="T15" s="3">
        <f t="shared" si="25"/>
        <v>-45</v>
      </c>
      <c r="U15" s="4">
        <f t="shared" si="26"/>
        <v>39</v>
      </c>
      <c r="V15" s="4">
        <f t="shared" si="27"/>
        <v>1034</v>
      </c>
      <c r="X15" t="str">
        <f t="shared" si="3"/>
        <v>o13</v>
      </c>
      <c r="Y15">
        <f t="shared" si="28"/>
        <v>8</v>
      </c>
      <c r="Z15">
        <f t="shared" si="4"/>
        <v>9</v>
      </c>
      <c r="AA15">
        <f t="shared" si="5"/>
        <v>12</v>
      </c>
      <c r="AB15">
        <f t="shared" si="6"/>
        <v>14</v>
      </c>
      <c r="AC15">
        <f t="shared" si="7"/>
        <v>16</v>
      </c>
      <c r="AD15">
        <f t="shared" si="8"/>
        <v>17</v>
      </c>
      <c r="AE15">
        <f t="shared" si="9"/>
        <v>20</v>
      </c>
      <c r="AF15">
        <f t="shared" si="10"/>
        <v>15</v>
      </c>
      <c r="AG15">
        <f t="shared" si="29"/>
        <v>16</v>
      </c>
      <c r="AH15">
        <f t="shared" si="11"/>
        <v>15</v>
      </c>
      <c r="AI15">
        <f t="shared" si="12"/>
        <v>12</v>
      </c>
      <c r="AJ15">
        <f t="shared" si="13"/>
        <v>10</v>
      </c>
      <c r="AK15">
        <f t="shared" si="14"/>
        <v>8</v>
      </c>
      <c r="AL15">
        <f t="shared" si="15"/>
        <v>7</v>
      </c>
      <c r="AM15">
        <f t="shared" si="16"/>
        <v>4</v>
      </c>
      <c r="AN15">
        <f t="shared" si="17"/>
        <v>9</v>
      </c>
      <c r="AO15">
        <f t="shared" si="2"/>
        <v>1034</v>
      </c>
      <c r="AP15">
        <f>std_tanulas_teszt_Egyutt!R95</f>
        <v>1033</v>
      </c>
      <c r="AQ15" s="20">
        <f t="shared" si="30"/>
        <v>1.1111111111111112E-2</v>
      </c>
    </row>
    <row r="16" spans="1:43" x14ac:dyDescent="0.3">
      <c r="A16" t="s">
        <v>2</v>
      </c>
      <c r="B16">
        <v>14</v>
      </c>
      <c r="C16" s="1">
        <v>37</v>
      </c>
      <c r="D16">
        <f t="shared" si="18"/>
        <v>59</v>
      </c>
      <c r="E16">
        <f t="shared" si="18"/>
        <v>52</v>
      </c>
      <c r="F16">
        <f t="shared" si="18"/>
        <v>70</v>
      </c>
      <c r="G16">
        <f t="shared" si="18"/>
        <v>51</v>
      </c>
      <c r="H16">
        <f t="shared" si="18"/>
        <v>84</v>
      </c>
      <c r="I16">
        <f t="shared" si="18"/>
        <v>39</v>
      </c>
      <c r="J16">
        <f t="shared" si="18"/>
        <v>34</v>
      </c>
      <c r="K16" s="1">
        <v>58</v>
      </c>
      <c r="M16" t="s">
        <v>26</v>
      </c>
      <c r="N16" s="3">
        <f t="shared" si="19"/>
        <v>-0.52380952380952384</v>
      </c>
      <c r="O16" s="3">
        <f t="shared" si="20"/>
        <v>-3.1071428571428572</v>
      </c>
      <c r="P16" s="3">
        <f t="shared" si="21"/>
        <v>-4.2857142857142856</v>
      </c>
      <c r="Q16" s="3">
        <f t="shared" si="22"/>
        <v>-8.4</v>
      </c>
      <c r="R16" s="3">
        <f t="shared" si="23"/>
        <v>-9.6</v>
      </c>
      <c r="S16" s="3">
        <f t="shared" si="24"/>
        <v>-25</v>
      </c>
      <c r="T16" s="3">
        <f t="shared" si="25"/>
        <v>-5</v>
      </c>
      <c r="U16" s="4">
        <f t="shared" si="26"/>
        <v>34</v>
      </c>
      <c r="V16" s="4">
        <f t="shared" si="27"/>
        <v>1058</v>
      </c>
      <c r="X16" t="str">
        <f t="shared" si="3"/>
        <v>o14</v>
      </c>
      <c r="Y16">
        <f t="shared" si="28"/>
        <v>13</v>
      </c>
      <c r="Z16">
        <f t="shared" si="4"/>
        <v>18</v>
      </c>
      <c r="AA16">
        <f t="shared" si="5"/>
        <v>16</v>
      </c>
      <c r="AB16">
        <f t="shared" si="6"/>
        <v>18</v>
      </c>
      <c r="AC16">
        <f t="shared" si="7"/>
        <v>20</v>
      </c>
      <c r="AD16">
        <f t="shared" si="8"/>
        <v>22</v>
      </c>
      <c r="AE16">
        <f t="shared" si="9"/>
        <v>14</v>
      </c>
      <c r="AF16">
        <f t="shared" si="10"/>
        <v>17</v>
      </c>
      <c r="AG16">
        <f t="shared" si="29"/>
        <v>11</v>
      </c>
      <c r="AH16">
        <f t="shared" si="11"/>
        <v>6</v>
      </c>
      <c r="AI16">
        <f t="shared" si="12"/>
        <v>8</v>
      </c>
      <c r="AJ16">
        <f t="shared" si="13"/>
        <v>6</v>
      </c>
      <c r="AK16">
        <f t="shared" si="14"/>
        <v>4</v>
      </c>
      <c r="AL16">
        <f t="shared" si="15"/>
        <v>2</v>
      </c>
      <c r="AM16">
        <f t="shared" si="16"/>
        <v>10</v>
      </c>
      <c r="AN16">
        <f t="shared" si="17"/>
        <v>7</v>
      </c>
      <c r="AO16">
        <f t="shared" si="2"/>
        <v>1058</v>
      </c>
      <c r="AP16">
        <f>std_tanulas_teszt_Egyutt!R96</f>
        <v>1058</v>
      </c>
      <c r="AQ16" s="20">
        <f t="shared" si="30"/>
        <v>0</v>
      </c>
    </row>
    <row r="17" spans="1:43" x14ac:dyDescent="0.3">
      <c r="A17" t="s">
        <v>2</v>
      </c>
      <c r="B17">
        <v>15</v>
      </c>
      <c r="C17" s="1">
        <v>59</v>
      </c>
      <c r="D17">
        <f t="shared" si="18"/>
        <v>52</v>
      </c>
      <c r="E17">
        <f t="shared" si="18"/>
        <v>70</v>
      </c>
      <c r="F17">
        <f t="shared" si="18"/>
        <v>51</v>
      </c>
      <c r="G17">
        <f t="shared" si="18"/>
        <v>84</v>
      </c>
      <c r="H17">
        <f t="shared" si="18"/>
        <v>39</v>
      </c>
      <c r="I17">
        <f t="shared" si="18"/>
        <v>34</v>
      </c>
      <c r="J17">
        <f t="shared" si="18"/>
        <v>58</v>
      </c>
      <c r="K17" s="1">
        <v>10</v>
      </c>
      <c r="M17" t="s">
        <v>27</v>
      </c>
      <c r="N17" s="3">
        <f t="shared" si="19"/>
        <v>-1.8690476190476191</v>
      </c>
      <c r="O17" s="3">
        <f t="shared" si="20"/>
        <v>-2.3571428571428572</v>
      </c>
      <c r="P17" s="3">
        <f t="shared" si="21"/>
        <v>-4.4571428571428573</v>
      </c>
      <c r="Q17" s="3">
        <f t="shared" si="22"/>
        <v>-3.6</v>
      </c>
      <c r="R17" s="3">
        <f t="shared" si="23"/>
        <v>-8.3000000000000007</v>
      </c>
      <c r="S17" s="3">
        <f t="shared" si="24"/>
        <v>9.5</v>
      </c>
      <c r="T17" s="3">
        <f t="shared" si="25"/>
        <v>24</v>
      </c>
      <c r="U17" s="4">
        <f t="shared" si="26"/>
        <v>58</v>
      </c>
      <c r="V17" s="4">
        <f t="shared" si="27"/>
        <v>1010</v>
      </c>
      <c r="X17" t="str">
        <f t="shared" si="3"/>
        <v>o15</v>
      </c>
      <c r="Y17">
        <f t="shared" si="28"/>
        <v>16</v>
      </c>
      <c r="Z17">
        <f t="shared" si="4"/>
        <v>16</v>
      </c>
      <c r="AA17">
        <f t="shared" si="5"/>
        <v>17</v>
      </c>
      <c r="AB17">
        <f t="shared" si="6"/>
        <v>16</v>
      </c>
      <c r="AC17">
        <f t="shared" si="7"/>
        <v>18</v>
      </c>
      <c r="AD17">
        <f t="shared" si="8"/>
        <v>5</v>
      </c>
      <c r="AE17">
        <f t="shared" si="9"/>
        <v>6</v>
      </c>
      <c r="AF17">
        <f t="shared" si="10"/>
        <v>7</v>
      </c>
      <c r="AG17">
        <f t="shared" si="29"/>
        <v>8</v>
      </c>
      <c r="AH17">
        <f t="shared" si="11"/>
        <v>8</v>
      </c>
      <c r="AI17">
        <f t="shared" si="12"/>
        <v>7</v>
      </c>
      <c r="AJ17">
        <f t="shared" si="13"/>
        <v>8</v>
      </c>
      <c r="AK17">
        <f t="shared" si="14"/>
        <v>6</v>
      </c>
      <c r="AL17">
        <f t="shared" si="15"/>
        <v>19</v>
      </c>
      <c r="AM17">
        <f t="shared" si="16"/>
        <v>18</v>
      </c>
      <c r="AN17">
        <f t="shared" si="17"/>
        <v>17</v>
      </c>
      <c r="AO17">
        <f t="shared" si="2"/>
        <v>1010</v>
      </c>
      <c r="AP17">
        <f>std_tanulas_teszt_Egyutt!R97</f>
        <v>1010</v>
      </c>
      <c r="AQ17" s="20">
        <f t="shared" si="30"/>
        <v>0</v>
      </c>
    </row>
    <row r="18" spans="1:43" x14ac:dyDescent="0.3">
      <c r="A18" t="s">
        <v>2</v>
      </c>
      <c r="B18">
        <v>16</v>
      </c>
      <c r="C18" s="1">
        <v>52</v>
      </c>
      <c r="D18">
        <f t="shared" si="18"/>
        <v>70</v>
      </c>
      <c r="E18">
        <f t="shared" si="18"/>
        <v>51</v>
      </c>
      <c r="F18">
        <f t="shared" si="18"/>
        <v>84</v>
      </c>
      <c r="G18">
        <f t="shared" si="18"/>
        <v>39</v>
      </c>
      <c r="H18">
        <f t="shared" si="18"/>
        <v>34</v>
      </c>
      <c r="I18">
        <f t="shared" si="18"/>
        <v>58</v>
      </c>
      <c r="J18">
        <f t="shared" si="18"/>
        <v>10</v>
      </c>
      <c r="K18" s="1">
        <v>80</v>
      </c>
      <c r="M18" t="s">
        <v>28</v>
      </c>
      <c r="N18" s="3">
        <f t="shared" si="19"/>
        <v>-5.3571428571428568</v>
      </c>
      <c r="O18" s="3">
        <f t="shared" si="20"/>
        <v>-7.7142857142857144</v>
      </c>
      <c r="P18" s="3">
        <f t="shared" si="21"/>
        <v>-8.2285714285714278</v>
      </c>
      <c r="Q18" s="3">
        <f t="shared" si="22"/>
        <v>-12.9</v>
      </c>
      <c r="R18" s="3">
        <f t="shared" si="23"/>
        <v>-6.3</v>
      </c>
      <c r="S18" s="3">
        <f t="shared" si="24"/>
        <v>-12</v>
      </c>
      <c r="T18" s="3">
        <f t="shared" si="25"/>
        <v>-48</v>
      </c>
      <c r="U18" s="4">
        <f t="shared" si="26"/>
        <v>10</v>
      </c>
      <c r="V18" s="4">
        <f t="shared" si="27"/>
        <v>1080</v>
      </c>
      <c r="X18" t="str">
        <f t="shared" si="3"/>
        <v>o16</v>
      </c>
      <c r="Y18">
        <f t="shared" si="28"/>
        <v>21</v>
      </c>
      <c r="Z18">
        <f t="shared" si="4"/>
        <v>21</v>
      </c>
      <c r="AA18">
        <f t="shared" si="5"/>
        <v>20</v>
      </c>
      <c r="AB18">
        <f t="shared" si="6"/>
        <v>21</v>
      </c>
      <c r="AC18">
        <f t="shared" si="7"/>
        <v>17</v>
      </c>
      <c r="AD18">
        <f t="shared" si="8"/>
        <v>19</v>
      </c>
      <c r="AE18">
        <f t="shared" si="9"/>
        <v>21</v>
      </c>
      <c r="AF18">
        <f t="shared" si="10"/>
        <v>23</v>
      </c>
      <c r="AG18">
        <f t="shared" si="29"/>
        <v>3</v>
      </c>
      <c r="AH18">
        <f t="shared" si="11"/>
        <v>3</v>
      </c>
      <c r="AI18">
        <f t="shared" si="12"/>
        <v>4</v>
      </c>
      <c r="AJ18">
        <f t="shared" si="13"/>
        <v>3</v>
      </c>
      <c r="AK18">
        <f t="shared" si="14"/>
        <v>7</v>
      </c>
      <c r="AL18">
        <f t="shared" si="15"/>
        <v>5</v>
      </c>
      <c r="AM18">
        <f t="shared" si="16"/>
        <v>3</v>
      </c>
      <c r="AN18">
        <f t="shared" si="17"/>
        <v>1</v>
      </c>
      <c r="AO18">
        <f t="shared" si="2"/>
        <v>1080</v>
      </c>
      <c r="AP18">
        <f>std_tanulas_teszt_Egyutt!R98</f>
        <v>1079</v>
      </c>
      <c r="AQ18" s="20">
        <f t="shared" si="30"/>
        <v>1.1111111111111112E-2</v>
      </c>
    </row>
    <row r="19" spans="1:43" x14ac:dyDescent="0.3">
      <c r="A19" t="s">
        <v>2</v>
      </c>
      <c r="B19">
        <v>17</v>
      </c>
      <c r="C19" s="1">
        <v>70</v>
      </c>
      <c r="D19">
        <f t="shared" si="18"/>
        <v>51</v>
      </c>
      <c r="E19">
        <f t="shared" si="18"/>
        <v>84</v>
      </c>
      <c r="F19">
        <f t="shared" si="18"/>
        <v>39</v>
      </c>
      <c r="G19">
        <f t="shared" si="18"/>
        <v>34</v>
      </c>
      <c r="H19">
        <f t="shared" si="18"/>
        <v>58</v>
      </c>
      <c r="I19">
        <f t="shared" si="18"/>
        <v>10</v>
      </c>
      <c r="J19">
        <f t="shared" si="18"/>
        <v>80</v>
      </c>
      <c r="K19" s="1">
        <v>51</v>
      </c>
      <c r="M19" t="s">
        <v>29</v>
      </c>
      <c r="N19" s="3">
        <f t="shared" si="19"/>
        <v>-2.5952380952380953</v>
      </c>
      <c r="O19" s="3">
        <f t="shared" si="20"/>
        <v>-1.5</v>
      </c>
      <c r="P19" s="3">
        <f t="shared" si="21"/>
        <v>-2.3714285714285714</v>
      </c>
      <c r="Q19" s="3">
        <f t="shared" si="22"/>
        <v>5.8</v>
      </c>
      <c r="R19" s="3">
        <f t="shared" si="23"/>
        <v>9</v>
      </c>
      <c r="S19" s="3">
        <f t="shared" si="24"/>
        <v>11</v>
      </c>
      <c r="T19" s="3">
        <f t="shared" si="25"/>
        <v>70</v>
      </c>
      <c r="U19" s="4">
        <f t="shared" si="26"/>
        <v>80</v>
      </c>
      <c r="V19" s="4">
        <f t="shared" si="27"/>
        <v>1051</v>
      </c>
      <c r="X19" t="str">
        <f t="shared" si="3"/>
        <v>o17</v>
      </c>
      <c r="Y19">
        <f t="shared" si="28"/>
        <v>19</v>
      </c>
      <c r="Z19">
        <f t="shared" si="4"/>
        <v>14</v>
      </c>
      <c r="AA19">
        <f t="shared" si="5"/>
        <v>15</v>
      </c>
      <c r="AB19">
        <f t="shared" si="6"/>
        <v>4</v>
      </c>
      <c r="AC19">
        <f t="shared" si="7"/>
        <v>4</v>
      </c>
      <c r="AD19">
        <f t="shared" si="8"/>
        <v>4</v>
      </c>
      <c r="AE19">
        <f t="shared" si="9"/>
        <v>1</v>
      </c>
      <c r="AF19">
        <f t="shared" si="10"/>
        <v>3</v>
      </c>
      <c r="AG19">
        <f t="shared" si="29"/>
        <v>5</v>
      </c>
      <c r="AH19">
        <f t="shared" si="11"/>
        <v>10</v>
      </c>
      <c r="AI19">
        <f t="shared" si="12"/>
        <v>9</v>
      </c>
      <c r="AJ19">
        <f t="shared" si="13"/>
        <v>20</v>
      </c>
      <c r="AK19">
        <f t="shared" si="14"/>
        <v>20</v>
      </c>
      <c r="AL19">
        <f t="shared" si="15"/>
        <v>20</v>
      </c>
      <c r="AM19">
        <f t="shared" si="16"/>
        <v>23</v>
      </c>
      <c r="AN19">
        <f t="shared" si="17"/>
        <v>21</v>
      </c>
      <c r="AO19">
        <f t="shared" si="2"/>
        <v>1051</v>
      </c>
      <c r="AP19">
        <f>std_tanulas_teszt_Egyutt!R99</f>
        <v>1051</v>
      </c>
      <c r="AQ19" s="20">
        <f t="shared" si="30"/>
        <v>0</v>
      </c>
    </row>
    <row r="20" spans="1:43" x14ac:dyDescent="0.3">
      <c r="A20" t="s">
        <v>2</v>
      </c>
      <c r="B20">
        <v>18</v>
      </c>
      <c r="C20" s="1">
        <v>51</v>
      </c>
      <c r="D20">
        <f t="shared" ref="D20:J25" si="31">E19</f>
        <v>84</v>
      </c>
      <c r="E20">
        <f t="shared" si="31"/>
        <v>39</v>
      </c>
      <c r="F20">
        <f t="shared" si="31"/>
        <v>34</v>
      </c>
      <c r="G20">
        <f t="shared" si="31"/>
        <v>58</v>
      </c>
      <c r="H20">
        <f t="shared" si="31"/>
        <v>10</v>
      </c>
      <c r="I20">
        <f t="shared" si="31"/>
        <v>80</v>
      </c>
      <c r="J20">
        <f t="shared" si="31"/>
        <v>51</v>
      </c>
      <c r="K20" s="2">
        <v>85</v>
      </c>
      <c r="M20" t="s">
        <v>139</v>
      </c>
      <c r="N20" s="15">
        <f t="shared" si="19"/>
        <v>-0.98809523809523814</v>
      </c>
      <c r="O20" s="15">
        <f t="shared" si="20"/>
        <v>-1.4642857142857146</v>
      </c>
      <c r="P20" s="15">
        <f t="shared" si="21"/>
        <v>4.2857142857142856</v>
      </c>
      <c r="Q20" s="15">
        <f t="shared" si="22"/>
        <v>5.6</v>
      </c>
      <c r="R20" s="15">
        <f t="shared" si="23"/>
        <v>4.9000000000000004</v>
      </c>
      <c r="S20" s="15">
        <f t="shared" si="24"/>
        <v>20.5</v>
      </c>
      <c r="T20" s="15">
        <f t="shared" si="25"/>
        <v>-29</v>
      </c>
      <c r="U20" s="16">
        <f t="shared" si="26"/>
        <v>51</v>
      </c>
      <c r="V20" s="16">
        <f t="shared" si="27"/>
        <v>1085</v>
      </c>
      <c r="X20" t="str">
        <f t="shared" si="3"/>
        <v>t1</v>
      </c>
      <c r="Y20">
        <f t="shared" si="28"/>
        <v>14</v>
      </c>
      <c r="Z20">
        <f t="shared" si="4"/>
        <v>13</v>
      </c>
      <c r="AA20">
        <f t="shared" si="5"/>
        <v>5</v>
      </c>
      <c r="AB20">
        <f t="shared" si="6"/>
        <v>6</v>
      </c>
      <c r="AC20">
        <f t="shared" si="7"/>
        <v>8</v>
      </c>
      <c r="AD20">
        <f t="shared" si="8"/>
        <v>1</v>
      </c>
      <c r="AE20">
        <f t="shared" si="9"/>
        <v>19</v>
      </c>
      <c r="AF20">
        <f t="shared" si="10"/>
        <v>9</v>
      </c>
      <c r="AG20">
        <f t="shared" si="29"/>
        <v>10</v>
      </c>
      <c r="AH20">
        <f t="shared" si="11"/>
        <v>11</v>
      </c>
      <c r="AI20">
        <f t="shared" si="12"/>
        <v>19</v>
      </c>
      <c r="AJ20">
        <f t="shared" si="13"/>
        <v>18</v>
      </c>
      <c r="AK20">
        <f t="shared" si="14"/>
        <v>16</v>
      </c>
      <c r="AL20">
        <f t="shared" si="15"/>
        <v>23</v>
      </c>
      <c r="AM20">
        <f t="shared" si="16"/>
        <v>5</v>
      </c>
      <c r="AN20">
        <f t="shared" si="17"/>
        <v>15</v>
      </c>
      <c r="AO20">
        <f t="shared" ref="AO20:AO25" si="32">V20</f>
        <v>1085</v>
      </c>
      <c r="AP20">
        <f>std_tanulas_teszt_Egyutt!R100</f>
        <v>1085</v>
      </c>
      <c r="AQ20" s="21">
        <f>(AO20-AP20)/90</f>
        <v>0</v>
      </c>
    </row>
    <row r="21" spans="1:43" x14ac:dyDescent="0.3">
      <c r="A21" t="s">
        <v>2</v>
      </c>
      <c r="B21">
        <v>19</v>
      </c>
      <c r="C21" s="1">
        <v>84</v>
      </c>
      <c r="D21">
        <f t="shared" si="31"/>
        <v>39</v>
      </c>
      <c r="E21">
        <f t="shared" si="31"/>
        <v>34</v>
      </c>
      <c r="F21">
        <f t="shared" si="31"/>
        <v>58</v>
      </c>
      <c r="G21">
        <f t="shared" si="31"/>
        <v>10</v>
      </c>
      <c r="H21">
        <f t="shared" si="31"/>
        <v>80</v>
      </c>
      <c r="I21">
        <f t="shared" si="31"/>
        <v>51</v>
      </c>
      <c r="J21">
        <f t="shared" si="31"/>
        <v>85</v>
      </c>
      <c r="K21" s="2">
        <v>19</v>
      </c>
      <c r="M21" t="s">
        <v>140</v>
      </c>
      <c r="N21" s="15">
        <f t="shared" si="19"/>
        <v>1.8690476190476191</v>
      </c>
      <c r="O21" s="15">
        <f t="shared" si="20"/>
        <v>6.9285714285714288</v>
      </c>
      <c r="P21" s="15">
        <f t="shared" si="21"/>
        <v>8.6857142857142851</v>
      </c>
      <c r="Q21" s="15">
        <f t="shared" si="22"/>
        <v>9.5</v>
      </c>
      <c r="R21" s="15">
        <f t="shared" si="23"/>
        <v>19.600000000000001</v>
      </c>
      <c r="S21" s="15">
        <f t="shared" si="24"/>
        <v>2.5</v>
      </c>
      <c r="T21" s="15">
        <f t="shared" si="25"/>
        <v>34</v>
      </c>
      <c r="U21" s="16">
        <f t="shared" si="26"/>
        <v>85</v>
      </c>
      <c r="V21" s="16">
        <f t="shared" si="27"/>
        <v>1019</v>
      </c>
      <c r="X21" t="str">
        <f t="shared" si="3"/>
        <v>t2</v>
      </c>
      <c r="Y21">
        <f t="shared" si="28"/>
        <v>9</v>
      </c>
      <c r="Z21">
        <f t="shared" si="4"/>
        <v>1</v>
      </c>
      <c r="AA21">
        <f t="shared" si="5"/>
        <v>1</v>
      </c>
      <c r="AB21">
        <f t="shared" si="6"/>
        <v>1</v>
      </c>
      <c r="AC21">
        <f t="shared" si="7"/>
        <v>1</v>
      </c>
      <c r="AD21">
        <f t="shared" si="8"/>
        <v>12</v>
      </c>
      <c r="AE21">
        <f t="shared" si="9"/>
        <v>3</v>
      </c>
      <c r="AF21">
        <f t="shared" si="10"/>
        <v>1</v>
      </c>
      <c r="AG21">
        <f t="shared" si="29"/>
        <v>15</v>
      </c>
      <c r="AH21">
        <f t="shared" si="11"/>
        <v>23</v>
      </c>
      <c r="AI21">
        <f t="shared" si="12"/>
        <v>23</v>
      </c>
      <c r="AJ21">
        <f t="shared" si="13"/>
        <v>23</v>
      </c>
      <c r="AK21">
        <f t="shared" si="14"/>
        <v>23</v>
      </c>
      <c r="AL21">
        <f t="shared" si="15"/>
        <v>12</v>
      </c>
      <c r="AM21">
        <f t="shared" si="16"/>
        <v>21</v>
      </c>
      <c r="AN21">
        <f t="shared" si="17"/>
        <v>23</v>
      </c>
      <c r="AO21">
        <f t="shared" si="32"/>
        <v>1019</v>
      </c>
      <c r="AP21">
        <f>std_tanulas_teszt_Egyutt!R101</f>
        <v>1019</v>
      </c>
      <c r="AQ21" s="21">
        <f t="shared" ref="AQ21:AQ25" si="33">(AO21-AP21)/90</f>
        <v>0</v>
      </c>
    </row>
    <row r="22" spans="1:43" x14ac:dyDescent="0.3">
      <c r="A22" t="s">
        <v>2</v>
      </c>
      <c r="B22">
        <v>20</v>
      </c>
      <c r="C22" s="1">
        <v>39</v>
      </c>
      <c r="D22">
        <f t="shared" si="31"/>
        <v>34</v>
      </c>
      <c r="E22">
        <f t="shared" si="31"/>
        <v>58</v>
      </c>
      <c r="F22">
        <f t="shared" si="31"/>
        <v>10</v>
      </c>
      <c r="G22">
        <f t="shared" si="31"/>
        <v>80</v>
      </c>
      <c r="H22">
        <f t="shared" si="31"/>
        <v>51</v>
      </c>
      <c r="I22">
        <f t="shared" si="31"/>
        <v>85</v>
      </c>
      <c r="J22">
        <f t="shared" si="31"/>
        <v>19</v>
      </c>
      <c r="K22" s="2">
        <v>75</v>
      </c>
      <c r="M22" t="s">
        <v>141</v>
      </c>
      <c r="N22" s="15">
        <f t="shared" si="19"/>
        <v>1.9523809523809523</v>
      </c>
      <c r="O22" s="15">
        <f t="shared" si="20"/>
        <v>1.7857142857142858</v>
      </c>
      <c r="P22" s="15">
        <f t="shared" si="21"/>
        <v>2.8571428571428571E-2</v>
      </c>
      <c r="Q22" s="15">
        <f t="shared" si="22"/>
        <v>2.2999999999999998</v>
      </c>
      <c r="R22" s="15">
        <f t="shared" si="23"/>
        <v>-14.9</v>
      </c>
      <c r="S22" s="15">
        <f t="shared" si="24"/>
        <v>-16</v>
      </c>
      <c r="T22" s="15">
        <f t="shared" si="25"/>
        <v>-66</v>
      </c>
      <c r="U22" s="16">
        <f t="shared" si="26"/>
        <v>19</v>
      </c>
      <c r="V22" s="16">
        <f t="shared" si="27"/>
        <v>1075</v>
      </c>
      <c r="X22" t="str">
        <f t="shared" si="3"/>
        <v>t3</v>
      </c>
      <c r="Y22">
        <f t="shared" si="28"/>
        <v>7</v>
      </c>
      <c r="Z22">
        <f t="shared" si="4"/>
        <v>10</v>
      </c>
      <c r="AA22">
        <f t="shared" si="5"/>
        <v>11</v>
      </c>
      <c r="AB22">
        <f t="shared" si="6"/>
        <v>10</v>
      </c>
      <c r="AC22">
        <f t="shared" si="7"/>
        <v>21</v>
      </c>
      <c r="AD22">
        <f t="shared" si="8"/>
        <v>20</v>
      </c>
      <c r="AE22">
        <f t="shared" si="9"/>
        <v>23</v>
      </c>
      <c r="AF22">
        <f t="shared" si="10"/>
        <v>20</v>
      </c>
      <c r="AG22">
        <f t="shared" si="29"/>
        <v>17</v>
      </c>
      <c r="AH22">
        <f t="shared" si="11"/>
        <v>14</v>
      </c>
      <c r="AI22">
        <f t="shared" si="12"/>
        <v>13</v>
      </c>
      <c r="AJ22">
        <f t="shared" si="13"/>
        <v>14</v>
      </c>
      <c r="AK22">
        <f t="shared" si="14"/>
        <v>3</v>
      </c>
      <c r="AL22">
        <f t="shared" si="15"/>
        <v>4</v>
      </c>
      <c r="AM22">
        <f t="shared" si="16"/>
        <v>1</v>
      </c>
      <c r="AN22">
        <f t="shared" si="17"/>
        <v>4</v>
      </c>
      <c r="AO22">
        <f t="shared" si="32"/>
        <v>1075</v>
      </c>
      <c r="AP22">
        <f>std_tanulas_teszt_Egyutt!R102</f>
        <v>1075</v>
      </c>
      <c r="AQ22" s="21">
        <f t="shared" si="33"/>
        <v>0</v>
      </c>
    </row>
    <row r="23" spans="1:43" x14ac:dyDescent="0.3">
      <c r="A23" t="s">
        <v>2</v>
      </c>
      <c r="B23">
        <v>21</v>
      </c>
      <c r="C23" s="1">
        <v>34</v>
      </c>
      <c r="D23">
        <f t="shared" si="31"/>
        <v>58</v>
      </c>
      <c r="E23">
        <f t="shared" si="31"/>
        <v>10</v>
      </c>
      <c r="F23">
        <f t="shared" si="31"/>
        <v>80</v>
      </c>
      <c r="G23">
        <f t="shared" si="31"/>
        <v>51</v>
      </c>
      <c r="H23">
        <f t="shared" si="31"/>
        <v>85</v>
      </c>
      <c r="I23">
        <f t="shared" si="31"/>
        <v>19</v>
      </c>
      <c r="J23">
        <f t="shared" si="31"/>
        <v>75</v>
      </c>
      <c r="K23" s="2">
        <v>13</v>
      </c>
      <c r="M23" t="s">
        <v>142</v>
      </c>
      <c r="N23" s="15">
        <f t="shared" si="19"/>
        <v>3.4285714285714284</v>
      </c>
      <c r="O23" s="15">
        <f t="shared" si="20"/>
        <v>2.6428571428571428</v>
      </c>
      <c r="P23" s="15">
        <f t="shared" si="21"/>
        <v>5.0285714285714285</v>
      </c>
      <c r="Q23" s="15">
        <f t="shared" si="22"/>
        <v>-4.2</v>
      </c>
      <c r="R23" s="15">
        <f t="shared" si="23"/>
        <v>0.6</v>
      </c>
      <c r="S23" s="15">
        <f t="shared" si="24"/>
        <v>-5</v>
      </c>
      <c r="T23" s="15">
        <f t="shared" si="25"/>
        <v>56</v>
      </c>
      <c r="U23" s="16">
        <f t="shared" si="26"/>
        <v>75</v>
      </c>
      <c r="V23" s="16">
        <f t="shared" si="27"/>
        <v>1013</v>
      </c>
      <c r="X23" t="str">
        <f t="shared" si="3"/>
        <v>t4</v>
      </c>
      <c r="Y23">
        <f t="shared" si="28"/>
        <v>5</v>
      </c>
      <c r="Z23">
        <f t="shared" si="4"/>
        <v>7</v>
      </c>
      <c r="AA23">
        <f t="shared" si="5"/>
        <v>4</v>
      </c>
      <c r="AB23">
        <f t="shared" si="6"/>
        <v>17</v>
      </c>
      <c r="AC23">
        <f t="shared" si="7"/>
        <v>11</v>
      </c>
      <c r="AD23">
        <f t="shared" si="8"/>
        <v>16</v>
      </c>
      <c r="AE23">
        <f t="shared" si="9"/>
        <v>2</v>
      </c>
      <c r="AF23">
        <f t="shared" si="10"/>
        <v>4</v>
      </c>
      <c r="AG23">
        <f t="shared" si="29"/>
        <v>19</v>
      </c>
      <c r="AH23">
        <f t="shared" si="11"/>
        <v>17</v>
      </c>
      <c r="AI23">
        <f t="shared" si="12"/>
        <v>20</v>
      </c>
      <c r="AJ23">
        <f t="shared" si="13"/>
        <v>7</v>
      </c>
      <c r="AK23">
        <f t="shared" si="14"/>
        <v>13</v>
      </c>
      <c r="AL23">
        <f t="shared" si="15"/>
        <v>8</v>
      </c>
      <c r="AM23">
        <f t="shared" si="16"/>
        <v>22</v>
      </c>
      <c r="AN23">
        <f t="shared" si="17"/>
        <v>20</v>
      </c>
      <c r="AO23">
        <f t="shared" si="32"/>
        <v>1013</v>
      </c>
      <c r="AP23">
        <f>std_tanulas_teszt_Egyutt!R103</f>
        <v>1013</v>
      </c>
      <c r="AQ23" s="21">
        <f t="shared" si="33"/>
        <v>0</v>
      </c>
    </row>
    <row r="24" spans="1:43" x14ac:dyDescent="0.3">
      <c r="A24" t="s">
        <v>2</v>
      </c>
      <c r="B24">
        <v>22</v>
      </c>
      <c r="C24" s="1">
        <v>58</v>
      </c>
      <c r="D24">
        <f t="shared" si="31"/>
        <v>10</v>
      </c>
      <c r="E24">
        <f t="shared" si="31"/>
        <v>80</v>
      </c>
      <c r="F24">
        <f t="shared" si="31"/>
        <v>51</v>
      </c>
      <c r="G24">
        <f t="shared" si="31"/>
        <v>85</v>
      </c>
      <c r="H24">
        <f t="shared" si="31"/>
        <v>19</v>
      </c>
      <c r="I24">
        <f t="shared" si="31"/>
        <v>75</v>
      </c>
      <c r="J24">
        <f t="shared" si="31"/>
        <v>13</v>
      </c>
      <c r="K24" s="2">
        <v>26</v>
      </c>
      <c r="M24" t="s">
        <v>143</v>
      </c>
      <c r="N24" s="15">
        <f t="shared" si="19"/>
        <v>-1.6547619047619047</v>
      </c>
      <c r="O24" s="15">
        <f t="shared" si="20"/>
        <v>-1.1785714285714286</v>
      </c>
      <c r="P24" s="15">
        <f t="shared" si="21"/>
        <v>-9.4</v>
      </c>
      <c r="Q24" s="15">
        <f t="shared" si="22"/>
        <v>-8.6</v>
      </c>
      <c r="R24" s="15">
        <f t="shared" si="23"/>
        <v>-16</v>
      </c>
      <c r="S24" s="15">
        <f t="shared" si="24"/>
        <v>-3</v>
      </c>
      <c r="T24" s="15">
        <f t="shared" si="25"/>
        <v>-62</v>
      </c>
      <c r="U24" s="16">
        <f t="shared" si="26"/>
        <v>13</v>
      </c>
      <c r="V24" s="16">
        <f t="shared" si="27"/>
        <v>1026</v>
      </c>
      <c r="X24" t="str">
        <f t="shared" si="3"/>
        <v>t5</v>
      </c>
      <c r="Y24">
        <f t="shared" si="28"/>
        <v>15</v>
      </c>
      <c r="Z24">
        <f t="shared" si="4"/>
        <v>12</v>
      </c>
      <c r="AA24">
        <f t="shared" si="5"/>
        <v>22</v>
      </c>
      <c r="AB24">
        <f t="shared" si="6"/>
        <v>19</v>
      </c>
      <c r="AC24">
        <f t="shared" si="7"/>
        <v>22</v>
      </c>
      <c r="AD24">
        <f t="shared" si="8"/>
        <v>15</v>
      </c>
      <c r="AE24">
        <f t="shared" si="9"/>
        <v>22</v>
      </c>
      <c r="AF24">
        <f t="shared" si="10"/>
        <v>22</v>
      </c>
      <c r="AG24">
        <f t="shared" si="29"/>
        <v>9</v>
      </c>
      <c r="AH24">
        <f t="shared" si="11"/>
        <v>12</v>
      </c>
      <c r="AI24">
        <f t="shared" si="12"/>
        <v>2</v>
      </c>
      <c r="AJ24">
        <f t="shared" si="13"/>
        <v>5</v>
      </c>
      <c r="AK24">
        <f t="shared" si="14"/>
        <v>2</v>
      </c>
      <c r="AL24">
        <f t="shared" si="15"/>
        <v>9</v>
      </c>
      <c r="AM24">
        <f t="shared" si="16"/>
        <v>2</v>
      </c>
      <c r="AN24">
        <f t="shared" si="17"/>
        <v>2</v>
      </c>
      <c r="AO24">
        <f t="shared" si="32"/>
        <v>1026</v>
      </c>
      <c r="AP24">
        <f>std_tanulas_teszt_Egyutt!R104</f>
        <v>1026</v>
      </c>
      <c r="AQ24" s="21">
        <f t="shared" si="33"/>
        <v>0</v>
      </c>
    </row>
    <row r="25" spans="1:43" x14ac:dyDescent="0.3">
      <c r="A25" t="s">
        <v>2</v>
      </c>
      <c r="B25">
        <v>23</v>
      </c>
      <c r="C25" s="1">
        <v>10</v>
      </c>
      <c r="D25">
        <f t="shared" si="31"/>
        <v>80</v>
      </c>
      <c r="E25">
        <f t="shared" si="31"/>
        <v>51</v>
      </c>
      <c r="F25">
        <f t="shared" si="31"/>
        <v>85</v>
      </c>
      <c r="G25">
        <f t="shared" si="31"/>
        <v>19</v>
      </c>
      <c r="H25">
        <f t="shared" si="31"/>
        <v>75</v>
      </c>
      <c r="I25">
        <f t="shared" si="31"/>
        <v>13</v>
      </c>
      <c r="J25">
        <f t="shared" si="31"/>
        <v>26</v>
      </c>
      <c r="K25" s="2">
        <v>85</v>
      </c>
      <c r="M25" t="s">
        <v>144</v>
      </c>
      <c r="N25" s="15">
        <f t="shared" si="19"/>
        <v>-2.5833333333333335</v>
      </c>
      <c r="O25" s="15">
        <f t="shared" si="20"/>
        <v>-8.8571428571428577</v>
      </c>
      <c r="P25" s="15">
        <f t="shared" si="21"/>
        <v>-8.1428571428571423</v>
      </c>
      <c r="Q25" s="15">
        <f t="shared" si="22"/>
        <v>-12.4</v>
      </c>
      <c r="R25" s="15">
        <f t="shared" si="23"/>
        <v>-4.0999999999999996</v>
      </c>
      <c r="S25" s="15">
        <f t="shared" si="24"/>
        <v>-24.5</v>
      </c>
      <c r="T25" s="15">
        <f t="shared" si="25"/>
        <v>13</v>
      </c>
      <c r="U25" s="16">
        <f t="shared" si="26"/>
        <v>26</v>
      </c>
      <c r="V25" s="16">
        <f t="shared" si="27"/>
        <v>1085</v>
      </c>
      <c r="X25" t="str">
        <f t="shared" si="3"/>
        <v>t6</v>
      </c>
      <c r="Y25">
        <f t="shared" si="28"/>
        <v>18</v>
      </c>
      <c r="Z25">
        <f t="shared" si="4"/>
        <v>22</v>
      </c>
      <c r="AA25">
        <f t="shared" si="5"/>
        <v>19</v>
      </c>
      <c r="AB25">
        <f t="shared" si="6"/>
        <v>20</v>
      </c>
      <c r="AC25">
        <f t="shared" si="7"/>
        <v>14</v>
      </c>
      <c r="AD25">
        <f t="shared" si="8"/>
        <v>21</v>
      </c>
      <c r="AE25">
        <f t="shared" si="9"/>
        <v>10</v>
      </c>
      <c r="AF25">
        <f t="shared" si="10"/>
        <v>18</v>
      </c>
      <c r="AG25">
        <f t="shared" si="29"/>
        <v>6</v>
      </c>
      <c r="AH25">
        <f t="shared" si="11"/>
        <v>2</v>
      </c>
      <c r="AI25">
        <f t="shared" si="12"/>
        <v>5</v>
      </c>
      <c r="AJ25">
        <f t="shared" si="13"/>
        <v>4</v>
      </c>
      <c r="AK25">
        <f t="shared" si="14"/>
        <v>10</v>
      </c>
      <c r="AL25">
        <f t="shared" si="15"/>
        <v>3</v>
      </c>
      <c r="AM25">
        <f t="shared" si="16"/>
        <v>14</v>
      </c>
      <c r="AN25">
        <f t="shared" si="17"/>
        <v>6</v>
      </c>
      <c r="AO25">
        <f t="shared" si="32"/>
        <v>1085</v>
      </c>
      <c r="AP25">
        <f>std_tanulas_teszt_Egyutt!R105</f>
        <v>1085</v>
      </c>
      <c r="AQ25" s="21">
        <f t="shared" si="33"/>
        <v>0</v>
      </c>
    </row>
    <row r="26" spans="1:43" x14ac:dyDescent="0.3">
      <c r="A26" t="s">
        <v>2</v>
      </c>
      <c r="B26">
        <v>24</v>
      </c>
      <c r="C26" s="1">
        <v>80</v>
      </c>
    </row>
    <row r="27" spans="1:43" x14ac:dyDescent="0.3">
      <c r="A27" t="s">
        <v>2</v>
      </c>
      <c r="B27">
        <v>25</v>
      </c>
      <c r="C27" s="1">
        <v>51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</row>
    <row r="28" spans="1:43" x14ac:dyDescent="0.3">
      <c r="A28" t="s">
        <v>3</v>
      </c>
      <c r="B28">
        <v>26</v>
      </c>
      <c r="C28" s="2">
        <v>85</v>
      </c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</row>
    <row r="29" spans="1:43" x14ac:dyDescent="0.3">
      <c r="A29" t="s">
        <v>3</v>
      </c>
      <c r="B29">
        <v>27</v>
      </c>
      <c r="C29" s="2">
        <v>19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3" x14ac:dyDescent="0.3">
      <c r="A30" t="s">
        <v>3</v>
      </c>
      <c r="B30">
        <v>28</v>
      </c>
      <c r="C30" s="2">
        <v>75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</row>
    <row r="31" spans="1:43" x14ac:dyDescent="0.3">
      <c r="A31" t="s">
        <v>3</v>
      </c>
      <c r="B31">
        <v>29</v>
      </c>
      <c r="C31" s="2">
        <v>13</v>
      </c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3" x14ac:dyDescent="0.3">
      <c r="A32" t="s">
        <v>3</v>
      </c>
      <c r="B32">
        <v>30</v>
      </c>
      <c r="C32" s="2">
        <v>26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3" x14ac:dyDescent="0.3">
      <c r="A33" t="s">
        <v>3</v>
      </c>
      <c r="B33">
        <v>31</v>
      </c>
      <c r="C33" s="2">
        <v>85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01385-2AE0-4EDF-850E-94A56AF7846E}">
  <dimension ref="A1:U119"/>
  <sheetViews>
    <sheetView workbookViewId="0"/>
  </sheetViews>
  <sheetFormatPr defaultRowHeight="14.4" x14ac:dyDescent="0.3"/>
  <sheetData>
    <row r="1" spans="1:18" ht="18" x14ac:dyDescent="0.3">
      <c r="A1" s="5"/>
    </row>
    <row r="2" spans="1:18" x14ac:dyDescent="0.3">
      <c r="A2" s="6"/>
    </row>
    <row r="5" spans="1:18" ht="18" x14ac:dyDescent="0.3">
      <c r="A5" s="7" t="s">
        <v>43</v>
      </c>
      <c r="B5" s="8">
        <v>9360131</v>
      </c>
      <c r="C5" s="7" t="s">
        <v>44</v>
      </c>
      <c r="D5" s="8">
        <v>23</v>
      </c>
      <c r="E5" s="7" t="s">
        <v>45</v>
      </c>
      <c r="F5" s="8">
        <v>16</v>
      </c>
      <c r="G5" s="7" t="s">
        <v>46</v>
      </c>
      <c r="H5" s="8">
        <v>23</v>
      </c>
      <c r="I5" s="7" t="s">
        <v>47</v>
      </c>
      <c r="J5" s="8">
        <v>0</v>
      </c>
      <c r="K5" s="7" t="s">
        <v>48</v>
      </c>
      <c r="L5" s="8" t="s">
        <v>149</v>
      </c>
    </row>
    <row r="6" spans="1:18" ht="18.600000000000001" thickBot="1" x14ac:dyDescent="0.35">
      <c r="A6" s="5"/>
    </row>
    <row r="7" spans="1:18" ht="15" thickBot="1" x14ac:dyDescent="0.3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150</v>
      </c>
    </row>
    <row r="8" spans="1:18" ht="15" thickBot="1" x14ac:dyDescent="0.35">
      <c r="A8" s="9" t="s">
        <v>69</v>
      </c>
      <c r="B8" s="10">
        <v>11</v>
      </c>
      <c r="C8" s="10">
        <v>17</v>
      </c>
      <c r="D8" s="10">
        <v>18</v>
      </c>
      <c r="E8" s="10">
        <v>23</v>
      </c>
      <c r="F8" s="10">
        <v>23</v>
      </c>
      <c r="G8" s="10">
        <v>23</v>
      </c>
      <c r="H8" s="10">
        <v>13</v>
      </c>
      <c r="I8" s="10">
        <v>21</v>
      </c>
      <c r="J8" s="10">
        <v>13</v>
      </c>
      <c r="K8" s="10">
        <v>7</v>
      </c>
      <c r="L8" s="10">
        <v>6</v>
      </c>
      <c r="M8" s="10">
        <v>1</v>
      </c>
      <c r="N8" s="10">
        <v>1</v>
      </c>
      <c r="O8" s="10">
        <v>1</v>
      </c>
      <c r="P8" s="10">
        <v>11</v>
      </c>
      <c r="Q8" s="10">
        <v>3</v>
      </c>
      <c r="R8" s="10">
        <v>1043</v>
      </c>
    </row>
    <row r="9" spans="1:18" ht="15" thickBot="1" x14ac:dyDescent="0.35">
      <c r="A9" s="9" t="s">
        <v>70</v>
      </c>
      <c r="B9" s="10">
        <v>17</v>
      </c>
      <c r="C9" s="10">
        <v>19</v>
      </c>
      <c r="D9" s="10">
        <v>23</v>
      </c>
      <c r="E9" s="10">
        <v>22</v>
      </c>
      <c r="F9" s="10">
        <v>19</v>
      </c>
      <c r="G9" s="10">
        <v>3</v>
      </c>
      <c r="H9" s="10">
        <v>5</v>
      </c>
      <c r="I9" s="10">
        <v>12</v>
      </c>
      <c r="J9" s="10">
        <v>7</v>
      </c>
      <c r="K9" s="10">
        <v>5</v>
      </c>
      <c r="L9" s="10">
        <v>1</v>
      </c>
      <c r="M9" s="10">
        <v>2</v>
      </c>
      <c r="N9" s="10">
        <v>5</v>
      </c>
      <c r="O9" s="10">
        <v>21</v>
      </c>
      <c r="P9" s="10">
        <v>19</v>
      </c>
      <c r="Q9" s="10">
        <v>12</v>
      </c>
      <c r="R9" s="10">
        <v>1042</v>
      </c>
    </row>
    <row r="10" spans="1:18" ht="15" thickBot="1" x14ac:dyDescent="0.35">
      <c r="A10" s="9" t="s">
        <v>71</v>
      </c>
      <c r="B10" s="10">
        <v>20</v>
      </c>
      <c r="C10" s="10">
        <v>23</v>
      </c>
      <c r="D10" s="10">
        <v>21</v>
      </c>
      <c r="E10" s="10">
        <v>15</v>
      </c>
      <c r="F10" s="10">
        <v>2</v>
      </c>
      <c r="G10" s="10">
        <v>2</v>
      </c>
      <c r="H10" s="10">
        <v>12</v>
      </c>
      <c r="I10" s="10">
        <v>13</v>
      </c>
      <c r="J10" s="10">
        <v>4</v>
      </c>
      <c r="K10" s="10">
        <v>1</v>
      </c>
      <c r="L10" s="10">
        <v>3</v>
      </c>
      <c r="M10" s="10">
        <v>9</v>
      </c>
      <c r="N10" s="10">
        <v>22</v>
      </c>
      <c r="O10" s="10">
        <v>22</v>
      </c>
      <c r="P10" s="10">
        <v>12</v>
      </c>
      <c r="Q10" s="10">
        <v>11</v>
      </c>
      <c r="R10" s="10">
        <v>1042</v>
      </c>
    </row>
    <row r="11" spans="1:18" ht="15" thickBot="1" x14ac:dyDescent="0.35">
      <c r="A11" s="9" t="s">
        <v>72</v>
      </c>
      <c r="B11" s="10">
        <v>23</v>
      </c>
      <c r="C11" s="10">
        <v>20</v>
      </c>
      <c r="D11" s="10">
        <v>14</v>
      </c>
      <c r="E11" s="10">
        <v>2</v>
      </c>
      <c r="F11" s="10">
        <v>6</v>
      </c>
      <c r="G11" s="10">
        <v>13</v>
      </c>
      <c r="H11" s="10">
        <v>11</v>
      </c>
      <c r="I11" s="10">
        <v>13</v>
      </c>
      <c r="J11" s="10">
        <v>1</v>
      </c>
      <c r="K11" s="10">
        <v>4</v>
      </c>
      <c r="L11" s="10">
        <v>10</v>
      </c>
      <c r="M11" s="10">
        <v>22</v>
      </c>
      <c r="N11" s="10">
        <v>18</v>
      </c>
      <c r="O11" s="10">
        <v>11</v>
      </c>
      <c r="P11" s="10">
        <v>13</v>
      </c>
      <c r="Q11" s="10">
        <v>11</v>
      </c>
      <c r="R11" s="10">
        <v>1025</v>
      </c>
    </row>
    <row r="12" spans="1:18" ht="15" thickBot="1" x14ac:dyDescent="0.35">
      <c r="A12" s="9" t="s">
        <v>73</v>
      </c>
      <c r="B12" s="10">
        <v>22</v>
      </c>
      <c r="C12" s="10">
        <v>15</v>
      </c>
      <c r="D12" s="10">
        <v>7</v>
      </c>
      <c r="E12" s="10">
        <v>11</v>
      </c>
      <c r="F12" s="10">
        <v>15</v>
      </c>
      <c r="G12" s="10">
        <v>18</v>
      </c>
      <c r="H12" s="10">
        <v>17</v>
      </c>
      <c r="I12" s="10">
        <v>19</v>
      </c>
      <c r="J12" s="10">
        <v>2</v>
      </c>
      <c r="K12" s="10">
        <v>9</v>
      </c>
      <c r="L12" s="10">
        <v>17</v>
      </c>
      <c r="M12" s="10">
        <v>13</v>
      </c>
      <c r="N12" s="10">
        <v>9</v>
      </c>
      <c r="O12" s="10">
        <v>6</v>
      </c>
      <c r="P12" s="10">
        <v>7</v>
      </c>
      <c r="Q12" s="10">
        <v>5</v>
      </c>
      <c r="R12" s="10">
        <v>1049</v>
      </c>
    </row>
    <row r="13" spans="1:18" ht="15" thickBot="1" x14ac:dyDescent="0.35">
      <c r="A13" s="9" t="s">
        <v>74</v>
      </c>
      <c r="B13" s="10">
        <v>12</v>
      </c>
      <c r="C13" s="10">
        <v>5</v>
      </c>
      <c r="D13" s="10">
        <v>8</v>
      </c>
      <c r="E13" s="10">
        <v>13</v>
      </c>
      <c r="F13" s="10">
        <v>12</v>
      </c>
      <c r="G13" s="10">
        <v>11</v>
      </c>
      <c r="H13" s="10">
        <v>6</v>
      </c>
      <c r="I13" s="10">
        <v>11</v>
      </c>
      <c r="J13" s="10">
        <v>12</v>
      </c>
      <c r="K13" s="10">
        <v>19</v>
      </c>
      <c r="L13" s="10">
        <v>16</v>
      </c>
      <c r="M13" s="10">
        <v>11</v>
      </c>
      <c r="N13" s="10">
        <v>12</v>
      </c>
      <c r="O13" s="10">
        <v>13</v>
      </c>
      <c r="P13" s="10">
        <v>18</v>
      </c>
      <c r="Q13" s="10">
        <v>13</v>
      </c>
      <c r="R13" s="10">
        <v>1037</v>
      </c>
    </row>
    <row r="14" spans="1:18" ht="15" thickBot="1" x14ac:dyDescent="0.35">
      <c r="A14" s="9" t="s">
        <v>75</v>
      </c>
      <c r="B14" s="10">
        <v>6</v>
      </c>
      <c r="C14" s="10">
        <v>8</v>
      </c>
      <c r="D14" s="10">
        <v>13</v>
      </c>
      <c r="E14" s="10">
        <v>12</v>
      </c>
      <c r="F14" s="10">
        <v>10</v>
      </c>
      <c r="G14" s="10">
        <v>8</v>
      </c>
      <c r="H14" s="10">
        <v>16</v>
      </c>
      <c r="I14" s="10">
        <v>16</v>
      </c>
      <c r="J14" s="10">
        <v>18</v>
      </c>
      <c r="K14" s="10">
        <v>16</v>
      </c>
      <c r="L14" s="10">
        <v>11</v>
      </c>
      <c r="M14" s="10">
        <v>12</v>
      </c>
      <c r="N14" s="10">
        <v>14</v>
      </c>
      <c r="O14" s="10">
        <v>16</v>
      </c>
      <c r="P14" s="10">
        <v>8</v>
      </c>
      <c r="Q14" s="10">
        <v>8</v>
      </c>
      <c r="R14" s="10">
        <v>1059</v>
      </c>
    </row>
    <row r="15" spans="1:18" ht="15" thickBot="1" x14ac:dyDescent="0.35">
      <c r="A15" s="9" t="s">
        <v>76</v>
      </c>
      <c r="B15" s="10">
        <v>4</v>
      </c>
      <c r="C15" s="10">
        <v>11</v>
      </c>
      <c r="D15" s="10">
        <v>10</v>
      </c>
      <c r="E15" s="10">
        <v>8</v>
      </c>
      <c r="F15" s="10">
        <v>4</v>
      </c>
      <c r="G15" s="10">
        <v>10</v>
      </c>
      <c r="H15" s="10">
        <v>8</v>
      </c>
      <c r="I15" s="10">
        <v>6</v>
      </c>
      <c r="J15" s="10">
        <v>20</v>
      </c>
      <c r="K15" s="10">
        <v>13</v>
      </c>
      <c r="L15" s="10">
        <v>14</v>
      </c>
      <c r="M15" s="10">
        <v>16</v>
      </c>
      <c r="N15" s="10">
        <v>20</v>
      </c>
      <c r="O15" s="10">
        <v>14</v>
      </c>
      <c r="P15" s="10">
        <v>16</v>
      </c>
      <c r="Q15" s="10">
        <v>18</v>
      </c>
      <c r="R15" s="10">
        <v>1052</v>
      </c>
    </row>
    <row r="16" spans="1:18" ht="15" thickBot="1" x14ac:dyDescent="0.35">
      <c r="A16" s="9" t="s">
        <v>77</v>
      </c>
      <c r="B16" s="10">
        <v>9</v>
      </c>
      <c r="C16" s="10">
        <v>6</v>
      </c>
      <c r="D16" s="10">
        <v>6</v>
      </c>
      <c r="E16" s="10">
        <v>3</v>
      </c>
      <c r="F16" s="10">
        <v>9</v>
      </c>
      <c r="G16" s="10">
        <v>6</v>
      </c>
      <c r="H16" s="10">
        <v>15</v>
      </c>
      <c r="I16" s="10">
        <v>8</v>
      </c>
      <c r="J16" s="10">
        <v>15</v>
      </c>
      <c r="K16" s="10">
        <v>18</v>
      </c>
      <c r="L16" s="10">
        <v>18</v>
      </c>
      <c r="M16" s="10">
        <v>21</v>
      </c>
      <c r="N16" s="10">
        <v>15</v>
      </c>
      <c r="O16" s="10">
        <v>18</v>
      </c>
      <c r="P16" s="10">
        <v>9</v>
      </c>
      <c r="Q16" s="10">
        <v>16</v>
      </c>
      <c r="R16" s="10">
        <v>1070</v>
      </c>
    </row>
    <row r="17" spans="1:18" ht="15" thickBot="1" x14ac:dyDescent="0.35">
      <c r="A17" s="9" t="s">
        <v>78</v>
      </c>
      <c r="B17" s="10">
        <v>2</v>
      </c>
      <c r="C17" s="10">
        <v>2</v>
      </c>
      <c r="D17" s="10">
        <v>2</v>
      </c>
      <c r="E17" s="10">
        <v>5</v>
      </c>
      <c r="F17" s="10">
        <v>3</v>
      </c>
      <c r="G17" s="10">
        <v>9</v>
      </c>
      <c r="H17" s="10">
        <v>9</v>
      </c>
      <c r="I17" s="10">
        <v>5</v>
      </c>
      <c r="J17" s="10">
        <v>22</v>
      </c>
      <c r="K17" s="10">
        <v>22</v>
      </c>
      <c r="L17" s="10">
        <v>22</v>
      </c>
      <c r="M17" s="10">
        <v>19</v>
      </c>
      <c r="N17" s="10">
        <v>21</v>
      </c>
      <c r="O17" s="10">
        <v>15</v>
      </c>
      <c r="P17" s="10">
        <v>15</v>
      </c>
      <c r="Q17" s="10">
        <v>19</v>
      </c>
      <c r="R17" s="10">
        <v>1051</v>
      </c>
    </row>
    <row r="18" spans="1:18" ht="15" thickBot="1" x14ac:dyDescent="0.35">
      <c r="A18" s="9" t="s">
        <v>79</v>
      </c>
      <c r="B18" s="10">
        <v>3</v>
      </c>
      <c r="C18" s="10">
        <v>4</v>
      </c>
      <c r="D18" s="10">
        <v>9</v>
      </c>
      <c r="E18" s="10">
        <v>9</v>
      </c>
      <c r="F18" s="10">
        <v>13</v>
      </c>
      <c r="G18" s="10">
        <v>13</v>
      </c>
      <c r="H18" s="10">
        <v>18</v>
      </c>
      <c r="I18" s="10">
        <v>9</v>
      </c>
      <c r="J18" s="10">
        <v>21</v>
      </c>
      <c r="K18" s="10">
        <v>20</v>
      </c>
      <c r="L18" s="10">
        <v>15</v>
      </c>
      <c r="M18" s="10">
        <v>15</v>
      </c>
      <c r="N18" s="10">
        <v>11</v>
      </c>
      <c r="O18" s="10">
        <v>11</v>
      </c>
      <c r="P18" s="10">
        <v>6</v>
      </c>
      <c r="Q18" s="10">
        <v>15</v>
      </c>
      <c r="R18" s="10">
        <v>1084</v>
      </c>
    </row>
    <row r="19" spans="1:18" ht="15" thickBot="1" x14ac:dyDescent="0.35">
      <c r="A19" s="9" t="s">
        <v>80</v>
      </c>
      <c r="B19" s="10">
        <v>1</v>
      </c>
      <c r="C19" s="10">
        <v>3</v>
      </c>
      <c r="D19" s="10">
        <v>3</v>
      </c>
      <c r="E19" s="10">
        <v>7</v>
      </c>
      <c r="F19" s="10">
        <v>7</v>
      </c>
      <c r="G19" s="10">
        <v>7</v>
      </c>
      <c r="H19" s="10">
        <v>4</v>
      </c>
      <c r="I19" s="10">
        <v>2</v>
      </c>
      <c r="J19" s="10">
        <v>23</v>
      </c>
      <c r="K19" s="10">
        <v>21</v>
      </c>
      <c r="L19" s="10">
        <v>21</v>
      </c>
      <c r="M19" s="10">
        <v>17</v>
      </c>
      <c r="N19" s="10">
        <v>17</v>
      </c>
      <c r="O19" s="10">
        <v>17</v>
      </c>
      <c r="P19" s="10">
        <v>20</v>
      </c>
      <c r="Q19" s="10">
        <v>22</v>
      </c>
      <c r="R19" s="10">
        <v>1039</v>
      </c>
    </row>
    <row r="20" spans="1:18" ht="15" thickBot="1" x14ac:dyDescent="0.35">
      <c r="A20" s="9" t="s">
        <v>81</v>
      </c>
      <c r="B20" s="10">
        <v>8</v>
      </c>
      <c r="C20" s="10">
        <v>9</v>
      </c>
      <c r="D20" s="10">
        <v>12</v>
      </c>
      <c r="E20" s="10">
        <v>14</v>
      </c>
      <c r="F20" s="10">
        <v>16</v>
      </c>
      <c r="G20" s="10">
        <v>17</v>
      </c>
      <c r="H20" s="10">
        <v>20</v>
      </c>
      <c r="I20" s="10">
        <v>15</v>
      </c>
      <c r="J20" s="10">
        <v>16</v>
      </c>
      <c r="K20" s="10">
        <v>15</v>
      </c>
      <c r="L20" s="10">
        <v>12</v>
      </c>
      <c r="M20" s="10">
        <v>10</v>
      </c>
      <c r="N20" s="10">
        <v>8</v>
      </c>
      <c r="O20" s="10">
        <v>7</v>
      </c>
      <c r="P20" s="10">
        <v>4</v>
      </c>
      <c r="Q20" s="10">
        <v>9</v>
      </c>
      <c r="R20" s="10">
        <v>1034</v>
      </c>
    </row>
    <row r="21" spans="1:18" ht="15" thickBot="1" x14ac:dyDescent="0.35">
      <c r="A21" s="9" t="s">
        <v>82</v>
      </c>
      <c r="B21" s="10">
        <v>13</v>
      </c>
      <c r="C21" s="10">
        <v>18</v>
      </c>
      <c r="D21" s="10">
        <v>16</v>
      </c>
      <c r="E21" s="10">
        <v>18</v>
      </c>
      <c r="F21" s="10">
        <v>20</v>
      </c>
      <c r="G21" s="10">
        <v>22</v>
      </c>
      <c r="H21" s="10">
        <v>14</v>
      </c>
      <c r="I21" s="10">
        <v>17</v>
      </c>
      <c r="J21" s="10">
        <v>11</v>
      </c>
      <c r="K21" s="10">
        <v>6</v>
      </c>
      <c r="L21" s="10">
        <v>8</v>
      </c>
      <c r="M21" s="10">
        <v>6</v>
      </c>
      <c r="N21" s="10">
        <v>4</v>
      </c>
      <c r="O21" s="10">
        <v>2</v>
      </c>
      <c r="P21" s="10">
        <v>10</v>
      </c>
      <c r="Q21" s="10">
        <v>7</v>
      </c>
      <c r="R21" s="10">
        <v>1058</v>
      </c>
    </row>
    <row r="22" spans="1:18" ht="15" thickBot="1" x14ac:dyDescent="0.35">
      <c r="A22" s="9" t="s">
        <v>83</v>
      </c>
      <c r="B22" s="10">
        <v>16</v>
      </c>
      <c r="C22" s="10">
        <v>16</v>
      </c>
      <c r="D22" s="10">
        <v>17</v>
      </c>
      <c r="E22" s="10">
        <v>16</v>
      </c>
      <c r="F22" s="10">
        <v>18</v>
      </c>
      <c r="G22" s="10">
        <v>5</v>
      </c>
      <c r="H22" s="10">
        <v>6</v>
      </c>
      <c r="I22" s="10">
        <v>7</v>
      </c>
      <c r="J22" s="10">
        <v>8</v>
      </c>
      <c r="K22" s="10">
        <v>8</v>
      </c>
      <c r="L22" s="10">
        <v>7</v>
      </c>
      <c r="M22" s="10">
        <v>8</v>
      </c>
      <c r="N22" s="10">
        <v>6</v>
      </c>
      <c r="O22" s="10">
        <v>19</v>
      </c>
      <c r="P22" s="10">
        <v>18</v>
      </c>
      <c r="Q22" s="10">
        <v>17</v>
      </c>
      <c r="R22" s="10">
        <v>1010</v>
      </c>
    </row>
    <row r="23" spans="1:18" ht="15" thickBot="1" x14ac:dyDescent="0.35">
      <c r="A23" s="9" t="s">
        <v>84</v>
      </c>
      <c r="B23" s="10">
        <v>21</v>
      </c>
      <c r="C23" s="10">
        <v>21</v>
      </c>
      <c r="D23" s="10">
        <v>20</v>
      </c>
      <c r="E23" s="10">
        <v>21</v>
      </c>
      <c r="F23" s="10">
        <v>17</v>
      </c>
      <c r="G23" s="10">
        <v>19</v>
      </c>
      <c r="H23" s="10">
        <v>21</v>
      </c>
      <c r="I23" s="10">
        <v>23</v>
      </c>
      <c r="J23" s="10">
        <v>3</v>
      </c>
      <c r="K23" s="10">
        <v>3</v>
      </c>
      <c r="L23" s="10">
        <v>4</v>
      </c>
      <c r="M23" s="10">
        <v>3</v>
      </c>
      <c r="N23" s="10">
        <v>7</v>
      </c>
      <c r="O23" s="10">
        <v>5</v>
      </c>
      <c r="P23" s="10">
        <v>3</v>
      </c>
      <c r="Q23" s="10">
        <v>1</v>
      </c>
      <c r="R23" s="10">
        <v>1080</v>
      </c>
    </row>
    <row r="24" spans="1:18" ht="15" thickBot="1" x14ac:dyDescent="0.35">
      <c r="A24" s="9" t="s">
        <v>85</v>
      </c>
      <c r="B24" s="10">
        <v>19</v>
      </c>
      <c r="C24" s="10">
        <v>14</v>
      </c>
      <c r="D24" s="10">
        <v>15</v>
      </c>
      <c r="E24" s="10">
        <v>4</v>
      </c>
      <c r="F24" s="10">
        <v>4</v>
      </c>
      <c r="G24" s="10">
        <v>4</v>
      </c>
      <c r="H24" s="10">
        <v>1</v>
      </c>
      <c r="I24" s="10">
        <v>3</v>
      </c>
      <c r="J24" s="10">
        <v>5</v>
      </c>
      <c r="K24" s="10">
        <v>10</v>
      </c>
      <c r="L24" s="10">
        <v>9</v>
      </c>
      <c r="M24" s="10">
        <v>20</v>
      </c>
      <c r="N24" s="10">
        <v>20</v>
      </c>
      <c r="O24" s="10">
        <v>20</v>
      </c>
      <c r="P24" s="10">
        <v>23</v>
      </c>
      <c r="Q24" s="10">
        <v>21</v>
      </c>
      <c r="R24" s="10">
        <v>1051</v>
      </c>
    </row>
    <row r="25" spans="1:18" ht="15" thickBot="1" x14ac:dyDescent="0.35">
      <c r="A25" s="9" t="s">
        <v>151</v>
      </c>
      <c r="B25" s="10">
        <v>14</v>
      </c>
      <c r="C25" s="10">
        <v>13</v>
      </c>
      <c r="D25" s="10">
        <v>5</v>
      </c>
      <c r="E25" s="10">
        <v>6</v>
      </c>
      <c r="F25" s="10">
        <v>8</v>
      </c>
      <c r="G25" s="10">
        <v>1</v>
      </c>
      <c r="H25" s="10">
        <v>19</v>
      </c>
      <c r="I25" s="10">
        <v>9</v>
      </c>
      <c r="J25" s="10">
        <v>10</v>
      </c>
      <c r="K25" s="10">
        <v>11</v>
      </c>
      <c r="L25" s="10">
        <v>19</v>
      </c>
      <c r="M25" s="10">
        <v>18</v>
      </c>
      <c r="N25" s="10">
        <v>16</v>
      </c>
      <c r="O25" s="10">
        <v>23</v>
      </c>
      <c r="P25" s="10">
        <v>5</v>
      </c>
      <c r="Q25" s="10">
        <v>15</v>
      </c>
      <c r="R25" s="10">
        <v>1085</v>
      </c>
    </row>
    <row r="26" spans="1:18" ht="15" thickBot="1" x14ac:dyDescent="0.35">
      <c r="A26" s="9" t="s">
        <v>152</v>
      </c>
      <c r="B26" s="10">
        <v>9</v>
      </c>
      <c r="C26" s="10">
        <v>1</v>
      </c>
      <c r="D26" s="10">
        <v>1</v>
      </c>
      <c r="E26" s="10">
        <v>1</v>
      </c>
      <c r="F26" s="10">
        <v>1</v>
      </c>
      <c r="G26" s="10">
        <v>12</v>
      </c>
      <c r="H26" s="10">
        <v>3</v>
      </c>
      <c r="I26" s="10">
        <v>1</v>
      </c>
      <c r="J26" s="10">
        <v>15</v>
      </c>
      <c r="K26" s="10">
        <v>23</v>
      </c>
      <c r="L26" s="10">
        <v>23</v>
      </c>
      <c r="M26" s="10">
        <v>23</v>
      </c>
      <c r="N26" s="10">
        <v>23</v>
      </c>
      <c r="O26" s="10">
        <v>12</v>
      </c>
      <c r="P26" s="10">
        <v>21</v>
      </c>
      <c r="Q26" s="10">
        <v>23</v>
      </c>
      <c r="R26" s="10">
        <v>1019</v>
      </c>
    </row>
    <row r="27" spans="1:18" ht="15" thickBot="1" x14ac:dyDescent="0.35">
      <c r="A27" s="9" t="s">
        <v>153</v>
      </c>
      <c r="B27" s="10">
        <v>7</v>
      </c>
      <c r="C27" s="10">
        <v>10</v>
      </c>
      <c r="D27" s="10">
        <v>11</v>
      </c>
      <c r="E27" s="10">
        <v>10</v>
      </c>
      <c r="F27" s="10">
        <v>21</v>
      </c>
      <c r="G27" s="10">
        <v>20</v>
      </c>
      <c r="H27" s="10">
        <v>23</v>
      </c>
      <c r="I27" s="10">
        <v>20</v>
      </c>
      <c r="J27" s="10">
        <v>17</v>
      </c>
      <c r="K27" s="10">
        <v>14</v>
      </c>
      <c r="L27" s="10">
        <v>13</v>
      </c>
      <c r="M27" s="10">
        <v>14</v>
      </c>
      <c r="N27" s="10">
        <v>3</v>
      </c>
      <c r="O27" s="10">
        <v>4</v>
      </c>
      <c r="P27" s="10">
        <v>1</v>
      </c>
      <c r="Q27" s="10">
        <v>4</v>
      </c>
      <c r="R27" s="10">
        <v>1075</v>
      </c>
    </row>
    <row r="28" spans="1:18" ht="15" thickBot="1" x14ac:dyDescent="0.35">
      <c r="A28" s="9" t="s">
        <v>154</v>
      </c>
      <c r="B28" s="10">
        <v>5</v>
      </c>
      <c r="C28" s="10">
        <v>7</v>
      </c>
      <c r="D28" s="10">
        <v>4</v>
      </c>
      <c r="E28" s="10">
        <v>17</v>
      </c>
      <c r="F28" s="10">
        <v>11</v>
      </c>
      <c r="G28" s="10">
        <v>16</v>
      </c>
      <c r="H28" s="10">
        <v>2</v>
      </c>
      <c r="I28" s="10">
        <v>4</v>
      </c>
      <c r="J28" s="10">
        <v>19</v>
      </c>
      <c r="K28" s="10">
        <v>17</v>
      </c>
      <c r="L28" s="10">
        <v>20</v>
      </c>
      <c r="M28" s="10">
        <v>7</v>
      </c>
      <c r="N28" s="10">
        <v>13</v>
      </c>
      <c r="O28" s="10">
        <v>8</v>
      </c>
      <c r="P28" s="10">
        <v>22</v>
      </c>
      <c r="Q28" s="10">
        <v>20</v>
      </c>
      <c r="R28" s="10">
        <v>1013</v>
      </c>
    </row>
    <row r="29" spans="1:18" ht="15" thickBot="1" x14ac:dyDescent="0.35">
      <c r="A29" s="9" t="s">
        <v>155</v>
      </c>
      <c r="B29" s="10">
        <v>15</v>
      </c>
      <c r="C29" s="10">
        <v>12</v>
      </c>
      <c r="D29" s="10">
        <v>22</v>
      </c>
      <c r="E29" s="10">
        <v>19</v>
      </c>
      <c r="F29" s="10">
        <v>22</v>
      </c>
      <c r="G29" s="10">
        <v>15</v>
      </c>
      <c r="H29" s="10">
        <v>22</v>
      </c>
      <c r="I29" s="10">
        <v>22</v>
      </c>
      <c r="J29" s="10">
        <v>9</v>
      </c>
      <c r="K29" s="10">
        <v>12</v>
      </c>
      <c r="L29" s="10">
        <v>2</v>
      </c>
      <c r="M29" s="10">
        <v>5</v>
      </c>
      <c r="N29" s="10">
        <v>2</v>
      </c>
      <c r="O29" s="10">
        <v>9</v>
      </c>
      <c r="P29" s="10">
        <v>2</v>
      </c>
      <c r="Q29" s="10">
        <v>2</v>
      </c>
      <c r="R29" s="10">
        <v>1026</v>
      </c>
    </row>
    <row r="30" spans="1:18" ht="15" thickBot="1" x14ac:dyDescent="0.35">
      <c r="A30" s="9" t="s">
        <v>156</v>
      </c>
      <c r="B30" s="10">
        <v>18</v>
      </c>
      <c r="C30" s="10">
        <v>22</v>
      </c>
      <c r="D30" s="10">
        <v>19</v>
      </c>
      <c r="E30" s="10">
        <v>20</v>
      </c>
      <c r="F30" s="10">
        <v>14</v>
      </c>
      <c r="G30" s="10">
        <v>21</v>
      </c>
      <c r="H30" s="10">
        <v>10</v>
      </c>
      <c r="I30" s="10">
        <v>18</v>
      </c>
      <c r="J30" s="10">
        <v>6</v>
      </c>
      <c r="K30" s="10">
        <v>2</v>
      </c>
      <c r="L30" s="10">
        <v>5</v>
      </c>
      <c r="M30" s="10">
        <v>4</v>
      </c>
      <c r="N30" s="10">
        <v>10</v>
      </c>
      <c r="O30" s="10">
        <v>3</v>
      </c>
      <c r="P30" s="10">
        <v>14</v>
      </c>
      <c r="Q30" s="10">
        <v>6</v>
      </c>
      <c r="R30" s="10">
        <v>1085</v>
      </c>
    </row>
    <row r="31" spans="1:18" ht="18.600000000000001" thickBot="1" x14ac:dyDescent="0.35">
      <c r="A31" s="5"/>
    </row>
    <row r="32" spans="1:18" ht="15" thickBot="1" x14ac:dyDescent="0.35">
      <c r="A32" s="9" t="s">
        <v>86</v>
      </c>
      <c r="B32" s="9" t="s">
        <v>51</v>
      </c>
      <c r="C32" s="9" t="s">
        <v>52</v>
      </c>
      <c r="D32" s="9" t="s">
        <v>53</v>
      </c>
      <c r="E32" s="9" t="s">
        <v>54</v>
      </c>
      <c r="F32" s="9" t="s">
        <v>55</v>
      </c>
      <c r="G32" s="9" t="s">
        <v>56</v>
      </c>
      <c r="H32" s="9" t="s">
        <v>57</v>
      </c>
      <c r="I32" s="9" t="s">
        <v>58</v>
      </c>
      <c r="J32" s="9" t="s">
        <v>59</v>
      </c>
      <c r="K32" s="9" t="s">
        <v>60</v>
      </c>
      <c r="L32" s="9" t="s">
        <v>61</v>
      </c>
      <c r="M32" s="9" t="s">
        <v>62</v>
      </c>
      <c r="N32" s="9" t="s">
        <v>63</v>
      </c>
      <c r="O32" s="9" t="s">
        <v>64</v>
      </c>
      <c r="P32" s="9" t="s">
        <v>65</v>
      </c>
      <c r="Q32" s="9" t="s">
        <v>66</v>
      </c>
    </row>
    <row r="33" spans="1:17" ht="15" thickBot="1" x14ac:dyDescent="0.35">
      <c r="A33" s="9" t="s">
        <v>87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 t="s">
        <v>89</v>
      </c>
      <c r="G33" s="10" t="s">
        <v>161</v>
      </c>
      <c r="H33" s="10" t="s">
        <v>162</v>
      </c>
      <c r="I33" s="10" t="s">
        <v>89</v>
      </c>
      <c r="J33" s="10" t="s">
        <v>163</v>
      </c>
      <c r="K33" s="10" t="s">
        <v>164</v>
      </c>
      <c r="L33" s="10" t="s">
        <v>165</v>
      </c>
      <c r="M33" s="10" t="s">
        <v>166</v>
      </c>
      <c r="N33" s="10" t="s">
        <v>167</v>
      </c>
      <c r="O33" s="10" t="s">
        <v>168</v>
      </c>
      <c r="P33" s="10" t="s">
        <v>169</v>
      </c>
      <c r="Q33" s="10" t="s">
        <v>170</v>
      </c>
    </row>
    <row r="34" spans="1:17" ht="15" thickBot="1" x14ac:dyDescent="0.35">
      <c r="A34" s="9" t="s">
        <v>98</v>
      </c>
      <c r="B34" s="10" t="s">
        <v>157</v>
      </c>
      <c r="C34" s="10" t="s">
        <v>158</v>
      </c>
      <c r="D34" s="10" t="s">
        <v>159</v>
      </c>
      <c r="E34" s="10" t="s">
        <v>160</v>
      </c>
      <c r="F34" s="10" t="s">
        <v>89</v>
      </c>
      <c r="G34" s="10" t="s">
        <v>161</v>
      </c>
      <c r="H34" s="10" t="s">
        <v>162</v>
      </c>
      <c r="I34" s="10" t="s">
        <v>89</v>
      </c>
      <c r="J34" s="10" t="s">
        <v>89</v>
      </c>
      <c r="K34" s="10" t="s">
        <v>89</v>
      </c>
      <c r="L34" s="10" t="s">
        <v>165</v>
      </c>
      <c r="M34" s="10" t="s">
        <v>166</v>
      </c>
      <c r="N34" s="10" t="s">
        <v>167</v>
      </c>
      <c r="O34" s="10" t="s">
        <v>168</v>
      </c>
      <c r="P34" s="10" t="s">
        <v>169</v>
      </c>
      <c r="Q34" s="10" t="s">
        <v>171</v>
      </c>
    </row>
    <row r="35" spans="1:17" ht="15" thickBot="1" x14ac:dyDescent="0.35">
      <c r="A35" s="9" t="s">
        <v>100</v>
      </c>
      <c r="B35" s="10" t="s">
        <v>157</v>
      </c>
      <c r="C35" s="10" t="s">
        <v>158</v>
      </c>
      <c r="D35" s="10" t="s">
        <v>172</v>
      </c>
      <c r="E35" s="10" t="s">
        <v>160</v>
      </c>
      <c r="F35" s="10" t="s">
        <v>89</v>
      </c>
      <c r="G35" s="10" t="s">
        <v>161</v>
      </c>
      <c r="H35" s="10" t="s">
        <v>89</v>
      </c>
      <c r="I35" s="10" t="s">
        <v>89</v>
      </c>
      <c r="J35" s="10" t="s">
        <v>89</v>
      </c>
      <c r="K35" s="10" t="s">
        <v>89</v>
      </c>
      <c r="L35" s="10" t="s">
        <v>165</v>
      </c>
      <c r="M35" s="10" t="s">
        <v>166</v>
      </c>
      <c r="N35" s="10" t="s">
        <v>167</v>
      </c>
      <c r="O35" s="10" t="s">
        <v>168</v>
      </c>
      <c r="P35" s="10" t="s">
        <v>173</v>
      </c>
      <c r="Q35" s="10" t="s">
        <v>171</v>
      </c>
    </row>
    <row r="36" spans="1:17" ht="15" thickBot="1" x14ac:dyDescent="0.35">
      <c r="A36" s="9" t="s">
        <v>103</v>
      </c>
      <c r="B36" s="10" t="s">
        <v>157</v>
      </c>
      <c r="C36" s="10" t="s">
        <v>158</v>
      </c>
      <c r="D36" s="10" t="s">
        <v>172</v>
      </c>
      <c r="E36" s="10" t="s">
        <v>174</v>
      </c>
      <c r="F36" s="10" t="s">
        <v>89</v>
      </c>
      <c r="G36" s="10" t="s">
        <v>161</v>
      </c>
      <c r="H36" s="10" t="s">
        <v>89</v>
      </c>
      <c r="I36" s="10" t="s">
        <v>89</v>
      </c>
      <c r="J36" s="10" t="s">
        <v>89</v>
      </c>
      <c r="K36" s="10" t="s">
        <v>89</v>
      </c>
      <c r="L36" s="10" t="s">
        <v>165</v>
      </c>
      <c r="M36" s="10" t="s">
        <v>166</v>
      </c>
      <c r="N36" s="10" t="s">
        <v>167</v>
      </c>
      <c r="O36" s="10" t="s">
        <v>175</v>
      </c>
      <c r="P36" s="10" t="s">
        <v>173</v>
      </c>
      <c r="Q36" s="10" t="s">
        <v>171</v>
      </c>
    </row>
    <row r="37" spans="1:17" ht="15" thickBot="1" x14ac:dyDescent="0.35">
      <c r="A37" s="9" t="s">
        <v>104</v>
      </c>
      <c r="B37" s="10" t="s">
        <v>157</v>
      </c>
      <c r="C37" s="10" t="s">
        <v>158</v>
      </c>
      <c r="D37" s="10" t="s">
        <v>172</v>
      </c>
      <c r="E37" s="10" t="s">
        <v>174</v>
      </c>
      <c r="F37" s="10" t="s">
        <v>89</v>
      </c>
      <c r="G37" s="10" t="s">
        <v>161</v>
      </c>
      <c r="H37" s="10" t="s">
        <v>89</v>
      </c>
      <c r="I37" s="10" t="s">
        <v>89</v>
      </c>
      <c r="J37" s="10" t="s">
        <v>89</v>
      </c>
      <c r="K37" s="10" t="s">
        <v>89</v>
      </c>
      <c r="L37" s="10" t="s">
        <v>165</v>
      </c>
      <c r="M37" s="10" t="s">
        <v>166</v>
      </c>
      <c r="N37" s="10" t="s">
        <v>167</v>
      </c>
      <c r="O37" s="10" t="s">
        <v>175</v>
      </c>
      <c r="P37" s="10" t="s">
        <v>173</v>
      </c>
      <c r="Q37" s="10" t="s">
        <v>171</v>
      </c>
    </row>
    <row r="38" spans="1:17" ht="15" thickBot="1" x14ac:dyDescent="0.35">
      <c r="A38" s="9" t="s">
        <v>106</v>
      </c>
      <c r="B38" s="10" t="s">
        <v>157</v>
      </c>
      <c r="C38" s="10" t="s">
        <v>89</v>
      </c>
      <c r="D38" s="10" t="s">
        <v>172</v>
      </c>
      <c r="E38" s="10" t="s">
        <v>174</v>
      </c>
      <c r="F38" s="10" t="s">
        <v>89</v>
      </c>
      <c r="G38" s="10" t="s">
        <v>176</v>
      </c>
      <c r="H38" s="10" t="s">
        <v>89</v>
      </c>
      <c r="I38" s="10" t="s">
        <v>89</v>
      </c>
      <c r="J38" s="10" t="s">
        <v>89</v>
      </c>
      <c r="K38" s="10" t="s">
        <v>89</v>
      </c>
      <c r="L38" s="10" t="s">
        <v>177</v>
      </c>
      <c r="M38" s="10" t="s">
        <v>166</v>
      </c>
      <c r="N38" s="10" t="s">
        <v>173</v>
      </c>
      <c r="O38" s="10" t="s">
        <v>175</v>
      </c>
      <c r="P38" s="10" t="s">
        <v>173</v>
      </c>
      <c r="Q38" s="10" t="s">
        <v>171</v>
      </c>
    </row>
    <row r="39" spans="1:17" ht="15" thickBot="1" x14ac:dyDescent="0.35">
      <c r="A39" s="9" t="s">
        <v>107</v>
      </c>
      <c r="B39" s="10" t="s">
        <v>157</v>
      </c>
      <c r="C39" s="10" t="s">
        <v>89</v>
      </c>
      <c r="D39" s="10" t="s">
        <v>172</v>
      </c>
      <c r="E39" s="10" t="s">
        <v>174</v>
      </c>
      <c r="F39" s="10" t="s">
        <v>89</v>
      </c>
      <c r="G39" s="10" t="s">
        <v>176</v>
      </c>
      <c r="H39" s="10" t="s">
        <v>89</v>
      </c>
      <c r="I39" s="10" t="s">
        <v>89</v>
      </c>
      <c r="J39" s="10" t="s">
        <v>89</v>
      </c>
      <c r="K39" s="10" t="s">
        <v>89</v>
      </c>
      <c r="L39" s="10" t="s">
        <v>177</v>
      </c>
      <c r="M39" s="10" t="s">
        <v>166</v>
      </c>
      <c r="N39" s="10" t="s">
        <v>173</v>
      </c>
      <c r="O39" s="10" t="s">
        <v>175</v>
      </c>
      <c r="P39" s="10" t="s">
        <v>89</v>
      </c>
      <c r="Q39" s="10" t="s">
        <v>171</v>
      </c>
    </row>
    <row r="40" spans="1:17" ht="15" thickBot="1" x14ac:dyDescent="0.35">
      <c r="A40" s="9" t="s">
        <v>109</v>
      </c>
      <c r="B40" s="10" t="s">
        <v>89</v>
      </c>
      <c r="C40" s="10" t="s">
        <v>89</v>
      </c>
      <c r="D40" s="10" t="s">
        <v>172</v>
      </c>
      <c r="E40" s="10" t="s">
        <v>174</v>
      </c>
      <c r="F40" s="10" t="s">
        <v>89</v>
      </c>
      <c r="G40" s="10" t="s">
        <v>176</v>
      </c>
      <c r="H40" s="10" t="s">
        <v>89</v>
      </c>
      <c r="I40" s="10" t="s">
        <v>89</v>
      </c>
      <c r="J40" s="10" t="s">
        <v>89</v>
      </c>
      <c r="K40" s="10" t="s">
        <v>89</v>
      </c>
      <c r="L40" s="10" t="s">
        <v>177</v>
      </c>
      <c r="M40" s="10" t="s">
        <v>166</v>
      </c>
      <c r="N40" s="10" t="s">
        <v>173</v>
      </c>
      <c r="O40" s="10" t="s">
        <v>175</v>
      </c>
      <c r="P40" s="10" t="s">
        <v>89</v>
      </c>
      <c r="Q40" s="10" t="s">
        <v>171</v>
      </c>
    </row>
    <row r="41" spans="1:17" ht="15" thickBot="1" x14ac:dyDescent="0.35">
      <c r="A41" s="9" t="s">
        <v>112</v>
      </c>
      <c r="B41" s="10" t="s">
        <v>89</v>
      </c>
      <c r="C41" s="10" t="s">
        <v>89</v>
      </c>
      <c r="D41" s="10" t="s">
        <v>172</v>
      </c>
      <c r="E41" s="10" t="s">
        <v>174</v>
      </c>
      <c r="F41" s="10" t="s">
        <v>89</v>
      </c>
      <c r="G41" s="10" t="s">
        <v>176</v>
      </c>
      <c r="H41" s="10" t="s">
        <v>89</v>
      </c>
      <c r="I41" s="10" t="s">
        <v>89</v>
      </c>
      <c r="J41" s="10" t="s">
        <v>89</v>
      </c>
      <c r="K41" s="10" t="s">
        <v>89</v>
      </c>
      <c r="L41" s="10" t="s">
        <v>177</v>
      </c>
      <c r="M41" s="10" t="s">
        <v>166</v>
      </c>
      <c r="N41" s="10" t="s">
        <v>173</v>
      </c>
      <c r="O41" s="10" t="s">
        <v>89</v>
      </c>
      <c r="P41" s="10" t="s">
        <v>89</v>
      </c>
      <c r="Q41" s="10" t="s">
        <v>171</v>
      </c>
    </row>
    <row r="42" spans="1:17" ht="15" thickBot="1" x14ac:dyDescent="0.35">
      <c r="A42" s="9" t="s">
        <v>113</v>
      </c>
      <c r="B42" s="10" t="s">
        <v>89</v>
      </c>
      <c r="C42" s="10" t="s">
        <v>89</v>
      </c>
      <c r="D42" s="10" t="s">
        <v>172</v>
      </c>
      <c r="E42" s="10" t="s">
        <v>174</v>
      </c>
      <c r="F42" s="10" t="s">
        <v>89</v>
      </c>
      <c r="G42" s="10" t="s">
        <v>176</v>
      </c>
      <c r="H42" s="10" t="s">
        <v>89</v>
      </c>
      <c r="I42" s="10" t="s">
        <v>89</v>
      </c>
      <c r="J42" s="10" t="s">
        <v>89</v>
      </c>
      <c r="K42" s="10" t="s">
        <v>89</v>
      </c>
      <c r="L42" s="10" t="s">
        <v>177</v>
      </c>
      <c r="M42" s="10" t="s">
        <v>166</v>
      </c>
      <c r="N42" s="10" t="s">
        <v>173</v>
      </c>
      <c r="O42" s="10" t="s">
        <v>89</v>
      </c>
      <c r="P42" s="10" t="s">
        <v>89</v>
      </c>
      <c r="Q42" s="10" t="s">
        <v>89</v>
      </c>
    </row>
    <row r="43" spans="1:17" ht="15" thickBot="1" x14ac:dyDescent="0.35">
      <c r="A43" s="9" t="s">
        <v>114</v>
      </c>
      <c r="B43" s="10" t="s">
        <v>89</v>
      </c>
      <c r="C43" s="10" t="s">
        <v>89</v>
      </c>
      <c r="D43" s="10" t="s">
        <v>89</v>
      </c>
      <c r="E43" s="10" t="s">
        <v>174</v>
      </c>
      <c r="F43" s="10" t="s">
        <v>89</v>
      </c>
      <c r="G43" s="10" t="s">
        <v>176</v>
      </c>
      <c r="H43" s="10" t="s">
        <v>89</v>
      </c>
      <c r="I43" s="10" t="s">
        <v>89</v>
      </c>
      <c r="J43" s="10" t="s">
        <v>89</v>
      </c>
      <c r="K43" s="10" t="s">
        <v>89</v>
      </c>
      <c r="L43" s="10" t="s">
        <v>177</v>
      </c>
      <c r="M43" s="10" t="s">
        <v>166</v>
      </c>
      <c r="N43" s="10" t="s">
        <v>173</v>
      </c>
      <c r="O43" s="10" t="s">
        <v>89</v>
      </c>
      <c r="P43" s="10" t="s">
        <v>89</v>
      </c>
      <c r="Q43" s="10" t="s">
        <v>89</v>
      </c>
    </row>
    <row r="44" spans="1:17" ht="15" thickBot="1" x14ac:dyDescent="0.35">
      <c r="A44" s="9" t="s">
        <v>116</v>
      </c>
      <c r="B44" s="10" t="s">
        <v>89</v>
      </c>
      <c r="C44" s="10" t="s">
        <v>89</v>
      </c>
      <c r="D44" s="10" t="s">
        <v>89</v>
      </c>
      <c r="E44" s="10" t="s">
        <v>174</v>
      </c>
      <c r="F44" s="10" t="s">
        <v>89</v>
      </c>
      <c r="G44" s="10" t="s">
        <v>89</v>
      </c>
      <c r="H44" s="10" t="s">
        <v>89</v>
      </c>
      <c r="I44" s="10" t="s">
        <v>89</v>
      </c>
      <c r="J44" s="10" t="s">
        <v>89</v>
      </c>
      <c r="K44" s="10" t="s">
        <v>89</v>
      </c>
      <c r="L44" s="10" t="s">
        <v>177</v>
      </c>
      <c r="M44" s="10" t="s">
        <v>166</v>
      </c>
      <c r="N44" s="10" t="s">
        <v>178</v>
      </c>
      <c r="O44" s="10" t="s">
        <v>89</v>
      </c>
      <c r="P44" s="10" t="s">
        <v>89</v>
      </c>
      <c r="Q44" s="10" t="s">
        <v>89</v>
      </c>
    </row>
    <row r="45" spans="1:17" ht="15" thickBot="1" x14ac:dyDescent="0.35">
      <c r="A45" s="9" t="s">
        <v>117</v>
      </c>
      <c r="B45" s="10" t="s">
        <v>89</v>
      </c>
      <c r="C45" s="10" t="s">
        <v>89</v>
      </c>
      <c r="D45" s="10" t="s">
        <v>89</v>
      </c>
      <c r="E45" s="10" t="s">
        <v>174</v>
      </c>
      <c r="F45" s="10" t="s">
        <v>89</v>
      </c>
      <c r="G45" s="10" t="s">
        <v>89</v>
      </c>
      <c r="H45" s="10" t="s">
        <v>89</v>
      </c>
      <c r="I45" s="10" t="s">
        <v>89</v>
      </c>
      <c r="J45" s="10" t="s">
        <v>89</v>
      </c>
      <c r="K45" s="10" t="s">
        <v>89</v>
      </c>
      <c r="L45" s="10" t="s">
        <v>177</v>
      </c>
      <c r="M45" s="10" t="s">
        <v>166</v>
      </c>
      <c r="N45" s="10" t="s">
        <v>89</v>
      </c>
      <c r="O45" s="10" t="s">
        <v>89</v>
      </c>
      <c r="P45" s="10" t="s">
        <v>89</v>
      </c>
      <c r="Q45" s="10" t="s">
        <v>89</v>
      </c>
    </row>
    <row r="46" spans="1:17" ht="15" thickBot="1" x14ac:dyDescent="0.35">
      <c r="A46" s="9" t="s">
        <v>118</v>
      </c>
      <c r="B46" s="10" t="s">
        <v>89</v>
      </c>
      <c r="C46" s="10" t="s">
        <v>89</v>
      </c>
      <c r="D46" s="10" t="s">
        <v>89</v>
      </c>
      <c r="E46" s="10" t="s">
        <v>174</v>
      </c>
      <c r="F46" s="10" t="s">
        <v>89</v>
      </c>
      <c r="G46" s="10" t="s">
        <v>89</v>
      </c>
      <c r="H46" s="10" t="s">
        <v>89</v>
      </c>
      <c r="I46" s="10" t="s">
        <v>89</v>
      </c>
      <c r="J46" s="10" t="s">
        <v>89</v>
      </c>
      <c r="K46" s="10" t="s">
        <v>89</v>
      </c>
      <c r="L46" s="10" t="s">
        <v>177</v>
      </c>
      <c r="M46" s="10" t="s">
        <v>89</v>
      </c>
      <c r="N46" s="10" t="s">
        <v>89</v>
      </c>
      <c r="O46" s="10" t="s">
        <v>89</v>
      </c>
      <c r="P46" s="10" t="s">
        <v>89</v>
      </c>
      <c r="Q46" s="10" t="s">
        <v>89</v>
      </c>
    </row>
    <row r="47" spans="1:17" ht="15" thickBot="1" x14ac:dyDescent="0.35">
      <c r="A47" s="9" t="s">
        <v>119</v>
      </c>
      <c r="B47" s="10" t="s">
        <v>89</v>
      </c>
      <c r="C47" s="10" t="s">
        <v>89</v>
      </c>
      <c r="D47" s="10" t="s">
        <v>89</v>
      </c>
      <c r="E47" s="10" t="s">
        <v>174</v>
      </c>
      <c r="F47" s="10" t="s">
        <v>89</v>
      </c>
      <c r="G47" s="10" t="s">
        <v>89</v>
      </c>
      <c r="H47" s="10" t="s">
        <v>89</v>
      </c>
      <c r="I47" s="10" t="s">
        <v>89</v>
      </c>
      <c r="J47" s="10" t="s">
        <v>89</v>
      </c>
      <c r="K47" s="10" t="s">
        <v>89</v>
      </c>
      <c r="L47" s="10" t="s">
        <v>89</v>
      </c>
      <c r="M47" s="10" t="s">
        <v>89</v>
      </c>
      <c r="N47" s="10" t="s">
        <v>89</v>
      </c>
      <c r="O47" s="10" t="s">
        <v>89</v>
      </c>
      <c r="P47" s="10" t="s">
        <v>89</v>
      </c>
      <c r="Q47" s="10" t="s">
        <v>89</v>
      </c>
    </row>
    <row r="48" spans="1:17" ht="15" thickBot="1" x14ac:dyDescent="0.35">
      <c r="A48" s="9" t="s">
        <v>120</v>
      </c>
      <c r="B48" s="10" t="s">
        <v>89</v>
      </c>
      <c r="C48" s="10" t="s">
        <v>89</v>
      </c>
      <c r="D48" s="10" t="s">
        <v>89</v>
      </c>
      <c r="E48" s="10" t="s">
        <v>174</v>
      </c>
      <c r="F48" s="10" t="s">
        <v>89</v>
      </c>
      <c r="G48" s="10" t="s">
        <v>89</v>
      </c>
      <c r="H48" s="10" t="s">
        <v>89</v>
      </c>
      <c r="I48" s="10" t="s">
        <v>89</v>
      </c>
      <c r="J48" s="10" t="s">
        <v>89</v>
      </c>
      <c r="K48" s="10" t="s">
        <v>89</v>
      </c>
      <c r="L48" s="10" t="s">
        <v>89</v>
      </c>
      <c r="M48" s="10" t="s">
        <v>89</v>
      </c>
      <c r="N48" s="10" t="s">
        <v>89</v>
      </c>
      <c r="O48" s="10" t="s">
        <v>89</v>
      </c>
      <c r="P48" s="10" t="s">
        <v>89</v>
      </c>
      <c r="Q48" s="10" t="s">
        <v>89</v>
      </c>
    </row>
    <row r="49" spans="1:17" ht="15" thickBot="1" x14ac:dyDescent="0.35">
      <c r="A49" s="9" t="s">
        <v>121</v>
      </c>
      <c r="B49" s="10" t="s">
        <v>89</v>
      </c>
      <c r="C49" s="10" t="s">
        <v>89</v>
      </c>
      <c r="D49" s="10" t="s">
        <v>89</v>
      </c>
      <c r="E49" s="10" t="s">
        <v>174</v>
      </c>
      <c r="F49" s="10" t="s">
        <v>89</v>
      </c>
      <c r="G49" s="10" t="s">
        <v>89</v>
      </c>
      <c r="H49" s="10" t="s">
        <v>89</v>
      </c>
      <c r="I49" s="10" t="s">
        <v>89</v>
      </c>
      <c r="J49" s="10" t="s">
        <v>89</v>
      </c>
      <c r="K49" s="10" t="s">
        <v>89</v>
      </c>
      <c r="L49" s="10" t="s">
        <v>89</v>
      </c>
      <c r="M49" s="10" t="s">
        <v>89</v>
      </c>
      <c r="N49" s="10" t="s">
        <v>89</v>
      </c>
      <c r="O49" s="10" t="s">
        <v>89</v>
      </c>
      <c r="P49" s="10" t="s">
        <v>89</v>
      </c>
      <c r="Q49" s="10" t="s">
        <v>89</v>
      </c>
    </row>
    <row r="50" spans="1:17" ht="15" thickBot="1" x14ac:dyDescent="0.35">
      <c r="A50" s="9" t="s">
        <v>179</v>
      </c>
      <c r="B50" s="10" t="s">
        <v>89</v>
      </c>
      <c r="C50" s="10" t="s">
        <v>89</v>
      </c>
      <c r="D50" s="10" t="s">
        <v>89</v>
      </c>
      <c r="E50" s="10" t="s">
        <v>174</v>
      </c>
      <c r="F50" s="10" t="s">
        <v>89</v>
      </c>
      <c r="G50" s="10" t="s">
        <v>89</v>
      </c>
      <c r="H50" s="10" t="s">
        <v>89</v>
      </c>
      <c r="I50" s="10" t="s">
        <v>89</v>
      </c>
      <c r="J50" s="10" t="s">
        <v>89</v>
      </c>
      <c r="K50" s="10" t="s">
        <v>89</v>
      </c>
      <c r="L50" s="10" t="s">
        <v>89</v>
      </c>
      <c r="M50" s="10" t="s">
        <v>89</v>
      </c>
      <c r="N50" s="10" t="s">
        <v>89</v>
      </c>
      <c r="O50" s="10" t="s">
        <v>89</v>
      </c>
      <c r="P50" s="10" t="s">
        <v>89</v>
      </c>
      <c r="Q50" s="10" t="s">
        <v>89</v>
      </c>
    </row>
    <row r="51" spans="1:17" ht="15" thickBot="1" x14ac:dyDescent="0.35">
      <c r="A51" s="9" t="s">
        <v>180</v>
      </c>
      <c r="B51" s="10" t="s">
        <v>89</v>
      </c>
      <c r="C51" s="10" t="s">
        <v>89</v>
      </c>
      <c r="D51" s="10" t="s">
        <v>89</v>
      </c>
      <c r="E51" s="10" t="s">
        <v>174</v>
      </c>
      <c r="F51" s="10" t="s">
        <v>89</v>
      </c>
      <c r="G51" s="10" t="s">
        <v>89</v>
      </c>
      <c r="H51" s="10" t="s">
        <v>89</v>
      </c>
      <c r="I51" s="10" t="s">
        <v>89</v>
      </c>
      <c r="J51" s="10" t="s">
        <v>89</v>
      </c>
      <c r="K51" s="10" t="s">
        <v>89</v>
      </c>
      <c r="L51" s="10" t="s">
        <v>89</v>
      </c>
      <c r="M51" s="10" t="s">
        <v>89</v>
      </c>
      <c r="N51" s="10" t="s">
        <v>89</v>
      </c>
      <c r="O51" s="10" t="s">
        <v>89</v>
      </c>
      <c r="P51" s="10" t="s">
        <v>89</v>
      </c>
      <c r="Q51" s="10" t="s">
        <v>89</v>
      </c>
    </row>
    <row r="52" spans="1:17" ht="15" thickBot="1" x14ac:dyDescent="0.35">
      <c r="A52" s="9" t="s">
        <v>181</v>
      </c>
      <c r="B52" s="10" t="s">
        <v>89</v>
      </c>
      <c r="C52" s="10" t="s">
        <v>89</v>
      </c>
      <c r="D52" s="10" t="s">
        <v>89</v>
      </c>
      <c r="E52" s="10" t="s">
        <v>174</v>
      </c>
      <c r="F52" s="10" t="s">
        <v>89</v>
      </c>
      <c r="G52" s="10" t="s">
        <v>89</v>
      </c>
      <c r="H52" s="10" t="s">
        <v>89</v>
      </c>
      <c r="I52" s="10" t="s">
        <v>89</v>
      </c>
      <c r="J52" s="10" t="s">
        <v>89</v>
      </c>
      <c r="K52" s="10" t="s">
        <v>89</v>
      </c>
      <c r="L52" s="10" t="s">
        <v>89</v>
      </c>
      <c r="M52" s="10" t="s">
        <v>89</v>
      </c>
      <c r="N52" s="10" t="s">
        <v>89</v>
      </c>
      <c r="O52" s="10" t="s">
        <v>89</v>
      </c>
      <c r="P52" s="10" t="s">
        <v>89</v>
      </c>
      <c r="Q52" s="10" t="s">
        <v>89</v>
      </c>
    </row>
    <row r="53" spans="1:17" ht="15" thickBot="1" x14ac:dyDescent="0.35">
      <c r="A53" s="9" t="s">
        <v>182</v>
      </c>
      <c r="B53" s="10" t="s">
        <v>89</v>
      </c>
      <c r="C53" s="10" t="s">
        <v>89</v>
      </c>
      <c r="D53" s="10" t="s">
        <v>89</v>
      </c>
      <c r="E53" s="10" t="s">
        <v>89</v>
      </c>
      <c r="F53" s="10" t="s">
        <v>89</v>
      </c>
      <c r="G53" s="10" t="s">
        <v>89</v>
      </c>
      <c r="H53" s="10" t="s">
        <v>89</v>
      </c>
      <c r="I53" s="10" t="s">
        <v>89</v>
      </c>
      <c r="J53" s="10" t="s">
        <v>89</v>
      </c>
      <c r="K53" s="10" t="s">
        <v>89</v>
      </c>
      <c r="L53" s="10" t="s">
        <v>89</v>
      </c>
      <c r="M53" s="10" t="s">
        <v>89</v>
      </c>
      <c r="N53" s="10" t="s">
        <v>89</v>
      </c>
      <c r="O53" s="10" t="s">
        <v>89</v>
      </c>
      <c r="P53" s="10" t="s">
        <v>89</v>
      </c>
      <c r="Q53" s="10" t="s">
        <v>89</v>
      </c>
    </row>
    <row r="54" spans="1:17" ht="15" thickBot="1" x14ac:dyDescent="0.35">
      <c r="A54" s="9" t="s">
        <v>183</v>
      </c>
      <c r="B54" s="10" t="s">
        <v>89</v>
      </c>
      <c r="C54" s="10" t="s">
        <v>89</v>
      </c>
      <c r="D54" s="10" t="s">
        <v>89</v>
      </c>
      <c r="E54" s="10" t="s">
        <v>89</v>
      </c>
      <c r="F54" s="10" t="s">
        <v>89</v>
      </c>
      <c r="G54" s="10" t="s">
        <v>89</v>
      </c>
      <c r="H54" s="10" t="s">
        <v>89</v>
      </c>
      <c r="I54" s="10" t="s">
        <v>89</v>
      </c>
      <c r="J54" s="10" t="s">
        <v>89</v>
      </c>
      <c r="K54" s="10" t="s">
        <v>89</v>
      </c>
      <c r="L54" s="10" t="s">
        <v>89</v>
      </c>
      <c r="M54" s="10" t="s">
        <v>89</v>
      </c>
      <c r="N54" s="10" t="s">
        <v>89</v>
      </c>
      <c r="O54" s="10" t="s">
        <v>89</v>
      </c>
      <c r="P54" s="10" t="s">
        <v>89</v>
      </c>
      <c r="Q54" s="10" t="s">
        <v>89</v>
      </c>
    </row>
    <row r="55" spans="1:17" ht="15" thickBot="1" x14ac:dyDescent="0.35">
      <c r="A55" s="9" t="s">
        <v>184</v>
      </c>
      <c r="B55" s="10" t="s">
        <v>89</v>
      </c>
      <c r="C55" s="10" t="s">
        <v>89</v>
      </c>
      <c r="D55" s="10" t="s">
        <v>89</v>
      </c>
      <c r="E55" s="10" t="s">
        <v>89</v>
      </c>
      <c r="F55" s="10" t="s">
        <v>89</v>
      </c>
      <c r="G55" s="10" t="s">
        <v>89</v>
      </c>
      <c r="H55" s="10" t="s">
        <v>89</v>
      </c>
      <c r="I55" s="10" t="s">
        <v>89</v>
      </c>
      <c r="J55" s="10" t="s">
        <v>89</v>
      </c>
      <c r="K55" s="10" t="s">
        <v>89</v>
      </c>
      <c r="L55" s="10" t="s">
        <v>89</v>
      </c>
      <c r="M55" s="10" t="s">
        <v>89</v>
      </c>
      <c r="N55" s="10" t="s">
        <v>89</v>
      </c>
      <c r="O55" s="10" t="s">
        <v>89</v>
      </c>
      <c r="P55" s="10" t="s">
        <v>89</v>
      </c>
      <c r="Q55" s="10" t="s">
        <v>89</v>
      </c>
    </row>
    <row r="56" spans="1:17" ht="18.600000000000001" thickBot="1" x14ac:dyDescent="0.35">
      <c r="A56" s="5"/>
    </row>
    <row r="57" spans="1:17" ht="15" thickBot="1" x14ac:dyDescent="0.35">
      <c r="A57" s="9" t="s">
        <v>122</v>
      </c>
      <c r="B57" s="9" t="s">
        <v>51</v>
      </c>
      <c r="C57" s="9" t="s">
        <v>52</v>
      </c>
      <c r="D57" s="9" t="s">
        <v>53</v>
      </c>
      <c r="E57" s="9" t="s">
        <v>54</v>
      </c>
      <c r="F57" s="9" t="s">
        <v>55</v>
      </c>
      <c r="G57" s="9" t="s">
        <v>56</v>
      </c>
      <c r="H57" s="9" t="s">
        <v>57</v>
      </c>
      <c r="I57" s="9" t="s">
        <v>58</v>
      </c>
      <c r="J57" s="9" t="s">
        <v>59</v>
      </c>
      <c r="K57" s="9" t="s">
        <v>60</v>
      </c>
      <c r="L57" s="9" t="s">
        <v>61</v>
      </c>
      <c r="M57" s="9" t="s">
        <v>62</v>
      </c>
      <c r="N57" s="9" t="s">
        <v>63</v>
      </c>
      <c r="O57" s="9" t="s">
        <v>64</v>
      </c>
      <c r="P57" s="9" t="s">
        <v>65</v>
      </c>
      <c r="Q57" s="9" t="s">
        <v>66</v>
      </c>
    </row>
    <row r="58" spans="1:17" ht="15" thickBot="1" x14ac:dyDescent="0.35">
      <c r="A58" s="9" t="s">
        <v>87</v>
      </c>
      <c r="B58" s="10">
        <v>129</v>
      </c>
      <c r="C58" s="10">
        <v>214</v>
      </c>
      <c r="D58" s="10">
        <v>416</v>
      </c>
      <c r="E58" s="10">
        <v>389</v>
      </c>
      <c r="F58" s="10">
        <v>0</v>
      </c>
      <c r="G58" s="10">
        <v>505</v>
      </c>
      <c r="H58" s="10">
        <v>304</v>
      </c>
      <c r="I58" s="10">
        <v>0</v>
      </c>
      <c r="J58" s="10">
        <v>409</v>
      </c>
      <c r="K58" s="10">
        <v>156</v>
      </c>
      <c r="L58" s="10">
        <v>264</v>
      </c>
      <c r="M58" s="10">
        <v>102</v>
      </c>
      <c r="N58" s="10">
        <v>171</v>
      </c>
      <c r="O58" s="10">
        <v>235</v>
      </c>
      <c r="P58" s="10">
        <v>166</v>
      </c>
      <c r="Q58" s="10">
        <v>332</v>
      </c>
    </row>
    <row r="59" spans="1:17" ht="15" thickBot="1" x14ac:dyDescent="0.35">
      <c r="A59" s="9" t="s">
        <v>98</v>
      </c>
      <c r="B59" s="10">
        <v>129</v>
      </c>
      <c r="C59" s="10">
        <v>214</v>
      </c>
      <c r="D59" s="10">
        <v>416</v>
      </c>
      <c r="E59" s="10">
        <v>389</v>
      </c>
      <c r="F59" s="10">
        <v>0</v>
      </c>
      <c r="G59" s="10">
        <v>505</v>
      </c>
      <c r="H59" s="10">
        <v>304</v>
      </c>
      <c r="I59" s="10">
        <v>0</v>
      </c>
      <c r="J59" s="10">
        <v>0</v>
      </c>
      <c r="K59" s="10">
        <v>0</v>
      </c>
      <c r="L59" s="10">
        <v>264</v>
      </c>
      <c r="M59" s="10">
        <v>102</v>
      </c>
      <c r="N59" s="10">
        <v>171</v>
      </c>
      <c r="O59" s="10">
        <v>235</v>
      </c>
      <c r="P59" s="10">
        <v>166</v>
      </c>
      <c r="Q59" s="10">
        <v>308</v>
      </c>
    </row>
    <row r="60" spans="1:17" ht="15" thickBot="1" x14ac:dyDescent="0.35">
      <c r="A60" s="9" t="s">
        <v>100</v>
      </c>
      <c r="B60" s="10">
        <v>129</v>
      </c>
      <c r="C60" s="10">
        <v>214</v>
      </c>
      <c r="D60" s="10">
        <v>404</v>
      </c>
      <c r="E60" s="10">
        <v>389</v>
      </c>
      <c r="F60" s="10">
        <v>0</v>
      </c>
      <c r="G60" s="10">
        <v>505</v>
      </c>
      <c r="H60" s="10">
        <v>0</v>
      </c>
      <c r="I60" s="10">
        <v>0</v>
      </c>
      <c r="J60" s="10">
        <v>0</v>
      </c>
      <c r="K60" s="10">
        <v>0</v>
      </c>
      <c r="L60" s="10">
        <v>264</v>
      </c>
      <c r="M60" s="10">
        <v>102</v>
      </c>
      <c r="N60" s="10">
        <v>171</v>
      </c>
      <c r="O60" s="10">
        <v>235</v>
      </c>
      <c r="P60" s="10">
        <v>161</v>
      </c>
      <c r="Q60" s="10">
        <v>308</v>
      </c>
    </row>
    <row r="61" spans="1:17" ht="15" thickBot="1" x14ac:dyDescent="0.35">
      <c r="A61" s="9" t="s">
        <v>103</v>
      </c>
      <c r="B61" s="10">
        <v>129</v>
      </c>
      <c r="C61" s="10">
        <v>214</v>
      </c>
      <c r="D61" s="10">
        <v>404</v>
      </c>
      <c r="E61" s="10">
        <v>15</v>
      </c>
      <c r="F61" s="10">
        <v>0</v>
      </c>
      <c r="G61" s="10">
        <v>505</v>
      </c>
      <c r="H61" s="10">
        <v>0</v>
      </c>
      <c r="I61" s="10">
        <v>0</v>
      </c>
      <c r="J61" s="10">
        <v>0</v>
      </c>
      <c r="K61" s="10">
        <v>0</v>
      </c>
      <c r="L61" s="10">
        <v>264</v>
      </c>
      <c r="M61" s="10">
        <v>102</v>
      </c>
      <c r="N61" s="10">
        <v>171</v>
      </c>
      <c r="O61" s="10">
        <v>59</v>
      </c>
      <c r="P61" s="10">
        <v>161</v>
      </c>
      <c r="Q61" s="10">
        <v>308</v>
      </c>
    </row>
    <row r="62" spans="1:17" ht="15" thickBot="1" x14ac:dyDescent="0.35">
      <c r="A62" s="9" t="s">
        <v>104</v>
      </c>
      <c r="B62" s="10">
        <v>129</v>
      </c>
      <c r="C62" s="10">
        <v>214</v>
      </c>
      <c r="D62" s="10">
        <v>404</v>
      </c>
      <c r="E62" s="10">
        <v>15</v>
      </c>
      <c r="F62" s="10">
        <v>0</v>
      </c>
      <c r="G62" s="10">
        <v>505</v>
      </c>
      <c r="H62" s="10">
        <v>0</v>
      </c>
      <c r="I62" s="10">
        <v>0</v>
      </c>
      <c r="J62" s="10">
        <v>0</v>
      </c>
      <c r="K62" s="10">
        <v>0</v>
      </c>
      <c r="L62" s="10">
        <v>264</v>
      </c>
      <c r="M62" s="10">
        <v>102</v>
      </c>
      <c r="N62" s="10">
        <v>171</v>
      </c>
      <c r="O62" s="10">
        <v>59</v>
      </c>
      <c r="P62" s="10">
        <v>161</v>
      </c>
      <c r="Q62" s="10">
        <v>308</v>
      </c>
    </row>
    <row r="63" spans="1:17" ht="15" thickBot="1" x14ac:dyDescent="0.35">
      <c r="A63" s="9" t="s">
        <v>106</v>
      </c>
      <c r="B63" s="10">
        <v>129</v>
      </c>
      <c r="C63" s="10">
        <v>0</v>
      </c>
      <c r="D63" s="10">
        <v>404</v>
      </c>
      <c r="E63" s="10">
        <v>15</v>
      </c>
      <c r="F63" s="10">
        <v>0</v>
      </c>
      <c r="G63" s="10">
        <v>277</v>
      </c>
      <c r="H63" s="10">
        <v>0</v>
      </c>
      <c r="I63" s="10">
        <v>0</v>
      </c>
      <c r="J63" s="10">
        <v>0</v>
      </c>
      <c r="K63" s="10">
        <v>0</v>
      </c>
      <c r="L63" s="10">
        <v>227</v>
      </c>
      <c r="M63" s="10">
        <v>102</v>
      </c>
      <c r="N63" s="10">
        <v>161</v>
      </c>
      <c r="O63" s="10">
        <v>59</v>
      </c>
      <c r="P63" s="10">
        <v>161</v>
      </c>
      <c r="Q63" s="10">
        <v>308</v>
      </c>
    </row>
    <row r="64" spans="1:17" ht="15" thickBot="1" x14ac:dyDescent="0.35">
      <c r="A64" s="9" t="s">
        <v>107</v>
      </c>
      <c r="B64" s="10">
        <v>129</v>
      </c>
      <c r="C64" s="10">
        <v>0</v>
      </c>
      <c r="D64" s="10">
        <v>404</v>
      </c>
      <c r="E64" s="10">
        <v>15</v>
      </c>
      <c r="F64" s="10">
        <v>0</v>
      </c>
      <c r="G64" s="10">
        <v>277</v>
      </c>
      <c r="H64" s="10">
        <v>0</v>
      </c>
      <c r="I64" s="10">
        <v>0</v>
      </c>
      <c r="J64" s="10">
        <v>0</v>
      </c>
      <c r="K64" s="10">
        <v>0</v>
      </c>
      <c r="L64" s="10">
        <v>227</v>
      </c>
      <c r="M64" s="10">
        <v>102</v>
      </c>
      <c r="N64" s="10">
        <v>161</v>
      </c>
      <c r="O64" s="10">
        <v>59</v>
      </c>
      <c r="P64" s="10">
        <v>0</v>
      </c>
      <c r="Q64" s="10">
        <v>308</v>
      </c>
    </row>
    <row r="65" spans="1:17" ht="15" thickBot="1" x14ac:dyDescent="0.35">
      <c r="A65" s="9" t="s">
        <v>109</v>
      </c>
      <c r="B65" s="10">
        <v>0</v>
      </c>
      <c r="C65" s="10">
        <v>0</v>
      </c>
      <c r="D65" s="10">
        <v>404</v>
      </c>
      <c r="E65" s="10">
        <v>15</v>
      </c>
      <c r="F65" s="10">
        <v>0</v>
      </c>
      <c r="G65" s="10">
        <v>277</v>
      </c>
      <c r="H65" s="10">
        <v>0</v>
      </c>
      <c r="I65" s="10">
        <v>0</v>
      </c>
      <c r="J65" s="10">
        <v>0</v>
      </c>
      <c r="K65" s="10">
        <v>0</v>
      </c>
      <c r="L65" s="10">
        <v>227</v>
      </c>
      <c r="M65" s="10">
        <v>102</v>
      </c>
      <c r="N65" s="10">
        <v>161</v>
      </c>
      <c r="O65" s="10">
        <v>59</v>
      </c>
      <c r="P65" s="10">
        <v>0</v>
      </c>
      <c r="Q65" s="10">
        <v>308</v>
      </c>
    </row>
    <row r="66" spans="1:17" ht="15" thickBot="1" x14ac:dyDescent="0.35">
      <c r="A66" s="9" t="s">
        <v>112</v>
      </c>
      <c r="B66" s="10">
        <v>0</v>
      </c>
      <c r="C66" s="10">
        <v>0</v>
      </c>
      <c r="D66" s="10">
        <v>404</v>
      </c>
      <c r="E66" s="10">
        <v>15</v>
      </c>
      <c r="F66" s="10">
        <v>0</v>
      </c>
      <c r="G66" s="10">
        <v>277</v>
      </c>
      <c r="H66" s="10">
        <v>0</v>
      </c>
      <c r="I66" s="10">
        <v>0</v>
      </c>
      <c r="J66" s="10">
        <v>0</v>
      </c>
      <c r="K66" s="10">
        <v>0</v>
      </c>
      <c r="L66" s="10">
        <v>227</v>
      </c>
      <c r="M66" s="10">
        <v>102</v>
      </c>
      <c r="N66" s="10">
        <v>161</v>
      </c>
      <c r="O66" s="10">
        <v>0</v>
      </c>
      <c r="P66" s="10">
        <v>0</v>
      </c>
      <c r="Q66" s="10">
        <v>308</v>
      </c>
    </row>
    <row r="67" spans="1:17" ht="15" thickBot="1" x14ac:dyDescent="0.35">
      <c r="A67" s="9" t="s">
        <v>113</v>
      </c>
      <c r="B67" s="10">
        <v>0</v>
      </c>
      <c r="C67" s="10">
        <v>0</v>
      </c>
      <c r="D67" s="10">
        <v>404</v>
      </c>
      <c r="E67" s="10">
        <v>15</v>
      </c>
      <c r="F67" s="10">
        <v>0</v>
      </c>
      <c r="G67" s="10">
        <v>277</v>
      </c>
      <c r="H67" s="10">
        <v>0</v>
      </c>
      <c r="I67" s="10">
        <v>0</v>
      </c>
      <c r="J67" s="10">
        <v>0</v>
      </c>
      <c r="K67" s="10">
        <v>0</v>
      </c>
      <c r="L67" s="10">
        <v>227</v>
      </c>
      <c r="M67" s="10">
        <v>102</v>
      </c>
      <c r="N67" s="10">
        <v>161</v>
      </c>
      <c r="O67" s="10">
        <v>0</v>
      </c>
      <c r="P67" s="10">
        <v>0</v>
      </c>
      <c r="Q67" s="10">
        <v>0</v>
      </c>
    </row>
    <row r="68" spans="1:17" ht="15" thickBot="1" x14ac:dyDescent="0.35">
      <c r="A68" s="9" t="s">
        <v>114</v>
      </c>
      <c r="B68" s="10">
        <v>0</v>
      </c>
      <c r="C68" s="10">
        <v>0</v>
      </c>
      <c r="D68" s="10">
        <v>0</v>
      </c>
      <c r="E68" s="10">
        <v>15</v>
      </c>
      <c r="F68" s="10">
        <v>0</v>
      </c>
      <c r="G68" s="10">
        <v>277</v>
      </c>
      <c r="H68" s="10">
        <v>0</v>
      </c>
      <c r="I68" s="10">
        <v>0</v>
      </c>
      <c r="J68" s="10">
        <v>0</v>
      </c>
      <c r="K68" s="10">
        <v>0</v>
      </c>
      <c r="L68" s="10">
        <v>227</v>
      </c>
      <c r="M68" s="10">
        <v>102</v>
      </c>
      <c r="N68" s="10">
        <v>161</v>
      </c>
      <c r="O68" s="10">
        <v>0</v>
      </c>
      <c r="P68" s="10">
        <v>0</v>
      </c>
      <c r="Q68" s="10">
        <v>0</v>
      </c>
    </row>
    <row r="69" spans="1:17" ht="15" thickBot="1" x14ac:dyDescent="0.35">
      <c r="A69" s="9" t="s">
        <v>116</v>
      </c>
      <c r="B69" s="10">
        <v>0</v>
      </c>
      <c r="C69" s="10">
        <v>0</v>
      </c>
      <c r="D69" s="10">
        <v>0</v>
      </c>
      <c r="E69" s="10">
        <v>15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227</v>
      </c>
      <c r="M69" s="10">
        <v>102</v>
      </c>
      <c r="N69" s="10">
        <v>25</v>
      </c>
      <c r="O69" s="10">
        <v>0</v>
      </c>
      <c r="P69" s="10">
        <v>0</v>
      </c>
      <c r="Q69" s="10">
        <v>0</v>
      </c>
    </row>
    <row r="70" spans="1:17" ht="15" thickBot="1" x14ac:dyDescent="0.35">
      <c r="A70" s="9" t="s">
        <v>117</v>
      </c>
      <c r="B70" s="10">
        <v>0</v>
      </c>
      <c r="C70" s="10">
        <v>0</v>
      </c>
      <c r="D70" s="10">
        <v>0</v>
      </c>
      <c r="E70" s="10">
        <v>15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227</v>
      </c>
      <c r="M70" s="10">
        <v>102</v>
      </c>
      <c r="N70" s="10">
        <v>0</v>
      </c>
      <c r="O70" s="10">
        <v>0</v>
      </c>
      <c r="P70" s="10">
        <v>0</v>
      </c>
      <c r="Q70" s="10">
        <v>0</v>
      </c>
    </row>
    <row r="71" spans="1:17" ht="15" thickBot="1" x14ac:dyDescent="0.35">
      <c r="A71" s="9" t="s">
        <v>118</v>
      </c>
      <c r="B71" s="10">
        <v>0</v>
      </c>
      <c r="C71" s="10">
        <v>0</v>
      </c>
      <c r="D71" s="10">
        <v>0</v>
      </c>
      <c r="E71" s="10">
        <v>15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227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</row>
    <row r="72" spans="1:17" ht="15" thickBot="1" x14ac:dyDescent="0.35">
      <c r="A72" s="9" t="s">
        <v>119</v>
      </c>
      <c r="B72" s="10">
        <v>0</v>
      </c>
      <c r="C72" s="10">
        <v>0</v>
      </c>
      <c r="D72" s="10">
        <v>0</v>
      </c>
      <c r="E72" s="10">
        <v>15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</row>
    <row r="73" spans="1:17" ht="15" thickBot="1" x14ac:dyDescent="0.35">
      <c r="A73" s="9" t="s">
        <v>120</v>
      </c>
      <c r="B73" s="10">
        <v>0</v>
      </c>
      <c r="C73" s="10">
        <v>0</v>
      </c>
      <c r="D73" s="10">
        <v>0</v>
      </c>
      <c r="E73" s="10">
        <v>15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</row>
    <row r="74" spans="1:17" ht="15" thickBot="1" x14ac:dyDescent="0.35">
      <c r="A74" s="9" t="s">
        <v>121</v>
      </c>
      <c r="B74" s="10">
        <v>0</v>
      </c>
      <c r="C74" s="10">
        <v>0</v>
      </c>
      <c r="D74" s="10">
        <v>0</v>
      </c>
      <c r="E74" s="10">
        <v>15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</row>
    <row r="75" spans="1:17" ht="15" thickBot="1" x14ac:dyDescent="0.35">
      <c r="A75" s="9" t="s">
        <v>179</v>
      </c>
      <c r="B75" s="10">
        <v>0</v>
      </c>
      <c r="C75" s="10">
        <v>0</v>
      </c>
      <c r="D75" s="10">
        <v>0</v>
      </c>
      <c r="E75" s="10">
        <v>15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</row>
    <row r="76" spans="1:17" ht="15" thickBot="1" x14ac:dyDescent="0.35">
      <c r="A76" s="9" t="s">
        <v>180</v>
      </c>
      <c r="B76" s="10">
        <v>0</v>
      </c>
      <c r="C76" s="10">
        <v>0</v>
      </c>
      <c r="D76" s="10">
        <v>0</v>
      </c>
      <c r="E76" s="10">
        <v>15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</row>
    <row r="77" spans="1:17" ht="15" thickBot="1" x14ac:dyDescent="0.35">
      <c r="A77" s="9" t="s">
        <v>181</v>
      </c>
      <c r="B77" s="10">
        <v>0</v>
      </c>
      <c r="C77" s="10">
        <v>0</v>
      </c>
      <c r="D77" s="10">
        <v>0</v>
      </c>
      <c r="E77" s="10">
        <v>15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</row>
    <row r="78" spans="1:17" ht="15" thickBot="1" x14ac:dyDescent="0.35">
      <c r="A78" s="9" t="s">
        <v>182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</row>
    <row r="79" spans="1:17" ht="15" thickBot="1" x14ac:dyDescent="0.35">
      <c r="A79" s="9" t="s">
        <v>183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</row>
    <row r="80" spans="1:17" ht="15" thickBot="1" x14ac:dyDescent="0.35">
      <c r="A80" s="9" t="s">
        <v>184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</row>
    <row r="81" spans="1:21" ht="18.600000000000001" thickBot="1" x14ac:dyDescent="0.35">
      <c r="A81" s="5"/>
    </row>
    <row r="82" spans="1:21" ht="15" thickBot="1" x14ac:dyDescent="0.35">
      <c r="A82" s="9" t="s">
        <v>123</v>
      </c>
      <c r="B82" s="9" t="s">
        <v>51</v>
      </c>
      <c r="C82" s="9" t="s">
        <v>52</v>
      </c>
      <c r="D82" s="9" t="s">
        <v>53</v>
      </c>
      <c r="E82" s="9" t="s">
        <v>54</v>
      </c>
      <c r="F82" s="9" t="s">
        <v>55</v>
      </c>
      <c r="G82" s="9" t="s">
        <v>56</v>
      </c>
      <c r="H82" s="9" t="s">
        <v>57</v>
      </c>
      <c r="I82" s="9" t="s">
        <v>58</v>
      </c>
      <c r="J82" s="9" t="s">
        <v>59</v>
      </c>
      <c r="K82" s="9" t="s">
        <v>60</v>
      </c>
      <c r="L82" s="9" t="s">
        <v>61</v>
      </c>
      <c r="M82" s="9" t="s">
        <v>62</v>
      </c>
      <c r="N82" s="9" t="s">
        <v>63</v>
      </c>
      <c r="O82" s="9" t="s">
        <v>64</v>
      </c>
      <c r="P82" s="9" t="s">
        <v>65</v>
      </c>
      <c r="Q82" s="9" t="s">
        <v>66</v>
      </c>
      <c r="R82" s="9" t="s">
        <v>124</v>
      </c>
      <c r="S82" s="9" t="s">
        <v>125</v>
      </c>
      <c r="T82" s="9" t="s">
        <v>126</v>
      </c>
      <c r="U82" s="9" t="s">
        <v>127</v>
      </c>
    </row>
    <row r="83" spans="1:21" ht="15" thickBot="1" x14ac:dyDescent="0.35">
      <c r="A83" s="9" t="s">
        <v>69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227</v>
      </c>
      <c r="M83" s="10">
        <v>102</v>
      </c>
      <c r="N83" s="10">
        <v>171</v>
      </c>
      <c r="O83" s="10">
        <v>235</v>
      </c>
      <c r="P83" s="10">
        <v>0</v>
      </c>
      <c r="Q83" s="10">
        <v>308</v>
      </c>
      <c r="R83" s="10">
        <v>1043</v>
      </c>
      <c r="S83" s="10">
        <v>1043</v>
      </c>
      <c r="T83" s="10">
        <v>0</v>
      </c>
      <c r="U83" s="10">
        <v>0</v>
      </c>
    </row>
    <row r="84" spans="1:21" ht="15" thickBot="1" x14ac:dyDescent="0.35">
      <c r="A84" s="9" t="s">
        <v>70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505</v>
      </c>
      <c r="H84" s="10">
        <v>0</v>
      </c>
      <c r="I84" s="10">
        <v>0</v>
      </c>
      <c r="J84" s="10">
        <v>0</v>
      </c>
      <c r="K84" s="10">
        <v>0</v>
      </c>
      <c r="L84" s="10">
        <v>264</v>
      </c>
      <c r="M84" s="10">
        <v>102</v>
      </c>
      <c r="N84" s="10">
        <v>171</v>
      </c>
      <c r="O84" s="10">
        <v>0</v>
      </c>
      <c r="P84" s="10">
        <v>0</v>
      </c>
      <c r="Q84" s="10">
        <v>0</v>
      </c>
      <c r="R84" s="10">
        <v>1042</v>
      </c>
      <c r="S84" s="10">
        <v>1042</v>
      </c>
      <c r="T84" s="10">
        <v>0</v>
      </c>
      <c r="U84" s="10">
        <v>0</v>
      </c>
    </row>
    <row r="85" spans="1:21" ht="15" thickBot="1" x14ac:dyDescent="0.35">
      <c r="A85" s="9" t="s">
        <v>71</v>
      </c>
      <c r="B85" s="10">
        <v>0</v>
      </c>
      <c r="C85" s="10">
        <v>0</v>
      </c>
      <c r="D85" s="10">
        <v>0</v>
      </c>
      <c r="E85" s="10">
        <v>15</v>
      </c>
      <c r="F85" s="10">
        <v>0</v>
      </c>
      <c r="G85" s="10">
        <v>505</v>
      </c>
      <c r="H85" s="10">
        <v>0</v>
      </c>
      <c r="I85" s="10">
        <v>0</v>
      </c>
      <c r="J85" s="10">
        <v>0</v>
      </c>
      <c r="K85" s="10">
        <v>156</v>
      </c>
      <c r="L85" s="10">
        <v>264</v>
      </c>
      <c r="M85" s="10">
        <v>102</v>
      </c>
      <c r="N85" s="10">
        <v>0</v>
      </c>
      <c r="O85" s="10">
        <v>0</v>
      </c>
      <c r="P85" s="10">
        <v>0</v>
      </c>
      <c r="Q85" s="10">
        <v>0</v>
      </c>
      <c r="R85" s="10">
        <v>1042</v>
      </c>
      <c r="S85" s="10">
        <v>1042</v>
      </c>
      <c r="T85" s="10">
        <v>0</v>
      </c>
      <c r="U85" s="10">
        <v>0</v>
      </c>
    </row>
    <row r="86" spans="1:21" ht="15" thickBot="1" x14ac:dyDescent="0.35">
      <c r="A86" s="9" t="s">
        <v>72</v>
      </c>
      <c r="B86" s="10">
        <v>0</v>
      </c>
      <c r="C86" s="10">
        <v>0</v>
      </c>
      <c r="D86" s="10">
        <v>0</v>
      </c>
      <c r="E86" s="10">
        <v>389</v>
      </c>
      <c r="F86" s="10">
        <v>0</v>
      </c>
      <c r="G86" s="10">
        <v>0</v>
      </c>
      <c r="H86" s="10">
        <v>0</v>
      </c>
      <c r="I86" s="10">
        <v>0</v>
      </c>
      <c r="J86" s="10">
        <v>409</v>
      </c>
      <c r="K86" s="10">
        <v>0</v>
      </c>
      <c r="L86" s="10">
        <v>227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1025</v>
      </c>
      <c r="S86" s="10">
        <v>1025</v>
      </c>
      <c r="T86" s="10">
        <v>0</v>
      </c>
      <c r="U86" s="10">
        <v>0</v>
      </c>
    </row>
    <row r="87" spans="1:21" ht="15" thickBot="1" x14ac:dyDescent="0.35">
      <c r="A87" s="9" t="s">
        <v>73</v>
      </c>
      <c r="B87" s="10">
        <v>0</v>
      </c>
      <c r="C87" s="10">
        <v>0</v>
      </c>
      <c r="D87" s="10">
        <v>404</v>
      </c>
      <c r="E87" s="10">
        <v>15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102</v>
      </c>
      <c r="N87" s="10">
        <v>161</v>
      </c>
      <c r="O87" s="10">
        <v>59</v>
      </c>
      <c r="P87" s="10">
        <v>0</v>
      </c>
      <c r="Q87" s="10">
        <v>308</v>
      </c>
      <c r="R87" s="10">
        <v>1049</v>
      </c>
      <c r="S87" s="10">
        <v>1049</v>
      </c>
      <c r="T87" s="10">
        <v>0</v>
      </c>
      <c r="U87" s="10">
        <v>0</v>
      </c>
    </row>
    <row r="88" spans="1:21" ht="15" thickBot="1" x14ac:dyDescent="0.35">
      <c r="A88" s="9" t="s">
        <v>74</v>
      </c>
      <c r="B88" s="10">
        <v>0</v>
      </c>
      <c r="C88" s="10">
        <v>214</v>
      </c>
      <c r="D88" s="10">
        <v>404</v>
      </c>
      <c r="E88" s="10">
        <v>15</v>
      </c>
      <c r="F88" s="10">
        <v>0</v>
      </c>
      <c r="G88" s="10">
        <v>277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102</v>
      </c>
      <c r="N88" s="10">
        <v>25</v>
      </c>
      <c r="O88" s="10">
        <v>0</v>
      </c>
      <c r="P88" s="10">
        <v>0</v>
      </c>
      <c r="Q88" s="10">
        <v>0</v>
      </c>
      <c r="R88" s="10">
        <v>1037</v>
      </c>
      <c r="S88" s="10">
        <v>1037</v>
      </c>
      <c r="T88" s="10">
        <v>0</v>
      </c>
      <c r="U88" s="10">
        <v>0</v>
      </c>
    </row>
    <row r="89" spans="1:21" ht="15" thickBot="1" x14ac:dyDescent="0.35">
      <c r="A89" s="9" t="s">
        <v>75</v>
      </c>
      <c r="B89" s="10">
        <v>129</v>
      </c>
      <c r="C89" s="10">
        <v>0</v>
      </c>
      <c r="D89" s="10">
        <v>0</v>
      </c>
      <c r="E89" s="10">
        <v>15</v>
      </c>
      <c r="F89" s="10">
        <v>0</v>
      </c>
      <c r="G89" s="10">
        <v>277</v>
      </c>
      <c r="H89" s="10">
        <v>0</v>
      </c>
      <c r="I89" s="10">
        <v>0</v>
      </c>
      <c r="J89" s="10">
        <v>0</v>
      </c>
      <c r="K89" s="10">
        <v>0</v>
      </c>
      <c r="L89" s="10">
        <v>227</v>
      </c>
      <c r="M89" s="10">
        <v>102</v>
      </c>
      <c r="N89" s="10">
        <v>0</v>
      </c>
      <c r="O89" s="10">
        <v>0</v>
      </c>
      <c r="P89" s="10">
        <v>0</v>
      </c>
      <c r="Q89" s="10">
        <v>308</v>
      </c>
      <c r="R89" s="10">
        <v>1058</v>
      </c>
      <c r="S89" s="10">
        <v>1059</v>
      </c>
      <c r="T89" s="10">
        <v>1</v>
      </c>
      <c r="U89" s="10">
        <v>0.09</v>
      </c>
    </row>
    <row r="90" spans="1:21" ht="15" thickBot="1" x14ac:dyDescent="0.35">
      <c r="A90" s="9" t="s">
        <v>76</v>
      </c>
      <c r="B90" s="10">
        <v>129</v>
      </c>
      <c r="C90" s="10">
        <v>0</v>
      </c>
      <c r="D90" s="10">
        <v>404</v>
      </c>
      <c r="E90" s="10">
        <v>15</v>
      </c>
      <c r="F90" s="10">
        <v>0</v>
      </c>
      <c r="G90" s="10">
        <v>277</v>
      </c>
      <c r="H90" s="10">
        <v>0</v>
      </c>
      <c r="I90" s="10">
        <v>0</v>
      </c>
      <c r="J90" s="10">
        <v>0</v>
      </c>
      <c r="K90" s="10">
        <v>0</v>
      </c>
      <c r="L90" s="10">
        <v>227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1052</v>
      </c>
      <c r="S90" s="10">
        <v>1052</v>
      </c>
      <c r="T90" s="10">
        <v>0</v>
      </c>
      <c r="U90" s="10">
        <v>0</v>
      </c>
    </row>
    <row r="91" spans="1:21" ht="15" thickBot="1" x14ac:dyDescent="0.35">
      <c r="A91" s="9" t="s">
        <v>77</v>
      </c>
      <c r="B91" s="10">
        <v>0</v>
      </c>
      <c r="C91" s="10">
        <v>0</v>
      </c>
      <c r="D91" s="10">
        <v>404</v>
      </c>
      <c r="E91" s="10">
        <v>389</v>
      </c>
      <c r="F91" s="10">
        <v>0</v>
      </c>
      <c r="G91" s="10">
        <v>277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1070</v>
      </c>
      <c r="S91" s="10">
        <v>1070</v>
      </c>
      <c r="T91" s="10">
        <v>0</v>
      </c>
      <c r="U91" s="10">
        <v>0</v>
      </c>
    </row>
    <row r="92" spans="1:21" ht="15" thickBot="1" x14ac:dyDescent="0.35">
      <c r="A92" s="9" t="s">
        <v>78</v>
      </c>
      <c r="B92" s="10">
        <v>129</v>
      </c>
      <c r="C92" s="10">
        <v>214</v>
      </c>
      <c r="D92" s="10">
        <v>416</v>
      </c>
      <c r="E92" s="10">
        <v>15</v>
      </c>
      <c r="F92" s="10">
        <v>0</v>
      </c>
      <c r="G92" s="10">
        <v>277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1051</v>
      </c>
      <c r="S92" s="10">
        <v>1051</v>
      </c>
      <c r="T92" s="10">
        <v>0</v>
      </c>
      <c r="U92" s="10">
        <v>0</v>
      </c>
    </row>
    <row r="93" spans="1:21" ht="15" thickBot="1" x14ac:dyDescent="0.35">
      <c r="A93" s="9" t="s">
        <v>79</v>
      </c>
      <c r="B93" s="10">
        <v>129</v>
      </c>
      <c r="C93" s="10">
        <v>214</v>
      </c>
      <c r="D93" s="10">
        <v>404</v>
      </c>
      <c r="E93" s="10">
        <v>15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161</v>
      </c>
      <c r="O93" s="10">
        <v>0</v>
      </c>
      <c r="P93" s="10">
        <v>161</v>
      </c>
      <c r="Q93" s="10">
        <v>0</v>
      </c>
      <c r="R93" s="10">
        <v>1084</v>
      </c>
      <c r="S93" s="10">
        <v>1084</v>
      </c>
      <c r="T93" s="10">
        <v>0</v>
      </c>
      <c r="U93" s="10">
        <v>0</v>
      </c>
    </row>
    <row r="94" spans="1:21" ht="15" thickBot="1" x14ac:dyDescent="0.35">
      <c r="A94" s="9" t="s">
        <v>80</v>
      </c>
      <c r="B94" s="10">
        <v>129</v>
      </c>
      <c r="C94" s="10">
        <v>214</v>
      </c>
      <c r="D94" s="10">
        <v>404</v>
      </c>
      <c r="E94" s="10">
        <v>15</v>
      </c>
      <c r="F94" s="10">
        <v>0</v>
      </c>
      <c r="G94" s="10">
        <v>277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1039</v>
      </c>
      <c r="S94" s="10">
        <v>1039</v>
      </c>
      <c r="T94" s="10">
        <v>0</v>
      </c>
      <c r="U94" s="10">
        <v>0</v>
      </c>
    </row>
    <row r="95" spans="1:21" ht="15" thickBot="1" x14ac:dyDescent="0.35">
      <c r="A95" s="9" t="s">
        <v>81</v>
      </c>
      <c r="B95" s="10">
        <v>0</v>
      </c>
      <c r="C95" s="10">
        <v>0</v>
      </c>
      <c r="D95" s="10">
        <v>0</v>
      </c>
      <c r="E95" s="10">
        <v>15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227</v>
      </c>
      <c r="M95" s="10">
        <v>102</v>
      </c>
      <c r="N95" s="10">
        <v>161</v>
      </c>
      <c r="O95" s="10">
        <v>59</v>
      </c>
      <c r="P95" s="10">
        <v>161</v>
      </c>
      <c r="Q95" s="10">
        <v>308</v>
      </c>
      <c r="R95" s="10">
        <v>1033</v>
      </c>
      <c r="S95" s="10">
        <v>1034</v>
      </c>
      <c r="T95" s="10">
        <v>1</v>
      </c>
      <c r="U95" s="10">
        <v>0.1</v>
      </c>
    </row>
    <row r="96" spans="1:21" ht="15" thickBot="1" x14ac:dyDescent="0.35">
      <c r="A96" s="9" t="s">
        <v>82</v>
      </c>
      <c r="B96" s="10">
        <v>0</v>
      </c>
      <c r="C96" s="10">
        <v>0</v>
      </c>
      <c r="D96" s="10">
        <v>0</v>
      </c>
      <c r="E96" s="10">
        <v>15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227</v>
      </c>
      <c r="M96" s="10">
        <v>102</v>
      </c>
      <c r="N96" s="10">
        <v>171</v>
      </c>
      <c r="O96" s="10">
        <v>235</v>
      </c>
      <c r="P96" s="10">
        <v>0</v>
      </c>
      <c r="Q96" s="10">
        <v>308</v>
      </c>
      <c r="R96" s="10">
        <v>1058</v>
      </c>
      <c r="S96" s="10">
        <v>1058</v>
      </c>
      <c r="T96" s="10">
        <v>0</v>
      </c>
      <c r="U96" s="10">
        <v>0</v>
      </c>
    </row>
    <row r="97" spans="1:21" ht="15" thickBot="1" x14ac:dyDescent="0.35">
      <c r="A97" s="9" t="s">
        <v>83</v>
      </c>
      <c r="B97" s="10">
        <v>0</v>
      </c>
      <c r="C97" s="10">
        <v>0</v>
      </c>
      <c r="D97" s="10">
        <v>0</v>
      </c>
      <c r="E97" s="10">
        <v>15</v>
      </c>
      <c r="F97" s="10">
        <v>0</v>
      </c>
      <c r="G97" s="10">
        <v>505</v>
      </c>
      <c r="H97" s="10">
        <v>0</v>
      </c>
      <c r="I97" s="10">
        <v>0</v>
      </c>
      <c r="J97" s="10">
        <v>0</v>
      </c>
      <c r="K97" s="10">
        <v>0</v>
      </c>
      <c r="L97" s="10">
        <v>227</v>
      </c>
      <c r="M97" s="10">
        <v>102</v>
      </c>
      <c r="N97" s="10">
        <v>161</v>
      </c>
      <c r="O97" s="10">
        <v>0</v>
      </c>
      <c r="P97" s="10">
        <v>0</v>
      </c>
      <c r="Q97" s="10">
        <v>0</v>
      </c>
      <c r="R97" s="10">
        <v>1010</v>
      </c>
      <c r="S97" s="10">
        <v>1010</v>
      </c>
      <c r="T97" s="10">
        <v>0</v>
      </c>
      <c r="U97" s="10">
        <v>0</v>
      </c>
    </row>
    <row r="98" spans="1:21" ht="15" thickBot="1" x14ac:dyDescent="0.35">
      <c r="A98" s="9" t="s">
        <v>84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264</v>
      </c>
      <c r="M98" s="10">
        <v>102</v>
      </c>
      <c r="N98" s="10">
        <v>161</v>
      </c>
      <c r="O98" s="10">
        <v>59</v>
      </c>
      <c r="P98" s="10">
        <v>161</v>
      </c>
      <c r="Q98" s="10">
        <v>332</v>
      </c>
      <c r="R98" s="10">
        <v>1079</v>
      </c>
      <c r="S98" s="10">
        <v>1080</v>
      </c>
      <c r="T98" s="10">
        <v>1</v>
      </c>
      <c r="U98" s="10">
        <v>0.09</v>
      </c>
    </row>
    <row r="99" spans="1:21" ht="15" thickBot="1" x14ac:dyDescent="0.35">
      <c r="A99" s="9" t="s">
        <v>85</v>
      </c>
      <c r="B99" s="10">
        <v>0</v>
      </c>
      <c r="C99" s="10">
        <v>0</v>
      </c>
      <c r="D99" s="10">
        <v>0</v>
      </c>
      <c r="E99" s="10">
        <v>15</v>
      </c>
      <c r="F99" s="10">
        <v>0</v>
      </c>
      <c r="G99" s="10">
        <v>505</v>
      </c>
      <c r="H99" s="10">
        <v>304</v>
      </c>
      <c r="I99" s="10">
        <v>0</v>
      </c>
      <c r="J99" s="10">
        <v>0</v>
      </c>
      <c r="K99" s="10">
        <v>0</v>
      </c>
      <c r="L99" s="10">
        <v>227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1051</v>
      </c>
      <c r="S99" s="10">
        <v>1051</v>
      </c>
      <c r="T99" s="10">
        <v>0</v>
      </c>
      <c r="U99" s="10">
        <v>0</v>
      </c>
    </row>
    <row r="100" spans="1:21" ht="15" thickBot="1" x14ac:dyDescent="0.35">
      <c r="A100" s="9" t="s">
        <v>151</v>
      </c>
      <c r="B100" s="10">
        <v>0</v>
      </c>
      <c r="C100" s="10">
        <v>0</v>
      </c>
      <c r="D100" s="10">
        <v>404</v>
      </c>
      <c r="E100" s="10">
        <v>15</v>
      </c>
      <c r="F100" s="10">
        <v>0</v>
      </c>
      <c r="G100" s="10">
        <v>505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161</v>
      </c>
      <c r="Q100" s="10">
        <v>0</v>
      </c>
      <c r="R100" s="10">
        <v>1085</v>
      </c>
      <c r="S100" s="10">
        <v>1085</v>
      </c>
      <c r="T100" s="10">
        <v>0</v>
      </c>
      <c r="U100" s="10">
        <v>0</v>
      </c>
    </row>
    <row r="101" spans="1:21" ht="15" thickBot="1" x14ac:dyDescent="0.35">
      <c r="A101" s="9" t="s">
        <v>152</v>
      </c>
      <c r="B101" s="10">
        <v>0</v>
      </c>
      <c r="C101" s="10">
        <v>214</v>
      </c>
      <c r="D101" s="10">
        <v>416</v>
      </c>
      <c r="E101" s="10">
        <v>389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1019</v>
      </c>
      <c r="S101" s="10">
        <v>1019</v>
      </c>
      <c r="T101" s="10">
        <v>0</v>
      </c>
      <c r="U101" s="10">
        <v>0</v>
      </c>
    </row>
    <row r="102" spans="1:21" ht="15" thickBot="1" x14ac:dyDescent="0.35">
      <c r="A102" s="9" t="s">
        <v>153</v>
      </c>
      <c r="B102" s="10">
        <v>129</v>
      </c>
      <c r="C102" s="10">
        <v>0</v>
      </c>
      <c r="D102" s="10">
        <v>0</v>
      </c>
      <c r="E102" s="10">
        <v>15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227</v>
      </c>
      <c r="M102" s="10">
        <v>0</v>
      </c>
      <c r="N102" s="10">
        <v>171</v>
      </c>
      <c r="O102" s="10">
        <v>59</v>
      </c>
      <c r="P102" s="10">
        <v>166</v>
      </c>
      <c r="Q102" s="10">
        <v>308</v>
      </c>
      <c r="R102" s="10">
        <v>1075</v>
      </c>
      <c r="S102" s="10">
        <v>1075</v>
      </c>
      <c r="T102" s="10">
        <v>0</v>
      </c>
      <c r="U102" s="10">
        <v>0</v>
      </c>
    </row>
    <row r="103" spans="1:21" ht="15" thickBot="1" x14ac:dyDescent="0.35">
      <c r="A103" s="9" t="s">
        <v>154</v>
      </c>
      <c r="B103" s="10">
        <v>129</v>
      </c>
      <c r="C103" s="10">
        <v>0</v>
      </c>
      <c r="D103" s="10">
        <v>404</v>
      </c>
      <c r="E103" s="10">
        <v>15</v>
      </c>
      <c r="F103" s="10">
        <v>0</v>
      </c>
      <c r="G103" s="10">
        <v>0</v>
      </c>
      <c r="H103" s="10">
        <v>304</v>
      </c>
      <c r="I103" s="10">
        <v>0</v>
      </c>
      <c r="J103" s="10">
        <v>0</v>
      </c>
      <c r="K103" s="10">
        <v>0</v>
      </c>
      <c r="L103" s="10">
        <v>0</v>
      </c>
      <c r="M103" s="10">
        <v>102</v>
      </c>
      <c r="N103" s="10">
        <v>0</v>
      </c>
      <c r="O103" s="10">
        <v>59</v>
      </c>
      <c r="P103" s="10">
        <v>0</v>
      </c>
      <c r="Q103" s="10">
        <v>0</v>
      </c>
      <c r="R103" s="10">
        <v>1013</v>
      </c>
      <c r="S103" s="10">
        <v>1013</v>
      </c>
      <c r="T103" s="10">
        <v>0</v>
      </c>
      <c r="U103" s="10">
        <v>0</v>
      </c>
    </row>
    <row r="104" spans="1:21" ht="15" thickBot="1" x14ac:dyDescent="0.35">
      <c r="A104" s="9" t="s">
        <v>155</v>
      </c>
      <c r="B104" s="10">
        <v>0</v>
      </c>
      <c r="C104" s="10">
        <v>0</v>
      </c>
      <c r="D104" s="10">
        <v>0</v>
      </c>
      <c r="E104" s="10">
        <v>15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264</v>
      </c>
      <c r="M104" s="10">
        <v>102</v>
      </c>
      <c r="N104" s="10">
        <v>171</v>
      </c>
      <c r="O104" s="10">
        <v>0</v>
      </c>
      <c r="P104" s="10">
        <v>166</v>
      </c>
      <c r="Q104" s="10">
        <v>308</v>
      </c>
      <c r="R104" s="10">
        <v>1026</v>
      </c>
      <c r="S104" s="10">
        <v>1026</v>
      </c>
      <c r="T104" s="10">
        <v>0</v>
      </c>
      <c r="U104" s="10">
        <v>0</v>
      </c>
    </row>
    <row r="105" spans="1:21" ht="15" thickBot="1" x14ac:dyDescent="0.35">
      <c r="A105" s="9" t="s">
        <v>156</v>
      </c>
      <c r="B105" s="10">
        <v>0</v>
      </c>
      <c r="C105" s="10">
        <v>0</v>
      </c>
      <c r="D105" s="10">
        <v>0</v>
      </c>
      <c r="E105" s="10">
        <v>15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264</v>
      </c>
      <c r="M105" s="10">
        <v>102</v>
      </c>
      <c r="N105" s="10">
        <v>161</v>
      </c>
      <c r="O105" s="10">
        <v>235</v>
      </c>
      <c r="P105" s="10">
        <v>0</v>
      </c>
      <c r="Q105" s="10">
        <v>308</v>
      </c>
      <c r="R105" s="10">
        <v>1085</v>
      </c>
      <c r="S105" s="10">
        <v>1085</v>
      </c>
      <c r="T105" s="10">
        <v>0</v>
      </c>
      <c r="U105" s="10">
        <v>0</v>
      </c>
    </row>
    <row r="106" spans="1:21" ht="15" thickBot="1" x14ac:dyDescent="0.35"/>
    <row r="107" spans="1:21" ht="15" thickBot="1" x14ac:dyDescent="0.35">
      <c r="A107" s="11" t="s">
        <v>128</v>
      </c>
      <c r="B107" s="12">
        <v>3792</v>
      </c>
    </row>
    <row r="108" spans="1:21" ht="15" thickBot="1" x14ac:dyDescent="0.35">
      <c r="A108" s="11" t="s">
        <v>185</v>
      </c>
      <c r="B108" s="12">
        <v>0</v>
      </c>
    </row>
    <row r="109" spans="1:21" ht="15" thickBot="1" x14ac:dyDescent="0.35">
      <c r="A109" s="11" t="s">
        <v>130</v>
      </c>
      <c r="B109" s="12">
        <v>24126</v>
      </c>
    </row>
    <row r="110" spans="1:21" ht="15" thickBot="1" x14ac:dyDescent="0.35">
      <c r="A110" s="11" t="s">
        <v>131</v>
      </c>
      <c r="B110" s="12">
        <v>24129</v>
      </c>
    </row>
    <row r="111" spans="1:21" ht="15" thickBot="1" x14ac:dyDescent="0.35">
      <c r="A111" s="11" t="s">
        <v>132</v>
      </c>
      <c r="B111" s="12">
        <v>-3</v>
      </c>
    </row>
    <row r="112" spans="1:21" ht="15" thickBot="1" x14ac:dyDescent="0.35">
      <c r="A112" s="11" t="s">
        <v>133</v>
      </c>
      <c r="B112" s="12"/>
    </row>
    <row r="113" spans="1:2" ht="15" thickBot="1" x14ac:dyDescent="0.35">
      <c r="A113" s="11" t="s">
        <v>134</v>
      </c>
      <c r="B113" s="12"/>
    </row>
    <row r="114" spans="1:2" ht="15" thickBot="1" x14ac:dyDescent="0.35">
      <c r="A114" s="11" t="s">
        <v>135</v>
      </c>
      <c r="B114" s="12">
        <v>0</v>
      </c>
    </row>
    <row r="116" spans="1:2" x14ac:dyDescent="0.3">
      <c r="A116" s="13" t="s">
        <v>136</v>
      </c>
    </row>
    <row r="118" spans="1:2" x14ac:dyDescent="0.3">
      <c r="A118" s="14" t="s">
        <v>186</v>
      </c>
    </row>
    <row r="119" spans="1:2" x14ac:dyDescent="0.3">
      <c r="A119" s="14" t="s">
        <v>187</v>
      </c>
    </row>
  </sheetData>
  <hyperlinks>
    <hyperlink ref="A116" r:id="rId1" display="https://miau.my-x.hu/myx-free/coco/test/936013120220214200238.html" xr:uid="{817E8CC1-E01D-4E7E-AD76-B91D6FA96CC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alapok</vt:lpstr>
      <vt:lpstr>std_dupla</vt:lpstr>
      <vt:lpstr>alapok (2)</vt:lpstr>
      <vt:lpstr>std_tanulas_teszt_Egyutt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2022-02-14T17:45:47Z</dcterms:created>
  <dcterms:modified xsi:type="dcterms:W3CDTF">2022-02-14T19:03:43Z</dcterms:modified>
</cp:coreProperties>
</file>