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hidePivotFieldList="1" defaultThemeVersion="166925"/>
  <mc:AlternateContent xmlns:mc="http://schemas.openxmlformats.org/markup-compatibility/2006">
    <mc:Choice Requires="x15">
      <x15ac:absPath xmlns:x15ac="http://schemas.microsoft.com/office/spreadsheetml/2010/11/ac" url="C:\Users\Latitude\Documents\"/>
    </mc:Choice>
  </mc:AlternateContent>
  <xr:revisionPtr revIDLastSave="0" documentId="8_{3648054E-631A-432A-B8AB-AE765ED80206}" xr6:coauthVersionLast="47" xr6:coauthVersionMax="47" xr10:uidLastSave="{00000000-0000-0000-0000-000000000000}"/>
  <bookViews>
    <workbookView xWindow="-108" yWindow="-108" windowWidth="23256" windowHeight="12720" firstSheet="1" activeTab="9" xr2:uid="{56739F83-24EB-4F7C-A723-8A226C9DFD0C}"/>
  </bookViews>
  <sheets>
    <sheet name="2014_2015" sheetId="1" r:id="rId1"/>
    <sheet name="2016_2017" sheetId="2" r:id="rId2"/>
    <sheet name="2018" sheetId="3" r:id="rId3"/>
    <sheet name="2019" sheetId="4" r:id="rId4"/>
    <sheet name="2020" sheetId="5" r:id="rId5"/>
    <sheet name="tesztriport" sheetId="7" r:id="rId6"/>
    <sheet name="tesztriport2" sheetId="8" r:id="rId7"/>
    <sheet name="OAM" sheetId="9" r:id="rId8"/>
    <sheet name="adatbazis" sheetId="6" r:id="rId9"/>
    <sheet name="info" sheetId="10" r:id="rId10"/>
  </sheets>
  <definedNames>
    <definedName name="_xlnm._FilterDatabase" localSheetId="8" hidden="1">adatbazis!$A$1:$I$323</definedName>
  </definedNames>
  <calcPr calcId="191029"/>
  <pivotCaches>
    <pivotCache cacheId="7" r:id="rId11"/>
    <pivotCache cacheId="14" r:id="rId12"/>
    <pivotCache cacheId="22" r:id="rId13"/>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Y8" i="9" l="1"/>
  <c r="Y9" i="9"/>
  <c r="Y10" i="9"/>
  <c r="Y11" i="9"/>
  <c r="Y12" i="9"/>
  <c r="Y13" i="9"/>
  <c r="BH13" i="9" s="1"/>
  <c r="Y14" i="9"/>
  <c r="BH14" i="9" s="1"/>
  <c r="Y15" i="9"/>
  <c r="BH15" i="9" s="1"/>
  <c r="Y16" i="9"/>
  <c r="Y17" i="9"/>
  <c r="Y18" i="9"/>
  <c r="Y19" i="9"/>
  <c r="Y20" i="9"/>
  <c r="Y21" i="9"/>
  <c r="BH21" i="9" s="1"/>
  <c r="Y22" i="9"/>
  <c r="BH22" i="9" s="1"/>
  <c r="Y23" i="9"/>
  <c r="BH23" i="9" s="1"/>
  <c r="Y24" i="9"/>
  <c r="Y25" i="9"/>
  <c r="Y26" i="9"/>
  <c r="Y27" i="9"/>
  <c r="Y28" i="9"/>
  <c r="Y29" i="9"/>
  <c r="BH29" i="9" s="1"/>
  <c r="Y30" i="9"/>
  <c r="BH30" i="9" s="1"/>
  <c r="Y31" i="9"/>
  <c r="BH31" i="9" s="1"/>
  <c r="Y32" i="9"/>
  <c r="Y33" i="9"/>
  <c r="Y34" i="9"/>
  <c r="Y35" i="9"/>
  <c r="Y36" i="9"/>
  <c r="Y37" i="9"/>
  <c r="BH37" i="9" s="1"/>
  <c r="Y38" i="9"/>
  <c r="BH38" i="9" s="1"/>
  <c r="Y39" i="9"/>
  <c r="BH39" i="9" s="1"/>
  <c r="Y40" i="9"/>
  <c r="Y41" i="9"/>
  <c r="Y42" i="9"/>
  <c r="Y43" i="9"/>
  <c r="Y44" i="9"/>
  <c r="Y45" i="9"/>
  <c r="BH45" i="9" s="1"/>
  <c r="Y46" i="9"/>
  <c r="BH46" i="9" s="1"/>
  <c r="Y47" i="9"/>
  <c r="BH47" i="9" s="1"/>
  <c r="Y48" i="9"/>
  <c r="Y49" i="9"/>
  <c r="Y50" i="9"/>
  <c r="Y51" i="9"/>
  <c r="Y52" i="9"/>
  <c r="Y7" i="9"/>
  <c r="BH7" i="9" s="1"/>
  <c r="V8" i="9"/>
  <c r="V9" i="9"/>
  <c r="V10" i="9"/>
  <c r="V11" i="9"/>
  <c r="V12" i="9"/>
  <c r="V13" i="9"/>
  <c r="V14" i="9"/>
  <c r="V15" i="9"/>
  <c r="V16" i="9"/>
  <c r="V17" i="9"/>
  <c r="V18" i="9"/>
  <c r="V19" i="9"/>
  <c r="V20" i="9"/>
  <c r="V21" i="9"/>
  <c r="V22" i="9"/>
  <c r="V23" i="9"/>
  <c r="V24" i="9"/>
  <c r="V25" i="9"/>
  <c r="V26" i="9"/>
  <c r="V27" i="9"/>
  <c r="V28" i="9"/>
  <c r="V29" i="9"/>
  <c r="V30" i="9"/>
  <c r="V31" i="9"/>
  <c r="V32" i="9"/>
  <c r="V33" i="9"/>
  <c r="V34" i="9"/>
  <c r="V35" i="9"/>
  <c r="V36" i="9"/>
  <c r="V37" i="9"/>
  <c r="V38" i="9"/>
  <c r="V39" i="9"/>
  <c r="V40" i="9"/>
  <c r="V41" i="9"/>
  <c r="V42" i="9"/>
  <c r="V43" i="9"/>
  <c r="V44" i="9"/>
  <c r="V45" i="9"/>
  <c r="V46" i="9"/>
  <c r="V47" i="9"/>
  <c r="V48" i="9"/>
  <c r="V49" i="9"/>
  <c r="V50" i="9"/>
  <c r="V51" i="9"/>
  <c r="V52" i="9"/>
  <c r="V7" i="9"/>
  <c r="BH8" i="9"/>
  <c r="BH9" i="9"/>
  <c r="BH10" i="9"/>
  <c r="BH11" i="9"/>
  <c r="BH12" i="9"/>
  <c r="BH16" i="9"/>
  <c r="BH17" i="9"/>
  <c r="BH18" i="9"/>
  <c r="BH19" i="9"/>
  <c r="BH20" i="9"/>
  <c r="BH24" i="9"/>
  <c r="BH25" i="9"/>
  <c r="BH26" i="9"/>
  <c r="BH27" i="9"/>
  <c r="BH28" i="9"/>
  <c r="BH32" i="9"/>
  <c r="BH33" i="9"/>
  <c r="BH34" i="9"/>
  <c r="BH35" i="9"/>
  <c r="BH36" i="9"/>
  <c r="BH40" i="9"/>
  <c r="BH41" i="9"/>
  <c r="BH42" i="9"/>
  <c r="BH43" i="9"/>
  <c r="BH44" i="9"/>
  <c r="BH48" i="9"/>
  <c r="BH49" i="9"/>
  <c r="BH50" i="9"/>
  <c r="BH51" i="9"/>
  <c r="BH52" i="9"/>
  <c r="BG8" i="9"/>
  <c r="BG9" i="9"/>
  <c r="BG10" i="9"/>
  <c r="BG11" i="9"/>
  <c r="BG12" i="9"/>
  <c r="BG13" i="9"/>
  <c r="BG14" i="9"/>
  <c r="BG15" i="9"/>
  <c r="BG16" i="9"/>
  <c r="BG17" i="9"/>
  <c r="BG18" i="9"/>
  <c r="BG19" i="9"/>
  <c r="BG20" i="9"/>
  <c r="BG21" i="9"/>
  <c r="BG22" i="9"/>
  <c r="BG23" i="9"/>
  <c r="BG24" i="9"/>
  <c r="BG25" i="9"/>
  <c r="BG26" i="9"/>
  <c r="BG27" i="9"/>
  <c r="BG28" i="9"/>
  <c r="BG29" i="9"/>
  <c r="BG30" i="9"/>
  <c r="BG31" i="9"/>
  <c r="BG32" i="9"/>
  <c r="BG33" i="9"/>
  <c r="BG34" i="9"/>
  <c r="BG35" i="9"/>
  <c r="BG36" i="9"/>
  <c r="BG37" i="9"/>
  <c r="BG38" i="9"/>
  <c r="BG39" i="9"/>
  <c r="BG40" i="9"/>
  <c r="BG41" i="9"/>
  <c r="BG42" i="9"/>
  <c r="BG43" i="9"/>
  <c r="BG44" i="9"/>
  <c r="BG45" i="9"/>
  <c r="BG46" i="9"/>
  <c r="BG47" i="9"/>
  <c r="BG48" i="9"/>
  <c r="BG49" i="9"/>
  <c r="BG50" i="9"/>
  <c r="BG51" i="9"/>
  <c r="BG52" i="9"/>
  <c r="BG7" i="9"/>
  <c r="BF7" i="9"/>
  <c r="BF8" i="9"/>
  <c r="BF9" i="9"/>
  <c r="BF10" i="9"/>
  <c r="BF11" i="9"/>
  <c r="BF12" i="9"/>
  <c r="BF13" i="9"/>
  <c r="BF14" i="9"/>
  <c r="BF15" i="9"/>
  <c r="BF16" i="9"/>
  <c r="BF17" i="9"/>
  <c r="BF18" i="9"/>
  <c r="BF19" i="9"/>
  <c r="BF20" i="9"/>
  <c r="BF21" i="9"/>
  <c r="BF22" i="9"/>
  <c r="BF23" i="9"/>
  <c r="BF24" i="9"/>
  <c r="BF25" i="9"/>
  <c r="BF26" i="9"/>
  <c r="BF27" i="9"/>
  <c r="BF28" i="9"/>
  <c r="BF29" i="9"/>
  <c r="BF30" i="9"/>
  <c r="BF31" i="9"/>
  <c r="BF32" i="9"/>
  <c r="BF33" i="9"/>
  <c r="BF34" i="9"/>
  <c r="BF35" i="9"/>
  <c r="BF36" i="9"/>
  <c r="BF37" i="9"/>
  <c r="BF38" i="9"/>
  <c r="BF39" i="9"/>
  <c r="BF40" i="9"/>
  <c r="BF41" i="9"/>
  <c r="BF42" i="9"/>
  <c r="BF43" i="9"/>
  <c r="BF44" i="9"/>
  <c r="BF45" i="9"/>
  <c r="BF46" i="9"/>
  <c r="BF47" i="9"/>
  <c r="BF48" i="9"/>
  <c r="BF49" i="9"/>
  <c r="BF50" i="9"/>
  <c r="BF51" i="9"/>
  <c r="BF52" i="9"/>
  <c r="BF6" i="9"/>
  <c r="AZ7" i="9"/>
  <c r="AZ15" i="9"/>
  <c r="AZ23" i="9"/>
  <c r="AZ31" i="9"/>
  <c r="AZ39" i="9"/>
  <c r="AZ47" i="9"/>
  <c r="AZ6" i="9"/>
  <c r="BD6" i="9"/>
  <c r="BC6" i="9"/>
  <c r="BB6" i="9"/>
  <c r="AP8" i="9"/>
  <c r="AQ8" i="9"/>
  <c r="AP9" i="9"/>
  <c r="AQ9" i="9"/>
  <c r="AP10" i="9"/>
  <c r="AQ10" i="9"/>
  <c r="AP11" i="9"/>
  <c r="AQ11" i="9"/>
  <c r="AP12" i="9"/>
  <c r="AQ12" i="9"/>
  <c r="AP13" i="9"/>
  <c r="AQ13" i="9"/>
  <c r="AP14" i="9"/>
  <c r="AQ14" i="9"/>
  <c r="AP15" i="9"/>
  <c r="AQ15" i="9"/>
  <c r="AP16" i="9"/>
  <c r="AQ16" i="9"/>
  <c r="AP17" i="9"/>
  <c r="AQ17" i="9"/>
  <c r="AP18" i="9"/>
  <c r="AQ18" i="9"/>
  <c r="AP19" i="9"/>
  <c r="AQ19" i="9"/>
  <c r="AP20" i="9"/>
  <c r="AQ20" i="9"/>
  <c r="AP21" i="9"/>
  <c r="AQ21" i="9"/>
  <c r="AP22" i="9"/>
  <c r="AQ22" i="9"/>
  <c r="AP23" i="9"/>
  <c r="AQ23" i="9"/>
  <c r="AP24" i="9"/>
  <c r="AQ24" i="9"/>
  <c r="AP25" i="9"/>
  <c r="AQ25" i="9"/>
  <c r="AP26" i="9"/>
  <c r="AQ26" i="9"/>
  <c r="AP27" i="9"/>
  <c r="AQ27" i="9"/>
  <c r="AP28" i="9"/>
  <c r="AQ28" i="9"/>
  <c r="AP29" i="9"/>
  <c r="AQ29" i="9"/>
  <c r="AP30" i="9"/>
  <c r="AQ30" i="9"/>
  <c r="AP31" i="9"/>
  <c r="AQ31" i="9"/>
  <c r="AP32" i="9"/>
  <c r="AQ32" i="9"/>
  <c r="AP33" i="9"/>
  <c r="AQ33" i="9"/>
  <c r="AP34" i="9"/>
  <c r="AQ34" i="9"/>
  <c r="AP35" i="9"/>
  <c r="AQ35" i="9"/>
  <c r="AP36" i="9"/>
  <c r="AQ36" i="9"/>
  <c r="AP37" i="9"/>
  <c r="AQ37" i="9"/>
  <c r="AP38" i="9"/>
  <c r="AQ38" i="9"/>
  <c r="AP39" i="9"/>
  <c r="AQ39" i="9"/>
  <c r="AP40" i="9"/>
  <c r="AQ40" i="9"/>
  <c r="AP41" i="9"/>
  <c r="AQ41" i="9"/>
  <c r="AP42" i="9"/>
  <c r="AQ42" i="9"/>
  <c r="AP43" i="9"/>
  <c r="AQ43" i="9"/>
  <c r="AP44" i="9"/>
  <c r="AQ44" i="9"/>
  <c r="AP45" i="9"/>
  <c r="AQ45" i="9"/>
  <c r="AP46" i="9"/>
  <c r="AQ46" i="9"/>
  <c r="AP47" i="9"/>
  <c r="AQ47" i="9"/>
  <c r="AP48" i="9"/>
  <c r="AQ48" i="9"/>
  <c r="AP49" i="9"/>
  <c r="AQ49" i="9"/>
  <c r="AP50" i="9"/>
  <c r="AQ50" i="9"/>
  <c r="AP51" i="9"/>
  <c r="AQ51" i="9"/>
  <c r="AP52" i="9"/>
  <c r="AQ52" i="9"/>
  <c r="AQ7" i="9"/>
  <c r="AP7" i="9"/>
  <c r="AS6" i="9"/>
  <c r="BA6" i="9" s="1"/>
  <c r="Z53" i="9"/>
  <c r="W8" i="9"/>
  <c r="W9" i="9"/>
  <c r="W10" i="9"/>
  <c r="AS10" i="9" s="1"/>
  <c r="W11" i="9"/>
  <c r="W12" i="9"/>
  <c r="W13" i="9"/>
  <c r="W14" i="9"/>
  <c r="AS14" i="9" s="1"/>
  <c r="W15" i="9"/>
  <c r="AS15" i="9" s="1"/>
  <c r="W16" i="9"/>
  <c r="W17" i="9"/>
  <c r="W18" i="9"/>
  <c r="AS18" i="9" s="1"/>
  <c r="W19" i="9"/>
  <c r="W20" i="9"/>
  <c r="W21" i="9"/>
  <c r="AS21" i="9" s="1"/>
  <c r="W22" i="9"/>
  <c r="AS22" i="9" s="1"/>
  <c r="W23" i="9"/>
  <c r="AS23" i="9" s="1"/>
  <c r="W24" i="9"/>
  <c r="W25" i="9"/>
  <c r="W26" i="9"/>
  <c r="AS26" i="9" s="1"/>
  <c r="W27" i="9"/>
  <c r="W28" i="9"/>
  <c r="W29" i="9"/>
  <c r="W30" i="9"/>
  <c r="AS30" i="9" s="1"/>
  <c r="W31" i="9"/>
  <c r="AS31" i="9" s="1"/>
  <c r="W32" i="9"/>
  <c r="W33" i="9"/>
  <c r="W34" i="9"/>
  <c r="AS34" i="9" s="1"/>
  <c r="W35" i="9"/>
  <c r="W36" i="9"/>
  <c r="W37" i="9"/>
  <c r="AS37" i="9" s="1"/>
  <c r="W38" i="9"/>
  <c r="AS38" i="9" s="1"/>
  <c r="W39" i="9"/>
  <c r="AS39" i="9" s="1"/>
  <c r="W40" i="9"/>
  <c r="W41" i="9"/>
  <c r="W42" i="9"/>
  <c r="AS42" i="9" s="1"/>
  <c r="W43" i="9"/>
  <c r="W44" i="9"/>
  <c r="W45" i="9"/>
  <c r="AS45" i="9" s="1"/>
  <c r="W46" i="9"/>
  <c r="AS46" i="9" s="1"/>
  <c r="W47" i="9"/>
  <c r="AS47" i="9" s="1"/>
  <c r="W48" i="9"/>
  <c r="W49" i="9"/>
  <c r="W50" i="9"/>
  <c r="AS50" i="9" s="1"/>
  <c r="W51" i="9"/>
  <c r="W52" i="9"/>
  <c r="W53" i="9"/>
  <c r="W7" i="9"/>
  <c r="AS7" i="9" s="1"/>
  <c r="AI52" i="9"/>
  <c r="AH52" i="9"/>
  <c r="AN52" i="9" s="1"/>
  <c r="AG52" i="9"/>
  <c r="AM52" i="9" s="1"/>
  <c r="AF52" i="9"/>
  <c r="AE52" i="9"/>
  <c r="AL52" i="9" s="1"/>
  <c r="AD52" i="9"/>
  <c r="AC52" i="9"/>
  <c r="AI51" i="9"/>
  <c r="AH51" i="9"/>
  <c r="AG51" i="9"/>
  <c r="AM51" i="9" s="1"/>
  <c r="AF51" i="9"/>
  <c r="AL51" i="9" s="1"/>
  <c r="AE51" i="9"/>
  <c r="AD51" i="9"/>
  <c r="AC51" i="9"/>
  <c r="AI50" i="9"/>
  <c r="AH50" i="9"/>
  <c r="AG50" i="9"/>
  <c r="AF50" i="9"/>
  <c r="AL50" i="9" s="1"/>
  <c r="AE50" i="9"/>
  <c r="AK50" i="9" s="1"/>
  <c r="AD50" i="9"/>
  <c r="AC50" i="9"/>
  <c r="AI49" i="9"/>
  <c r="AH49" i="9"/>
  <c r="AG49" i="9"/>
  <c r="AF49" i="9"/>
  <c r="AE49" i="9"/>
  <c r="AK49" i="9" s="1"/>
  <c r="AD49" i="9"/>
  <c r="AJ49" i="9" s="1"/>
  <c r="AC49" i="9"/>
  <c r="AI48" i="9"/>
  <c r="AH48" i="9"/>
  <c r="AG48" i="9"/>
  <c r="AF48" i="9"/>
  <c r="AE48" i="9"/>
  <c r="AD48" i="9"/>
  <c r="AC48" i="9"/>
  <c r="AI47" i="9"/>
  <c r="AH47" i="9"/>
  <c r="AG47" i="9"/>
  <c r="AF47" i="9"/>
  <c r="AE47" i="9"/>
  <c r="AD47" i="9"/>
  <c r="AC47" i="9"/>
  <c r="AI46" i="9"/>
  <c r="AO46" i="9" s="1"/>
  <c r="AH46" i="9"/>
  <c r="AG46" i="9"/>
  <c r="AF46" i="9"/>
  <c r="AE46" i="9"/>
  <c r="AD46" i="9"/>
  <c r="AC46" i="9"/>
  <c r="AI45" i="9"/>
  <c r="AH45" i="9"/>
  <c r="AN45" i="9" s="1"/>
  <c r="AG45" i="9"/>
  <c r="AF45" i="9"/>
  <c r="AE45" i="9"/>
  <c r="AD45" i="9"/>
  <c r="AC45" i="9"/>
  <c r="AI44" i="9"/>
  <c r="AH44" i="9"/>
  <c r="AG44" i="9"/>
  <c r="AM44" i="9" s="1"/>
  <c r="AF44" i="9"/>
  <c r="AE44" i="9"/>
  <c r="AL44" i="9" s="1"/>
  <c r="AD44" i="9"/>
  <c r="AC44" i="9"/>
  <c r="AI43" i="9"/>
  <c r="AH43" i="9"/>
  <c r="AG43" i="9"/>
  <c r="AF43" i="9"/>
  <c r="AL43" i="9" s="1"/>
  <c r="AE43" i="9"/>
  <c r="AD43" i="9"/>
  <c r="AC43" i="9"/>
  <c r="AI42" i="9"/>
  <c r="AH42" i="9"/>
  <c r="AG42" i="9"/>
  <c r="AF42" i="9"/>
  <c r="AE42" i="9"/>
  <c r="AK42" i="9" s="1"/>
  <c r="AD42" i="9"/>
  <c r="AC42" i="9"/>
  <c r="AI41" i="9"/>
  <c r="AH41" i="9"/>
  <c r="AG41" i="9"/>
  <c r="AF41" i="9"/>
  <c r="AE41" i="9"/>
  <c r="AD41" i="9"/>
  <c r="AJ41" i="9" s="1"/>
  <c r="AC41" i="9"/>
  <c r="AI40" i="9"/>
  <c r="AH40" i="9"/>
  <c r="AG40" i="9"/>
  <c r="AF40" i="9"/>
  <c r="AE40" i="9"/>
  <c r="AD40" i="9"/>
  <c r="AC40" i="9"/>
  <c r="AI39" i="9"/>
  <c r="AH39" i="9"/>
  <c r="AG39" i="9"/>
  <c r="AF39" i="9"/>
  <c r="AE39" i="9"/>
  <c r="AD39" i="9"/>
  <c r="AC39" i="9"/>
  <c r="AI38" i="9"/>
  <c r="AO38" i="9" s="1"/>
  <c r="AH38" i="9"/>
  <c r="AG38" i="9"/>
  <c r="AF38" i="9"/>
  <c r="AE38" i="9"/>
  <c r="AD38" i="9"/>
  <c r="AC38" i="9"/>
  <c r="AI37" i="9"/>
  <c r="AH37" i="9"/>
  <c r="AN37" i="9" s="1"/>
  <c r="AG37" i="9"/>
  <c r="AF37" i="9"/>
  <c r="AE37" i="9"/>
  <c r="AD37" i="9"/>
  <c r="AC37" i="9"/>
  <c r="AI36" i="9"/>
  <c r="AH36" i="9"/>
  <c r="AG36" i="9"/>
  <c r="AM36" i="9" s="1"/>
  <c r="AF36" i="9"/>
  <c r="AE36" i="9"/>
  <c r="AL36" i="9" s="1"/>
  <c r="AD36" i="9"/>
  <c r="AC36" i="9"/>
  <c r="AI35" i="9"/>
  <c r="AH35" i="9"/>
  <c r="AG35" i="9"/>
  <c r="AF35" i="9"/>
  <c r="AL35" i="9" s="1"/>
  <c r="AE35" i="9"/>
  <c r="AD35" i="9"/>
  <c r="AC35" i="9"/>
  <c r="AI34" i="9"/>
  <c r="AH34" i="9"/>
  <c r="AG34" i="9"/>
  <c r="AF34" i="9"/>
  <c r="AE34" i="9"/>
  <c r="AK34" i="9" s="1"/>
  <c r="AD34" i="9"/>
  <c r="AC34" i="9"/>
  <c r="AI33" i="9"/>
  <c r="AH33" i="9"/>
  <c r="AG33" i="9"/>
  <c r="AF33" i="9"/>
  <c r="AE33" i="9"/>
  <c r="AD33" i="9"/>
  <c r="AJ33" i="9" s="1"/>
  <c r="AC33" i="9"/>
  <c r="AI32" i="9"/>
  <c r="AH32" i="9"/>
  <c r="AG32" i="9"/>
  <c r="AF32" i="9"/>
  <c r="AE32" i="9"/>
  <c r="AD32" i="9"/>
  <c r="AC32" i="9"/>
  <c r="AI31" i="9"/>
  <c r="AH31" i="9"/>
  <c r="AG31" i="9"/>
  <c r="AF31" i="9"/>
  <c r="AE31" i="9"/>
  <c r="AD31" i="9"/>
  <c r="AC31" i="9"/>
  <c r="AI30" i="9"/>
  <c r="AO30" i="9" s="1"/>
  <c r="AH30" i="9"/>
  <c r="AG30" i="9"/>
  <c r="AF30" i="9"/>
  <c r="AE30" i="9"/>
  <c r="AD30" i="9"/>
  <c r="AC30" i="9"/>
  <c r="AI29" i="9"/>
  <c r="AH29" i="9"/>
  <c r="AN29" i="9" s="1"/>
  <c r="AG29" i="9"/>
  <c r="AF29" i="9"/>
  <c r="AE29" i="9"/>
  <c r="AD29" i="9"/>
  <c r="AC29" i="9"/>
  <c r="AI28" i="9"/>
  <c r="AH28" i="9"/>
  <c r="AG28" i="9"/>
  <c r="AM28" i="9" s="1"/>
  <c r="AF28" i="9"/>
  <c r="AE28" i="9"/>
  <c r="AL28" i="9" s="1"/>
  <c r="AD28" i="9"/>
  <c r="AC28" i="9"/>
  <c r="AI27" i="9"/>
  <c r="AH27" i="9"/>
  <c r="AG27" i="9"/>
  <c r="AF27" i="9"/>
  <c r="AL27" i="9" s="1"/>
  <c r="AE27" i="9"/>
  <c r="AD27" i="9"/>
  <c r="AC27" i="9"/>
  <c r="AI26" i="9"/>
  <c r="AH26" i="9"/>
  <c r="AG26" i="9"/>
  <c r="AF26" i="9"/>
  <c r="AE26" i="9"/>
  <c r="AK26" i="9" s="1"/>
  <c r="AD26" i="9"/>
  <c r="AC26" i="9"/>
  <c r="AI25" i="9"/>
  <c r="AH25" i="9"/>
  <c r="AG25" i="9"/>
  <c r="AF25" i="9"/>
  <c r="AE25" i="9"/>
  <c r="AD25" i="9"/>
  <c r="AJ25" i="9" s="1"/>
  <c r="AC25" i="9"/>
  <c r="AI24" i="9"/>
  <c r="AH24" i="9"/>
  <c r="AG24" i="9"/>
  <c r="AF24" i="9"/>
  <c r="AE24" i="9"/>
  <c r="AD24" i="9"/>
  <c r="AC24" i="9"/>
  <c r="AI23" i="9"/>
  <c r="AH23" i="9"/>
  <c r="AG23" i="9"/>
  <c r="AF23" i="9"/>
  <c r="AE23" i="9"/>
  <c r="AD23" i="9"/>
  <c r="AC23" i="9"/>
  <c r="AI22" i="9"/>
  <c r="AO22" i="9" s="1"/>
  <c r="AH22" i="9"/>
  <c r="AG22" i="9"/>
  <c r="AF22" i="9"/>
  <c r="AE22" i="9"/>
  <c r="AD22" i="9"/>
  <c r="AC22" i="9"/>
  <c r="AI21" i="9"/>
  <c r="AH21" i="9"/>
  <c r="AN21" i="9" s="1"/>
  <c r="AG21" i="9"/>
  <c r="AF21" i="9"/>
  <c r="AE21" i="9"/>
  <c r="AD21" i="9"/>
  <c r="AC21" i="9"/>
  <c r="AI20" i="9"/>
  <c r="AH20" i="9"/>
  <c r="AG20" i="9"/>
  <c r="AM20" i="9" s="1"/>
  <c r="AF20" i="9"/>
  <c r="AE20" i="9"/>
  <c r="AL20" i="9" s="1"/>
  <c r="AD20" i="9"/>
  <c r="AC20" i="9"/>
  <c r="AI19" i="9"/>
  <c r="AH19" i="9"/>
  <c r="AG19" i="9"/>
  <c r="AF19" i="9"/>
  <c r="AL19" i="9" s="1"/>
  <c r="AE19" i="9"/>
  <c r="AD19" i="9"/>
  <c r="AC19" i="9"/>
  <c r="AI18" i="9"/>
  <c r="AH18" i="9"/>
  <c r="AG18" i="9"/>
  <c r="AF18" i="9"/>
  <c r="AE18" i="9"/>
  <c r="AK18" i="9" s="1"/>
  <c r="AD18" i="9"/>
  <c r="AC18" i="9"/>
  <c r="AI17" i="9"/>
  <c r="AH17" i="9"/>
  <c r="AG17" i="9"/>
  <c r="AF17" i="9"/>
  <c r="AE17" i="9"/>
  <c r="AD17" i="9"/>
  <c r="AJ17" i="9" s="1"/>
  <c r="AC17" i="9"/>
  <c r="AI16" i="9"/>
  <c r="AH16" i="9"/>
  <c r="AG16" i="9"/>
  <c r="AF16" i="9"/>
  <c r="AE16" i="9"/>
  <c r="AD16" i="9"/>
  <c r="AC16" i="9"/>
  <c r="AI15" i="9"/>
  <c r="AH15" i="9"/>
  <c r="AG15" i="9"/>
  <c r="AF15" i="9"/>
  <c r="AE15" i="9"/>
  <c r="AD15" i="9"/>
  <c r="AC15" i="9"/>
  <c r="AI14" i="9"/>
  <c r="AO14" i="9" s="1"/>
  <c r="AH14" i="9"/>
  <c r="AG14" i="9"/>
  <c r="AF14" i="9"/>
  <c r="AE14" i="9"/>
  <c r="AD14" i="9"/>
  <c r="AC14" i="9"/>
  <c r="AI13" i="9"/>
  <c r="AH13" i="9"/>
  <c r="AN13" i="9" s="1"/>
  <c r="AG13" i="9"/>
  <c r="AF13" i="9"/>
  <c r="AE13" i="9"/>
  <c r="AD13" i="9"/>
  <c r="AC13" i="9"/>
  <c r="AI12" i="9"/>
  <c r="AH12" i="9"/>
  <c r="AG12" i="9"/>
  <c r="AM12" i="9" s="1"/>
  <c r="AF12" i="9"/>
  <c r="AE12" i="9"/>
  <c r="AL12" i="9" s="1"/>
  <c r="AD12" i="9"/>
  <c r="AC12" i="9"/>
  <c r="AI11" i="9"/>
  <c r="AH11" i="9"/>
  <c r="AG11" i="9"/>
  <c r="AF11" i="9"/>
  <c r="AL11" i="9" s="1"/>
  <c r="AE11" i="9"/>
  <c r="AD11" i="9"/>
  <c r="AC11" i="9"/>
  <c r="AI10" i="9"/>
  <c r="AH10" i="9"/>
  <c r="AG10" i="9"/>
  <c r="AF10" i="9"/>
  <c r="AE10" i="9"/>
  <c r="AK10" i="9" s="1"/>
  <c r="AD10" i="9"/>
  <c r="AC10" i="9"/>
  <c r="AI9" i="9"/>
  <c r="AH9" i="9"/>
  <c r="AG9" i="9"/>
  <c r="AF9" i="9"/>
  <c r="AE9" i="9"/>
  <c r="AD9" i="9"/>
  <c r="AJ9" i="9" s="1"/>
  <c r="AC9" i="9"/>
  <c r="AI8" i="9"/>
  <c r="AH8" i="9"/>
  <c r="AG8" i="9"/>
  <c r="AF8" i="9"/>
  <c r="AE8" i="9"/>
  <c r="AD8" i="9"/>
  <c r="AC8" i="9"/>
  <c r="AI7" i="9"/>
  <c r="AH7" i="9"/>
  <c r="AG7" i="9"/>
  <c r="AF7" i="9"/>
  <c r="AE7" i="9"/>
  <c r="AD7" i="9"/>
  <c r="AC7" i="9"/>
  <c r="AB52" i="9"/>
  <c r="AZ52" i="9" s="1"/>
  <c r="AB51" i="9"/>
  <c r="AZ51" i="9" s="1"/>
  <c r="AB50" i="9"/>
  <c r="AZ50" i="9" s="1"/>
  <c r="AB49" i="9"/>
  <c r="AZ49" i="9" s="1"/>
  <c r="AB48" i="9"/>
  <c r="AZ48" i="9" s="1"/>
  <c r="AB47" i="9"/>
  <c r="AB46" i="9"/>
  <c r="AZ46" i="9" s="1"/>
  <c r="AB45" i="9"/>
  <c r="AZ45" i="9" s="1"/>
  <c r="AB44" i="9"/>
  <c r="AZ44" i="9" s="1"/>
  <c r="AB43" i="9"/>
  <c r="AZ43" i="9" s="1"/>
  <c r="AB42" i="9"/>
  <c r="AZ42" i="9" s="1"/>
  <c r="AB41" i="9"/>
  <c r="AZ41" i="9" s="1"/>
  <c r="AB40" i="9"/>
  <c r="AZ40" i="9" s="1"/>
  <c r="AB39" i="9"/>
  <c r="AB38" i="9"/>
  <c r="AZ38" i="9" s="1"/>
  <c r="AB37" i="9"/>
  <c r="AZ37" i="9" s="1"/>
  <c r="AB36" i="9"/>
  <c r="AZ36" i="9" s="1"/>
  <c r="AB35" i="9"/>
  <c r="AZ35" i="9" s="1"/>
  <c r="AB34" i="9"/>
  <c r="AZ34" i="9" s="1"/>
  <c r="AB33" i="9"/>
  <c r="AZ33" i="9" s="1"/>
  <c r="AB32" i="9"/>
  <c r="AZ32" i="9" s="1"/>
  <c r="AB31" i="9"/>
  <c r="AB30" i="9"/>
  <c r="AZ30" i="9" s="1"/>
  <c r="AB29" i="9"/>
  <c r="AZ29" i="9" s="1"/>
  <c r="AB28" i="9"/>
  <c r="AZ28" i="9" s="1"/>
  <c r="AB27" i="9"/>
  <c r="AZ27" i="9" s="1"/>
  <c r="AB26" i="9"/>
  <c r="AZ26" i="9" s="1"/>
  <c r="AB25" i="9"/>
  <c r="AZ25" i="9" s="1"/>
  <c r="AB24" i="9"/>
  <c r="AZ24" i="9" s="1"/>
  <c r="AB23" i="9"/>
  <c r="AB22" i="9"/>
  <c r="AZ22" i="9" s="1"/>
  <c r="AB21" i="9"/>
  <c r="AZ21" i="9" s="1"/>
  <c r="AB20" i="9"/>
  <c r="AZ20" i="9" s="1"/>
  <c r="AB19" i="9"/>
  <c r="AZ19" i="9" s="1"/>
  <c r="AB18" i="9"/>
  <c r="AZ18" i="9" s="1"/>
  <c r="AB17" i="9"/>
  <c r="AZ17" i="9" s="1"/>
  <c r="AB16" i="9"/>
  <c r="AZ16" i="9" s="1"/>
  <c r="AB15" i="9"/>
  <c r="AB14" i="9"/>
  <c r="AZ14" i="9" s="1"/>
  <c r="AB13" i="9"/>
  <c r="AZ13" i="9" s="1"/>
  <c r="AB12" i="9"/>
  <c r="AZ12" i="9" s="1"/>
  <c r="AB11" i="9"/>
  <c r="AZ11" i="9" s="1"/>
  <c r="AB10" i="9"/>
  <c r="AZ10" i="9" s="1"/>
  <c r="AB9" i="9"/>
  <c r="AZ9" i="9" s="1"/>
  <c r="AB8" i="9"/>
  <c r="AZ8" i="9" s="1"/>
  <c r="AB7" i="9"/>
  <c r="AI6" i="9"/>
  <c r="AH6" i="9"/>
  <c r="AG6" i="9"/>
  <c r="AF6" i="9"/>
  <c r="AE6" i="9"/>
  <c r="AD6" i="9"/>
  <c r="AC6" i="9"/>
  <c r="T8" i="9"/>
  <c r="AT8" i="9" s="1"/>
  <c r="T9" i="9"/>
  <c r="T10" i="9"/>
  <c r="AT10" i="9" s="1"/>
  <c r="T11" i="9"/>
  <c r="AT11" i="9" s="1"/>
  <c r="T12" i="9"/>
  <c r="AT12" i="9" s="1"/>
  <c r="T13" i="9"/>
  <c r="AT13" i="9" s="1"/>
  <c r="T14" i="9"/>
  <c r="AT14" i="9" s="1"/>
  <c r="T15" i="9"/>
  <c r="AT15" i="9" s="1"/>
  <c r="T16" i="9"/>
  <c r="AT16" i="9" s="1"/>
  <c r="T17" i="9"/>
  <c r="T18" i="9"/>
  <c r="AT18" i="9" s="1"/>
  <c r="T19" i="9"/>
  <c r="AT19" i="9" s="1"/>
  <c r="T20" i="9"/>
  <c r="AT20" i="9" s="1"/>
  <c r="T21" i="9"/>
  <c r="AT21" i="9" s="1"/>
  <c r="T22" i="9"/>
  <c r="AT22" i="9" s="1"/>
  <c r="T23" i="9"/>
  <c r="AT23" i="9" s="1"/>
  <c r="T24" i="9"/>
  <c r="AT24" i="9" s="1"/>
  <c r="T25" i="9"/>
  <c r="T26" i="9"/>
  <c r="AT26" i="9" s="1"/>
  <c r="T27" i="9"/>
  <c r="AT27" i="9" s="1"/>
  <c r="T28" i="9"/>
  <c r="AT28" i="9" s="1"/>
  <c r="T29" i="9"/>
  <c r="AT29" i="9" s="1"/>
  <c r="T30" i="9"/>
  <c r="AT30" i="9" s="1"/>
  <c r="T31" i="9"/>
  <c r="AT31" i="9" s="1"/>
  <c r="T32" i="9"/>
  <c r="AT32" i="9" s="1"/>
  <c r="T33" i="9"/>
  <c r="T34" i="9"/>
  <c r="AT34" i="9" s="1"/>
  <c r="T35" i="9"/>
  <c r="AT35" i="9" s="1"/>
  <c r="T36" i="9"/>
  <c r="AT36" i="9" s="1"/>
  <c r="T37" i="9"/>
  <c r="AT37" i="9" s="1"/>
  <c r="T38" i="9"/>
  <c r="AT38" i="9" s="1"/>
  <c r="T39" i="9"/>
  <c r="AT39" i="9" s="1"/>
  <c r="T40" i="9"/>
  <c r="AT40" i="9" s="1"/>
  <c r="T41" i="9"/>
  <c r="T42" i="9"/>
  <c r="AT42" i="9" s="1"/>
  <c r="T43" i="9"/>
  <c r="T44" i="9"/>
  <c r="AT44" i="9" s="1"/>
  <c r="T45" i="9"/>
  <c r="AT45" i="9" s="1"/>
  <c r="T46" i="9"/>
  <c r="AT46" i="9" s="1"/>
  <c r="T47" i="9"/>
  <c r="AT47" i="9" s="1"/>
  <c r="T48" i="9"/>
  <c r="AT48" i="9" s="1"/>
  <c r="T49" i="9"/>
  <c r="T50" i="9"/>
  <c r="AT50" i="9" s="1"/>
  <c r="T51" i="9"/>
  <c r="T52" i="9"/>
  <c r="T53" i="9"/>
  <c r="U5" i="9" s="1"/>
  <c r="T7" i="9"/>
  <c r="AT7" i="9" s="1"/>
  <c r="E279" i="6"/>
  <c r="E280" i="6"/>
  <c r="E281" i="6"/>
  <c r="E282" i="6"/>
  <c r="E283" i="6"/>
  <c r="E284" i="6"/>
  <c r="E285" i="6"/>
  <c r="E286" i="6"/>
  <c r="E287" i="6"/>
  <c r="E288" i="6"/>
  <c r="E289" i="6"/>
  <c r="E290" i="6"/>
  <c r="E291" i="6"/>
  <c r="E292" i="6"/>
  <c r="E293" i="6"/>
  <c r="E294" i="6"/>
  <c r="E295" i="6"/>
  <c r="E296" i="6"/>
  <c r="E297" i="6"/>
  <c r="E298" i="6"/>
  <c r="E299" i="6"/>
  <c r="E300" i="6"/>
  <c r="E301" i="6"/>
  <c r="E302" i="6"/>
  <c r="E303" i="6"/>
  <c r="E304" i="6"/>
  <c r="E305" i="6"/>
  <c r="E306" i="6"/>
  <c r="E307" i="6"/>
  <c r="E308" i="6"/>
  <c r="E309" i="6"/>
  <c r="E310" i="6"/>
  <c r="E311" i="6"/>
  <c r="E312" i="6"/>
  <c r="E313" i="6"/>
  <c r="E314" i="6"/>
  <c r="E315" i="6"/>
  <c r="E316" i="6"/>
  <c r="E317" i="6"/>
  <c r="E318" i="6"/>
  <c r="E319" i="6"/>
  <c r="E320" i="6"/>
  <c r="E321" i="6"/>
  <c r="E322" i="6"/>
  <c r="E323" i="6"/>
  <c r="E278" i="6"/>
  <c r="E277" i="6"/>
  <c r="E276" i="6"/>
  <c r="E275" i="6"/>
  <c r="E274" i="6"/>
  <c r="E273" i="6"/>
  <c r="E272" i="6"/>
  <c r="E271" i="6"/>
  <c r="E270" i="6"/>
  <c r="E269" i="6"/>
  <c r="E268" i="6"/>
  <c r="E267" i="6"/>
  <c r="E266" i="6"/>
  <c r="E265" i="6"/>
  <c r="E264" i="6"/>
  <c r="E263" i="6"/>
  <c r="E262" i="6"/>
  <c r="E261" i="6"/>
  <c r="E260" i="6"/>
  <c r="E259" i="6"/>
  <c r="E258" i="6"/>
  <c r="E257" i="6"/>
  <c r="E256" i="6"/>
  <c r="E255" i="6"/>
  <c r="E254" i="6"/>
  <c r="E253" i="6"/>
  <c r="E252" i="6"/>
  <c r="E251" i="6"/>
  <c r="E250" i="6"/>
  <c r="E249" i="6"/>
  <c r="E248" i="6"/>
  <c r="E247" i="6"/>
  <c r="E246" i="6"/>
  <c r="E245" i="6"/>
  <c r="E244" i="6"/>
  <c r="E243" i="6"/>
  <c r="E242" i="6"/>
  <c r="E241" i="6"/>
  <c r="E240" i="6"/>
  <c r="E239" i="6"/>
  <c r="E238" i="6"/>
  <c r="E237" i="6"/>
  <c r="E236" i="6"/>
  <c r="E235" i="6"/>
  <c r="E234" i="6"/>
  <c r="E233" i="6"/>
  <c r="E232" i="6"/>
  <c r="B279" i="6"/>
  <c r="B280" i="6"/>
  <c r="B281" i="6"/>
  <c r="B282" i="6"/>
  <c r="B283" i="6"/>
  <c r="B284" i="6"/>
  <c r="B285" i="6"/>
  <c r="B286" i="6"/>
  <c r="B287" i="6"/>
  <c r="B288" i="6"/>
  <c r="B289" i="6"/>
  <c r="B290" i="6"/>
  <c r="B291" i="6"/>
  <c r="B292" i="6"/>
  <c r="B293" i="6"/>
  <c r="B294" i="6"/>
  <c r="B295" i="6"/>
  <c r="B296" i="6"/>
  <c r="B297" i="6"/>
  <c r="B298" i="6"/>
  <c r="B299" i="6"/>
  <c r="B300" i="6"/>
  <c r="B301" i="6"/>
  <c r="B302" i="6"/>
  <c r="B303" i="6"/>
  <c r="B304" i="6"/>
  <c r="B305" i="6"/>
  <c r="B306" i="6"/>
  <c r="B307" i="6"/>
  <c r="B308" i="6"/>
  <c r="B309" i="6"/>
  <c r="B310" i="6"/>
  <c r="B311" i="6"/>
  <c r="B312" i="6"/>
  <c r="B313" i="6"/>
  <c r="B314" i="6"/>
  <c r="B315" i="6"/>
  <c r="B316" i="6"/>
  <c r="B317" i="6"/>
  <c r="B318" i="6"/>
  <c r="B319" i="6"/>
  <c r="B320" i="6"/>
  <c r="B321" i="6"/>
  <c r="B322" i="6"/>
  <c r="B323" i="6"/>
  <c r="B278" i="6"/>
  <c r="B277" i="6"/>
  <c r="B276" i="6"/>
  <c r="B275" i="6"/>
  <c r="B274" i="6"/>
  <c r="B273" i="6"/>
  <c r="B272" i="6"/>
  <c r="B271" i="6"/>
  <c r="B270" i="6"/>
  <c r="B269" i="6"/>
  <c r="B268" i="6"/>
  <c r="B267" i="6"/>
  <c r="B266" i="6"/>
  <c r="B265" i="6"/>
  <c r="B264" i="6"/>
  <c r="B263" i="6"/>
  <c r="B262" i="6"/>
  <c r="B261" i="6"/>
  <c r="B260" i="6"/>
  <c r="B259" i="6"/>
  <c r="B258" i="6"/>
  <c r="B257" i="6"/>
  <c r="B256" i="6"/>
  <c r="B255" i="6"/>
  <c r="B254" i="6"/>
  <c r="B253" i="6"/>
  <c r="B252" i="6"/>
  <c r="B251" i="6"/>
  <c r="B250" i="6"/>
  <c r="B249" i="6"/>
  <c r="B248" i="6"/>
  <c r="B247" i="6"/>
  <c r="B246" i="6"/>
  <c r="B245" i="6"/>
  <c r="B244" i="6"/>
  <c r="B243" i="6"/>
  <c r="B242" i="6"/>
  <c r="B241" i="6"/>
  <c r="B240" i="6"/>
  <c r="B239" i="6"/>
  <c r="B238" i="6"/>
  <c r="B237" i="6"/>
  <c r="B236" i="6"/>
  <c r="B235" i="6"/>
  <c r="B234" i="6"/>
  <c r="B233" i="6"/>
  <c r="B232" i="6"/>
  <c r="B231" i="6"/>
  <c r="B230" i="6"/>
  <c r="B229" i="6"/>
  <c r="B228" i="6"/>
  <c r="B227" i="6"/>
  <c r="B226" i="6"/>
  <c r="B225" i="6"/>
  <c r="B224" i="6"/>
  <c r="B223" i="6"/>
  <c r="B222" i="6"/>
  <c r="B221" i="6"/>
  <c r="B220" i="6"/>
  <c r="B219" i="6"/>
  <c r="B218" i="6"/>
  <c r="B217" i="6"/>
  <c r="B216" i="6"/>
  <c r="B215" i="6"/>
  <c r="B214" i="6"/>
  <c r="B213" i="6"/>
  <c r="B212" i="6"/>
  <c r="B211" i="6"/>
  <c r="B210" i="6"/>
  <c r="B209" i="6"/>
  <c r="B208" i="6"/>
  <c r="B207" i="6"/>
  <c r="B206" i="6"/>
  <c r="B205" i="6"/>
  <c r="B204" i="6"/>
  <c r="B203" i="6"/>
  <c r="B202" i="6"/>
  <c r="B201" i="6"/>
  <c r="B200" i="6"/>
  <c r="B199" i="6"/>
  <c r="B198" i="6"/>
  <c r="B197" i="6"/>
  <c r="B196" i="6"/>
  <c r="B195" i="6"/>
  <c r="B194" i="6"/>
  <c r="B193" i="6"/>
  <c r="B192" i="6"/>
  <c r="B191" i="6"/>
  <c r="B190" i="6"/>
  <c r="B189" i="6"/>
  <c r="B188" i="6"/>
  <c r="B187" i="6"/>
  <c r="B186" i="6"/>
  <c r="E231" i="6"/>
  <c r="E230" i="6"/>
  <c r="E229" i="6"/>
  <c r="E228" i="6"/>
  <c r="E227" i="6"/>
  <c r="E226" i="6"/>
  <c r="E225" i="6"/>
  <c r="E224" i="6"/>
  <c r="E223" i="6"/>
  <c r="E222" i="6"/>
  <c r="E221" i="6"/>
  <c r="E220" i="6"/>
  <c r="E219" i="6"/>
  <c r="E218" i="6"/>
  <c r="E217" i="6"/>
  <c r="E216" i="6"/>
  <c r="E215" i="6"/>
  <c r="E214" i="6"/>
  <c r="E213" i="6"/>
  <c r="E212" i="6"/>
  <c r="E211" i="6"/>
  <c r="E210" i="6"/>
  <c r="E209" i="6"/>
  <c r="E208" i="6"/>
  <c r="E207" i="6"/>
  <c r="E206" i="6"/>
  <c r="E205" i="6"/>
  <c r="E204" i="6"/>
  <c r="E203" i="6"/>
  <c r="E202" i="6"/>
  <c r="E201" i="6"/>
  <c r="E200" i="6"/>
  <c r="E199" i="6"/>
  <c r="E198" i="6"/>
  <c r="E197" i="6"/>
  <c r="E196" i="6"/>
  <c r="E195" i="6"/>
  <c r="E194" i="6"/>
  <c r="E193" i="6"/>
  <c r="E192" i="6"/>
  <c r="E191" i="6"/>
  <c r="E190" i="6"/>
  <c r="E189" i="6"/>
  <c r="E188" i="6"/>
  <c r="E187" i="6"/>
  <c r="E186" i="6"/>
  <c r="E141" i="6"/>
  <c r="E142" i="6"/>
  <c r="E143" i="6"/>
  <c r="E144" i="6"/>
  <c r="E145" i="6"/>
  <c r="E146" i="6"/>
  <c r="E147" i="6"/>
  <c r="E148" i="6"/>
  <c r="E149" i="6"/>
  <c r="E150" i="6"/>
  <c r="E151" i="6"/>
  <c r="E152" i="6"/>
  <c r="E153" i="6"/>
  <c r="E154" i="6"/>
  <c r="E155" i="6"/>
  <c r="E156" i="6"/>
  <c r="E157" i="6"/>
  <c r="E158" i="6"/>
  <c r="E159" i="6"/>
  <c r="E160" i="6"/>
  <c r="E161" i="6"/>
  <c r="E162" i="6"/>
  <c r="E163" i="6"/>
  <c r="E164" i="6"/>
  <c r="E165" i="6"/>
  <c r="E166" i="6"/>
  <c r="E167" i="6"/>
  <c r="E168" i="6"/>
  <c r="E169" i="6"/>
  <c r="E170" i="6"/>
  <c r="E171" i="6"/>
  <c r="E172" i="6"/>
  <c r="E173" i="6"/>
  <c r="E174" i="6"/>
  <c r="E175" i="6"/>
  <c r="E176" i="6"/>
  <c r="E177" i="6"/>
  <c r="E178" i="6"/>
  <c r="E179" i="6"/>
  <c r="E180" i="6"/>
  <c r="E181" i="6"/>
  <c r="E182" i="6"/>
  <c r="E183" i="6"/>
  <c r="E184" i="6"/>
  <c r="E185" i="6"/>
  <c r="E140" i="6"/>
  <c r="B185" i="6"/>
  <c r="B184" i="6"/>
  <c r="B183" i="6"/>
  <c r="B182" i="6"/>
  <c r="B181" i="6"/>
  <c r="B180" i="6"/>
  <c r="B179" i="6"/>
  <c r="B178" i="6"/>
  <c r="B177" i="6"/>
  <c r="B176" i="6"/>
  <c r="B175" i="6"/>
  <c r="B174" i="6"/>
  <c r="B173" i="6"/>
  <c r="B172" i="6"/>
  <c r="B171" i="6"/>
  <c r="B170" i="6"/>
  <c r="B169" i="6"/>
  <c r="B168" i="6"/>
  <c r="B167" i="6"/>
  <c r="B166" i="6"/>
  <c r="B165" i="6"/>
  <c r="B164" i="6"/>
  <c r="B163" i="6"/>
  <c r="B162" i="6"/>
  <c r="B161" i="6"/>
  <c r="B160" i="6"/>
  <c r="B159" i="6"/>
  <c r="B158" i="6"/>
  <c r="B157" i="6"/>
  <c r="B156" i="6"/>
  <c r="B155" i="6"/>
  <c r="B154" i="6"/>
  <c r="B153" i="6"/>
  <c r="B152" i="6"/>
  <c r="B151" i="6"/>
  <c r="B150" i="6"/>
  <c r="B149" i="6"/>
  <c r="B148" i="6"/>
  <c r="B147" i="6"/>
  <c r="B146" i="6"/>
  <c r="B145" i="6"/>
  <c r="B144" i="6"/>
  <c r="B143" i="6"/>
  <c r="B142" i="6"/>
  <c r="B141" i="6"/>
  <c r="B140" i="6"/>
  <c r="E139" i="6"/>
  <c r="E138" i="6"/>
  <c r="E137" i="6"/>
  <c r="E136" i="6"/>
  <c r="E135" i="6"/>
  <c r="E134" i="6"/>
  <c r="E133" i="6"/>
  <c r="E132" i="6"/>
  <c r="E131" i="6"/>
  <c r="E130" i="6"/>
  <c r="E129" i="6"/>
  <c r="E128" i="6"/>
  <c r="E127" i="6"/>
  <c r="E126" i="6"/>
  <c r="E125" i="6"/>
  <c r="E124" i="6"/>
  <c r="E123" i="6"/>
  <c r="E122" i="6"/>
  <c r="E121" i="6"/>
  <c r="E120" i="6"/>
  <c r="E119" i="6"/>
  <c r="E118" i="6"/>
  <c r="E117" i="6"/>
  <c r="E116" i="6"/>
  <c r="E115" i="6"/>
  <c r="E114" i="6"/>
  <c r="E113" i="6"/>
  <c r="E112" i="6"/>
  <c r="E111" i="6"/>
  <c r="E110" i="6"/>
  <c r="E109" i="6"/>
  <c r="E108" i="6"/>
  <c r="E107" i="6"/>
  <c r="E106" i="6"/>
  <c r="E105" i="6"/>
  <c r="E104" i="6"/>
  <c r="E103" i="6"/>
  <c r="E102" i="6"/>
  <c r="E101" i="6"/>
  <c r="E100" i="6"/>
  <c r="E99" i="6"/>
  <c r="E98" i="6"/>
  <c r="E97" i="6"/>
  <c r="E96" i="6"/>
  <c r="E95" i="6"/>
  <c r="E94" i="6"/>
  <c r="D49" i="6"/>
  <c r="D50" i="6"/>
  <c r="D96" i="6" s="1"/>
  <c r="D142" i="6" s="1"/>
  <c r="D188" i="6" s="1"/>
  <c r="D234" i="6" s="1"/>
  <c r="D280" i="6" s="1"/>
  <c r="D51" i="6"/>
  <c r="D97" i="6" s="1"/>
  <c r="D143" i="6" s="1"/>
  <c r="D189" i="6" s="1"/>
  <c r="D235" i="6" s="1"/>
  <c r="D281" i="6" s="1"/>
  <c r="D52" i="6"/>
  <c r="D53" i="6"/>
  <c r="D54" i="6"/>
  <c r="D100" i="6" s="1"/>
  <c r="D146" i="6" s="1"/>
  <c r="D192" i="6" s="1"/>
  <c r="D238" i="6" s="1"/>
  <c r="D284" i="6" s="1"/>
  <c r="D55" i="6"/>
  <c r="D56" i="6"/>
  <c r="D102" i="6" s="1"/>
  <c r="D148" i="6" s="1"/>
  <c r="D194" i="6" s="1"/>
  <c r="D240" i="6" s="1"/>
  <c r="D286" i="6" s="1"/>
  <c r="D57" i="6"/>
  <c r="D58" i="6"/>
  <c r="D104" i="6" s="1"/>
  <c r="D150" i="6" s="1"/>
  <c r="D196" i="6" s="1"/>
  <c r="D242" i="6" s="1"/>
  <c r="D288" i="6" s="1"/>
  <c r="D59" i="6"/>
  <c r="D60" i="6"/>
  <c r="D61" i="6"/>
  <c r="D62" i="6"/>
  <c r="D63" i="6"/>
  <c r="D64" i="6"/>
  <c r="D110" i="6" s="1"/>
  <c r="D156" i="6" s="1"/>
  <c r="D202" i="6" s="1"/>
  <c r="D248" i="6" s="1"/>
  <c r="D294" i="6" s="1"/>
  <c r="D65" i="6"/>
  <c r="D66" i="6"/>
  <c r="D112" i="6" s="1"/>
  <c r="D158" i="6" s="1"/>
  <c r="D204" i="6" s="1"/>
  <c r="D250" i="6" s="1"/>
  <c r="D296" i="6" s="1"/>
  <c r="D67" i="6"/>
  <c r="D68" i="6"/>
  <c r="D69" i="6"/>
  <c r="D70" i="6"/>
  <c r="D71" i="6"/>
  <c r="D72" i="6"/>
  <c r="D118" i="6" s="1"/>
  <c r="D164" i="6" s="1"/>
  <c r="D210" i="6" s="1"/>
  <c r="D256" i="6" s="1"/>
  <c r="D302" i="6" s="1"/>
  <c r="D73" i="6"/>
  <c r="D74" i="6"/>
  <c r="D120" i="6" s="1"/>
  <c r="D166" i="6" s="1"/>
  <c r="D212" i="6" s="1"/>
  <c r="D258" i="6" s="1"/>
  <c r="D304" i="6" s="1"/>
  <c r="D75" i="6"/>
  <c r="D76" i="6"/>
  <c r="D77" i="6"/>
  <c r="D78" i="6"/>
  <c r="D79" i="6"/>
  <c r="D80" i="6"/>
  <c r="D126" i="6" s="1"/>
  <c r="D172" i="6" s="1"/>
  <c r="D218" i="6" s="1"/>
  <c r="D264" i="6" s="1"/>
  <c r="D310" i="6" s="1"/>
  <c r="D81" i="6"/>
  <c r="D82" i="6"/>
  <c r="D128" i="6" s="1"/>
  <c r="D174" i="6" s="1"/>
  <c r="D220" i="6" s="1"/>
  <c r="D266" i="6" s="1"/>
  <c r="D312" i="6" s="1"/>
  <c r="D83" i="6"/>
  <c r="D84" i="6"/>
  <c r="D85" i="6"/>
  <c r="D131" i="6" s="1"/>
  <c r="D177" i="6" s="1"/>
  <c r="D223" i="6" s="1"/>
  <c r="D269" i="6" s="1"/>
  <c r="D315" i="6" s="1"/>
  <c r="D86" i="6"/>
  <c r="D87" i="6"/>
  <c r="D88" i="6"/>
  <c r="D134" i="6" s="1"/>
  <c r="D180" i="6" s="1"/>
  <c r="D226" i="6" s="1"/>
  <c r="D272" i="6" s="1"/>
  <c r="D318" i="6" s="1"/>
  <c r="D89" i="6"/>
  <c r="D90" i="6"/>
  <c r="D136" i="6" s="1"/>
  <c r="D182" i="6" s="1"/>
  <c r="D228" i="6" s="1"/>
  <c r="D274" i="6" s="1"/>
  <c r="D320" i="6" s="1"/>
  <c r="D91" i="6"/>
  <c r="D92" i="6"/>
  <c r="D93" i="6"/>
  <c r="D139" i="6" s="1"/>
  <c r="D185" i="6" s="1"/>
  <c r="D231" i="6" s="1"/>
  <c r="D277" i="6" s="1"/>
  <c r="D323" i="6" s="1"/>
  <c r="D95" i="6"/>
  <c r="D98" i="6"/>
  <c r="D99" i="6"/>
  <c r="D101" i="6"/>
  <c r="D103" i="6"/>
  <c r="D105" i="6"/>
  <c r="D151" i="6" s="1"/>
  <c r="D197" i="6" s="1"/>
  <c r="D243" i="6" s="1"/>
  <c r="D289" i="6" s="1"/>
  <c r="D106" i="6"/>
  <c r="D107" i="6"/>
  <c r="D153" i="6" s="1"/>
  <c r="D199" i="6" s="1"/>
  <c r="D245" i="6" s="1"/>
  <c r="D291" i="6" s="1"/>
  <c r="D108" i="6"/>
  <c r="D109" i="6"/>
  <c r="D111" i="6"/>
  <c r="D157" i="6" s="1"/>
  <c r="D203" i="6" s="1"/>
  <c r="D249" i="6" s="1"/>
  <c r="D295" i="6" s="1"/>
  <c r="D113" i="6"/>
  <c r="D114" i="6"/>
  <c r="D160" i="6" s="1"/>
  <c r="D206" i="6" s="1"/>
  <c r="D252" i="6" s="1"/>
  <c r="D298" i="6" s="1"/>
  <c r="D115" i="6"/>
  <c r="D116" i="6"/>
  <c r="D162" i="6" s="1"/>
  <c r="D208" i="6" s="1"/>
  <c r="D254" i="6" s="1"/>
  <c r="D300" i="6" s="1"/>
  <c r="D117" i="6"/>
  <c r="D119" i="6"/>
  <c r="D121" i="6"/>
  <c r="D122" i="6"/>
  <c r="D123" i="6"/>
  <c r="D169" i="6" s="1"/>
  <c r="D215" i="6" s="1"/>
  <c r="D261" i="6" s="1"/>
  <c r="D307" i="6" s="1"/>
  <c r="D124" i="6"/>
  <c r="D125" i="6"/>
  <c r="D171" i="6" s="1"/>
  <c r="D217" i="6" s="1"/>
  <c r="D263" i="6" s="1"/>
  <c r="D309" i="6" s="1"/>
  <c r="D127" i="6"/>
  <c r="D129" i="6"/>
  <c r="D175" i="6" s="1"/>
  <c r="D221" i="6" s="1"/>
  <c r="D267" i="6" s="1"/>
  <c r="D313" i="6" s="1"/>
  <c r="D130" i="6"/>
  <c r="D132" i="6"/>
  <c r="D178" i="6" s="1"/>
  <c r="D224" i="6" s="1"/>
  <c r="D270" i="6" s="1"/>
  <c r="D316" i="6" s="1"/>
  <c r="D133" i="6"/>
  <c r="D135" i="6"/>
  <c r="D181" i="6" s="1"/>
  <c r="D227" i="6" s="1"/>
  <c r="D273" i="6" s="1"/>
  <c r="D319" i="6" s="1"/>
  <c r="D137" i="6"/>
  <c r="D183" i="6" s="1"/>
  <c r="D229" i="6" s="1"/>
  <c r="D275" i="6" s="1"/>
  <c r="D321" i="6" s="1"/>
  <c r="D138" i="6"/>
  <c r="D141" i="6"/>
  <c r="D187" i="6" s="1"/>
  <c r="D233" i="6" s="1"/>
  <c r="D279" i="6" s="1"/>
  <c r="D144" i="6"/>
  <c r="D190" i="6" s="1"/>
  <c r="D236" i="6" s="1"/>
  <c r="D282" i="6" s="1"/>
  <c r="D145" i="6"/>
  <c r="D147" i="6"/>
  <c r="D193" i="6" s="1"/>
  <c r="D239" i="6" s="1"/>
  <c r="D285" i="6" s="1"/>
  <c r="D149" i="6"/>
  <c r="D152" i="6"/>
  <c r="D198" i="6" s="1"/>
  <c r="D244" i="6" s="1"/>
  <c r="D290" i="6" s="1"/>
  <c r="D154" i="6"/>
  <c r="D200" i="6" s="1"/>
  <c r="D246" i="6" s="1"/>
  <c r="D292" i="6" s="1"/>
  <c r="D155" i="6"/>
  <c r="D159" i="6"/>
  <c r="D205" i="6" s="1"/>
  <c r="D251" i="6" s="1"/>
  <c r="D297" i="6" s="1"/>
  <c r="D161" i="6"/>
  <c r="D163" i="6"/>
  <c r="D165" i="6"/>
  <c r="D167" i="6"/>
  <c r="D213" i="6" s="1"/>
  <c r="D259" i="6" s="1"/>
  <c r="D305" i="6" s="1"/>
  <c r="D168" i="6"/>
  <c r="D214" i="6" s="1"/>
  <c r="D260" i="6" s="1"/>
  <c r="D306" i="6" s="1"/>
  <c r="D170" i="6"/>
  <c r="D173" i="6"/>
  <c r="D219" i="6" s="1"/>
  <c r="D265" i="6" s="1"/>
  <c r="D311" i="6" s="1"/>
  <c r="D176" i="6"/>
  <c r="D222" i="6" s="1"/>
  <c r="D268" i="6" s="1"/>
  <c r="D314" i="6" s="1"/>
  <c r="D179" i="6"/>
  <c r="D225" i="6" s="1"/>
  <c r="D271" i="6" s="1"/>
  <c r="D317" i="6" s="1"/>
  <c r="D184" i="6"/>
  <c r="D230" i="6" s="1"/>
  <c r="D276" i="6" s="1"/>
  <c r="D322" i="6" s="1"/>
  <c r="D191" i="6"/>
  <c r="D237" i="6" s="1"/>
  <c r="D283" i="6" s="1"/>
  <c r="D195" i="6"/>
  <c r="D241" i="6" s="1"/>
  <c r="D287" i="6" s="1"/>
  <c r="D201" i="6"/>
  <c r="D247" i="6" s="1"/>
  <c r="D293" i="6" s="1"/>
  <c r="D207" i="6"/>
  <c r="D253" i="6" s="1"/>
  <c r="D299" i="6" s="1"/>
  <c r="D209" i="6"/>
  <c r="D255" i="6" s="1"/>
  <c r="D301" i="6" s="1"/>
  <c r="D211" i="6"/>
  <c r="D257" i="6" s="1"/>
  <c r="D303" i="6" s="1"/>
  <c r="D216" i="6"/>
  <c r="D262" i="6" s="1"/>
  <c r="D308" i="6" s="1"/>
  <c r="D48" i="6"/>
  <c r="D94" i="6" s="1"/>
  <c r="D140" i="6" s="1"/>
  <c r="D186" i="6" s="1"/>
  <c r="D232" i="6" s="1"/>
  <c r="D278" i="6" s="1"/>
  <c r="B139" i="6"/>
  <c r="B138" i="6"/>
  <c r="B137" i="6"/>
  <c r="B136" i="6"/>
  <c r="B135" i="6"/>
  <c r="B134" i="6"/>
  <c r="B133" i="6"/>
  <c r="B132" i="6"/>
  <c r="B131" i="6"/>
  <c r="B130" i="6"/>
  <c r="B129" i="6"/>
  <c r="B128" i="6"/>
  <c r="B127" i="6"/>
  <c r="B126" i="6"/>
  <c r="B125" i="6"/>
  <c r="B124" i="6"/>
  <c r="B123" i="6"/>
  <c r="B122" i="6"/>
  <c r="B121" i="6"/>
  <c r="B120" i="6"/>
  <c r="B119" i="6"/>
  <c r="B118" i="6"/>
  <c r="B117" i="6"/>
  <c r="B116" i="6"/>
  <c r="B115" i="6"/>
  <c r="B114" i="6"/>
  <c r="B113" i="6"/>
  <c r="B112" i="6"/>
  <c r="B111" i="6"/>
  <c r="B110" i="6"/>
  <c r="B109" i="6"/>
  <c r="B108" i="6"/>
  <c r="B107" i="6"/>
  <c r="B106" i="6"/>
  <c r="B105" i="6"/>
  <c r="B104" i="6"/>
  <c r="B103" i="6"/>
  <c r="B102" i="6"/>
  <c r="B101" i="6"/>
  <c r="B100" i="6"/>
  <c r="B99" i="6"/>
  <c r="B98" i="6"/>
  <c r="B97" i="6"/>
  <c r="B96" i="6"/>
  <c r="B95" i="6"/>
  <c r="B94" i="6"/>
  <c r="E93" i="6"/>
  <c r="E92" i="6"/>
  <c r="E91" i="6"/>
  <c r="E90" i="6"/>
  <c r="E89" i="6"/>
  <c r="E88" i="6"/>
  <c r="E87" i="6"/>
  <c r="E86" i="6"/>
  <c r="E85" i="6"/>
  <c r="E84" i="6"/>
  <c r="E83" i="6"/>
  <c r="E82" i="6"/>
  <c r="E81" i="6"/>
  <c r="E80" i="6"/>
  <c r="E79" i="6"/>
  <c r="E78" i="6"/>
  <c r="E77" i="6"/>
  <c r="E76" i="6"/>
  <c r="E75" i="6"/>
  <c r="E74" i="6"/>
  <c r="E73" i="6"/>
  <c r="E72" i="6"/>
  <c r="E71" i="6"/>
  <c r="E70" i="6"/>
  <c r="E69" i="6"/>
  <c r="E68" i="6"/>
  <c r="E67" i="6"/>
  <c r="E66" i="6"/>
  <c r="E65" i="6"/>
  <c r="E64" i="6"/>
  <c r="E63" i="6"/>
  <c r="E62" i="6"/>
  <c r="E61" i="6"/>
  <c r="E60" i="6"/>
  <c r="E59" i="6"/>
  <c r="E58" i="6"/>
  <c r="E57" i="6"/>
  <c r="E56" i="6"/>
  <c r="E55" i="6"/>
  <c r="E54" i="6"/>
  <c r="E53" i="6"/>
  <c r="E52" i="6"/>
  <c r="E51" i="6"/>
  <c r="E50" i="6"/>
  <c r="E49" i="6"/>
  <c r="E48" i="6"/>
  <c r="B93" i="6"/>
  <c r="B92" i="6"/>
  <c r="B91" i="6"/>
  <c r="B90" i="6"/>
  <c r="B89" i="6"/>
  <c r="B88" i="6"/>
  <c r="B87" i="6"/>
  <c r="B86" i="6"/>
  <c r="B85" i="6"/>
  <c r="B84" i="6"/>
  <c r="B83" i="6"/>
  <c r="B82" i="6"/>
  <c r="B81" i="6"/>
  <c r="B80" i="6"/>
  <c r="B79" i="6"/>
  <c r="B78" i="6"/>
  <c r="B77" i="6"/>
  <c r="B76" i="6"/>
  <c r="B75" i="6"/>
  <c r="B74" i="6"/>
  <c r="B73" i="6"/>
  <c r="B72" i="6"/>
  <c r="B71" i="6"/>
  <c r="B70" i="6"/>
  <c r="B69" i="6"/>
  <c r="B68" i="6"/>
  <c r="B67" i="6"/>
  <c r="B66" i="6"/>
  <c r="B65" i="6"/>
  <c r="B64" i="6"/>
  <c r="B63" i="6"/>
  <c r="B62" i="6"/>
  <c r="B61" i="6"/>
  <c r="B60" i="6"/>
  <c r="B59" i="6"/>
  <c r="B58" i="6"/>
  <c r="B57" i="6"/>
  <c r="B56" i="6"/>
  <c r="B55" i="6"/>
  <c r="B54" i="6"/>
  <c r="B53" i="6"/>
  <c r="B52" i="6"/>
  <c r="B51" i="6"/>
  <c r="B50" i="6"/>
  <c r="B49" i="6"/>
  <c r="B48" i="6"/>
  <c r="G3" i="6"/>
  <c r="G4" i="6"/>
  <c r="G5" i="6"/>
  <c r="G6" i="6"/>
  <c r="G7" i="6"/>
  <c r="G8" i="6"/>
  <c r="G9" i="6"/>
  <c r="G10" i="6"/>
  <c r="G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7"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6"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0" i="6"/>
  <c r="G321" i="6"/>
  <c r="G322" i="6"/>
  <c r="G323" i="6"/>
  <c r="G2" i="6"/>
  <c r="E3" i="6"/>
  <c r="E4" i="6"/>
  <c r="E5" i="6"/>
  <c r="E6" i="6"/>
  <c r="E7" i="6"/>
  <c r="E8" i="6"/>
  <c r="E9" i="6"/>
  <c r="E10" i="6"/>
  <c r="E11" i="6"/>
  <c r="E12" i="6"/>
  <c r="E13" i="6"/>
  <c r="E14" i="6"/>
  <c r="E15" i="6"/>
  <c r="E16" i="6"/>
  <c r="E17" i="6"/>
  <c r="E18" i="6"/>
  <c r="E19" i="6"/>
  <c r="E20" i="6"/>
  <c r="E21" i="6"/>
  <c r="E22" i="6"/>
  <c r="E23" i="6"/>
  <c r="E24" i="6"/>
  <c r="E25" i="6"/>
  <c r="E26" i="6"/>
  <c r="E27" i="6"/>
  <c r="E28" i="6"/>
  <c r="E29" i="6"/>
  <c r="E30" i="6"/>
  <c r="E31" i="6"/>
  <c r="E32" i="6"/>
  <c r="E33" i="6"/>
  <c r="E34" i="6"/>
  <c r="E35" i="6"/>
  <c r="E36" i="6"/>
  <c r="E37" i="6"/>
  <c r="E38" i="6"/>
  <c r="E39" i="6"/>
  <c r="E40" i="6"/>
  <c r="E41" i="6"/>
  <c r="E42" i="6"/>
  <c r="E43" i="6"/>
  <c r="E44" i="6"/>
  <c r="E45" i="6"/>
  <c r="E46" i="6"/>
  <c r="E47" i="6"/>
  <c r="E2" i="6"/>
  <c r="D3" i="6"/>
  <c r="D4" i="6"/>
  <c r="D5" i="6"/>
  <c r="D6" i="6"/>
  <c r="D7" i="6"/>
  <c r="D8" i="6"/>
  <c r="D9" i="6"/>
  <c r="D10" i="6"/>
  <c r="D11" i="6"/>
  <c r="D12" i="6"/>
  <c r="D13" i="6"/>
  <c r="D14" i="6"/>
  <c r="D15" i="6"/>
  <c r="D16" i="6"/>
  <c r="D17" i="6"/>
  <c r="D18" i="6"/>
  <c r="D19" i="6"/>
  <c r="D20" i="6"/>
  <c r="D21" i="6"/>
  <c r="D22" i="6"/>
  <c r="D23" i="6"/>
  <c r="D24" i="6"/>
  <c r="D25" i="6"/>
  <c r="D26" i="6"/>
  <c r="D27" i="6"/>
  <c r="D28" i="6"/>
  <c r="D29" i="6"/>
  <c r="D30" i="6"/>
  <c r="D31" i="6"/>
  <c r="D32" i="6"/>
  <c r="D33" i="6"/>
  <c r="D34" i="6"/>
  <c r="D35" i="6"/>
  <c r="D36" i="6"/>
  <c r="D37" i="6"/>
  <c r="D38" i="6"/>
  <c r="D39" i="6"/>
  <c r="D40" i="6"/>
  <c r="D41" i="6"/>
  <c r="D42" i="6"/>
  <c r="D43" i="6"/>
  <c r="D44" i="6"/>
  <c r="D45" i="6"/>
  <c r="D46" i="6"/>
  <c r="D47" i="6"/>
  <c r="D2" i="6"/>
  <c r="C3" i="6"/>
  <c r="C4" i="6" s="1"/>
  <c r="C5" i="6" s="1"/>
  <c r="C6" i="6" s="1"/>
  <c r="C7" i="6" s="1"/>
  <c r="C8" i="6" s="1"/>
  <c r="C9" i="6" s="1"/>
  <c r="C10" i="6" s="1"/>
  <c r="C11" i="6" s="1"/>
  <c r="C12" i="6" s="1"/>
  <c r="C13" i="6" s="1"/>
  <c r="C14" i="6" s="1"/>
  <c r="C15" i="6" s="1"/>
  <c r="C16" i="6" s="1"/>
  <c r="C17" i="6" s="1"/>
  <c r="C18" i="6" s="1"/>
  <c r="C19" i="6" s="1"/>
  <c r="C20" i="6" s="1"/>
  <c r="C21" i="6" s="1"/>
  <c r="C22" i="6" s="1"/>
  <c r="C23" i="6" s="1"/>
  <c r="C24" i="6" s="1"/>
  <c r="C25" i="6" s="1"/>
  <c r="C26" i="6" s="1"/>
  <c r="C27" i="6" s="1"/>
  <c r="C28" i="6" s="1"/>
  <c r="C29" i="6" s="1"/>
  <c r="C30" i="6" s="1"/>
  <c r="C31" i="6" s="1"/>
  <c r="C32" i="6" s="1"/>
  <c r="C33" i="6" s="1"/>
  <c r="C34" i="6" s="1"/>
  <c r="C35" i="6" s="1"/>
  <c r="C36" i="6" s="1"/>
  <c r="C37" i="6" s="1"/>
  <c r="C38" i="6" s="1"/>
  <c r="C39" i="6" s="1"/>
  <c r="C40" i="6" s="1"/>
  <c r="C41" i="6" s="1"/>
  <c r="C42" i="6" s="1"/>
  <c r="C43" i="6" s="1"/>
  <c r="C44" i="6" s="1"/>
  <c r="C45" i="6" s="1"/>
  <c r="C46" i="6" s="1"/>
  <c r="C47" i="6" s="1"/>
  <c r="C48" i="6" s="1"/>
  <c r="C49" i="6" s="1"/>
  <c r="C50" i="6" s="1"/>
  <c r="C51" i="6" s="1"/>
  <c r="C52" i="6" s="1"/>
  <c r="C53" i="6" s="1"/>
  <c r="C54" i="6" s="1"/>
  <c r="C55" i="6" s="1"/>
  <c r="C56" i="6" s="1"/>
  <c r="C57" i="6" s="1"/>
  <c r="C58" i="6" s="1"/>
  <c r="C59" i="6" s="1"/>
  <c r="C60" i="6" s="1"/>
  <c r="C61" i="6" s="1"/>
  <c r="C62" i="6" s="1"/>
  <c r="C63" i="6" s="1"/>
  <c r="C64" i="6" s="1"/>
  <c r="C65" i="6" s="1"/>
  <c r="C66" i="6" s="1"/>
  <c r="C67" i="6" s="1"/>
  <c r="C68" i="6" s="1"/>
  <c r="C69" i="6" s="1"/>
  <c r="C70" i="6" s="1"/>
  <c r="C71" i="6" s="1"/>
  <c r="C72" i="6" s="1"/>
  <c r="C73" i="6" s="1"/>
  <c r="C74" i="6" s="1"/>
  <c r="C75" i="6" s="1"/>
  <c r="C76" i="6" s="1"/>
  <c r="C77" i="6" s="1"/>
  <c r="C78" i="6" s="1"/>
  <c r="C79" i="6" s="1"/>
  <c r="C80" i="6" s="1"/>
  <c r="C81" i="6" s="1"/>
  <c r="C82" i="6" s="1"/>
  <c r="C83" i="6" s="1"/>
  <c r="C84" i="6" s="1"/>
  <c r="C85" i="6" s="1"/>
  <c r="C86" i="6" s="1"/>
  <c r="C87" i="6" s="1"/>
  <c r="C88" i="6" s="1"/>
  <c r="C89" i="6" s="1"/>
  <c r="C90" i="6" s="1"/>
  <c r="C91" i="6" s="1"/>
  <c r="C92" i="6" s="1"/>
  <c r="C93" i="6" s="1"/>
  <c r="C94" i="6" s="1"/>
  <c r="C95" i="6" s="1"/>
  <c r="C96" i="6" s="1"/>
  <c r="C97" i="6" s="1"/>
  <c r="C98" i="6" s="1"/>
  <c r="C99" i="6" s="1"/>
  <c r="C100" i="6" s="1"/>
  <c r="C101" i="6" s="1"/>
  <c r="C102" i="6" s="1"/>
  <c r="C103" i="6" s="1"/>
  <c r="C104" i="6" s="1"/>
  <c r="C105" i="6" s="1"/>
  <c r="C106" i="6" s="1"/>
  <c r="C107" i="6" s="1"/>
  <c r="C108" i="6" s="1"/>
  <c r="C109" i="6" s="1"/>
  <c r="C110" i="6" s="1"/>
  <c r="C111" i="6" s="1"/>
  <c r="C112" i="6" s="1"/>
  <c r="C113" i="6" s="1"/>
  <c r="C114" i="6" s="1"/>
  <c r="C115" i="6" s="1"/>
  <c r="C116" i="6" s="1"/>
  <c r="C117" i="6" s="1"/>
  <c r="C118" i="6" s="1"/>
  <c r="C119" i="6" s="1"/>
  <c r="C120" i="6" s="1"/>
  <c r="C121" i="6" s="1"/>
  <c r="C122" i="6" s="1"/>
  <c r="C123" i="6" s="1"/>
  <c r="C124" i="6" s="1"/>
  <c r="C125" i="6" s="1"/>
  <c r="C126" i="6" s="1"/>
  <c r="C127" i="6" s="1"/>
  <c r="C128" i="6" s="1"/>
  <c r="C129" i="6" s="1"/>
  <c r="C130" i="6" s="1"/>
  <c r="C131" i="6" s="1"/>
  <c r="C132" i="6" s="1"/>
  <c r="C133" i="6" s="1"/>
  <c r="C134" i="6" s="1"/>
  <c r="C135" i="6" s="1"/>
  <c r="C136" i="6" s="1"/>
  <c r="C137" i="6" s="1"/>
  <c r="C138" i="6" s="1"/>
  <c r="C139" i="6" s="1"/>
  <c r="C140" i="6" s="1"/>
  <c r="C141" i="6" s="1"/>
  <c r="C142" i="6" s="1"/>
  <c r="C143" i="6" s="1"/>
  <c r="C144" i="6" s="1"/>
  <c r="C145" i="6" s="1"/>
  <c r="C146" i="6" s="1"/>
  <c r="C147" i="6" s="1"/>
  <c r="C148" i="6" s="1"/>
  <c r="C149" i="6" s="1"/>
  <c r="C150" i="6" s="1"/>
  <c r="C151" i="6" s="1"/>
  <c r="C152" i="6" s="1"/>
  <c r="C153" i="6" s="1"/>
  <c r="C154" i="6" s="1"/>
  <c r="C155" i="6" s="1"/>
  <c r="C156" i="6" s="1"/>
  <c r="C157" i="6" s="1"/>
  <c r="C158" i="6" s="1"/>
  <c r="C159" i="6" s="1"/>
  <c r="C160" i="6" s="1"/>
  <c r="C161" i="6" s="1"/>
  <c r="C162" i="6" s="1"/>
  <c r="C163" i="6" s="1"/>
  <c r="C164" i="6" s="1"/>
  <c r="C165" i="6" s="1"/>
  <c r="C166" i="6" s="1"/>
  <c r="C167" i="6" s="1"/>
  <c r="C168" i="6" s="1"/>
  <c r="C169" i="6" s="1"/>
  <c r="C170" i="6" s="1"/>
  <c r="C171" i="6" s="1"/>
  <c r="C172" i="6" s="1"/>
  <c r="C173" i="6" s="1"/>
  <c r="C174" i="6" s="1"/>
  <c r="C175" i="6" s="1"/>
  <c r="C176" i="6" s="1"/>
  <c r="C177" i="6" s="1"/>
  <c r="C178" i="6" s="1"/>
  <c r="C179" i="6" s="1"/>
  <c r="C180" i="6" s="1"/>
  <c r="C181" i="6" s="1"/>
  <c r="C182" i="6" s="1"/>
  <c r="C183" i="6" s="1"/>
  <c r="C184" i="6" s="1"/>
  <c r="C185" i="6" s="1"/>
  <c r="C186" i="6" s="1"/>
  <c r="C187" i="6" s="1"/>
  <c r="C188" i="6" s="1"/>
  <c r="C189" i="6" s="1"/>
  <c r="C190" i="6" s="1"/>
  <c r="C191" i="6" s="1"/>
  <c r="C192" i="6" s="1"/>
  <c r="C193" i="6" s="1"/>
  <c r="C194" i="6" s="1"/>
  <c r="C195" i="6" s="1"/>
  <c r="C196" i="6" s="1"/>
  <c r="C197" i="6" s="1"/>
  <c r="C198" i="6" s="1"/>
  <c r="C199" i="6" s="1"/>
  <c r="C200" i="6" s="1"/>
  <c r="C201" i="6" s="1"/>
  <c r="C202" i="6" s="1"/>
  <c r="C203" i="6" s="1"/>
  <c r="C204" i="6" s="1"/>
  <c r="C205" i="6" s="1"/>
  <c r="C206" i="6" s="1"/>
  <c r="C207" i="6" s="1"/>
  <c r="C208" i="6" s="1"/>
  <c r="C209" i="6" s="1"/>
  <c r="C210" i="6" s="1"/>
  <c r="C211" i="6" s="1"/>
  <c r="C212" i="6" s="1"/>
  <c r="C213" i="6" s="1"/>
  <c r="C214" i="6" s="1"/>
  <c r="C215" i="6" s="1"/>
  <c r="C216" i="6" s="1"/>
  <c r="C217" i="6" s="1"/>
  <c r="C218" i="6" s="1"/>
  <c r="C219" i="6" s="1"/>
  <c r="C220" i="6" s="1"/>
  <c r="C221" i="6" s="1"/>
  <c r="C222" i="6" s="1"/>
  <c r="C223" i="6" s="1"/>
  <c r="C224" i="6" s="1"/>
  <c r="C225" i="6" s="1"/>
  <c r="C226" i="6" s="1"/>
  <c r="C227" i="6" s="1"/>
  <c r="C228" i="6" s="1"/>
  <c r="C229" i="6" s="1"/>
  <c r="C230" i="6" s="1"/>
  <c r="C231" i="6" s="1"/>
  <c r="C232" i="6" s="1"/>
  <c r="C233" i="6" s="1"/>
  <c r="C234" i="6" s="1"/>
  <c r="C235" i="6" s="1"/>
  <c r="C236" i="6" s="1"/>
  <c r="C237" i="6" s="1"/>
  <c r="C238" i="6" s="1"/>
  <c r="C239" i="6" s="1"/>
  <c r="C240" i="6" s="1"/>
  <c r="C241" i="6" s="1"/>
  <c r="C242" i="6" s="1"/>
  <c r="C243" i="6" s="1"/>
  <c r="C244" i="6" s="1"/>
  <c r="C245" i="6" s="1"/>
  <c r="C246" i="6" s="1"/>
  <c r="C247" i="6" s="1"/>
  <c r="C248" i="6" s="1"/>
  <c r="C249" i="6" s="1"/>
  <c r="C250" i="6" s="1"/>
  <c r="C251" i="6" s="1"/>
  <c r="C252" i="6" s="1"/>
  <c r="C253" i="6" s="1"/>
  <c r="C254" i="6" s="1"/>
  <c r="C255" i="6" s="1"/>
  <c r="C256" i="6" s="1"/>
  <c r="C257" i="6" s="1"/>
  <c r="C258" i="6" s="1"/>
  <c r="C259" i="6" s="1"/>
  <c r="C260" i="6" s="1"/>
  <c r="C261" i="6" s="1"/>
  <c r="C262" i="6" s="1"/>
  <c r="C263" i="6" s="1"/>
  <c r="C264" i="6" s="1"/>
  <c r="C265" i="6" s="1"/>
  <c r="C266" i="6" s="1"/>
  <c r="C267" i="6" s="1"/>
  <c r="C268" i="6" s="1"/>
  <c r="C269" i="6" s="1"/>
  <c r="C270" i="6" s="1"/>
  <c r="C271" i="6" s="1"/>
  <c r="C272" i="6" s="1"/>
  <c r="C273" i="6" s="1"/>
  <c r="C274" i="6" s="1"/>
  <c r="C275" i="6" s="1"/>
  <c r="C276" i="6" s="1"/>
  <c r="C277" i="6" s="1"/>
  <c r="C278" i="6" s="1"/>
  <c r="C279" i="6" s="1"/>
  <c r="C280" i="6" s="1"/>
  <c r="C281" i="6" s="1"/>
  <c r="C282" i="6" s="1"/>
  <c r="C283" i="6" s="1"/>
  <c r="C284" i="6" s="1"/>
  <c r="C285" i="6" s="1"/>
  <c r="C286" i="6" s="1"/>
  <c r="C287" i="6" s="1"/>
  <c r="C288" i="6" s="1"/>
  <c r="C289" i="6" s="1"/>
  <c r="C290" i="6" s="1"/>
  <c r="C291" i="6" s="1"/>
  <c r="C292" i="6" s="1"/>
  <c r="C293" i="6" s="1"/>
  <c r="C294" i="6" s="1"/>
  <c r="C295" i="6" s="1"/>
  <c r="C296" i="6" s="1"/>
  <c r="C297" i="6" s="1"/>
  <c r="C298" i="6" s="1"/>
  <c r="C299" i="6" s="1"/>
  <c r="C300" i="6" s="1"/>
  <c r="C301" i="6" s="1"/>
  <c r="C302" i="6" s="1"/>
  <c r="C303" i="6" s="1"/>
  <c r="C304" i="6" s="1"/>
  <c r="C305" i="6" s="1"/>
  <c r="C306" i="6" s="1"/>
  <c r="C307" i="6" s="1"/>
  <c r="C308" i="6" s="1"/>
  <c r="C309" i="6" s="1"/>
  <c r="C310" i="6" s="1"/>
  <c r="C311" i="6" s="1"/>
  <c r="C312" i="6" s="1"/>
  <c r="C313" i="6" s="1"/>
  <c r="C314" i="6" s="1"/>
  <c r="C315" i="6" s="1"/>
  <c r="C316" i="6" s="1"/>
  <c r="C317" i="6" s="1"/>
  <c r="C318" i="6" s="1"/>
  <c r="C319" i="6" s="1"/>
  <c r="C320" i="6" s="1"/>
  <c r="C321" i="6" s="1"/>
  <c r="C322" i="6" s="1"/>
  <c r="C323" i="6" s="1"/>
  <c r="C2" i="6"/>
  <c r="B3" i="6"/>
  <c r="B4" i="6"/>
  <c r="B5" i="6"/>
  <c r="B6" i="6"/>
  <c r="B7" i="6"/>
  <c r="B8" i="6"/>
  <c r="B9" i="6"/>
  <c r="B10" i="6"/>
  <c r="B11" i="6"/>
  <c r="B12" i="6"/>
  <c r="B13" i="6"/>
  <c r="B14" i="6"/>
  <c r="B15" i="6"/>
  <c r="B16" i="6"/>
  <c r="B17" i="6"/>
  <c r="B18" i="6"/>
  <c r="B19" i="6"/>
  <c r="B20" i="6"/>
  <c r="B21" i="6"/>
  <c r="B22" i="6"/>
  <c r="B23" i="6"/>
  <c r="B24" i="6"/>
  <c r="B25" i="6"/>
  <c r="B26" i="6"/>
  <c r="B27" i="6"/>
  <c r="B28" i="6"/>
  <c r="B29" i="6"/>
  <c r="B30" i="6"/>
  <c r="B31" i="6"/>
  <c r="B32" i="6"/>
  <c r="B33" i="6"/>
  <c r="B34" i="6"/>
  <c r="B35" i="6"/>
  <c r="B36" i="6"/>
  <c r="B37" i="6"/>
  <c r="B38" i="6"/>
  <c r="B39" i="6"/>
  <c r="B40" i="6"/>
  <c r="B41" i="6"/>
  <c r="B42" i="6"/>
  <c r="B43" i="6"/>
  <c r="B44" i="6"/>
  <c r="B45" i="6"/>
  <c r="B46" i="6"/>
  <c r="B47" i="6"/>
  <c r="B2" i="6"/>
  <c r="F1" i="1"/>
  <c r="E1" i="1"/>
  <c r="E2" i="1"/>
  <c r="F2" i="1"/>
  <c r="G2" i="1"/>
  <c r="H2" i="1"/>
  <c r="I2" i="1"/>
  <c r="J2" i="1"/>
  <c r="AK9" i="9" l="1"/>
  <c r="AV9" i="9" s="1"/>
  <c r="AL10" i="9"/>
  <c r="AM11" i="9"/>
  <c r="AN12" i="9"/>
  <c r="AO13" i="9"/>
  <c r="AK17" i="9"/>
  <c r="AW17" i="9" s="1"/>
  <c r="AL18" i="9"/>
  <c r="AM19" i="9"/>
  <c r="AN20" i="9"/>
  <c r="AO21" i="9"/>
  <c r="AK25" i="9"/>
  <c r="AL26" i="9"/>
  <c r="AM27" i="9"/>
  <c r="AN28" i="9"/>
  <c r="AO29" i="9"/>
  <c r="AK33" i="9"/>
  <c r="AW33" i="9" s="1"/>
  <c r="AY33" i="9" s="1"/>
  <c r="AL34" i="9"/>
  <c r="AM35" i="9"/>
  <c r="AN36" i="9"/>
  <c r="AO37" i="9"/>
  <c r="AK41" i="9"/>
  <c r="AL42" i="9"/>
  <c r="AM43" i="9"/>
  <c r="AN44" i="9"/>
  <c r="AO45" i="9"/>
  <c r="AK40" i="9"/>
  <c r="AM50" i="9"/>
  <c r="AK7" i="9"/>
  <c r="AL8" i="9"/>
  <c r="AM9" i="9"/>
  <c r="AN10" i="9"/>
  <c r="AO11" i="9"/>
  <c r="AJ14" i="9"/>
  <c r="AK15" i="9"/>
  <c r="AL16" i="9"/>
  <c r="AM17" i="9"/>
  <c r="AN18" i="9"/>
  <c r="AO19" i="9"/>
  <c r="AJ22" i="9"/>
  <c r="AK23" i="9"/>
  <c r="AL24" i="9"/>
  <c r="AM25" i="9"/>
  <c r="AN26" i="9"/>
  <c r="AO27" i="9"/>
  <c r="AJ30" i="9"/>
  <c r="AK31" i="9"/>
  <c r="AL32" i="9"/>
  <c r="AM33" i="9"/>
  <c r="AN34" i="9"/>
  <c r="AO35" i="9"/>
  <c r="AJ38" i="9"/>
  <c r="AK39" i="9"/>
  <c r="AL40" i="9"/>
  <c r="AM41" i="9"/>
  <c r="AN42" i="9"/>
  <c r="AO43" i="9"/>
  <c r="AJ46" i="9"/>
  <c r="AK47" i="9"/>
  <c r="AL48" i="9"/>
  <c r="AM49" i="9"/>
  <c r="AW49" i="9" s="1"/>
  <c r="AN50" i="9"/>
  <c r="AO51" i="9"/>
  <c r="AJ23" i="9"/>
  <c r="AL49" i="9"/>
  <c r="AU12" i="9"/>
  <c r="AU20" i="9"/>
  <c r="AU28" i="9"/>
  <c r="AU36" i="9"/>
  <c r="AU44" i="9"/>
  <c r="AU52" i="9"/>
  <c r="AL33" i="9"/>
  <c r="AX33" i="9" s="1"/>
  <c r="AK48" i="9"/>
  <c r="AJ39" i="9"/>
  <c r="AN51" i="9"/>
  <c r="AJ47" i="9"/>
  <c r="AO52" i="9"/>
  <c r="AM8" i="9"/>
  <c r="AJ13" i="9"/>
  <c r="AM24" i="9"/>
  <c r="AJ29" i="9"/>
  <c r="AM32" i="9"/>
  <c r="AJ37" i="9"/>
  <c r="AN41" i="9"/>
  <c r="AJ45" i="9"/>
  <c r="AM48" i="9"/>
  <c r="AO8" i="9"/>
  <c r="AL13" i="9"/>
  <c r="AM22" i="9"/>
  <c r="AJ27" i="9"/>
  <c r="AN31" i="9"/>
  <c r="AO40" i="9"/>
  <c r="AJ43" i="9"/>
  <c r="AN47" i="9"/>
  <c r="AL7" i="9"/>
  <c r="AM16" i="9"/>
  <c r="AJ21" i="9"/>
  <c r="AM40" i="9"/>
  <c r="AK46" i="9"/>
  <c r="AN49" i="9"/>
  <c r="AM14" i="9"/>
  <c r="AJ19" i="9"/>
  <c r="AN23" i="9"/>
  <c r="AL29" i="9"/>
  <c r="AV29" i="9" s="1"/>
  <c r="AJ35" i="9"/>
  <c r="AM38" i="9"/>
  <c r="AM46" i="9"/>
  <c r="AO48" i="9"/>
  <c r="AJ51" i="9"/>
  <c r="AN9" i="9"/>
  <c r="AK14" i="9"/>
  <c r="AN17" i="9"/>
  <c r="AK22" i="9"/>
  <c r="AN25" i="9"/>
  <c r="AW25" i="9" s="1"/>
  <c r="AY25" i="9" s="1"/>
  <c r="AK30" i="9"/>
  <c r="AN33" i="9"/>
  <c r="AK38" i="9"/>
  <c r="AL47" i="9"/>
  <c r="AO50" i="9"/>
  <c r="AJ12" i="9"/>
  <c r="AJ20" i="9"/>
  <c r="AJ28" i="9"/>
  <c r="AJ44" i="9"/>
  <c r="AN7" i="9"/>
  <c r="AO16" i="9"/>
  <c r="AL21" i="9"/>
  <c r="AM30" i="9"/>
  <c r="AN39" i="9"/>
  <c r="AO10" i="9"/>
  <c r="AL15" i="9"/>
  <c r="AO18" i="9"/>
  <c r="AL23" i="9"/>
  <c r="AO26" i="9"/>
  <c r="AL31" i="9"/>
  <c r="AO34" i="9"/>
  <c r="AL39" i="9"/>
  <c r="AO42" i="9"/>
  <c r="AJ36" i="9"/>
  <c r="AJ11" i="9"/>
  <c r="AN15" i="9"/>
  <c r="AO24" i="9"/>
  <c r="AO32" i="9"/>
  <c r="AL37" i="9"/>
  <c r="AL45" i="9"/>
  <c r="AJ7" i="9"/>
  <c r="AL9" i="9"/>
  <c r="AW9" i="9" s="1"/>
  <c r="AM10" i="9"/>
  <c r="AN11" i="9"/>
  <c r="AO12" i="9"/>
  <c r="AJ15" i="9"/>
  <c r="AK16" i="9"/>
  <c r="AL17" i="9"/>
  <c r="AM18" i="9"/>
  <c r="AN19" i="9"/>
  <c r="AO20" i="9"/>
  <c r="AL25" i="9"/>
  <c r="AX25" i="9" s="1"/>
  <c r="AJ31" i="9"/>
  <c r="AK32" i="9"/>
  <c r="AM34" i="9"/>
  <c r="AL41" i="9"/>
  <c r="AV41" i="9" s="1"/>
  <c r="AM7" i="9"/>
  <c r="AN8" i="9"/>
  <c r="AO9" i="9"/>
  <c r="AU11" i="9"/>
  <c r="AK13" i="9"/>
  <c r="AL14" i="9"/>
  <c r="AM15" i="9"/>
  <c r="AN16" i="9"/>
  <c r="AO17" i="9"/>
  <c r="AU19" i="9"/>
  <c r="AK21" i="9"/>
  <c r="AL22" i="9"/>
  <c r="AM23" i="9"/>
  <c r="AN24" i="9"/>
  <c r="AO25" i="9"/>
  <c r="AU27" i="9"/>
  <c r="AK29" i="9"/>
  <c r="AL30" i="9"/>
  <c r="AM31" i="9"/>
  <c r="AN32" i="9"/>
  <c r="AO33" i="9"/>
  <c r="AU35" i="9"/>
  <c r="AK37" i="9"/>
  <c r="AL38" i="9"/>
  <c r="AM39" i="9"/>
  <c r="AN40" i="9"/>
  <c r="AO41" i="9"/>
  <c r="AU43" i="9"/>
  <c r="AK45" i="9"/>
  <c r="AL46" i="9"/>
  <c r="AM47" i="9"/>
  <c r="AN48" i="9"/>
  <c r="AO49" i="9"/>
  <c r="AU51" i="9"/>
  <c r="AR49" i="9"/>
  <c r="AR45" i="9"/>
  <c r="AR41" i="9"/>
  <c r="AR33" i="9"/>
  <c r="AR29" i="9"/>
  <c r="AR25" i="9"/>
  <c r="AR21" i="9"/>
  <c r="AR17" i="9"/>
  <c r="AR13" i="9"/>
  <c r="AR9" i="9"/>
  <c r="AU18" i="9"/>
  <c r="AU26" i="9"/>
  <c r="AU34" i="9"/>
  <c r="AU42" i="9"/>
  <c r="AU50" i="9"/>
  <c r="AO7" i="9"/>
  <c r="AU9" i="9"/>
  <c r="AJ10" i="9"/>
  <c r="AK11" i="9"/>
  <c r="AM13" i="9"/>
  <c r="AO15" i="9"/>
  <c r="AU17" i="9"/>
  <c r="AJ18" i="9"/>
  <c r="AK19" i="9"/>
  <c r="AM21" i="9"/>
  <c r="AO23" i="9"/>
  <c r="AU25" i="9"/>
  <c r="AJ26" i="9"/>
  <c r="AK27" i="9"/>
  <c r="AM29" i="9"/>
  <c r="AO31" i="9"/>
  <c r="AU33" i="9"/>
  <c r="AJ34" i="9"/>
  <c r="AK35" i="9"/>
  <c r="AM37" i="9"/>
  <c r="AO39" i="9"/>
  <c r="AU41" i="9"/>
  <c r="AJ42" i="9"/>
  <c r="AK43" i="9"/>
  <c r="AM45" i="9"/>
  <c r="AO47" i="9"/>
  <c r="AU49" i="9"/>
  <c r="AJ50" i="9"/>
  <c r="AK51" i="9"/>
  <c r="AU10" i="9"/>
  <c r="AU8" i="9"/>
  <c r="AU16" i="9"/>
  <c r="AU24" i="9"/>
  <c r="AU32" i="9"/>
  <c r="AU40" i="9"/>
  <c r="AU48" i="9"/>
  <c r="AU7" i="9"/>
  <c r="AU15" i="9"/>
  <c r="AU23" i="9"/>
  <c r="AU31" i="9"/>
  <c r="AU39" i="9"/>
  <c r="AU47" i="9"/>
  <c r="AK8" i="9"/>
  <c r="AU14" i="9"/>
  <c r="AU22" i="9"/>
  <c r="AK24" i="9"/>
  <c r="AM26" i="9"/>
  <c r="AV26" i="9" s="1"/>
  <c r="AN27" i="9"/>
  <c r="AO28" i="9"/>
  <c r="AU30" i="9"/>
  <c r="AN35" i="9"/>
  <c r="AO36" i="9"/>
  <c r="AU38" i="9"/>
  <c r="AM42" i="9"/>
  <c r="AN43" i="9"/>
  <c r="AO44" i="9"/>
  <c r="AU46" i="9"/>
  <c r="AU13" i="9"/>
  <c r="AU21" i="9"/>
  <c r="AU29" i="9"/>
  <c r="AU37" i="9"/>
  <c r="AU45" i="9"/>
  <c r="AJ52" i="9"/>
  <c r="AJ8" i="9"/>
  <c r="AN14" i="9"/>
  <c r="AJ16" i="9"/>
  <c r="AN22" i="9"/>
  <c r="AJ24" i="9"/>
  <c r="AN30" i="9"/>
  <c r="AJ32" i="9"/>
  <c r="AN38" i="9"/>
  <c r="AJ40" i="9"/>
  <c r="AN46" i="9"/>
  <c r="AJ48" i="9"/>
  <c r="AK12" i="9"/>
  <c r="AK20" i="9"/>
  <c r="AK28" i="9"/>
  <c r="AK36" i="9"/>
  <c r="AV36" i="9" s="1"/>
  <c r="AK44" i="9"/>
  <c r="AK52" i="9"/>
  <c r="U49" i="9"/>
  <c r="U41" i="9"/>
  <c r="U33" i="9"/>
  <c r="U25" i="9"/>
  <c r="U17" i="9"/>
  <c r="U9" i="9"/>
  <c r="AR50" i="9"/>
  <c r="AR42" i="9"/>
  <c r="AR34" i="9"/>
  <c r="AR26" i="9"/>
  <c r="AR18" i="9"/>
  <c r="AR10" i="9"/>
  <c r="AR48" i="9"/>
  <c r="AR40" i="9"/>
  <c r="AR32" i="9"/>
  <c r="AR28" i="9"/>
  <c r="AR24" i="9"/>
  <c r="AR20" i="9"/>
  <c r="AR16" i="9"/>
  <c r="AR8" i="9"/>
  <c r="AR37" i="9"/>
  <c r="AR51" i="9"/>
  <c r="AR43" i="9"/>
  <c r="AR39" i="9"/>
  <c r="AR11" i="9"/>
  <c r="AR23" i="9"/>
  <c r="AR19" i="9"/>
  <c r="AR7" i="9"/>
  <c r="AR27" i="9"/>
  <c r="AR47" i="9"/>
  <c r="AR35" i="9"/>
  <c r="AR15" i="9"/>
  <c r="AR31" i="9"/>
  <c r="AS29" i="9"/>
  <c r="U52" i="9"/>
  <c r="AS52" i="9"/>
  <c r="AS44" i="9"/>
  <c r="AS36" i="9"/>
  <c r="AS28" i="9"/>
  <c r="AS20" i="9"/>
  <c r="AS12" i="9"/>
  <c r="AT52" i="9"/>
  <c r="U51" i="9"/>
  <c r="U43" i="9"/>
  <c r="AR52" i="9"/>
  <c r="AS49" i="9"/>
  <c r="AR44" i="9"/>
  <c r="AS41" i="9"/>
  <c r="AR36" i="9"/>
  <c r="AS33" i="9"/>
  <c r="AS25" i="9"/>
  <c r="AS17" i="9"/>
  <c r="AR12" i="9"/>
  <c r="AS9" i="9"/>
  <c r="AT51" i="9"/>
  <c r="AT43" i="9"/>
  <c r="AS13" i="9"/>
  <c r="X5" i="9"/>
  <c r="X29" i="9" s="1"/>
  <c r="AS51" i="9"/>
  <c r="AR46" i="9"/>
  <c r="AS43" i="9"/>
  <c r="AR38" i="9"/>
  <c r="AS35" i="9"/>
  <c r="AR30" i="9"/>
  <c r="AS27" i="9"/>
  <c r="AR22" i="9"/>
  <c r="AS19" i="9"/>
  <c r="AR14" i="9"/>
  <c r="AS11" i="9"/>
  <c r="AT49" i="9"/>
  <c r="AT41" i="9"/>
  <c r="AT33" i="9"/>
  <c r="AT25" i="9"/>
  <c r="AT17" i="9"/>
  <c r="AT9" i="9"/>
  <c r="BB40" i="9" s="1"/>
  <c r="AS48" i="9"/>
  <c r="AS40" i="9"/>
  <c r="AS32" i="9"/>
  <c r="AS24" i="9"/>
  <c r="AS16" i="9"/>
  <c r="AS8" i="9"/>
  <c r="U48" i="9"/>
  <c r="U40" i="9"/>
  <c r="U44" i="9"/>
  <c r="U32" i="9"/>
  <c r="U24" i="9"/>
  <c r="U16" i="9"/>
  <c r="U8" i="9"/>
  <c r="U35" i="9"/>
  <c r="U27" i="9"/>
  <c r="U19" i="9"/>
  <c r="U11" i="9"/>
  <c r="U14" i="9"/>
  <c r="U22" i="9"/>
  <c r="U30" i="9"/>
  <c r="U38" i="9"/>
  <c r="U46" i="9"/>
  <c r="U7" i="9"/>
  <c r="U13" i="9"/>
  <c r="U45" i="9"/>
  <c r="U15" i="9"/>
  <c r="U23" i="9"/>
  <c r="U31" i="9"/>
  <c r="U39" i="9"/>
  <c r="U47" i="9"/>
  <c r="U50" i="9"/>
  <c r="U10" i="9"/>
  <c r="U18" i="9"/>
  <c r="U26" i="9"/>
  <c r="U34" i="9"/>
  <c r="U42" i="9"/>
  <c r="U21" i="9"/>
  <c r="U53" i="9"/>
  <c r="U29" i="9"/>
  <c r="U37" i="9"/>
  <c r="U36" i="9"/>
  <c r="U28" i="9"/>
  <c r="U20" i="9"/>
  <c r="U12" i="9"/>
  <c r="AY9" i="9" l="1"/>
  <c r="AY17" i="9"/>
  <c r="AY49" i="9"/>
  <c r="AW13" i="9"/>
  <c r="AY13" i="9" s="1"/>
  <c r="AX13" i="9"/>
  <c r="AX49" i="9"/>
  <c r="AW48" i="9"/>
  <c r="AX48" i="9"/>
  <c r="AX16" i="9"/>
  <c r="AW16" i="9"/>
  <c r="AY16" i="9" s="1"/>
  <c r="AW26" i="9"/>
  <c r="AX26" i="9"/>
  <c r="AW15" i="9"/>
  <c r="AY15" i="9" s="1"/>
  <c r="AX15" i="9"/>
  <c r="AX19" i="9"/>
  <c r="AW19" i="9"/>
  <c r="AY19" i="9" s="1"/>
  <c r="AW30" i="9"/>
  <c r="AX30" i="9"/>
  <c r="AX41" i="9"/>
  <c r="AW31" i="9"/>
  <c r="AY31" i="9" s="1"/>
  <c r="AX31" i="9"/>
  <c r="AW51" i="9"/>
  <c r="AX51" i="9"/>
  <c r="AW43" i="9"/>
  <c r="AY43" i="9" s="1"/>
  <c r="AX43" i="9"/>
  <c r="AV52" i="9"/>
  <c r="AW40" i="9"/>
  <c r="AX40" i="9"/>
  <c r="AW8" i="9"/>
  <c r="AY8" i="9" s="1"/>
  <c r="AX8" i="9"/>
  <c r="AV23" i="9"/>
  <c r="AW10" i="9"/>
  <c r="AY10" i="9" s="1"/>
  <c r="AX10" i="9"/>
  <c r="AW47" i="9"/>
  <c r="AY47" i="9" s="1"/>
  <c r="AX47" i="9"/>
  <c r="AW38" i="9"/>
  <c r="AY38" i="9" s="1"/>
  <c r="AX38" i="9"/>
  <c r="AW41" i="9"/>
  <c r="BA45" i="9"/>
  <c r="AX50" i="9"/>
  <c r="AW50" i="9"/>
  <c r="AW45" i="9"/>
  <c r="AY45" i="9" s="1"/>
  <c r="AX45" i="9"/>
  <c r="AV34" i="9"/>
  <c r="AW34" i="9"/>
  <c r="AY34" i="9" s="1"/>
  <c r="AX34" i="9"/>
  <c r="AW11" i="9"/>
  <c r="AX11" i="9"/>
  <c r="AV44" i="9"/>
  <c r="AX44" i="9"/>
  <c r="AW44" i="9"/>
  <c r="AW37" i="9"/>
  <c r="AY37" i="9" s="1"/>
  <c r="AX37" i="9"/>
  <c r="AV47" i="9"/>
  <c r="AX32" i="9"/>
  <c r="AW32" i="9"/>
  <c r="AY32" i="9" s="1"/>
  <c r="AX9" i="9"/>
  <c r="AW36" i="9"/>
  <c r="AY36" i="9" s="1"/>
  <c r="AX36" i="9"/>
  <c r="AW28" i="9"/>
  <c r="AY28" i="9" s="1"/>
  <c r="AX28" i="9"/>
  <c r="AW27" i="9"/>
  <c r="AX27" i="9"/>
  <c r="AW39" i="9"/>
  <c r="AY39" i="9" s="1"/>
  <c r="AX39" i="9"/>
  <c r="AW46" i="9"/>
  <c r="AY46" i="9" s="1"/>
  <c r="AX46" i="9"/>
  <c r="AW14" i="9"/>
  <c r="AX14" i="9"/>
  <c r="AV18" i="9"/>
  <c r="AW18" i="9"/>
  <c r="AX18" i="9"/>
  <c r="AW7" i="9"/>
  <c r="AX7" i="9"/>
  <c r="BC33" i="9" s="1"/>
  <c r="AW20" i="9"/>
  <c r="AX20" i="9"/>
  <c r="BC20" i="9" s="1"/>
  <c r="AX35" i="9"/>
  <c r="AW35" i="9"/>
  <c r="AW21" i="9"/>
  <c r="AX21" i="9"/>
  <c r="AW29" i="9"/>
  <c r="AX29" i="9"/>
  <c r="AX17" i="9"/>
  <c r="AW24" i="9"/>
  <c r="AY24" i="9" s="1"/>
  <c r="AX24" i="9"/>
  <c r="AW52" i="9"/>
  <c r="AX52" i="9"/>
  <c r="AW42" i="9"/>
  <c r="AY42" i="9" s="1"/>
  <c r="AX42" i="9"/>
  <c r="AW12" i="9"/>
  <c r="AY12" i="9" s="1"/>
  <c r="AX12" i="9"/>
  <c r="AW23" i="9"/>
  <c r="AY23" i="9" s="1"/>
  <c r="AX23" i="9"/>
  <c r="AV22" i="9"/>
  <c r="AX22" i="9"/>
  <c r="AW22" i="9"/>
  <c r="AY22" i="9" s="1"/>
  <c r="BA16" i="9"/>
  <c r="BB33" i="9"/>
  <c r="AV17" i="9"/>
  <c r="AV42" i="9"/>
  <c r="AV7" i="9"/>
  <c r="AV27" i="9"/>
  <c r="AV51" i="9"/>
  <c r="BA31" i="9"/>
  <c r="AV50" i="9"/>
  <c r="AV33" i="9"/>
  <c r="AV31" i="9"/>
  <c r="AV10" i="9"/>
  <c r="AV25" i="9"/>
  <c r="BB50" i="9"/>
  <c r="AV21" i="9"/>
  <c r="AV15" i="9"/>
  <c r="AV37" i="9"/>
  <c r="BB35" i="9"/>
  <c r="BB16" i="9"/>
  <c r="BB14" i="9"/>
  <c r="BA46" i="9"/>
  <c r="BA32" i="9"/>
  <c r="BB49" i="9"/>
  <c r="BA9" i="9"/>
  <c r="BA49" i="9"/>
  <c r="BA36" i="9"/>
  <c r="AV32" i="9"/>
  <c r="AV45" i="9"/>
  <c r="AV19" i="9"/>
  <c r="BB45" i="9"/>
  <c r="BA15" i="9"/>
  <c r="BB30" i="9"/>
  <c r="BB32" i="9"/>
  <c r="BB38" i="9"/>
  <c r="BB24" i="9"/>
  <c r="BA40" i="9"/>
  <c r="BA11" i="9"/>
  <c r="BA43" i="9"/>
  <c r="BA44" i="9"/>
  <c r="AV28" i="9"/>
  <c r="AV43" i="9"/>
  <c r="AV30" i="9"/>
  <c r="AU3" i="9"/>
  <c r="BB18" i="9"/>
  <c r="BB21" i="9"/>
  <c r="BA7" i="9"/>
  <c r="BA21" i="9"/>
  <c r="BB48" i="9"/>
  <c r="BB46" i="9"/>
  <c r="BB22" i="9"/>
  <c r="BA48" i="9"/>
  <c r="BA17" i="9"/>
  <c r="BA52" i="9"/>
  <c r="AV20" i="9"/>
  <c r="AV24" i="9"/>
  <c r="AV49" i="9"/>
  <c r="AV39" i="9"/>
  <c r="BA47" i="9"/>
  <c r="BB42" i="9"/>
  <c r="BB23" i="9"/>
  <c r="BB12" i="9"/>
  <c r="BB43" i="9"/>
  <c r="BA41" i="9"/>
  <c r="BA20" i="9"/>
  <c r="AV35" i="9"/>
  <c r="BB8" i="9"/>
  <c r="BB10" i="9"/>
  <c r="BA39" i="9"/>
  <c r="BB27" i="9"/>
  <c r="BA38" i="9"/>
  <c r="BB44" i="9"/>
  <c r="BA22" i="9"/>
  <c r="BA24" i="9"/>
  <c r="BB41" i="9"/>
  <c r="BA35" i="9"/>
  <c r="BB51" i="9"/>
  <c r="BA28" i="9"/>
  <c r="BB9" i="9"/>
  <c r="BA19" i="9"/>
  <c r="BA51" i="9"/>
  <c r="BA25" i="9"/>
  <c r="AV12" i="9"/>
  <c r="BA18" i="9"/>
  <c r="BA34" i="9"/>
  <c r="BA23" i="9"/>
  <c r="BB39" i="9"/>
  <c r="BB20" i="9"/>
  <c r="BA37" i="9"/>
  <c r="BB31" i="9"/>
  <c r="BB17" i="9"/>
  <c r="BA33" i="9"/>
  <c r="BB52" i="9"/>
  <c r="BA29" i="9"/>
  <c r="AV48" i="9"/>
  <c r="AV16" i="9"/>
  <c r="AV13" i="9"/>
  <c r="BB34" i="9"/>
  <c r="BA26" i="9"/>
  <c r="BB37" i="9"/>
  <c r="BB11" i="9"/>
  <c r="BA14" i="9"/>
  <c r="BB28" i="9"/>
  <c r="BB15" i="9"/>
  <c r="BA50" i="9"/>
  <c r="BA8" i="9"/>
  <c r="BB25" i="9"/>
  <c r="BA27" i="9"/>
  <c r="BA13" i="9"/>
  <c r="BA12" i="9"/>
  <c r="AV11" i="9"/>
  <c r="BB13" i="9"/>
  <c r="BB26" i="9"/>
  <c r="BA10" i="9"/>
  <c r="BA42" i="9"/>
  <c r="BB7" i="9"/>
  <c r="BB19" i="9"/>
  <c r="BA30" i="9"/>
  <c r="BB36" i="9"/>
  <c r="BB47" i="9"/>
  <c r="BB29" i="9"/>
  <c r="AT3" i="9"/>
  <c r="AS3" i="9"/>
  <c r="AV46" i="9"/>
  <c r="AV14" i="9"/>
  <c r="AV40" i="9"/>
  <c r="AV8" i="9"/>
  <c r="AV38" i="9"/>
  <c r="AR3" i="9"/>
  <c r="X41" i="9"/>
  <c r="X47" i="9"/>
  <c r="X50" i="9"/>
  <c r="X7" i="9"/>
  <c r="X37" i="9"/>
  <c r="X13" i="9"/>
  <c r="X39" i="9"/>
  <c r="X33" i="9"/>
  <c r="X14" i="9"/>
  <c r="X46" i="9"/>
  <c r="X45" i="9"/>
  <c r="X34" i="9"/>
  <c r="X49" i="9"/>
  <c r="X12" i="9"/>
  <c r="X8" i="9"/>
  <c r="X53" i="9"/>
  <c r="X20" i="9"/>
  <c r="X22" i="9"/>
  <c r="X15" i="9"/>
  <c r="X32" i="9"/>
  <c r="X9" i="9"/>
  <c r="X21" i="9"/>
  <c r="X10" i="9"/>
  <c r="X19" i="9"/>
  <c r="X36" i="9"/>
  <c r="X28" i="9"/>
  <c r="X30" i="9"/>
  <c r="X23" i="9"/>
  <c r="X40" i="9"/>
  <c r="X17" i="9"/>
  <c r="X18" i="9"/>
  <c r="X27" i="9"/>
  <c r="X24" i="9"/>
  <c r="X11" i="9"/>
  <c r="X38" i="9"/>
  <c r="X31" i="9"/>
  <c r="X48" i="9"/>
  <c r="X25" i="9"/>
  <c r="X26" i="9"/>
  <c r="X35" i="9"/>
  <c r="X42" i="9"/>
  <c r="X43" i="9"/>
  <c r="X44" i="9"/>
  <c r="X51" i="9"/>
  <c r="X52" i="9"/>
  <c r="X16" i="9"/>
  <c r="BC12" i="9" l="1"/>
  <c r="BC17" i="9"/>
  <c r="AY20" i="9"/>
  <c r="BC46" i="9"/>
  <c r="BC36" i="9"/>
  <c r="AY44" i="9"/>
  <c r="BC45" i="9"/>
  <c r="BC47" i="9"/>
  <c r="AY40" i="9"/>
  <c r="BC41" i="9"/>
  <c r="AY26" i="9"/>
  <c r="BC42" i="9"/>
  <c r="AY29" i="9"/>
  <c r="AY7" i="9"/>
  <c r="BC39" i="9"/>
  <c r="BC9" i="9"/>
  <c r="AY50" i="9"/>
  <c r="BC10" i="9"/>
  <c r="BC43" i="9"/>
  <c r="AY30" i="9"/>
  <c r="BC16" i="9"/>
  <c r="BC40" i="9"/>
  <c r="BC29" i="9"/>
  <c r="BC44" i="9"/>
  <c r="BC21" i="9"/>
  <c r="BC18" i="9"/>
  <c r="BC11" i="9"/>
  <c r="BC50" i="9"/>
  <c r="BC48" i="9"/>
  <c r="BC30" i="9"/>
  <c r="BC22" i="9"/>
  <c r="BC52" i="9"/>
  <c r="AY21" i="9"/>
  <c r="AY18" i="9"/>
  <c r="BD15" i="9" s="1"/>
  <c r="BC27" i="9"/>
  <c r="BC32" i="9"/>
  <c r="AY11" i="9"/>
  <c r="BC51" i="9"/>
  <c r="BC19" i="9"/>
  <c r="AY48" i="9"/>
  <c r="BC7" i="9"/>
  <c r="BC25" i="9"/>
  <c r="AY52" i="9"/>
  <c r="AY35" i="9"/>
  <c r="AY27" i="9"/>
  <c r="BD38" i="9" s="1"/>
  <c r="BC34" i="9"/>
  <c r="AY41" i="9"/>
  <c r="BD41" i="9" s="1"/>
  <c r="BC8" i="9"/>
  <c r="AY51" i="9"/>
  <c r="BC15" i="9"/>
  <c r="BC49" i="9"/>
  <c r="BC26" i="9"/>
  <c r="BC23" i="9"/>
  <c r="BC24" i="9"/>
  <c r="BC35" i="9"/>
  <c r="AY14" i="9"/>
  <c r="BD23" i="9" s="1"/>
  <c r="BC14" i="9"/>
  <c r="BC28" i="9"/>
  <c r="BC37" i="9"/>
  <c r="BC38" i="9"/>
  <c r="BC31" i="9"/>
  <c r="BC13" i="9"/>
  <c r="BD9" i="9"/>
  <c r="BB4" i="9"/>
  <c r="AV3" i="9"/>
  <c r="AV4" i="9"/>
  <c r="Z16" i="9"/>
  <c r="Z32" i="9"/>
  <c r="Z31" i="9"/>
  <c r="Z34" i="9"/>
  <c r="Z22" i="9"/>
  <c r="Z37" i="9"/>
  <c r="Z12" i="9"/>
  <c r="Z46" i="9"/>
  <c r="Z9" i="9"/>
  <c r="Z30" i="9"/>
  <c r="Z33" i="9"/>
  <c r="Z26" i="9"/>
  <c r="Z38" i="9"/>
  <c r="Z48" i="9"/>
  <c r="Z45" i="9"/>
  <c r="Z40" i="9"/>
  <c r="Z44" i="9"/>
  <c r="Z50" i="9"/>
  <c r="Z43" i="9"/>
  <c r="Z28" i="9"/>
  <c r="Z24" i="9"/>
  <c r="Z35" i="9"/>
  <c r="Z36" i="9"/>
  <c r="Z10" i="9"/>
  <c r="Z52" i="9"/>
  <c r="Z42" i="9"/>
  <c r="Z27" i="9"/>
  <c r="Z29" i="9"/>
  <c r="Z14" i="9"/>
  <c r="Z39" i="9"/>
  <c r="Z51" i="9"/>
  <c r="Z13" i="9"/>
  <c r="Z41" i="9"/>
  <c r="Z17" i="9"/>
  <c r="Z23" i="9"/>
  <c r="Z25" i="9"/>
  <c r="Z11" i="9"/>
  <c r="Z8" i="9"/>
  <c r="Z49" i="9"/>
  <c r="Z19" i="9"/>
  <c r="Z18" i="9"/>
  <c r="Z21" i="9"/>
  <c r="Z7" i="9"/>
  <c r="Z47" i="9"/>
  <c r="Z20" i="9"/>
  <c r="Z15" i="9"/>
  <c r="BD52" i="9" l="1"/>
  <c r="BD47" i="9"/>
  <c r="BD7" i="9"/>
  <c r="BD33" i="9"/>
  <c r="BD25" i="9"/>
  <c r="BD11" i="9"/>
  <c r="BD36" i="9"/>
  <c r="BD32" i="9"/>
  <c r="BD29" i="9"/>
  <c r="BD44" i="9"/>
  <c r="BD24" i="9"/>
  <c r="BD35" i="9"/>
  <c r="BD16" i="9"/>
  <c r="BD28" i="9"/>
  <c r="BD14" i="9"/>
  <c r="BD51" i="9"/>
  <c r="BD45" i="9"/>
  <c r="BD17" i="9"/>
  <c r="BD39" i="9"/>
  <c r="BD46" i="9"/>
  <c r="BD30" i="9"/>
  <c r="BD8" i="9"/>
  <c r="BD49" i="9"/>
  <c r="BD13" i="9"/>
  <c r="BD18" i="9"/>
  <c r="BD19" i="9"/>
  <c r="BD12" i="9"/>
  <c r="BD26" i="9"/>
  <c r="BD20" i="9"/>
  <c r="BD34" i="9"/>
  <c r="BD21" i="9"/>
  <c r="BD43" i="9"/>
  <c r="BD42" i="9"/>
  <c r="BD31" i="9"/>
  <c r="BD50" i="9"/>
  <c r="BD37" i="9"/>
  <c r="BD27" i="9"/>
  <c r="BD48" i="9"/>
  <c r="BD10" i="9"/>
  <c r="BD22" i="9"/>
  <c r="BD40" i="9"/>
</calcChain>
</file>

<file path=xl/sharedStrings.xml><?xml version="1.0" encoding="utf-8"?>
<sst xmlns="http://schemas.openxmlformats.org/spreadsheetml/2006/main" count="2509" uniqueCount="664">
  <si>
    <t>Table 1: The EuCham Score</t>
  </si>
  <si>
    <t>Ranking</t>
  </si>
  <si>
    <t>EuCham score</t>
  </si>
  <si>
    <t>DTF score</t>
  </si>
  <si>
    <t>The World Bank</t>
  </si>
  <si>
    <t>CPI score</t>
  </si>
  <si>
    <t>Transparency Int.</t>
  </si>
  <si>
    <r>
      <t> </t>
    </r>
    <r>
      <rPr>
        <b/>
        <sz val="11"/>
        <color theme="1"/>
        <rFont val="Calibri"/>
        <family val="2"/>
        <charset val="238"/>
        <scheme val="minor"/>
      </rPr>
      <t>2015</t>
    </r>
  </si>
  <si>
    <t>EUCham Score</t>
  </si>
  <si>
    <r>
      <t>data 201</t>
    </r>
    <r>
      <rPr>
        <sz val="11"/>
        <color theme="1"/>
        <rFont val="Calibri"/>
        <family val="2"/>
        <charset val="238"/>
        <scheme val="minor"/>
      </rPr>
      <t>4</t>
    </r>
  </si>
  <si>
    <r>
      <t>data 201</t>
    </r>
    <r>
      <rPr>
        <sz val="11"/>
        <color theme="1"/>
        <rFont val="Calibri"/>
        <family val="2"/>
        <charset val="238"/>
        <scheme val="minor"/>
      </rPr>
      <t>5</t>
    </r>
  </si>
  <si>
    <t>data 2014</t>
  </si>
  <si>
    <t>data 2015</t>
  </si>
  <si>
    <t>Denmark</t>
  </si>
  <si>
    <t>–</t>
  </si>
  <si>
    <t>Finland</t>
  </si>
  <si>
    <t>Sweden</t>
  </si>
  <si>
    <t>Norway</t>
  </si>
  <si>
    <t>United Kingdom</t>
  </si>
  <si>
    <t>Netherlands</t>
  </si>
  <si>
    <t>Switzerland</t>
  </si>
  <si>
    <t>Germany</t>
  </si>
  <si>
    <t>Iceland</t>
  </si>
  <si>
    <t>Austria</t>
  </si>
  <si>
    <t>Ireland</t>
  </si>
  <si>
    <t>Belgium</t>
  </si>
  <si>
    <t>Estonia</t>
  </si>
  <si>
    <t>Luxembourg</t>
  </si>
  <si>
    <t>France</t>
  </si>
  <si>
    <t>Portugal</t>
  </si>
  <si>
    <t>Lithuania</t>
  </si>
  <si>
    <t>Poland</t>
  </si>
  <si>
    <t>Slovenia</t>
  </si>
  <si>
    <t>Spain</t>
  </si>
  <si>
    <t>Latvia</t>
  </si>
  <si>
    <t>Cyprus</t>
  </si>
  <si>
    <t>Czech Republic</t>
  </si>
  <si>
    <t>Georgia</t>
  </si>
  <si>
    <t>Slovakia</t>
  </si>
  <si>
    <t>Croatia</t>
  </si>
  <si>
    <t>Hungary</t>
  </si>
  <si>
    <t>Macedonia</t>
  </si>
  <si>
    <t>Romania</t>
  </si>
  <si>
    <t>Malta</t>
  </si>
  <si>
    <t>Italy</t>
  </si>
  <si>
    <t>Montenegro</t>
  </si>
  <si>
    <t>Bulgaria</t>
  </si>
  <si>
    <t>Greece</t>
  </si>
  <si>
    <t>Turkey</t>
  </si>
  <si>
    <t>Armenia</t>
  </si>
  <si>
    <t>Serbia</t>
  </si>
  <si>
    <t>Belarus</t>
  </si>
  <si>
    <t>Moldova</t>
  </si>
  <si>
    <t>Bosnia &amp; Herz.</t>
  </si>
  <si>
    <t>Kazakhstan</t>
  </si>
  <si>
    <t>Russia</t>
  </si>
  <si>
    <t>Kosovo</t>
  </si>
  <si>
    <t>Azerbaijan</t>
  </si>
  <si>
    <t>Albania</t>
  </si>
  <si>
    <t>Ukraine</t>
  </si>
  <si>
    <t>No data: Andorra, Liechtenstein, Monaco, San Marino.</t>
  </si>
  <si>
    <t>Source: World Bank 2016, Transparency International</t>
  </si>
  <si>
    <t>EuCham Research Department</t>
  </si>
  <si>
    <t>https://eucham.eu/best-european-countries-for-business-2016/</t>
  </si>
  <si>
    <t>https://eucham.eu/best-european-countries-for-business-2017/</t>
  </si>
  <si>
    <t>https://eucham.eu/best-european-countries-for-business-2018/</t>
  </si>
  <si>
    <t>https://eucham.eu/best-european-countries-for-business-2019/</t>
  </si>
  <si>
    <t>https://eucham.eu/best-european-countries-for-business-2020/</t>
  </si>
  <si>
    <t>inkl. 2014-2015</t>
  </si>
  <si>
    <t>inkl. 2016</t>
  </si>
  <si>
    <t>https://eucham.eu/wp-content/uploads/2019/09/FULL-REPORT-Best-European-countries-for-business-2017-2.pdf</t>
  </si>
  <si>
    <t xml:space="preserve"> </t>
  </si>
  <si>
    <r>
      <t xml:space="preserve">2018 report available from March 2018 on </t>
    </r>
    <r>
      <rPr>
        <sz val="7"/>
        <color rgb="FF000000"/>
        <rFont val="Calibri"/>
        <family val="2"/>
        <charset val="238"/>
        <scheme val="minor"/>
      </rPr>
      <t>​</t>
    </r>
    <r>
      <rPr>
        <b/>
        <i/>
        <sz val="7"/>
        <color rgb="FF000000"/>
        <rFont val="Arial"/>
        <family val="2"/>
        <charset val="238"/>
      </rPr>
      <t>eucham.eu</t>
    </r>
  </si>
  <si>
    <r>
      <t xml:space="preserve">Full Report  •  Page 1/3 </t>
    </r>
    <r>
      <rPr>
        <sz val="11"/>
        <color rgb="FF000000"/>
        <rFont val="Arial"/>
        <family val="2"/>
        <charset val="238"/>
      </rPr>
      <t xml:space="preserve"> </t>
    </r>
  </si>
  <si>
    <t xml:space="preserve">EuCham Research </t>
  </si>
  <si>
    <t xml:space="preserve">July 2017 </t>
  </si>
  <si>
    <t xml:space="preserve">Best European countries for business 2017 </t>
  </si>
  <si>
    <r>
      <t xml:space="preserve"> </t>
    </r>
    <r>
      <rPr>
        <sz val="11"/>
        <color rgb="FF000000"/>
        <rFont val="Arial"/>
        <family val="2"/>
        <charset val="238"/>
      </rPr>
      <t xml:space="preserve"> </t>
    </r>
  </si>
  <si>
    <t xml:space="preserve">Country </t>
  </si>
  <si>
    <t xml:space="preserve">Score </t>
  </si>
  <si>
    <t xml:space="preserve">Denmark  </t>
  </si>
  <si>
    <t xml:space="preserve">Sweden  </t>
  </si>
  <si>
    <t xml:space="preserve">Finland  </t>
  </si>
  <si>
    <t xml:space="preserve">Norway </t>
  </si>
  <si>
    <t xml:space="preserve">United Kingdom </t>
  </si>
  <si>
    <t xml:space="preserve">... </t>
  </si>
  <si>
    <t xml:space="preserve">Ukraine </t>
  </si>
  <si>
    <r>
      <t>●</t>
    </r>
    <r>
      <rPr>
        <sz val="7"/>
        <color rgb="FF000000"/>
        <rFont val="Times New Roman"/>
        <family val="1"/>
        <charset val="238"/>
      </rPr>
      <t xml:space="preserve">     </t>
    </r>
    <r>
      <rPr>
        <sz val="10"/>
        <color rgb="FF000000"/>
        <rFont val="Calibri"/>
        <family val="2"/>
        <charset val="238"/>
        <scheme val="minor"/>
      </rPr>
      <t xml:space="preserve">Nordic countries rank at the top of the European countries that are best to do business in. </t>
    </r>
  </si>
  <si>
    <r>
      <t>●</t>
    </r>
    <r>
      <rPr>
        <sz val="7"/>
        <color rgb="FF000000"/>
        <rFont val="Times New Roman"/>
        <family val="1"/>
        <charset val="238"/>
      </rPr>
      <t xml:space="preserve">     </t>
    </r>
    <r>
      <rPr>
        <sz val="10"/>
        <color rgb="FF000000"/>
        <rFont val="Calibri"/>
        <family val="2"/>
        <charset val="238"/>
        <scheme val="minor"/>
      </rPr>
      <t xml:space="preserve">The EuCham rating is based on the average of two indicators: the DTF score of Doing Business report (World Bank) and the Corruption </t>
    </r>
  </si>
  <si>
    <t xml:space="preserve">Perception Index score (Transparency International). </t>
  </si>
  <si>
    <r>
      <t>●</t>
    </r>
    <r>
      <rPr>
        <sz val="7"/>
        <color rgb="FF000000"/>
        <rFont val="Times New Roman"/>
        <family val="1"/>
        <charset val="238"/>
      </rPr>
      <t xml:space="preserve">     </t>
    </r>
    <r>
      <rPr>
        <sz val="10"/>
        <color rgb="FF000000"/>
        <rFont val="Calibri"/>
        <family val="2"/>
        <charset val="238"/>
        <scheme val="minor"/>
      </rPr>
      <t xml:space="preserve">The EuCham score measures the overall business context constituted by corporate environment, legislation, government policies, social climate and conditions which enable or prevent the private sector activities from starting, operating and expanding, both in the </t>
    </r>
  </si>
  <si>
    <t xml:space="preserve">EuCham data based on the World Bank and  </t>
  </si>
  <si>
    <t xml:space="preserve">Transparency International. </t>
  </si>
  <si>
    <t xml:space="preserve">46 European countries were considered. </t>
  </si>
  <si>
    <t xml:space="preserve">short and in the long term. </t>
  </si>
  <si>
    <r>
      <t>Source: eucham.eu/charts</t>
    </r>
    <r>
      <rPr>
        <sz val="11"/>
        <color rgb="FF000000"/>
        <rFont val="Arial"/>
        <family val="2"/>
        <charset val="238"/>
      </rPr>
      <t xml:space="preserve"> </t>
    </r>
  </si>
  <si>
    <r>
      <t>Detailed information</t>
    </r>
    <r>
      <rPr>
        <sz val="9"/>
        <color rgb="FF4A86E8"/>
        <rFont val="Arial"/>
        <family val="2"/>
        <charset val="238"/>
      </rPr>
      <t xml:space="preserve"> </t>
    </r>
  </si>
  <si>
    <t xml:space="preserve">The European Chamber ranks European countries based on their business environment. The EuCham score, used for the ranking, originates from the average of the World Bank’s Distance To Frontier score (DTF) and Transparency International’s Corruption Perception Index (CPI). </t>
  </si>
  <si>
    <t xml:space="preserve">An economy’s EuCham score is reflected on a scale from 0 to 100, where 0 represents the lowest performance and 100 represents the best. Denmark tops the ranking with a score of 87, followed by Sweden, Finland, Norway and the United Kingdom. </t>
  </si>
  <si>
    <t xml:space="preserve">Other researches, which do not take into consideration corruption issues, show different results as they only reflect on the capacity of countries' environments in order to address the corporate sector's desire to create financial results. The ease of doing business is largely influenced by the effectiveness of regulations and by the time it takes to complete corporate transactions. EuCham considers integrity and transparency expectations as an equally important factor in the assessment. </t>
  </si>
  <si>
    <r>
      <t>Methodology</t>
    </r>
    <r>
      <rPr>
        <sz val="9"/>
        <color rgb="FF4A86E8"/>
        <rFont val="Arial"/>
        <family val="2"/>
        <charset val="238"/>
      </rPr>
      <t xml:space="preserve"> </t>
    </r>
  </si>
  <si>
    <t xml:space="preserve">In order to assess European countries based on their business environment, EuCham blends two different scores: the DTF score of the World Bank and the CPI score of Transparency International, since business integrity and transparency play an important role in a country's’ environment.  </t>
  </si>
  <si>
    <t xml:space="preserve">The DTF score by the World Bank (from Doing Business report) measures the distance of each country’s economy to the frontier, mirroring the best performance on each indicator across all economies (e.g. starting a business, paying taxes, trading across borders, property registration). The difference is shown on a scale from 0 (lowest performance) to 100 (frontier); a score of 70 means that the economy is 30 points away from the frontier.  </t>
  </si>
  <si>
    <t xml:space="preserve">The CPI from Transparency International was used to determine how corrupt each country’s public sector is seen to be on a scale from 0 (highly corrupt) to 100 (very clean). A low score can be a sign of widespread bribery, lack of punishment for corruption, or a government not responding to social needs.  </t>
  </si>
  <si>
    <r>
      <t>The EuCham score, used for the ranking, is the weighted average of the CPI and the DTF scores (50% weight each). A high score indicates the country is favorable to do business in, while low scores refer to least favorable countries for business.</t>
    </r>
    <r>
      <rPr>
        <b/>
        <sz val="11"/>
        <color rgb="FF000000"/>
        <rFont val="Arial"/>
        <family val="2"/>
        <charset val="238"/>
      </rPr>
      <t xml:space="preserve"> </t>
    </r>
  </si>
  <si>
    <t>© 2017 eucham.eu • 170707</t>
  </si>
  <si>
    <r>
      <t>The EuCham score</t>
    </r>
    <r>
      <rPr>
        <b/>
        <sz val="14"/>
        <color rgb="FF000000"/>
        <rFont val="Arial"/>
        <family val="2"/>
        <charset val="238"/>
      </rPr>
      <t xml:space="preserve"> </t>
    </r>
  </si>
  <si>
    <r>
      <t>Ranking</t>
    </r>
    <r>
      <rPr>
        <sz val="10"/>
        <color rgb="FFFFFFFF"/>
        <rFont val="Arial"/>
        <family val="2"/>
        <charset val="238"/>
      </rPr>
      <t xml:space="preserve"> </t>
    </r>
  </si>
  <si>
    <r>
      <t>EuCham score</t>
    </r>
    <r>
      <rPr>
        <sz val="10"/>
        <color rgb="FFFFFFFF"/>
        <rFont val="Arial"/>
        <family val="2"/>
        <charset val="238"/>
      </rPr>
      <t xml:space="preserve"> </t>
    </r>
  </si>
  <si>
    <t xml:space="preserve">DTF score World Bank </t>
  </si>
  <si>
    <t xml:space="preserve">CPI score Transparency Int. </t>
  </si>
  <si>
    <r>
      <t>Denmark</t>
    </r>
    <r>
      <rPr>
        <sz val="10"/>
        <color rgb="FF000000"/>
        <rFont val="Arial"/>
        <family val="2"/>
        <charset val="238"/>
      </rPr>
      <t xml:space="preserve"> </t>
    </r>
  </si>
  <si>
    <t xml:space="preserve">- </t>
  </si>
  <si>
    <r>
      <t>Sweden</t>
    </r>
    <r>
      <rPr>
        <sz val="10"/>
        <color rgb="FF000000"/>
        <rFont val="Arial"/>
        <family val="2"/>
        <charset val="238"/>
      </rPr>
      <t xml:space="preserve"> </t>
    </r>
  </si>
  <si>
    <r>
      <t>⬆</t>
    </r>
    <r>
      <rPr>
        <sz val="8"/>
        <color rgb="FF000000"/>
        <rFont val="Arial"/>
        <family val="2"/>
        <charset val="238"/>
      </rPr>
      <t xml:space="preserve"> </t>
    </r>
  </si>
  <si>
    <r>
      <t>Finland</t>
    </r>
    <r>
      <rPr>
        <sz val="10"/>
        <color rgb="FF000000"/>
        <rFont val="Arial"/>
        <family val="2"/>
        <charset val="238"/>
      </rPr>
      <t xml:space="preserve"> </t>
    </r>
  </si>
  <si>
    <r>
      <t>⬇</t>
    </r>
    <r>
      <rPr>
        <sz val="8"/>
        <color rgb="FF000000"/>
        <rFont val="Arial"/>
        <family val="2"/>
        <charset val="238"/>
      </rPr>
      <t xml:space="preserve"> </t>
    </r>
  </si>
  <si>
    <r>
      <t>Norway</t>
    </r>
    <r>
      <rPr>
        <sz val="10"/>
        <color rgb="FF000000"/>
        <rFont val="Arial"/>
        <family val="2"/>
        <charset val="238"/>
      </rPr>
      <t xml:space="preserve"> </t>
    </r>
  </si>
  <si>
    <r>
      <t>United Kingdom</t>
    </r>
    <r>
      <rPr>
        <sz val="10"/>
        <color rgb="FF000000"/>
        <rFont val="Arial"/>
        <family val="2"/>
        <charset val="238"/>
      </rPr>
      <t xml:space="preserve"> </t>
    </r>
  </si>
  <si>
    <r>
      <t>Switzerland</t>
    </r>
    <r>
      <rPr>
        <sz val="10"/>
        <color rgb="FF000000"/>
        <rFont val="Arial"/>
        <family val="2"/>
        <charset val="238"/>
      </rPr>
      <t xml:space="preserve"> </t>
    </r>
  </si>
  <si>
    <r>
      <t>Germany</t>
    </r>
    <r>
      <rPr>
        <sz val="10"/>
        <color rgb="FF000000"/>
        <rFont val="Arial"/>
        <family val="2"/>
        <charset val="238"/>
      </rPr>
      <t xml:space="preserve"> </t>
    </r>
  </si>
  <si>
    <r>
      <t>Netherlands</t>
    </r>
    <r>
      <rPr>
        <sz val="10"/>
        <color rgb="FF000000"/>
        <rFont val="Arial"/>
        <family val="2"/>
        <charset val="238"/>
      </rPr>
      <t xml:space="preserve"> </t>
    </r>
  </si>
  <si>
    <r>
      <t>⬇⬇</t>
    </r>
    <r>
      <rPr>
        <sz val="8"/>
        <color rgb="FF000000"/>
        <rFont val="Arial"/>
        <family val="2"/>
        <charset val="238"/>
      </rPr>
      <t xml:space="preserve"> </t>
    </r>
  </si>
  <si>
    <r>
      <t>Iceland</t>
    </r>
    <r>
      <rPr>
        <sz val="10"/>
        <color rgb="FF000000"/>
        <rFont val="Arial"/>
        <family val="2"/>
        <charset val="238"/>
      </rPr>
      <t xml:space="preserve"> </t>
    </r>
  </si>
  <si>
    <r>
      <t>Austria</t>
    </r>
    <r>
      <rPr>
        <sz val="10"/>
        <color rgb="FF000000"/>
        <rFont val="Arial"/>
        <family val="2"/>
        <charset val="238"/>
      </rPr>
      <t xml:space="preserve"> </t>
    </r>
  </si>
  <si>
    <r>
      <t>Ireland</t>
    </r>
    <r>
      <rPr>
        <sz val="10"/>
        <color rgb="FF000000"/>
        <rFont val="Arial"/>
        <family val="2"/>
        <charset val="238"/>
      </rPr>
      <t xml:space="preserve"> </t>
    </r>
  </si>
  <si>
    <r>
      <t>Estonia</t>
    </r>
    <r>
      <rPr>
        <sz val="10"/>
        <color rgb="FF000000"/>
        <rFont val="Arial"/>
        <family val="2"/>
        <charset val="238"/>
      </rPr>
      <t xml:space="preserve"> </t>
    </r>
  </si>
  <si>
    <r>
      <t>-</t>
    </r>
    <r>
      <rPr>
        <sz val="8"/>
        <color rgb="FF000000"/>
        <rFont val="Arial"/>
        <family val="2"/>
        <charset val="238"/>
      </rPr>
      <t xml:space="preserve"> </t>
    </r>
  </si>
  <si>
    <r>
      <t>Belgium</t>
    </r>
    <r>
      <rPr>
        <sz val="10"/>
        <color rgb="FF000000"/>
        <rFont val="Arial"/>
        <family val="2"/>
        <charset val="238"/>
      </rPr>
      <t xml:space="preserve"> </t>
    </r>
  </si>
  <si>
    <r>
      <t>Luxembourg</t>
    </r>
    <r>
      <rPr>
        <sz val="10"/>
        <color rgb="FF000000"/>
        <rFont val="Arial"/>
        <family val="2"/>
        <charset val="238"/>
      </rPr>
      <t xml:space="preserve"> </t>
    </r>
  </si>
  <si>
    <t xml:space="preserve">France </t>
  </si>
  <si>
    <r>
      <t>Poland</t>
    </r>
    <r>
      <rPr>
        <sz val="10"/>
        <color rgb="FF000000"/>
        <rFont val="Arial"/>
        <family val="2"/>
        <charset val="238"/>
      </rPr>
      <t xml:space="preserve"> </t>
    </r>
  </si>
  <si>
    <r>
      <t>⬆⬆</t>
    </r>
    <r>
      <rPr>
        <sz val="8"/>
        <color rgb="FF000000"/>
        <rFont val="Arial"/>
        <family val="2"/>
        <charset val="238"/>
      </rPr>
      <t xml:space="preserve"> </t>
    </r>
  </si>
  <si>
    <t xml:space="preserve">Portugal </t>
  </si>
  <si>
    <t xml:space="preserve">Lithuania </t>
  </si>
  <si>
    <r>
      <t>⬇</t>
    </r>
    <r>
      <rPr>
        <sz val="8"/>
        <color rgb="FF04B404"/>
        <rFont val="Arial"/>
        <family val="2"/>
        <charset val="238"/>
      </rPr>
      <t xml:space="preserve"> </t>
    </r>
  </si>
  <si>
    <r>
      <t>Latvia</t>
    </r>
    <r>
      <rPr>
        <sz val="10"/>
        <color rgb="FF000000"/>
        <rFont val="Arial"/>
        <family val="2"/>
        <charset val="238"/>
      </rPr>
      <t xml:space="preserve"> </t>
    </r>
  </si>
  <si>
    <r>
      <t>Georgia</t>
    </r>
    <r>
      <rPr>
        <sz val="10"/>
        <color rgb="FF000000"/>
        <rFont val="Arial"/>
        <family val="2"/>
        <charset val="238"/>
      </rPr>
      <t xml:space="preserve"> </t>
    </r>
  </si>
  <si>
    <r>
      <t>⬆⬆⬆</t>
    </r>
    <r>
      <rPr>
        <sz val="8"/>
        <color rgb="FF000000"/>
        <rFont val="Arial"/>
        <family val="2"/>
        <charset val="238"/>
      </rPr>
      <t xml:space="preserve"> </t>
    </r>
  </si>
  <si>
    <r>
      <t>Slovenia</t>
    </r>
    <r>
      <rPr>
        <sz val="10"/>
        <color rgb="FF000000"/>
        <rFont val="Arial"/>
        <family val="2"/>
        <charset val="238"/>
      </rPr>
      <t xml:space="preserve"> </t>
    </r>
  </si>
  <si>
    <r>
      <t>Spain</t>
    </r>
    <r>
      <rPr>
        <sz val="10"/>
        <color rgb="FF000000"/>
        <rFont val="Arial"/>
        <family val="2"/>
        <charset val="238"/>
      </rPr>
      <t xml:space="preserve"> </t>
    </r>
  </si>
  <si>
    <r>
      <t>Czech Republic</t>
    </r>
    <r>
      <rPr>
        <sz val="10"/>
        <color rgb="FF000000"/>
        <rFont val="Arial"/>
        <family val="2"/>
        <charset val="238"/>
      </rPr>
      <t xml:space="preserve"> </t>
    </r>
  </si>
  <si>
    <r>
      <t>Cyprus</t>
    </r>
    <r>
      <rPr>
        <sz val="10"/>
        <color rgb="FF000000"/>
        <rFont val="Arial"/>
        <family val="2"/>
        <charset val="238"/>
      </rPr>
      <t xml:space="preserve"> </t>
    </r>
  </si>
  <si>
    <r>
      <t>Slovakia</t>
    </r>
    <r>
      <rPr>
        <sz val="10"/>
        <color rgb="FF000000"/>
        <rFont val="Arial"/>
        <family val="2"/>
        <charset val="238"/>
      </rPr>
      <t xml:space="preserve"> </t>
    </r>
  </si>
  <si>
    <r>
      <t>Romania</t>
    </r>
    <r>
      <rPr>
        <sz val="10"/>
        <color rgb="FF000000"/>
        <rFont val="Arial"/>
        <family val="2"/>
        <charset val="238"/>
      </rPr>
      <t xml:space="preserve"> </t>
    </r>
  </si>
  <si>
    <r>
      <t>Croatia</t>
    </r>
    <r>
      <rPr>
        <sz val="10"/>
        <color rgb="FF000000"/>
        <rFont val="Arial"/>
        <family val="2"/>
        <charset val="238"/>
      </rPr>
      <t xml:space="preserve"> </t>
    </r>
  </si>
  <si>
    <r>
      <t>Hungary</t>
    </r>
    <r>
      <rPr>
        <sz val="10"/>
        <color rgb="FF000000"/>
        <rFont val="Arial"/>
        <family val="2"/>
        <charset val="238"/>
      </rPr>
      <t xml:space="preserve"> </t>
    </r>
  </si>
  <si>
    <r>
      <t>Malta</t>
    </r>
    <r>
      <rPr>
        <sz val="10"/>
        <color rgb="FF000000"/>
        <rFont val="Arial"/>
        <family val="2"/>
        <charset val="238"/>
      </rPr>
      <t xml:space="preserve"> </t>
    </r>
  </si>
  <si>
    <r>
      <t>Italy</t>
    </r>
    <r>
      <rPr>
        <sz val="10"/>
        <color rgb="FF000000"/>
        <rFont val="Arial"/>
        <family val="2"/>
        <charset val="238"/>
      </rPr>
      <t xml:space="preserve"> </t>
    </r>
  </si>
  <si>
    <r>
      <t>Macedonia</t>
    </r>
    <r>
      <rPr>
        <sz val="10"/>
        <color rgb="FF000000"/>
        <rFont val="Arial"/>
        <family val="2"/>
        <charset val="238"/>
      </rPr>
      <t xml:space="preserve"> </t>
    </r>
  </si>
  <si>
    <r>
      <t>⬇⬇⬇</t>
    </r>
    <r>
      <rPr>
        <sz val="8"/>
        <color rgb="FF000000"/>
        <rFont val="Arial"/>
        <family val="2"/>
        <charset val="238"/>
      </rPr>
      <t xml:space="preserve"> </t>
    </r>
  </si>
  <si>
    <r>
      <t>Montenegro</t>
    </r>
    <r>
      <rPr>
        <sz val="10"/>
        <color rgb="FF000000"/>
        <rFont val="Arial"/>
        <family val="2"/>
        <charset val="238"/>
      </rPr>
      <t xml:space="preserve"> </t>
    </r>
  </si>
  <si>
    <r>
      <t>Bulgaria</t>
    </r>
    <r>
      <rPr>
        <sz val="10"/>
        <color rgb="FF000000"/>
        <rFont val="Arial"/>
        <family val="2"/>
        <charset val="238"/>
      </rPr>
      <t xml:space="preserve"> </t>
    </r>
  </si>
  <si>
    <r>
      <t>Serbia</t>
    </r>
    <r>
      <rPr>
        <sz val="10"/>
        <color rgb="FF000000"/>
        <rFont val="Arial"/>
        <family val="2"/>
        <charset val="238"/>
      </rPr>
      <t xml:space="preserve"> </t>
    </r>
  </si>
  <si>
    <r>
      <t>Belarus</t>
    </r>
    <r>
      <rPr>
        <sz val="10"/>
        <color rgb="FF000000"/>
        <rFont val="Arial"/>
        <family val="2"/>
        <charset val="238"/>
      </rPr>
      <t xml:space="preserve"> </t>
    </r>
  </si>
  <si>
    <r>
      <t>Greece</t>
    </r>
    <r>
      <rPr>
        <sz val="10"/>
        <color rgb="FF000000"/>
        <rFont val="Arial"/>
        <family val="2"/>
        <charset val="238"/>
      </rPr>
      <t xml:space="preserve"> </t>
    </r>
  </si>
  <si>
    <r>
      <t>Turkey</t>
    </r>
    <r>
      <rPr>
        <sz val="10"/>
        <color rgb="FF000000"/>
        <rFont val="Arial"/>
        <family val="2"/>
        <charset val="238"/>
      </rPr>
      <t xml:space="preserve"> </t>
    </r>
  </si>
  <si>
    <r>
      <t>Albania</t>
    </r>
    <r>
      <rPr>
        <sz val="10"/>
        <color rgb="FF000000"/>
        <rFont val="Arial"/>
        <family val="2"/>
        <charset val="238"/>
      </rPr>
      <t xml:space="preserve"> </t>
    </r>
  </si>
  <si>
    <r>
      <t>Armenia</t>
    </r>
    <r>
      <rPr>
        <sz val="10"/>
        <color rgb="FF000000"/>
        <rFont val="Arial"/>
        <family val="2"/>
        <charset val="238"/>
      </rPr>
      <t xml:space="preserve"> </t>
    </r>
  </si>
  <si>
    <r>
      <t>Kosovo</t>
    </r>
    <r>
      <rPr>
        <sz val="10"/>
        <color rgb="FF000000"/>
        <rFont val="Arial"/>
        <family val="2"/>
        <charset val="238"/>
      </rPr>
      <t xml:space="preserve"> </t>
    </r>
  </si>
  <si>
    <r>
      <t>Kazakhstan</t>
    </r>
    <r>
      <rPr>
        <sz val="10"/>
        <color rgb="FF000000"/>
        <rFont val="Arial"/>
        <family val="2"/>
        <charset val="238"/>
      </rPr>
      <t xml:space="preserve"> </t>
    </r>
  </si>
  <si>
    <r>
      <t>Bosnia &amp; Herz.</t>
    </r>
    <r>
      <rPr>
        <sz val="10"/>
        <color rgb="FF000000"/>
        <rFont val="Arial"/>
        <family val="2"/>
        <charset val="238"/>
      </rPr>
      <t xml:space="preserve"> </t>
    </r>
  </si>
  <si>
    <r>
      <t>Moldova</t>
    </r>
    <r>
      <rPr>
        <sz val="10"/>
        <color rgb="FF000000"/>
        <rFont val="Arial"/>
        <family val="2"/>
        <charset val="238"/>
      </rPr>
      <t xml:space="preserve"> </t>
    </r>
  </si>
  <si>
    <r>
      <t>Russia</t>
    </r>
    <r>
      <rPr>
        <sz val="10"/>
        <color rgb="FF000000"/>
        <rFont val="Arial"/>
        <family val="2"/>
        <charset val="238"/>
      </rPr>
      <t xml:space="preserve"> </t>
    </r>
  </si>
  <si>
    <r>
      <t>Azerbaijan</t>
    </r>
    <r>
      <rPr>
        <sz val="10"/>
        <color rgb="FF000000"/>
        <rFont val="Arial"/>
        <family val="2"/>
        <charset val="238"/>
      </rPr>
      <t xml:space="preserve"> </t>
    </r>
  </si>
  <si>
    <r>
      <t>Ukraine</t>
    </r>
    <r>
      <rPr>
        <sz val="10"/>
        <color rgb="FF000000"/>
        <rFont val="Arial"/>
        <family val="2"/>
        <charset val="238"/>
      </rPr>
      <t xml:space="preserve"> </t>
    </r>
  </si>
  <si>
    <t xml:space="preserve">Three arrows represent 3 or more position change. </t>
  </si>
  <si>
    <t xml:space="preserve">No data: Andorra, Liechtenstein, Monaco, San Marino. </t>
  </si>
  <si>
    <t xml:space="preserve">Source: World Bank, Transparency International. </t>
  </si>
  <si>
    <t xml:space="preserve">EuCham Research Department - Silvia Farroni, Jesse Karanja. </t>
  </si>
  <si>
    <t>http://eucham.eu/wp-content/uploads/2020/04/2020-BECB-full-report.pdf</t>
  </si>
  <si>
    <t xml:space="preserve">  </t>
  </si>
  <si>
    <t xml:space="preserve">BEST EUROPEAN COUNTRIES </t>
  </si>
  <si>
    <r>
      <t xml:space="preserve">FOR BUSINESS </t>
    </r>
    <r>
      <rPr>
        <sz val="28"/>
        <color rgb="FF1155CC"/>
        <rFont val="Calibri"/>
        <family val="2"/>
        <charset val="238"/>
        <scheme val="minor"/>
      </rPr>
      <t>​</t>
    </r>
    <r>
      <rPr>
        <sz val="28"/>
        <color rgb="FF000000"/>
        <rFont val="Impact"/>
        <family val="2"/>
        <charset val="238"/>
      </rPr>
      <t>2020</t>
    </r>
    <r>
      <rPr>
        <sz val="28"/>
        <color rgb="FFFF0000"/>
        <rFont val="Arial"/>
        <family val="2"/>
        <charset val="238"/>
      </rPr>
      <t xml:space="preserve"> </t>
    </r>
    <r>
      <rPr>
        <vertAlign val="subscript"/>
        <sz val="15.5"/>
        <color rgb="FF000000"/>
        <rFont val="Arial"/>
        <family val="2"/>
        <charset val="238"/>
      </rPr>
      <t xml:space="preserve"> </t>
    </r>
  </si>
  <si>
    <t xml:space="preserve">Rank </t>
  </si>
  <si>
    <t xml:space="preserve">  1  - 10 </t>
  </si>
  <si>
    <t xml:space="preserve"> 11 - 20 </t>
  </si>
  <si>
    <t xml:space="preserve"> 21 - 30 </t>
  </si>
  <si>
    <t xml:space="preserve"> 31 - 40  41 - 46  not ranked </t>
  </si>
  <si>
    <t xml:space="preserve">Research based on  </t>
  </si>
  <si>
    <t xml:space="preserve">World Bank and  </t>
  </si>
  <si>
    <r>
      <t xml:space="preserve">Transparency International  indexes </t>
    </r>
    <r>
      <rPr>
        <sz val="14"/>
        <color rgb="FF000000"/>
        <rFont val="Calibri"/>
        <family val="2"/>
        <charset val="238"/>
        <scheme val="minor"/>
      </rPr>
      <t xml:space="preserve"> </t>
    </r>
  </si>
  <si>
    <r>
      <t>eucham.eu</t>
    </r>
    <r>
      <rPr>
        <sz val="12"/>
        <color rgb="FF1155CC"/>
        <rFont val="Calibri"/>
        <family val="2"/>
        <charset val="238"/>
        <scheme val="minor"/>
      </rPr>
      <t>/research</t>
    </r>
    <r>
      <rPr>
        <sz val="12"/>
        <color rgb="FF000000"/>
        <rFont val="Calibri"/>
        <family val="2"/>
        <charset val="238"/>
        <scheme val="minor"/>
      </rPr>
      <t>​</t>
    </r>
  </si>
  <si>
    <r>
      <t xml:space="preserve">Rank Country Score  Rank Country Score  Rank Country Score </t>
    </r>
    <r>
      <rPr>
        <sz val="12"/>
        <color rgb="FF000000"/>
        <rFont val="Calibri"/>
        <family val="2"/>
        <charset val="238"/>
        <scheme val="minor"/>
      </rPr>
      <t xml:space="preserve">1 </t>
    </r>
    <r>
      <rPr>
        <sz val="10"/>
        <color rgb="FF000000"/>
        <rFont val="Calibri"/>
        <family val="2"/>
        <charset val="238"/>
        <scheme val="minor"/>
      </rPr>
      <t xml:space="preserve"> </t>
    </r>
    <r>
      <rPr>
        <sz val="12"/>
        <color rgb="FF000000"/>
        <rFont val="Calibri"/>
        <family val="2"/>
        <charset val="238"/>
        <scheme val="minor"/>
      </rPr>
      <t xml:space="preserve">Denmark </t>
    </r>
    <r>
      <rPr>
        <b/>
        <sz val="10"/>
        <color rgb="FFFFFFFF"/>
        <rFont val="Arial"/>
        <family val="2"/>
        <charset val="238"/>
      </rPr>
      <t xml:space="preserve">86 </t>
    </r>
    <r>
      <rPr>
        <sz val="12"/>
        <color rgb="FF000000"/>
        <rFont val="Calibri"/>
        <family val="2"/>
        <charset val="238"/>
        <scheme val="minor"/>
      </rPr>
      <t xml:space="preserve">17 </t>
    </r>
    <r>
      <rPr>
        <sz val="10"/>
        <color rgb="FF000000"/>
        <rFont val="Impact"/>
        <family val="2"/>
        <charset val="238"/>
      </rPr>
      <t xml:space="preserve">↑ </t>
    </r>
    <r>
      <rPr>
        <sz val="12"/>
        <color rgb="FF000000"/>
        <rFont val="Calibri"/>
        <family val="2"/>
        <charset val="238"/>
        <scheme val="minor"/>
      </rPr>
      <t xml:space="preserve">Spain </t>
    </r>
    <r>
      <rPr>
        <b/>
        <sz val="10"/>
        <color rgb="FF000000"/>
        <rFont val="Arial"/>
        <family val="2"/>
        <charset val="238"/>
      </rPr>
      <t xml:space="preserve">70 </t>
    </r>
    <r>
      <rPr>
        <sz val="12"/>
        <color rgb="FF000000"/>
        <rFont val="Calibri"/>
        <family val="2"/>
        <charset val="238"/>
        <scheme val="minor"/>
      </rPr>
      <t xml:space="preserve">33 </t>
    </r>
    <r>
      <rPr>
        <sz val="10"/>
        <color rgb="FF000000"/>
        <rFont val="Impact"/>
        <family val="2"/>
        <charset val="238"/>
      </rPr>
      <t xml:space="preserve">↑ </t>
    </r>
    <r>
      <rPr>
        <sz val="12"/>
        <color rgb="FF000000"/>
        <rFont val="Calibri"/>
        <family val="2"/>
        <charset val="238"/>
        <scheme val="minor"/>
      </rPr>
      <t xml:space="preserve">Armenia </t>
    </r>
    <r>
      <rPr>
        <b/>
        <sz val="10"/>
        <color rgb="FF000000"/>
        <rFont val="Arial"/>
        <family val="2"/>
        <charset val="238"/>
      </rPr>
      <t xml:space="preserve">58 </t>
    </r>
  </si>
  <si>
    <r>
      <t>2</t>
    </r>
    <r>
      <rPr>
        <sz val="7"/>
        <color rgb="FF000000"/>
        <rFont val="Times New Roman"/>
        <family val="1"/>
        <charset val="238"/>
      </rPr>
      <t xml:space="preserve">           </t>
    </r>
    <r>
      <rPr>
        <sz val="10"/>
        <color rgb="FF000000"/>
        <rFont val="Impact"/>
        <family val="2"/>
        <charset val="238"/>
      </rPr>
      <t xml:space="preserve">↑ </t>
    </r>
    <r>
      <rPr>
        <sz val="12"/>
        <color rgb="FF000000"/>
        <rFont val="Calibri"/>
        <family val="2"/>
        <charset val="238"/>
        <scheme val="minor"/>
      </rPr>
      <t xml:space="preserve">Sweden </t>
    </r>
  </si>
  <si>
    <r>
      <t xml:space="preserve">18 </t>
    </r>
    <r>
      <rPr>
        <sz val="10"/>
        <color rgb="FF000000"/>
        <rFont val="Impact"/>
        <family val="2"/>
        <charset val="238"/>
      </rPr>
      <t xml:space="preserve">↓ </t>
    </r>
    <r>
      <rPr>
        <sz val="12"/>
        <color rgb="FF000000"/>
        <rFont val="Calibri"/>
        <family val="2"/>
        <charset val="238"/>
        <scheme val="minor"/>
      </rPr>
      <t xml:space="preserve">Georgia </t>
    </r>
  </si>
  <si>
    <r>
      <t xml:space="preserve">34 </t>
    </r>
    <r>
      <rPr>
        <sz val="10"/>
        <color rgb="FF000000"/>
        <rFont val="Impact"/>
        <family val="2"/>
        <charset val="238"/>
      </rPr>
      <t xml:space="preserve">↑ </t>
    </r>
    <r>
      <rPr>
        <sz val="12"/>
        <color rgb="FF000000"/>
        <rFont val="Calibri"/>
        <family val="2"/>
        <charset val="238"/>
        <scheme val="minor"/>
      </rPr>
      <t xml:space="preserve">Greece </t>
    </r>
  </si>
  <si>
    <r>
      <t>3</t>
    </r>
    <r>
      <rPr>
        <sz val="7"/>
        <color rgb="FF000000"/>
        <rFont val="Times New Roman"/>
        <family val="1"/>
        <charset val="238"/>
      </rPr>
      <t xml:space="preserve">           </t>
    </r>
    <r>
      <rPr>
        <sz val="10"/>
        <color rgb="FF000000"/>
        <rFont val="Impact"/>
        <family val="2"/>
        <charset val="238"/>
      </rPr>
      <t xml:space="preserve">↓ </t>
    </r>
    <r>
      <rPr>
        <sz val="12"/>
        <color rgb="FF000000"/>
        <rFont val="Calibri"/>
        <family val="2"/>
        <charset val="238"/>
        <scheme val="minor"/>
      </rPr>
      <t xml:space="preserve">Norway </t>
    </r>
  </si>
  <si>
    <r>
      <t xml:space="preserve">19 </t>
    </r>
    <r>
      <rPr>
        <sz val="10"/>
        <color rgb="FF000000"/>
        <rFont val="Impact"/>
        <family val="2"/>
        <charset val="238"/>
      </rPr>
      <t xml:space="preserve">↓ </t>
    </r>
    <r>
      <rPr>
        <sz val="12"/>
        <color rgb="FF000000"/>
        <rFont val="Calibri"/>
        <family val="2"/>
        <charset val="238"/>
        <scheme val="minor"/>
      </rPr>
      <t xml:space="preserve">Portugal </t>
    </r>
  </si>
  <si>
    <r>
      <t xml:space="preserve">35 </t>
    </r>
    <r>
      <rPr>
        <sz val="10"/>
        <color rgb="FF000000"/>
        <rFont val="Impact"/>
        <family val="2"/>
        <charset val="238"/>
      </rPr>
      <t xml:space="preserve">↓ </t>
    </r>
    <r>
      <rPr>
        <sz val="12"/>
        <color rgb="FF000000"/>
        <rFont val="Calibri"/>
        <family val="2"/>
        <charset val="238"/>
        <scheme val="minor"/>
      </rPr>
      <t xml:space="preserve">Turkey </t>
    </r>
  </si>
  <si>
    <r>
      <t>4</t>
    </r>
    <r>
      <rPr>
        <sz val="7"/>
        <color rgb="FF000000"/>
        <rFont val="Times New Roman"/>
        <family val="1"/>
        <charset val="238"/>
      </rPr>
      <t xml:space="preserve">           </t>
    </r>
    <r>
      <rPr>
        <sz val="12"/>
        <color rgb="FF000000"/>
        <rFont val="Calibri"/>
        <family val="2"/>
        <charset val="238"/>
        <scheme val="minor"/>
      </rPr>
      <t xml:space="preserve">Finland </t>
    </r>
  </si>
  <si>
    <r>
      <t xml:space="preserve">20 </t>
    </r>
    <r>
      <rPr>
        <sz val="10"/>
        <color rgb="FF000000"/>
        <rFont val="Impact"/>
        <family val="2"/>
        <charset val="238"/>
      </rPr>
      <t xml:space="preserve">↑ </t>
    </r>
    <r>
      <rPr>
        <sz val="12"/>
        <color rgb="FF000000"/>
        <rFont val="Calibri"/>
        <family val="2"/>
        <charset val="238"/>
        <scheme val="minor"/>
      </rPr>
      <t xml:space="preserve">Slovenia </t>
    </r>
  </si>
  <si>
    <r>
      <t xml:space="preserve">36 </t>
    </r>
    <r>
      <rPr>
        <sz val="10"/>
        <color rgb="FF000000"/>
        <rFont val="Impact"/>
        <family val="2"/>
        <charset val="238"/>
      </rPr>
      <t xml:space="preserve">↓ </t>
    </r>
    <r>
      <rPr>
        <sz val="12"/>
        <color rgb="FF000000"/>
        <rFont val="Calibri"/>
        <family val="2"/>
        <charset val="238"/>
        <scheme val="minor"/>
      </rPr>
      <t xml:space="preserve">North Macedonia </t>
    </r>
  </si>
  <si>
    <r>
      <t>5</t>
    </r>
    <r>
      <rPr>
        <sz val="7"/>
        <color rgb="FF000000"/>
        <rFont val="Times New Roman"/>
        <family val="1"/>
        <charset val="238"/>
      </rPr>
      <t xml:space="preserve">           </t>
    </r>
    <r>
      <rPr>
        <sz val="10"/>
        <color rgb="FF000000"/>
        <rFont val="Impact"/>
        <family val="2"/>
        <charset val="238"/>
      </rPr>
      <t xml:space="preserve">↑ </t>
    </r>
    <r>
      <rPr>
        <sz val="12"/>
        <color rgb="FF000000"/>
        <rFont val="Calibri"/>
        <family val="2"/>
        <charset val="238"/>
        <scheme val="minor"/>
      </rPr>
      <t xml:space="preserve">Switzerland </t>
    </r>
  </si>
  <si>
    <r>
      <t xml:space="preserve">21 </t>
    </r>
    <r>
      <rPr>
        <sz val="10"/>
        <color rgb="FF000000"/>
        <rFont val="Impact"/>
        <family val="2"/>
        <charset val="238"/>
      </rPr>
      <t xml:space="preserve">↓ </t>
    </r>
    <r>
      <rPr>
        <sz val="12"/>
        <color rgb="FF000000"/>
        <rFont val="Calibri"/>
        <family val="2"/>
        <charset val="238"/>
        <scheme val="minor"/>
      </rPr>
      <t xml:space="preserve">Latvia </t>
    </r>
  </si>
  <si>
    <r>
      <t xml:space="preserve">37 </t>
    </r>
    <r>
      <rPr>
        <sz val="10"/>
        <color rgb="FF000000"/>
        <rFont val="Impact"/>
        <family val="2"/>
        <charset val="238"/>
      </rPr>
      <t xml:space="preserve">↓ </t>
    </r>
    <r>
      <rPr>
        <sz val="12"/>
        <color rgb="FF000000"/>
        <rFont val="Calibri"/>
        <family val="2"/>
        <charset val="238"/>
        <scheme val="minor"/>
      </rPr>
      <t xml:space="preserve">Bulgaria </t>
    </r>
  </si>
  <si>
    <r>
      <t>6</t>
    </r>
    <r>
      <rPr>
        <sz val="7"/>
        <color rgb="FF000000"/>
        <rFont val="Times New Roman"/>
        <family val="1"/>
        <charset val="238"/>
      </rPr>
      <t xml:space="preserve">           </t>
    </r>
    <r>
      <rPr>
        <sz val="10"/>
        <color rgb="FF000000"/>
        <rFont val="Impact"/>
        <family val="2"/>
        <charset val="238"/>
      </rPr>
      <t xml:space="preserve">↓ </t>
    </r>
    <r>
      <rPr>
        <sz val="12"/>
        <color rgb="FF000000"/>
        <rFont val="Calibri"/>
        <family val="2"/>
        <charset val="238"/>
        <scheme val="minor"/>
      </rPr>
      <t xml:space="preserve">United Kingdom </t>
    </r>
  </si>
  <si>
    <r>
      <t xml:space="preserve">22 </t>
    </r>
    <r>
      <rPr>
        <sz val="10"/>
        <color rgb="FF000000"/>
        <rFont val="Impact"/>
        <family val="2"/>
        <charset val="238"/>
      </rPr>
      <t xml:space="preserve">↓ </t>
    </r>
    <r>
      <rPr>
        <sz val="12"/>
        <color rgb="FF000000"/>
        <rFont val="Calibri"/>
        <family val="2"/>
        <charset val="238"/>
        <scheme val="minor"/>
      </rPr>
      <t xml:space="preserve">Poland </t>
    </r>
  </si>
  <si>
    <r>
      <t xml:space="preserve">38 </t>
    </r>
    <r>
      <rPr>
        <sz val="10"/>
        <color rgb="FF000000"/>
        <rFont val="Impact"/>
        <family val="2"/>
        <charset val="238"/>
      </rPr>
      <t xml:space="preserve">↓ </t>
    </r>
    <r>
      <rPr>
        <sz val="12"/>
        <color rgb="FF000000"/>
        <rFont val="Calibri"/>
        <family val="2"/>
        <charset val="238"/>
        <scheme val="minor"/>
      </rPr>
      <t xml:space="preserve">Serbia </t>
    </r>
  </si>
  <si>
    <r>
      <t>7</t>
    </r>
    <r>
      <rPr>
        <sz val="7"/>
        <color rgb="FF000000"/>
        <rFont val="Times New Roman"/>
        <family val="1"/>
        <charset val="238"/>
      </rPr>
      <t xml:space="preserve">           </t>
    </r>
    <r>
      <rPr>
        <sz val="12"/>
        <color rgb="FF000000"/>
        <rFont val="Calibri"/>
        <family val="2"/>
        <charset val="238"/>
        <scheme val="minor"/>
      </rPr>
      <t xml:space="preserve">Germany </t>
    </r>
  </si>
  <si>
    <r>
      <t xml:space="preserve">23 </t>
    </r>
    <r>
      <rPr>
        <sz val="10"/>
        <color rgb="FF000000"/>
        <rFont val="Impact"/>
        <family val="2"/>
        <charset val="238"/>
      </rPr>
      <t xml:space="preserve"> </t>
    </r>
    <r>
      <rPr>
        <sz val="12"/>
        <color rgb="FF000000"/>
        <rFont val="Calibri"/>
        <family val="2"/>
        <charset val="238"/>
        <scheme val="minor"/>
      </rPr>
      <t xml:space="preserve">Czech Republic </t>
    </r>
  </si>
  <si>
    <r>
      <t xml:space="preserve">39 </t>
    </r>
    <r>
      <rPr>
        <sz val="10"/>
        <color rgb="FF000000"/>
        <rFont val="Impact"/>
        <family val="2"/>
        <charset val="238"/>
      </rPr>
      <t xml:space="preserve">↑ </t>
    </r>
    <r>
      <rPr>
        <sz val="12"/>
        <color rgb="FF000000"/>
        <rFont val="Calibri"/>
        <family val="2"/>
        <charset val="238"/>
        <scheme val="minor"/>
      </rPr>
      <t xml:space="preserve">Kazakhstan </t>
    </r>
  </si>
  <si>
    <r>
      <t>8</t>
    </r>
    <r>
      <rPr>
        <sz val="7"/>
        <color rgb="FF000000"/>
        <rFont val="Times New Roman"/>
        <family val="1"/>
        <charset val="238"/>
      </rPr>
      <t xml:space="preserve">           </t>
    </r>
    <r>
      <rPr>
        <sz val="12"/>
        <color rgb="FF000000"/>
        <rFont val="Calibri"/>
        <family val="2"/>
        <charset val="238"/>
        <scheme val="minor"/>
      </rPr>
      <t xml:space="preserve">Netherlands </t>
    </r>
  </si>
  <si>
    <r>
      <t xml:space="preserve">24 </t>
    </r>
    <r>
      <rPr>
        <sz val="10"/>
        <color rgb="FF000000"/>
        <rFont val="Impact"/>
        <family val="2"/>
        <charset val="238"/>
      </rPr>
      <t xml:space="preserve"> </t>
    </r>
    <r>
      <rPr>
        <sz val="12"/>
        <color rgb="FF000000"/>
        <rFont val="Calibri"/>
        <family val="2"/>
        <charset val="238"/>
        <scheme val="minor"/>
      </rPr>
      <t xml:space="preserve">Cyprus </t>
    </r>
  </si>
  <si>
    <r>
      <t xml:space="preserve">40 </t>
    </r>
    <r>
      <rPr>
        <sz val="10"/>
        <color rgb="FF000000"/>
        <rFont val="Impact"/>
        <family val="2"/>
        <charset val="238"/>
      </rPr>
      <t xml:space="preserve">↓ </t>
    </r>
    <r>
      <rPr>
        <sz val="12"/>
        <color rgb="FF000000"/>
        <rFont val="Calibri"/>
        <family val="2"/>
        <charset val="238"/>
        <scheme val="minor"/>
      </rPr>
      <t xml:space="preserve">Kosovo </t>
    </r>
  </si>
  <si>
    <r>
      <t>9</t>
    </r>
    <r>
      <rPr>
        <sz val="7"/>
        <color rgb="FF000000"/>
        <rFont val="Times New Roman"/>
        <family val="1"/>
        <charset val="238"/>
      </rPr>
      <t xml:space="preserve">           </t>
    </r>
  </si>
  <si>
    <r>
      <t xml:space="preserve">Iceland </t>
    </r>
    <r>
      <rPr>
        <b/>
        <sz val="10"/>
        <color rgb="FFFFFFFF"/>
        <rFont val="Arial"/>
        <family val="2"/>
        <charset val="238"/>
      </rPr>
      <t xml:space="preserve">79 </t>
    </r>
    <r>
      <rPr>
        <sz val="12"/>
        <color rgb="FF000000"/>
        <rFont val="Calibri"/>
        <family val="2"/>
        <charset val="238"/>
        <scheme val="minor"/>
      </rPr>
      <t xml:space="preserve">25 </t>
    </r>
    <r>
      <rPr>
        <sz val="10"/>
        <color rgb="FF000000"/>
        <rFont val="Impact"/>
        <family val="2"/>
        <charset val="238"/>
      </rPr>
      <t xml:space="preserve">↑ </t>
    </r>
    <r>
      <rPr>
        <sz val="12"/>
        <color rgb="FF000000"/>
        <rFont val="Calibri"/>
        <family val="2"/>
        <charset val="238"/>
        <scheme val="minor"/>
      </rPr>
      <t xml:space="preserve">Italy </t>
    </r>
    <r>
      <rPr>
        <b/>
        <sz val="10"/>
        <color rgb="FF000000"/>
        <rFont val="Arial"/>
        <family val="2"/>
        <charset val="238"/>
      </rPr>
      <t xml:space="preserve">63 </t>
    </r>
    <r>
      <rPr>
        <sz val="12"/>
        <color rgb="FF000000"/>
        <rFont val="Calibri"/>
        <family val="2"/>
        <charset val="238"/>
        <scheme val="minor"/>
      </rPr>
      <t xml:space="preserve">41 </t>
    </r>
    <r>
      <rPr>
        <sz val="10"/>
        <color rgb="FF000000"/>
        <rFont val="Impact"/>
        <family val="2"/>
        <charset val="238"/>
      </rPr>
      <t xml:space="preserve">↑ </t>
    </r>
    <r>
      <rPr>
        <sz val="12"/>
        <color rgb="FF000000"/>
        <rFont val="Calibri"/>
        <family val="2"/>
        <charset val="238"/>
        <scheme val="minor"/>
      </rPr>
      <t xml:space="preserve">Azerbaijan </t>
    </r>
    <r>
      <rPr>
        <b/>
        <sz val="10"/>
        <color rgb="FFFFFFFF"/>
        <rFont val="Arial"/>
        <family val="2"/>
        <charset val="238"/>
      </rPr>
      <t xml:space="preserve">53 </t>
    </r>
    <r>
      <rPr>
        <sz val="12"/>
        <color rgb="FF000000"/>
        <rFont val="Calibri"/>
        <family val="2"/>
        <charset val="238"/>
        <scheme val="minor"/>
      </rPr>
      <t xml:space="preserve">10 </t>
    </r>
    <r>
      <rPr>
        <sz val="10"/>
        <color rgb="FF000000"/>
        <rFont val="Impact"/>
        <family val="2"/>
        <charset val="238"/>
      </rPr>
      <t xml:space="preserve"> </t>
    </r>
    <r>
      <rPr>
        <sz val="12"/>
        <color rgb="FF000000"/>
        <rFont val="Calibri"/>
        <family val="2"/>
        <charset val="238"/>
        <scheme val="minor"/>
      </rPr>
      <t xml:space="preserve">Austria </t>
    </r>
    <r>
      <rPr>
        <b/>
        <sz val="10"/>
        <color rgb="FFFFFFFF"/>
        <rFont val="Arial"/>
        <family val="2"/>
        <charset val="238"/>
      </rPr>
      <t xml:space="preserve">78 </t>
    </r>
    <r>
      <rPr>
        <sz val="12"/>
        <color rgb="FF000000"/>
        <rFont val="Calibri"/>
        <family val="2"/>
        <charset val="238"/>
        <scheme val="minor"/>
      </rPr>
      <t xml:space="preserve">26 </t>
    </r>
    <r>
      <rPr>
        <sz val="10"/>
        <color rgb="FF000000"/>
        <rFont val="Impact"/>
        <family val="2"/>
        <charset val="238"/>
      </rPr>
      <t xml:space="preserve">↓ </t>
    </r>
    <r>
      <rPr>
        <sz val="12"/>
        <color rgb="FF000000"/>
        <rFont val="Calibri"/>
        <family val="2"/>
        <charset val="238"/>
        <scheme val="minor"/>
      </rPr>
      <t xml:space="preserve">Slovakia </t>
    </r>
    <r>
      <rPr>
        <b/>
        <sz val="10"/>
        <color rgb="FF000000"/>
        <rFont val="Arial"/>
        <family val="2"/>
        <charset val="238"/>
      </rPr>
      <t xml:space="preserve">63 </t>
    </r>
    <r>
      <rPr>
        <sz val="12"/>
        <color rgb="FF000000"/>
        <rFont val="Calibri"/>
        <family val="2"/>
        <charset val="238"/>
        <scheme val="minor"/>
      </rPr>
      <t xml:space="preserve">42 </t>
    </r>
    <r>
      <rPr>
        <sz val="10"/>
        <color rgb="FF000000"/>
        <rFont val="Impact"/>
        <family val="2"/>
        <charset val="238"/>
      </rPr>
      <t xml:space="preserve">↓ </t>
    </r>
    <r>
      <rPr>
        <sz val="12"/>
        <color rgb="FF000000"/>
        <rFont val="Calibri"/>
        <family val="2"/>
        <charset val="238"/>
        <scheme val="minor"/>
      </rPr>
      <t xml:space="preserve">Moldova </t>
    </r>
    <r>
      <rPr>
        <b/>
        <sz val="10"/>
        <color rgb="FFFFFFFF"/>
        <rFont val="Arial"/>
        <family val="2"/>
        <charset val="238"/>
      </rPr>
      <t xml:space="preserve">53 </t>
    </r>
  </si>
  <si>
    <r>
      <t>11</t>
    </r>
    <r>
      <rPr>
        <sz val="7"/>
        <color rgb="FF000000"/>
        <rFont val="Times New Roman"/>
        <family val="1"/>
        <charset val="238"/>
      </rPr>
      <t xml:space="preserve">         </t>
    </r>
    <r>
      <rPr>
        <sz val="12"/>
        <color rgb="FF000000"/>
        <rFont val="Calibri"/>
        <family val="2"/>
        <charset val="238"/>
        <scheme val="minor"/>
      </rPr>
      <t xml:space="preserve">Estonia </t>
    </r>
  </si>
  <si>
    <r>
      <t xml:space="preserve">27 </t>
    </r>
    <r>
      <rPr>
        <sz val="10"/>
        <color rgb="FF000000"/>
        <rFont val="Impact"/>
        <family val="2"/>
        <charset val="238"/>
      </rPr>
      <t xml:space="preserve">↑ </t>
    </r>
    <r>
      <rPr>
        <sz val="12"/>
        <color rgb="FF000000"/>
        <rFont val="Calibri"/>
        <family val="2"/>
        <charset val="238"/>
        <scheme val="minor"/>
      </rPr>
      <t xml:space="preserve">Croatia </t>
    </r>
  </si>
  <si>
    <r>
      <t xml:space="preserve">43 </t>
    </r>
    <r>
      <rPr>
        <sz val="10"/>
        <color rgb="FF000000"/>
        <rFont val="Impact"/>
        <family val="2"/>
        <charset val="238"/>
      </rPr>
      <t xml:space="preserve"> </t>
    </r>
    <r>
      <rPr>
        <sz val="12"/>
        <color rgb="FF000000"/>
        <rFont val="Calibri"/>
        <family val="2"/>
        <charset val="238"/>
        <scheme val="minor"/>
      </rPr>
      <t xml:space="preserve">Russia </t>
    </r>
  </si>
  <si>
    <r>
      <t>12</t>
    </r>
    <r>
      <rPr>
        <sz val="7"/>
        <color rgb="FF000000"/>
        <rFont val="Times New Roman"/>
        <family val="1"/>
        <charset val="238"/>
      </rPr>
      <t xml:space="preserve">         </t>
    </r>
    <r>
      <rPr>
        <sz val="12"/>
        <color rgb="FF000000"/>
        <rFont val="Calibri"/>
        <family val="2"/>
        <charset val="238"/>
        <scheme val="minor"/>
      </rPr>
      <t xml:space="preserve">Ireland </t>
    </r>
  </si>
  <si>
    <r>
      <t xml:space="preserve">28 </t>
    </r>
    <r>
      <rPr>
        <sz val="10"/>
        <color rgb="FF000000"/>
        <rFont val="Impact"/>
        <family val="2"/>
        <charset val="238"/>
      </rPr>
      <t xml:space="preserve"> </t>
    </r>
    <r>
      <rPr>
        <sz val="12"/>
        <color rgb="FF000000"/>
        <rFont val="Calibri"/>
        <family val="2"/>
        <charset val="238"/>
        <scheme val="minor"/>
      </rPr>
      <t xml:space="preserve">Malta </t>
    </r>
  </si>
  <si>
    <r>
      <t xml:space="preserve">44 </t>
    </r>
    <r>
      <rPr>
        <sz val="10"/>
        <color rgb="FF000000"/>
        <rFont val="Impact"/>
        <family val="2"/>
        <charset val="238"/>
      </rPr>
      <t xml:space="preserve">↓ </t>
    </r>
    <r>
      <rPr>
        <sz val="12"/>
        <color rgb="FF000000"/>
        <rFont val="Calibri"/>
        <family val="2"/>
        <charset val="238"/>
        <scheme val="minor"/>
      </rPr>
      <t xml:space="preserve">Albania </t>
    </r>
  </si>
  <si>
    <r>
      <t>13</t>
    </r>
    <r>
      <rPr>
        <sz val="7"/>
        <color rgb="FF000000"/>
        <rFont val="Times New Roman"/>
        <family val="1"/>
        <charset val="238"/>
      </rPr>
      <t xml:space="preserve">         </t>
    </r>
    <r>
      <rPr>
        <sz val="10"/>
        <color rgb="FF000000"/>
        <rFont val="Impact"/>
        <family val="2"/>
        <charset val="238"/>
      </rPr>
      <t xml:space="preserve">↑ </t>
    </r>
    <r>
      <rPr>
        <sz val="12"/>
        <color rgb="FF000000"/>
        <rFont val="Calibri"/>
        <family val="2"/>
        <charset val="238"/>
        <scheme val="minor"/>
      </rPr>
      <t xml:space="preserve">Belgium </t>
    </r>
  </si>
  <si>
    <r>
      <t xml:space="preserve">29 </t>
    </r>
    <r>
      <rPr>
        <sz val="10"/>
        <color rgb="FF000000"/>
        <rFont val="Impact"/>
        <family val="2"/>
        <charset val="238"/>
      </rPr>
      <t xml:space="preserve">↓ </t>
    </r>
    <r>
      <rPr>
        <sz val="12"/>
        <color rgb="FF000000"/>
        <rFont val="Calibri"/>
        <family val="2"/>
        <charset val="238"/>
        <scheme val="minor"/>
      </rPr>
      <t xml:space="preserve">Belarus </t>
    </r>
  </si>
  <si>
    <r>
      <t xml:space="preserve">45 </t>
    </r>
    <r>
      <rPr>
        <sz val="10"/>
        <color rgb="FF000000"/>
        <rFont val="Impact"/>
        <family val="2"/>
        <charset val="238"/>
      </rPr>
      <t xml:space="preserve"> </t>
    </r>
    <r>
      <rPr>
        <sz val="12"/>
        <color rgb="FF000000"/>
        <rFont val="Calibri"/>
        <family val="2"/>
        <charset val="238"/>
        <scheme val="minor"/>
      </rPr>
      <t xml:space="preserve">Bosnia &amp; Herz. </t>
    </r>
  </si>
  <si>
    <r>
      <t>14</t>
    </r>
    <r>
      <rPr>
        <sz val="7"/>
        <color rgb="FF000000"/>
        <rFont val="Times New Roman"/>
        <family val="1"/>
        <charset val="238"/>
      </rPr>
      <t xml:space="preserve">         </t>
    </r>
    <r>
      <rPr>
        <sz val="10"/>
        <color rgb="FF000000"/>
        <rFont val="Impact"/>
        <family val="2"/>
        <charset val="238"/>
      </rPr>
      <t xml:space="preserve">↓  </t>
    </r>
    <r>
      <rPr>
        <sz val="12"/>
        <color rgb="FF000000"/>
        <rFont val="Calibri"/>
        <family val="2"/>
        <charset val="238"/>
        <scheme val="minor"/>
      </rPr>
      <t xml:space="preserve">Luxembourg </t>
    </r>
  </si>
  <si>
    <r>
      <t xml:space="preserve">30 </t>
    </r>
    <r>
      <rPr>
        <sz val="10"/>
        <color rgb="FF000000"/>
        <rFont val="Impact"/>
        <family val="2"/>
        <charset val="238"/>
      </rPr>
      <t xml:space="preserve">↑ </t>
    </r>
    <r>
      <rPr>
        <sz val="12"/>
        <color rgb="FF000000"/>
        <rFont val="Calibri"/>
        <family val="2"/>
        <charset val="238"/>
        <scheme val="minor"/>
      </rPr>
      <t xml:space="preserve">Montenegro </t>
    </r>
  </si>
  <si>
    <r>
      <t xml:space="preserve">46 </t>
    </r>
    <r>
      <rPr>
        <sz val="10"/>
        <color rgb="FF000000"/>
        <rFont val="Impact"/>
        <family val="2"/>
        <charset val="238"/>
      </rPr>
      <t xml:space="preserve"> </t>
    </r>
    <r>
      <rPr>
        <sz val="12"/>
        <color rgb="FF000000"/>
        <rFont val="Calibri"/>
        <family val="2"/>
        <charset val="238"/>
        <scheme val="minor"/>
      </rPr>
      <t xml:space="preserve">Ukraine </t>
    </r>
  </si>
  <si>
    <r>
      <t>15</t>
    </r>
    <r>
      <rPr>
        <sz val="7"/>
        <color rgb="FF000000"/>
        <rFont val="Times New Roman"/>
        <family val="1"/>
        <charset val="238"/>
      </rPr>
      <t xml:space="preserve">         </t>
    </r>
    <r>
      <rPr>
        <sz val="10"/>
        <color rgb="FF000000"/>
        <rFont val="Impact"/>
        <family val="2"/>
        <charset val="238"/>
      </rPr>
      <t xml:space="preserve">↓ </t>
    </r>
    <r>
      <rPr>
        <sz val="12"/>
        <color rgb="FF000000"/>
        <rFont val="Calibri"/>
        <family val="2"/>
        <charset val="238"/>
        <scheme val="minor"/>
      </rPr>
      <t xml:space="preserve">France </t>
    </r>
  </si>
  <si>
    <r>
      <t xml:space="preserve">31 </t>
    </r>
    <r>
      <rPr>
        <sz val="10"/>
        <color rgb="FF000000"/>
        <rFont val="Impact"/>
        <family val="2"/>
        <charset val="238"/>
      </rPr>
      <t xml:space="preserve">↑ </t>
    </r>
    <r>
      <rPr>
        <sz val="12"/>
        <color rgb="FF000000"/>
        <rFont val="Calibri"/>
        <family val="2"/>
        <charset val="238"/>
        <scheme val="minor"/>
      </rPr>
      <t xml:space="preserve">Hungary </t>
    </r>
  </si>
  <si>
    <t xml:space="preserve">Rounded scores displayed. </t>
  </si>
  <si>
    <r>
      <t>16</t>
    </r>
    <r>
      <rPr>
        <sz val="7"/>
        <color rgb="FF000000"/>
        <rFont val="Times New Roman"/>
        <family val="1"/>
        <charset val="238"/>
      </rPr>
      <t xml:space="preserve">         </t>
    </r>
    <r>
      <rPr>
        <sz val="10"/>
        <color rgb="FF000000"/>
        <rFont val="Impact"/>
        <family val="2"/>
        <charset val="238"/>
      </rPr>
      <t xml:space="preserve">↑ </t>
    </r>
    <r>
      <rPr>
        <sz val="12"/>
        <color rgb="FF000000"/>
        <rFont val="Calibri"/>
        <family val="2"/>
        <charset val="238"/>
        <scheme val="minor"/>
      </rPr>
      <t xml:space="preserve">Lithuania </t>
    </r>
  </si>
  <si>
    <r>
      <t xml:space="preserve">32 </t>
    </r>
    <r>
      <rPr>
        <sz val="10"/>
        <color rgb="FF000000"/>
        <rFont val="Impact"/>
        <family val="2"/>
        <charset val="238"/>
      </rPr>
      <t xml:space="preserve">↓ </t>
    </r>
    <r>
      <rPr>
        <sz val="12"/>
        <color rgb="FF000000"/>
        <rFont val="Calibri"/>
        <family val="2"/>
        <charset val="238"/>
        <scheme val="minor"/>
      </rPr>
      <t xml:space="preserve">Romania </t>
    </r>
  </si>
  <si>
    <r>
      <t>The rank reflects the non-rounded scores of the full report (see page 3).</t>
    </r>
    <r>
      <rPr>
        <sz val="7"/>
        <color rgb="FF434343"/>
        <rFont val="Calibri"/>
        <family val="2"/>
        <charset val="238"/>
        <scheme val="minor"/>
      </rPr>
      <t xml:space="preserve"> </t>
    </r>
  </si>
  <si>
    <r>
      <t>EuCham Research</t>
    </r>
    <r>
      <rPr>
        <b/>
        <sz val="14"/>
        <color rgb="FFFF0000"/>
        <rFont val="Calibri"/>
        <family val="2"/>
        <charset val="238"/>
        <scheme val="minor"/>
      </rPr>
      <t xml:space="preserve"> </t>
    </r>
  </si>
  <si>
    <t xml:space="preserve">Spring 2020 </t>
  </si>
  <si>
    <t xml:space="preserve">Best European Countries for Business 2020 </t>
  </si>
  <si>
    <t xml:space="preserve">Sweden </t>
  </si>
  <si>
    <t xml:space="preserve">Finland </t>
  </si>
  <si>
    <t xml:space="preserve">Switzerland </t>
  </si>
  <si>
    <r>
      <t>●</t>
    </r>
    <r>
      <rPr>
        <sz val="7"/>
        <color rgb="FF000000"/>
        <rFont val="Times New Roman"/>
        <family val="1"/>
        <charset val="238"/>
      </rPr>
      <t xml:space="preserve">     </t>
    </r>
    <r>
      <rPr>
        <sz val="10"/>
        <color rgb="FF000000"/>
        <rFont val="Calibri"/>
        <family val="2"/>
        <charset val="238"/>
        <scheme val="minor"/>
      </rPr>
      <t xml:space="preserve">As in the previous years, Nordic countries are still dominant at the top of the research Best </t>
    </r>
  </si>
  <si>
    <t xml:space="preserve">European Countries for Business 2020. </t>
  </si>
  <si>
    <r>
      <t>●</t>
    </r>
    <r>
      <rPr>
        <sz val="7"/>
        <color rgb="FF000000"/>
        <rFont val="Times New Roman"/>
        <family val="1"/>
        <charset val="238"/>
      </rPr>
      <t xml:space="preserve">     </t>
    </r>
    <r>
      <rPr>
        <sz val="10"/>
        <color rgb="FF000000"/>
        <rFont val="Calibri"/>
        <family val="2"/>
        <charset val="238"/>
        <scheme val="minor"/>
      </rPr>
      <t xml:space="preserve">In the ranking, Armenia stands out with its whopping 6 positions up, and with Spain, Montenegro, and Azerbaijan, have gone up the most, while North Macedonia has slipped the most (5 positions down). </t>
    </r>
  </si>
  <si>
    <r>
      <t>●</t>
    </r>
    <r>
      <rPr>
        <sz val="7"/>
        <color rgb="FF000000"/>
        <rFont val="Times New Roman"/>
        <family val="1"/>
        <charset val="238"/>
      </rPr>
      <t xml:space="preserve">     </t>
    </r>
    <r>
      <rPr>
        <sz val="10"/>
        <color rgb="FF000000"/>
        <rFont val="Calibri"/>
        <family val="2"/>
        <charset val="238"/>
        <scheme val="minor"/>
      </rPr>
      <t xml:space="preserve">Regarding the score, the highest level of improvement is shown by Armenia and </t>
    </r>
  </si>
  <si>
    <t xml:space="preserve">Kazakhstan.  </t>
  </si>
  <si>
    <t xml:space="preserve">France, North Macedonia, and Albania have the most significant negative variation. </t>
  </si>
  <si>
    <t xml:space="preserve">EuCham data based on World Bank and  Transparency International reports. </t>
  </si>
  <si>
    <t>●</t>
  </si>
  <si>
    <t xml:space="preserve">The EuCham score is based on the average of two indicators: the Ease of Doing Business score (World Bank) and the Corruption Perception </t>
  </si>
  <si>
    <t xml:space="preserve">Index score (Transparency International). </t>
  </si>
  <si>
    <r>
      <t>●</t>
    </r>
    <r>
      <rPr>
        <sz val="7"/>
        <color rgb="FF000000"/>
        <rFont val="Times New Roman"/>
        <family val="1"/>
        <charset val="238"/>
      </rPr>
      <t xml:space="preserve">     </t>
    </r>
    <r>
      <rPr>
        <sz val="10"/>
        <color rgb="FF000000"/>
        <rFont val="Calibri"/>
        <family val="2"/>
        <charset val="238"/>
        <scheme val="minor"/>
      </rPr>
      <t>Russia is slightly improving its score, but stays in the same position near the bottom of the list. Ukraine still remains the last as in the previous year.</t>
    </r>
    <r>
      <rPr>
        <sz val="11"/>
        <color rgb="FF000000"/>
        <rFont val="Arial"/>
        <family val="2"/>
        <charset val="238"/>
      </rPr>
      <t xml:space="preserve"> </t>
    </r>
  </si>
  <si>
    <r>
      <t>Methodology and results</t>
    </r>
    <r>
      <rPr>
        <sz val="9"/>
        <color rgb="FF4A86E8"/>
        <rFont val="Arial"/>
        <family val="2"/>
        <charset val="238"/>
      </rPr>
      <t xml:space="preserve"> </t>
    </r>
  </si>
  <si>
    <t xml:space="preserve">The European Chamber ranks European countries based on their business environment. The EuCham score, used for the ranking, is calculated with the World Bank’s Ease of Doing Business score (EoDB) and Transparency International’s Corruption Perception Index (CPI). The EuCham score of a country is reflected on a scale from 0 to 100, where 0 represents the lowest performance and 100 represents the best. Denmark tops the ranking with a score of 86, followed by Sweden, Norway, Finland, and Switzerland. </t>
  </si>
  <si>
    <t xml:space="preserve">Other studies, which do not take into consideration corruption, show different results because they only reflect the capacity of countries' environments to address the corporate sector's desire to achieve financial results. The World Bank’s score is mostly influenced by the effectiveness of regulations, and by the time it takes to finalize corporate transactions. EuCham, however, considers integrity and transparency expectations equally important factors in the assessment. </t>
  </si>
  <si>
    <r>
      <t>Additional information</t>
    </r>
    <r>
      <rPr>
        <sz val="9"/>
        <color rgb="FF4A86E8"/>
        <rFont val="Arial"/>
        <family val="2"/>
        <charset val="238"/>
      </rPr>
      <t xml:space="preserve"> </t>
    </r>
  </si>
  <si>
    <r>
      <t>The EuCham score, used for the ranking, is the average of the EoDB and the CPI scores (50% weight each). A high score indicates the country is favorable to do business in, while low scores refer to the least favorable countries for business.</t>
    </r>
    <r>
      <rPr>
        <b/>
        <sz val="11"/>
        <color rgb="FF000000"/>
        <rFont val="Arial"/>
        <family val="2"/>
        <charset val="238"/>
      </rPr>
      <t xml:space="preserve"> </t>
    </r>
  </si>
  <si>
    <t xml:space="preserve">The EoDB score by the World Bank (from their Doing Business report) measures the gap between the country’s own economic policies and regulations, and the best practice on each indicator across all economies (e.g. starting a business, paying taxes, trading across borders, property registration). The difference is shown on a scale from 0, representing the lowest possible performance, to 100, the highest currently attainable result according to the new standards used since the 2015 edition of the Doing Business report.  </t>
  </si>
  <si>
    <t xml:space="preserve">The CPI from Transparency International is used to determine how corrupt each country’s public sector is perceived to be, on a scale from 0 (highly corrupt) to 100 (very clean). A low score can be an indication of widespread bribery, lack of punishment for corruption, or a government not responding to social needs.  </t>
  </si>
  <si>
    <r>
      <t>Best European Countries for Business 2020</t>
    </r>
    <r>
      <rPr>
        <b/>
        <sz val="14"/>
        <color rgb="FFFF0000"/>
        <rFont val="Arial"/>
        <family val="2"/>
        <charset val="238"/>
      </rPr>
      <t xml:space="preserve"> </t>
    </r>
  </si>
  <si>
    <t xml:space="preserve">The EuCham score </t>
  </si>
  <si>
    <t xml:space="preserve">Doing Business score World Bank </t>
  </si>
  <si>
    <t xml:space="preserve">Change </t>
  </si>
  <si>
    <t xml:space="preserve">2020* </t>
  </si>
  <si>
    <r>
      <t>⬆</t>
    </r>
    <r>
      <rPr>
        <sz val="10"/>
        <color rgb="FF000000"/>
        <rFont val="Arial"/>
        <family val="2"/>
        <charset val="238"/>
      </rPr>
      <t xml:space="preserve"> </t>
    </r>
  </si>
  <si>
    <r>
      <t>-</t>
    </r>
    <r>
      <rPr>
        <sz val="10"/>
        <color rgb="FF000000"/>
        <rFont val="Arial"/>
        <family val="2"/>
        <charset val="238"/>
      </rPr>
      <t xml:space="preserve"> </t>
    </r>
  </si>
  <si>
    <r>
      <t>⬆⬆</t>
    </r>
    <r>
      <rPr>
        <sz val="10"/>
        <color rgb="FF000000"/>
        <rFont val="Arial"/>
        <family val="2"/>
        <charset val="238"/>
      </rPr>
      <t xml:space="preserve"> </t>
    </r>
  </si>
  <si>
    <t xml:space="preserve">Luxembourg </t>
  </si>
  <si>
    <r>
      <t>⬇</t>
    </r>
    <r>
      <rPr>
        <sz val="10"/>
        <color rgb="FF000000"/>
        <rFont val="Arial"/>
        <family val="2"/>
        <charset val="238"/>
      </rPr>
      <t xml:space="preserve"> </t>
    </r>
  </si>
  <si>
    <t xml:space="preserve">Spain </t>
  </si>
  <si>
    <r>
      <t>⬆⬆⬆⬆</t>
    </r>
    <r>
      <rPr>
        <b/>
        <sz val="8"/>
        <color rgb="FF04B404"/>
        <rFont val="Arial"/>
        <family val="2"/>
        <charset val="238"/>
      </rPr>
      <t xml:space="preserve"> </t>
    </r>
  </si>
  <si>
    <t xml:space="preserve">Croatia </t>
  </si>
  <si>
    <r>
      <t>⬆⬆⬆</t>
    </r>
    <r>
      <rPr>
        <sz val="10"/>
        <color rgb="FF000000"/>
        <rFont val="Arial"/>
        <family val="2"/>
        <charset val="238"/>
      </rPr>
      <t xml:space="preserve"> </t>
    </r>
  </si>
  <si>
    <r>
      <t>⬆⬆⬆⬆⬆⬆</t>
    </r>
    <r>
      <rPr>
        <sz val="8"/>
        <color rgb="FF000000"/>
        <rFont val="Arial"/>
        <family val="2"/>
        <charset val="238"/>
      </rPr>
      <t xml:space="preserve"> </t>
    </r>
  </si>
  <si>
    <t xml:space="preserve">North Macedonia </t>
  </si>
  <si>
    <r>
      <t>⬇⬇⬇⬇⬇</t>
    </r>
    <r>
      <rPr>
        <sz val="8"/>
        <color rgb="FF000000"/>
        <rFont val="Arial"/>
        <family val="2"/>
        <charset val="238"/>
      </rPr>
      <t xml:space="preserve"> </t>
    </r>
  </si>
  <si>
    <t xml:space="preserve">Albania </t>
  </si>
  <si>
    <t xml:space="preserve">* This column, named 2020, uses data from CPI 2019 published in Jan 2020. Same logic for the column named 2019. </t>
  </si>
  <si>
    <t xml:space="preserve">No data: Andorra, Liechtenstein, Monaco, Vatican City, San Marino. </t>
  </si>
  <si>
    <r>
      <t>Sources: World Bank, Transparency International, EuCham - European Chamber.  EuCham Research Department: Rania Fallatah, Cecilia Bottoni, Patrícia Lipi.</t>
    </r>
    <r>
      <rPr>
        <sz val="11"/>
        <color rgb="FF000000"/>
        <rFont val="Arial"/>
        <family val="2"/>
        <charset val="238"/>
      </rPr>
      <t xml:space="preserve"> </t>
    </r>
  </si>
  <si>
    <t>https://eucham.eu/wp-content/uploads/2019/09/2019-BECB-full-report-FINAL-2019-02-190911.pdf</t>
  </si>
  <si>
    <t xml:space="preserve">February 2019 </t>
  </si>
  <si>
    <t xml:space="preserve">Best European Countries for Business 2019 </t>
  </si>
  <si>
    <r>
      <t>●</t>
    </r>
    <r>
      <rPr>
        <sz val="7"/>
        <color rgb="FF000000"/>
        <rFont val="Times New Roman"/>
        <family val="1"/>
        <charset val="238"/>
      </rPr>
      <t xml:space="preserve">     </t>
    </r>
    <r>
      <rPr>
        <sz val="10"/>
        <color rgb="FF000000"/>
        <rFont val="Calibri"/>
        <family val="2"/>
        <charset val="238"/>
      </rPr>
      <t xml:space="preserve">Nordic countries rank at the top of the European countries that are best to do business in. Georgia and the Baltic countries are outstanding exceptions among the former Soviet states. </t>
    </r>
  </si>
  <si>
    <r>
      <t>●</t>
    </r>
    <r>
      <rPr>
        <sz val="7"/>
        <color rgb="FF000000"/>
        <rFont val="Times New Roman"/>
        <family val="1"/>
        <charset val="238"/>
      </rPr>
      <t xml:space="preserve">     </t>
    </r>
    <r>
      <rPr>
        <sz val="10"/>
        <color rgb="FF000000"/>
        <rFont val="Calibri"/>
        <family val="2"/>
        <charset val="238"/>
      </rPr>
      <t xml:space="preserve">The countries which showed the highest improvement since the previous report are Turkey (+3.10), Georgia (+1.62) and France (+1.58). Greece is the only country with a significant negative variation (-1.47). </t>
    </r>
  </si>
  <si>
    <r>
      <t>●</t>
    </r>
    <r>
      <rPr>
        <sz val="7"/>
        <color rgb="FF000000"/>
        <rFont val="Times New Roman"/>
        <family val="1"/>
        <charset val="238"/>
      </rPr>
      <t xml:space="preserve">     </t>
    </r>
    <r>
      <rPr>
        <sz val="10"/>
        <color rgb="FF000000"/>
        <rFont val="Calibri"/>
        <family val="2"/>
        <charset val="238"/>
      </rPr>
      <t xml:space="preserve">The EuCham rating is based on the average of two indicators: the Ease of Doing Business score (World Bank’s Doing Business 2019 report) and the Corruption Perception Index score </t>
    </r>
  </si>
  <si>
    <t xml:space="preserve">(Transparency International). </t>
  </si>
  <si>
    <t xml:space="preserve">Ukraine (+2.25) is also improving, but still ranks at the last place. Azerbaijan (+1.23) saw a major policy advancement, but its ranking is being held down by a high corruption perception. </t>
  </si>
  <si>
    <t>The European Chamber ranks European countries based on their business environment. The EuCham score, used for the ranking, originates from the average of the World Bank’s Ease of Doing Business score (EoDB, formerly called DTF - Distance To Frontier score) and Transparency International’s Corruption Perception Index (CPI). An economy’s EuCham score is reflected on a scale from 0 to 100, where 0 represents the lowest performance and 100 represents the best. Denmark tops the ranking with a score of 86, followed by Norway, Sweden, Finland, and the United Kingdom.</t>
  </si>
  <si>
    <t>Other researches, which do not take into consideration corruption issues, show different results as they only reflect on the capacity of countries' environments in order to address the corporate sector's desire to create financial results. The World Bank’s ranking is largely influenced by the effectiveness of regulations and by the time it takes to finalize corporate transactions. EuCham considers integrity and transparency expectations as an equally important factor in the assessment.</t>
  </si>
  <si>
    <r>
      <t>The EuCham score, used for the ranking, is the weighted average of the EoDB and the CPI scores (50% weight each). A high score indicates the country is favorable to do business in, while low scores refer to least favorable countries for business.</t>
    </r>
    <r>
      <rPr>
        <b/>
        <sz val="11"/>
        <color rgb="FF000000"/>
        <rFont val="Arial"/>
        <family val="2"/>
        <charset val="238"/>
      </rPr>
      <t xml:space="preserve"> </t>
    </r>
  </si>
  <si>
    <t xml:space="preserve">The EoDB score by the World Bank (from their Doing Business report) measures the gap between the country’s own economic policies and regulations, and the best practice on each indicator across all economies (e.g. starting a business, paying taxes, trading across borders, property registration). The difference is shown on a scale from 0, representing the lowest possible performance, to 100, the highest currently attainable result according to the standards set out in the 2015 edition of the WB Doing Business report.  </t>
  </si>
  <si>
    <t xml:space="preserve">2018  (DTF) </t>
  </si>
  <si>
    <t xml:space="preserve">(EoDB) </t>
  </si>
  <si>
    <t xml:space="preserve">2019* </t>
  </si>
  <si>
    <t xml:space="preserve">Belgium </t>
  </si>
  <si>
    <t xml:space="preserve">Georgia </t>
  </si>
  <si>
    <r>
      <t>Lithuania</t>
    </r>
    <r>
      <rPr>
        <sz val="10"/>
        <color rgb="FF000000"/>
        <rFont val="Arial"/>
        <family val="2"/>
        <charset val="238"/>
      </rPr>
      <t xml:space="preserve"> </t>
    </r>
  </si>
  <si>
    <t xml:space="preserve">Latvia </t>
  </si>
  <si>
    <t xml:space="preserve">Belarus </t>
  </si>
  <si>
    <r>
      <t>⬆⬆⬆⬆</t>
    </r>
    <r>
      <rPr>
        <sz val="8"/>
        <color rgb="FF000000"/>
        <rFont val="Arial"/>
        <family val="2"/>
        <charset val="238"/>
      </rPr>
      <t xml:space="preserve"> </t>
    </r>
  </si>
  <si>
    <r>
      <t>⬇⬇⬇</t>
    </r>
    <r>
      <rPr>
        <sz val="10"/>
        <color rgb="FF000000"/>
        <rFont val="Arial"/>
        <family val="2"/>
        <charset val="238"/>
      </rPr>
      <t xml:space="preserve"> </t>
    </r>
  </si>
  <si>
    <r>
      <t xml:space="preserve">* Data from CPI 2018. Both </t>
    </r>
    <r>
      <rPr>
        <sz val="8"/>
        <color rgb="FF000000"/>
        <rFont val="Calibri"/>
        <family val="2"/>
        <charset val="238"/>
      </rPr>
      <t>​</t>
    </r>
    <r>
      <rPr>
        <sz val="8"/>
        <color rgb="FF000000"/>
        <rFont val="Arial"/>
        <family val="2"/>
        <charset val="238"/>
      </rPr>
      <t>Doing Business 2019</t>
    </r>
    <r>
      <rPr>
        <sz val="8"/>
        <color rgb="FF000000"/>
        <rFont val="Calibri"/>
        <family val="2"/>
        <charset val="238"/>
      </rPr>
      <t>​</t>
    </r>
    <r>
      <rPr>
        <i/>
        <sz val="8"/>
        <color rgb="FF000000"/>
        <rFont val="Arial"/>
        <family val="2"/>
        <charset val="238"/>
      </rPr>
      <t xml:space="preserve"> and </t>
    </r>
    <r>
      <rPr>
        <sz val="8"/>
        <color rgb="FF000000"/>
        <rFont val="Calibri"/>
        <family val="2"/>
        <charset val="238"/>
      </rPr>
      <t>​</t>
    </r>
    <r>
      <rPr>
        <sz val="8"/>
        <color rgb="FF000000"/>
        <rFont val="Arial"/>
        <family val="2"/>
        <charset val="238"/>
      </rPr>
      <t xml:space="preserve">CPI 2018 </t>
    </r>
    <r>
      <rPr>
        <sz val="8"/>
        <color rgb="FF000000"/>
        <rFont val="Calibri"/>
        <family val="2"/>
        <charset val="238"/>
      </rPr>
      <t>​</t>
    </r>
    <r>
      <rPr>
        <i/>
        <sz val="8"/>
        <color rgb="FF000000"/>
        <rFont val="Arial"/>
        <family val="2"/>
        <charset val="238"/>
      </rPr>
      <t xml:space="preserve">use data from 2018, and were published in early 2019. </t>
    </r>
    <r>
      <rPr>
        <sz val="8"/>
        <color rgb="FF000000"/>
        <rFont val="Arial"/>
        <family val="2"/>
        <charset val="238"/>
      </rPr>
      <t xml:space="preserve">No data: Andorra, Liechtenstein, Monaco, San Marino, Vatican City. </t>
    </r>
  </si>
  <si>
    <t xml:space="preserve">Source: World Bank, Transparency International, EuCham. </t>
  </si>
  <si>
    <r>
      <t>EuCham Research Department - Marco Barone and Isabel Echarri Com</t>
    </r>
    <r>
      <rPr>
        <sz val="8"/>
        <color rgb="FF000000"/>
        <rFont val="Calibri"/>
        <family val="2"/>
        <charset val="238"/>
      </rPr>
      <t>​</t>
    </r>
    <r>
      <rPr>
        <sz val="8"/>
        <color rgb="FF000000"/>
        <rFont val="Arial"/>
        <family val="2"/>
        <charset val="238"/>
      </rPr>
      <t>ín</t>
    </r>
    <r>
      <rPr>
        <sz val="8"/>
        <color rgb="FF000000"/>
        <rFont val="Calibri"/>
        <family val="2"/>
        <charset val="238"/>
      </rPr>
      <t>​</t>
    </r>
    <r>
      <rPr>
        <sz val="8"/>
        <color rgb="FF000000"/>
        <rFont val="Arial"/>
        <family val="2"/>
        <charset val="238"/>
      </rPr>
      <t>.</t>
    </r>
    <r>
      <rPr>
        <sz val="11"/>
        <color rgb="FF000000"/>
        <rFont val="Arial"/>
        <family val="2"/>
        <charset val="238"/>
      </rPr>
      <t xml:space="preserve"> </t>
    </r>
  </si>
  <si>
    <t>https://eucham.eu/wp-content/uploads/2019/09/FULL-REPORT-Best-European-countries-for-business-2018-190911.pdf</t>
  </si>
  <si>
    <r>
      <t xml:space="preserve">2019 report available from March 2019 on </t>
    </r>
    <r>
      <rPr>
        <sz val="7"/>
        <color rgb="FF000000"/>
        <rFont val="Calibri"/>
        <family val="2"/>
        <charset val="238"/>
        <scheme val="minor"/>
      </rPr>
      <t>​</t>
    </r>
    <r>
      <rPr>
        <b/>
        <i/>
        <sz val="7"/>
        <color rgb="FF000000"/>
        <rFont val="Arial"/>
        <family val="2"/>
        <charset val="238"/>
      </rPr>
      <t xml:space="preserve">eucham.eu </t>
    </r>
    <r>
      <rPr>
        <sz val="7"/>
        <color rgb="FF000000"/>
        <rFont val="Calibri"/>
        <family val="2"/>
        <charset val="238"/>
        <scheme val="minor"/>
      </rPr>
      <t>​</t>
    </r>
    <r>
      <rPr>
        <sz val="7"/>
        <color rgb="FF000000"/>
        <rFont val="Arial"/>
        <family val="2"/>
        <charset val="238"/>
      </rPr>
      <t>190911</t>
    </r>
  </si>
  <si>
    <t xml:space="preserve">March 2018 </t>
  </si>
  <si>
    <t xml:space="preserve">Best European countries for business 2018 </t>
  </si>
  <si>
    <t xml:space="preserve">An economy’s EuCham score is reflected on a scale from 0 to 100, where 0 represents the lowest performance and 100 represents the best. Denmark tops the ranking with a score of 86, followed by Norway, Finland, Sweden, and the United Kingdom. </t>
  </si>
  <si>
    <t>© 2018 eucham.eu • 180314 190911</t>
  </si>
  <si>
    <r>
      <t>⬆</t>
    </r>
    <r>
      <rPr>
        <sz val="8"/>
        <color rgb="FF04B404"/>
        <rFont val="Arial"/>
        <family val="2"/>
        <charset val="238"/>
      </rPr>
      <t xml:space="preserve"> </t>
    </r>
  </si>
  <si>
    <t xml:space="preserve">Poland </t>
  </si>
  <si>
    <t xml:space="preserve">Romania </t>
  </si>
  <si>
    <r>
      <t>⬇⬇⬇⬇</t>
    </r>
    <r>
      <rPr>
        <sz val="8"/>
        <color rgb="FF000000"/>
        <rFont val="Arial"/>
        <family val="2"/>
        <charset val="238"/>
      </rPr>
      <t xml:space="preserve"> </t>
    </r>
  </si>
  <si>
    <r>
      <t>⬇⬇</t>
    </r>
    <r>
      <rPr>
        <sz val="10"/>
        <color rgb="FF000000"/>
        <rFont val="Arial"/>
        <family val="2"/>
        <charset val="238"/>
      </rPr>
      <t xml:space="preserve"> </t>
    </r>
  </si>
  <si>
    <t xml:space="preserve">The arrows represent the position change. </t>
  </si>
  <si>
    <t xml:space="preserve">EuCham Research Department - Eleonora Taddeucci, Andréa Castagnet. </t>
  </si>
  <si>
    <r>
      <t>EuCham score</t>
    </r>
    <r>
      <rPr>
        <sz val="10"/>
        <color rgb="FFFF0000"/>
        <rFont val="Arial"/>
        <family val="2"/>
        <charset val="238"/>
      </rPr>
      <t xml:space="preserve"> </t>
    </r>
  </si>
  <si>
    <t>id</t>
  </si>
  <si>
    <t>ország</t>
  </si>
  <si>
    <t>év</t>
  </si>
  <si>
    <t>érték</t>
  </si>
  <si>
    <t>mértékegység</t>
  </si>
  <si>
    <t>forrás</t>
  </si>
  <si>
    <t>mutató</t>
  </si>
  <si>
    <t>index</t>
  </si>
  <si>
    <t>Sorcímkék</t>
  </si>
  <si>
    <t xml:space="preserve">Armenia </t>
  </si>
  <si>
    <t xml:space="preserve">Austria </t>
  </si>
  <si>
    <t xml:space="preserve">Azerbaijan </t>
  </si>
  <si>
    <t xml:space="preserve">Bosnia &amp; Herz. </t>
  </si>
  <si>
    <t xml:space="preserve">Bulgaria </t>
  </si>
  <si>
    <t xml:space="preserve">Cyprus </t>
  </si>
  <si>
    <t xml:space="preserve">Czech Republic </t>
  </si>
  <si>
    <t xml:space="preserve">Denmark </t>
  </si>
  <si>
    <t xml:space="preserve">Estonia </t>
  </si>
  <si>
    <t xml:space="preserve">Germany </t>
  </si>
  <si>
    <t xml:space="preserve">Greece </t>
  </si>
  <si>
    <t xml:space="preserve">Hungary </t>
  </si>
  <si>
    <t xml:space="preserve">Iceland </t>
  </si>
  <si>
    <t xml:space="preserve">Ireland </t>
  </si>
  <si>
    <t xml:space="preserve">Italy </t>
  </si>
  <si>
    <t xml:space="preserve">Kazakhstan </t>
  </si>
  <si>
    <t xml:space="preserve">Kosovo </t>
  </si>
  <si>
    <t xml:space="preserve">Macedonia </t>
  </si>
  <si>
    <t xml:space="preserve">Malta </t>
  </si>
  <si>
    <t xml:space="preserve">Moldova </t>
  </si>
  <si>
    <t xml:space="preserve">Montenegro </t>
  </si>
  <si>
    <t xml:space="preserve">Netherlands </t>
  </si>
  <si>
    <t xml:space="preserve">Russia </t>
  </si>
  <si>
    <t xml:space="preserve">Serbia </t>
  </si>
  <si>
    <t xml:space="preserve">Slovakia </t>
  </si>
  <si>
    <t xml:space="preserve">Slovenia </t>
  </si>
  <si>
    <t xml:space="preserve">Turkey </t>
  </si>
  <si>
    <t>Végösszeg</t>
  </si>
  <si>
    <t>(mind)</t>
  </si>
  <si>
    <t>Oszlopcímkék</t>
  </si>
  <si>
    <t>Mennyiség / érték</t>
  </si>
  <si>
    <t xml:space="preserve">Best European Countries for Business </t>
  </si>
  <si>
    <t xml:space="preserve">EuCham score </t>
  </si>
  <si>
    <t>ország2</t>
  </si>
  <si>
    <t>UnitedKingdom</t>
  </si>
  <si>
    <t>CzechRepublic</t>
  </si>
  <si>
    <t>NorthMacedonia</t>
  </si>
  <si>
    <t>Bosnia&amp;Herz.</t>
  </si>
  <si>
    <t>ország3</t>
  </si>
  <si>
    <t>Átlag / érték</t>
  </si>
  <si>
    <t>átlag</t>
  </si>
  <si>
    <t>naiv</t>
  </si>
  <si>
    <t>naiv2</t>
  </si>
  <si>
    <t>küszöb=0</t>
  </si>
  <si>
    <t>index-infláció</t>
  </si>
  <si>
    <t>naiv2_sorrend</t>
  </si>
  <si>
    <t>meredekség</t>
  </si>
  <si>
    <t>meredekség_sorrend</t>
  </si>
  <si>
    <t>korrekció</t>
  </si>
  <si>
    <t>trend-infláció</t>
  </si>
  <si>
    <t>eltérés</t>
  </si>
  <si>
    <t>rangsorok</t>
  </si>
  <si>
    <t>max</t>
  </si>
  <si>
    <t>min</t>
  </si>
  <si>
    <t>max-min</t>
  </si>
  <si>
    <t>irány</t>
  </si>
  <si>
    <t>2020-2014</t>
  </si>
  <si>
    <t>tav1</t>
  </si>
  <si>
    <t>tav2</t>
  </si>
  <si>
    <t>tav3</t>
  </si>
  <si>
    <t>tav4</t>
  </si>
  <si>
    <t>tav5</t>
  </si>
  <si>
    <t>tav6</t>
  </si>
  <si>
    <t>rangsor szórás</t>
  </si>
  <si>
    <t>tav-szoras</t>
  </si>
  <si>
    <t>korrel</t>
  </si>
  <si>
    <t>sorrend</t>
  </si>
  <si>
    <t>max_tav</t>
  </si>
  <si>
    <t>min_tav</t>
  </si>
  <si>
    <t>max-min(tav)</t>
  </si>
  <si>
    <t>Y0</t>
  </si>
  <si>
    <t>Azonosító:</t>
  </si>
  <si>
    <t>Objektumok:</t>
  </si>
  <si>
    <t>Attribútumok:</t>
  </si>
  <si>
    <t>Lépcsôk:</t>
  </si>
  <si>
    <t>Eltolás:</t>
  </si>
  <si>
    <t>Leírás:</t>
  </si>
  <si>
    <t>COCO Y0: 2862056</t>
  </si>
  <si>
    <t>Rangsor</t>
  </si>
  <si>
    <t>X(A1)</t>
  </si>
  <si>
    <t>X(A2)</t>
  </si>
  <si>
    <t>X(A3)</t>
  </si>
  <si>
    <t>X(A4)</t>
  </si>
  <si>
    <t>Y(A5)</t>
  </si>
  <si>
    <t>O1</t>
  </si>
  <si>
    <t>O2</t>
  </si>
  <si>
    <t>O3</t>
  </si>
  <si>
    <t>O4</t>
  </si>
  <si>
    <t>O5</t>
  </si>
  <si>
    <t>O6</t>
  </si>
  <si>
    <t>O7</t>
  </si>
  <si>
    <t>O8</t>
  </si>
  <si>
    <t>O9</t>
  </si>
  <si>
    <t>O10</t>
  </si>
  <si>
    <t>O11</t>
  </si>
  <si>
    <t>O12</t>
  </si>
  <si>
    <t>O13</t>
  </si>
  <si>
    <t>O14</t>
  </si>
  <si>
    <t>O15</t>
  </si>
  <si>
    <t>O16</t>
  </si>
  <si>
    <t>O17</t>
  </si>
  <si>
    <t>O18</t>
  </si>
  <si>
    <t>O19</t>
  </si>
  <si>
    <t>O20</t>
  </si>
  <si>
    <t>O21</t>
  </si>
  <si>
    <t>O22</t>
  </si>
  <si>
    <t>O23</t>
  </si>
  <si>
    <t>O24</t>
  </si>
  <si>
    <t>O25</t>
  </si>
  <si>
    <t>O26</t>
  </si>
  <si>
    <t>O27</t>
  </si>
  <si>
    <t>O28</t>
  </si>
  <si>
    <t>O29</t>
  </si>
  <si>
    <t>O30</t>
  </si>
  <si>
    <t>O31</t>
  </si>
  <si>
    <t>O32</t>
  </si>
  <si>
    <t>O33</t>
  </si>
  <si>
    <t>O34</t>
  </si>
  <si>
    <t>O35</t>
  </si>
  <si>
    <t>O36</t>
  </si>
  <si>
    <t>O37</t>
  </si>
  <si>
    <t>O38</t>
  </si>
  <si>
    <t>O39</t>
  </si>
  <si>
    <t>O40</t>
  </si>
  <si>
    <t>O41</t>
  </si>
  <si>
    <t>O42</t>
  </si>
  <si>
    <t>O43</t>
  </si>
  <si>
    <t>O44</t>
  </si>
  <si>
    <t>O45</t>
  </si>
  <si>
    <t>O46</t>
  </si>
  <si>
    <t>Lépcsôk(1)</t>
  </si>
  <si>
    <t>S1</t>
  </si>
  <si>
    <t>(63+1000020.2)/(2)=500041.6</t>
  </si>
  <si>
    <t>(999871.2+45)/(2)=499958.1</t>
  </si>
  <si>
    <t>(76+45)/(2)=60.5</t>
  </si>
  <si>
    <t>(60+45)/(2)=52.5</t>
  </si>
  <si>
    <t>S2</t>
  </si>
  <si>
    <t>(44+1000020.2)/(2)=500032.1</t>
  </si>
  <si>
    <t>(999870.2+44)/(2)=499957.1</t>
  </si>
  <si>
    <t>(75+44)/(2)=59.5</t>
  </si>
  <si>
    <t>(59+44)/(2)=51.5</t>
  </si>
  <si>
    <t>S3</t>
  </si>
  <si>
    <t>(43+1000020.2)/(2)=500031.6</t>
  </si>
  <si>
    <t>(999869.2+43)/(2)=499956.1</t>
  </si>
  <si>
    <t>(74+43)/(2)=58.5</t>
  </si>
  <si>
    <t>(43+43)/(2)=43</t>
  </si>
  <si>
    <t>S4</t>
  </si>
  <si>
    <t>(42+1000020.2)/(2)=500031.1</t>
  </si>
  <si>
    <t>(999868.2+42)/(2)=499955.1</t>
  </si>
  <si>
    <t>(73+42)/(2)=57.5</t>
  </si>
  <si>
    <t>(42+42)/(2)=42</t>
  </si>
  <si>
    <t>S5</t>
  </si>
  <si>
    <t>(41+1000010.2)/(2)=500025.6</t>
  </si>
  <si>
    <t>(999867.2+41)/(2)=499954.1</t>
  </si>
  <si>
    <t>(72+41)/(2)=56.5</t>
  </si>
  <si>
    <t>(41+41)/(2)=41</t>
  </si>
  <si>
    <t>S6</t>
  </si>
  <si>
    <t>(40+1000010.2)/(2)=500025.1</t>
  </si>
  <si>
    <t>(999866.2+40)/(2)=499953.1</t>
  </si>
  <si>
    <t>(71+40)/(2)=55.5</t>
  </si>
  <si>
    <t>(40+40)/(2)=40</t>
  </si>
  <si>
    <t>S7</t>
  </si>
  <si>
    <t>(39+1000010.2)/(2)=500024.6</t>
  </si>
  <si>
    <t>(999865.2+39)/(2)=499952.1</t>
  </si>
  <si>
    <t>(70+39)/(2)=54.5</t>
  </si>
  <si>
    <t>(39+39)/(2)=39</t>
  </si>
  <si>
    <t>S8</t>
  </si>
  <si>
    <t>(38+1000010.2)/(2)=500024.1</t>
  </si>
  <si>
    <t>(999864.2+38)/(2)=499951.1</t>
  </si>
  <si>
    <t>(69+38)/(2)=53.5</t>
  </si>
  <si>
    <t>(38+38)/(2)=38</t>
  </si>
  <si>
    <t>S9</t>
  </si>
  <si>
    <t>(37+1000010.2)/(2)=500023.6</t>
  </si>
  <si>
    <t>(999863.2+37)/(2)=499950.1</t>
  </si>
  <si>
    <t>(37+37)/(2)=37</t>
  </si>
  <si>
    <t>S10</t>
  </si>
  <si>
    <t>(36+1000010.2)/(2)=500023.1</t>
  </si>
  <si>
    <t>(999862.2+36)/(2)=499949.1</t>
  </si>
  <si>
    <t>(36+36)/(2)=36</t>
  </si>
  <si>
    <t>S11</t>
  </si>
  <si>
    <t>(35+1000010.2)/(2)=500022.6</t>
  </si>
  <si>
    <t>(999861.2+35)/(2)=499948.1</t>
  </si>
  <si>
    <t>(35+35)/(2)=35</t>
  </si>
  <si>
    <t>S12</t>
  </si>
  <si>
    <t>(34+1000010.2)/(2)=500022.1</t>
  </si>
  <si>
    <t>(999860.2+34)/(2)=499947.1</t>
  </si>
  <si>
    <t>(34+34)/(2)=34</t>
  </si>
  <si>
    <t>S13</t>
  </si>
  <si>
    <t>(33+1000010.2)/(2)=500021.6</t>
  </si>
  <si>
    <t>(999859.2+33)/(2)=499946.1</t>
  </si>
  <si>
    <t>(33+33)/(2)=33</t>
  </si>
  <si>
    <t>S14</t>
  </si>
  <si>
    <t>(32+1000010.2)/(2)=500021.1</t>
  </si>
  <si>
    <t>(999858.2+32)/(2)=499945.1</t>
  </si>
  <si>
    <t>(32+32)/(2)=32</t>
  </si>
  <si>
    <t>S15</t>
  </si>
  <si>
    <t>(31+1000010.2)/(2)=500020.6</t>
  </si>
  <si>
    <t>(999857.2+31)/(2)=499944.1</t>
  </si>
  <si>
    <t>(31+31)/(2)=31</t>
  </si>
  <si>
    <t>S16</t>
  </si>
  <si>
    <t>(30+1000000.2)/(2)=500015.1</t>
  </si>
  <si>
    <t>(999856.2+30)/(2)=499943.1</t>
  </si>
  <si>
    <t>(30+30)/(2)=30</t>
  </si>
  <si>
    <t>S17</t>
  </si>
  <si>
    <t>(29+1000000.2)/(2)=500014.6</t>
  </si>
  <si>
    <t>(999855.2+29)/(2)=499942.1</t>
  </si>
  <si>
    <t>(29+29)/(2)=29</t>
  </si>
  <si>
    <t>S18</t>
  </si>
  <si>
    <t>(28+1000000.2)/(2)=500014.1</t>
  </si>
  <si>
    <t>(999854.2+28)/(2)=499941.1</t>
  </si>
  <si>
    <t>(28+28)/(2)=28</t>
  </si>
  <si>
    <t>S19</t>
  </si>
  <si>
    <t>(27+1000000.2)/(2)=500013.6</t>
  </si>
  <si>
    <t>(999853.2+27)/(2)=499940.1</t>
  </si>
  <si>
    <t>(27+27)/(2)=27</t>
  </si>
  <si>
    <t>S20</t>
  </si>
  <si>
    <t>(26+1000000.2)/(2)=500013.1</t>
  </si>
  <si>
    <t>(999852.2+26)/(2)=499939.1</t>
  </si>
  <si>
    <t>(26+26)/(2)=26</t>
  </si>
  <si>
    <t>S21</t>
  </si>
  <si>
    <t>(25+1000000.2)/(2)=500012.6</t>
  </si>
  <si>
    <t>(999851.2+25)/(2)=499938.1</t>
  </si>
  <si>
    <t>(25+25)/(2)=25</t>
  </si>
  <si>
    <t>S22</t>
  </si>
  <si>
    <t>(24+1000000.2)/(2)=500012.1</t>
  </si>
  <si>
    <t>(999850.2+24)/(2)=499937.1</t>
  </si>
  <si>
    <t>(24+24)/(2)=24</t>
  </si>
  <si>
    <t>S23</t>
  </si>
  <si>
    <t>(23+1000000.2)/(2)=500011.6</t>
  </si>
  <si>
    <t>(999849.2+23)/(2)=499936.1</t>
  </si>
  <si>
    <t>(23+23)/(2)=23</t>
  </si>
  <si>
    <t>S24</t>
  </si>
  <si>
    <t>(22+1000000.2)/(2)=500011.1</t>
  </si>
  <si>
    <t>(999848.2+22)/(2)=499935.1</t>
  </si>
  <si>
    <t>(22+22)/(2)=22</t>
  </si>
  <si>
    <t>S25</t>
  </si>
  <si>
    <t>(21+1000000.2)/(2)=500010.6</t>
  </si>
  <si>
    <t>(999847.2+21)/(2)=499934.1</t>
  </si>
  <si>
    <t>(21+21)/(2)=21</t>
  </si>
  <si>
    <t>S26</t>
  </si>
  <si>
    <t>(20+999990.2)/(2)=500005.1</t>
  </si>
  <si>
    <t>(999846.2+20)/(2)=499933.1</t>
  </si>
  <si>
    <t>(20+20)/(2)=20</t>
  </si>
  <si>
    <t>S27</t>
  </si>
  <si>
    <t>(19+999990.2)/(2)=500004.6</t>
  </si>
  <si>
    <t>(999845.2+19)/(2)=499932.1</t>
  </si>
  <si>
    <t>(19+19)/(2)=19</t>
  </si>
  <si>
    <t>S28</t>
  </si>
  <si>
    <t>(18+999990.2)/(2)=500004.1</t>
  </si>
  <si>
    <t>(999844.2+18)/(2)=499931.1</t>
  </si>
  <si>
    <t>(18+18)/(2)=18</t>
  </si>
  <si>
    <t>S29</t>
  </si>
  <si>
    <t>(17+999990.2)/(2)=500003.6</t>
  </si>
  <si>
    <t>(999843.2+17)/(2)=499930.1</t>
  </si>
  <si>
    <t>(17+17)/(2)=17</t>
  </si>
  <si>
    <t>S30</t>
  </si>
  <si>
    <t>(16+999990.2)/(2)=500003.1</t>
  </si>
  <si>
    <t>(999842.2+16)/(2)=499929.1</t>
  </si>
  <si>
    <t>(16+16)/(2)=16</t>
  </si>
  <si>
    <t>S31</t>
  </si>
  <si>
    <t>(15+999989.2)/(2)=500002.1</t>
  </si>
  <si>
    <t>(999841.2+15)/(2)=499928.1</t>
  </si>
  <si>
    <t>(15+15)/(2)=15</t>
  </si>
  <si>
    <t>S32</t>
  </si>
  <si>
    <t>(14+999988.2)/(2)=500001.1</t>
  </si>
  <si>
    <t>(999840.2+14)/(2)=499927.1</t>
  </si>
  <si>
    <t>(14+14)/(2)=14</t>
  </si>
  <si>
    <t>S33</t>
  </si>
  <si>
    <t>(13+999987.2)/(2)=500000.1</t>
  </si>
  <si>
    <t>(999839.2+13)/(2)=499926.1</t>
  </si>
  <si>
    <t>(13+13)/(2)=13</t>
  </si>
  <si>
    <t>S34</t>
  </si>
  <si>
    <t>(12+999986.2)/(2)=499999.1</t>
  </si>
  <si>
    <t>(999838.2+12)/(2)=499925.1</t>
  </si>
  <si>
    <t>(12+12)/(2)=12</t>
  </si>
  <si>
    <t>S35</t>
  </si>
  <si>
    <t>(11+999985.2)/(2)=499998.1</t>
  </si>
  <si>
    <t>(999837.2+11)/(2)=499924.1</t>
  </si>
  <si>
    <t>(11+11)/(2)=11</t>
  </si>
  <si>
    <t>S36</t>
  </si>
  <si>
    <t>(10+999984.2)/(2)=499997.1</t>
  </si>
  <si>
    <t>(999836.2+10)/(2)=499923.1</t>
  </si>
  <si>
    <t>(10+10)/(2)=10</t>
  </si>
  <si>
    <t>S37</t>
  </si>
  <si>
    <t>(9+999983.2)/(2)=499996.1</t>
  </si>
  <si>
    <t>(999835.2+9)/(2)=499922.1</t>
  </si>
  <si>
    <t>(9+9)/(2)=9</t>
  </si>
  <si>
    <t>S38</t>
  </si>
  <si>
    <t>(8+999982.2)/(2)=499995.1</t>
  </si>
  <si>
    <t>(999834.2+8)/(2)=499921.1</t>
  </si>
  <si>
    <t>(8+8)/(2)=8</t>
  </si>
  <si>
    <t>S39</t>
  </si>
  <si>
    <t>(7+999981.2)/(2)=499994.1</t>
  </si>
  <si>
    <t>(999833.2+7)/(2)=499920.1</t>
  </si>
  <si>
    <t>(7+7)/(2)=7</t>
  </si>
  <si>
    <t>S40</t>
  </si>
  <si>
    <t>(6+999980.2)/(2)=499993.1</t>
  </si>
  <si>
    <t>(999832.2+6)/(2)=499919.1</t>
  </si>
  <si>
    <t>(6+6)/(2)=6</t>
  </si>
  <si>
    <t>S41</t>
  </si>
  <si>
    <t>(5+999979.2)/(2)=499992.1</t>
  </si>
  <si>
    <t>(999831.2+5)/(2)=499918.1</t>
  </si>
  <si>
    <t>(5+5)/(2)=5</t>
  </si>
  <si>
    <t>S42</t>
  </si>
  <si>
    <t>(4+999978.2)/(2)=499991.1</t>
  </si>
  <si>
    <t>(999830.2+4)/(2)=499917.1</t>
  </si>
  <si>
    <t>(4+4)/(2)=4</t>
  </si>
  <si>
    <t>S43</t>
  </si>
  <si>
    <t>(3+999943.2)/(2)=499973.1</t>
  </si>
  <si>
    <t>(999829.2+3)/(2)=499916.1</t>
  </si>
  <si>
    <t>(3+3)/(2)=3</t>
  </si>
  <si>
    <t>S44</t>
  </si>
  <si>
    <t>(2+999942.2)/(2)=499972.1</t>
  </si>
  <si>
    <t>(999828.2+2)/(2)=499915.1</t>
  </si>
  <si>
    <t>(2+2)/(2)=2</t>
  </si>
  <si>
    <t>S45</t>
  </si>
  <si>
    <t>(1+999941.2)/(2)=499971.1</t>
  </si>
  <si>
    <t>(999827.2+1)/(2)=499914.1</t>
  </si>
  <si>
    <t>(1+1)/(2)=1</t>
  </si>
  <si>
    <t>S46</t>
  </si>
  <si>
    <t>(0+999906.2)/(2)=499953.1</t>
  </si>
  <si>
    <t>(999826.2+0)/(2)=499913.1</t>
  </si>
  <si>
    <t>(0+0)/(2)=0</t>
  </si>
  <si>
    <t>Lépcsôk(2)</t>
  </si>
  <si>
    <t>COCO:Y0</t>
  </si>
  <si>
    <t>Becslés</t>
  </si>
  <si>
    <t>Tény+0</t>
  </si>
  <si>
    <t>Delta</t>
  </si>
  <si>
    <t>Delta/Tény</t>
  </si>
  <si>
    <t>S1 összeg:</t>
  </si>
  <si>
    <t>S46 összeg:</t>
  </si>
  <si>
    <t>Becslés összeg:</t>
  </si>
  <si>
    <t>Tény összeg:</t>
  </si>
  <si>
    <t>Tény-becslés eltérés:</t>
  </si>
  <si>
    <t>Tény négyzetösszeg:</t>
  </si>
  <si>
    <t>Becslés négyzetösszeg:</t>
  </si>
  <si>
    <t>Négyzetösszeg hiba:</t>
  </si>
  <si>
    <t>Open url</t>
  </si>
  <si>
    <r>
      <t>Maximális memória használat: </t>
    </r>
    <r>
      <rPr>
        <b/>
        <sz val="7"/>
        <color rgb="FF333333"/>
        <rFont val="Verdana"/>
        <family val="2"/>
        <charset val="238"/>
      </rPr>
      <t>1.4 Mb</t>
    </r>
  </si>
  <si>
    <r>
      <t>A futtatás idôtartama: </t>
    </r>
    <r>
      <rPr>
        <b/>
        <sz val="7"/>
        <color rgb="FF333333"/>
        <rFont val="Verdana"/>
        <family val="2"/>
        <charset val="238"/>
      </rPr>
      <t>0.11 mp (0 p)</t>
    </r>
  </si>
  <si>
    <t>becsles_sorrend</t>
  </si>
  <si>
    <t>elteres2</t>
  </si>
  <si>
    <t>Szubjektív szakértői helyzetértékelések naiv konklúuióinak levezetése kormányváltási potenciálok tekintetében</t>
  </si>
  <si>
    <t>Abszolút és relatív értékelési rétegek objektív és optimalizált eredőjének hatása a szubjektív nézetekből fakadó potenciálokra</t>
  </si>
  <si>
    <t>https://miau.my-x.hu/miau/281/election_2022_hu.pdf</t>
  </si>
  <si>
    <t>Adalékok egy objektivitást szolgáltatni akaró projekt prezentációs megoldásai számára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</si>
</sst>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85" x14ac:knownFonts="1">
    <font>
      <sz val="11"/>
      <color theme="1"/>
      <name val="Calibri"/>
      <family val="2"/>
      <charset val="238"/>
      <scheme val="minor"/>
    </font>
    <font>
      <b/>
      <sz val="11"/>
      <color theme="1"/>
      <name val="Calibri"/>
      <family val="2"/>
      <charset val="238"/>
      <scheme val="minor"/>
    </font>
    <font>
      <sz val="10"/>
      <color rgb="FF393939"/>
      <name val="Segoe UI"/>
      <family val="2"/>
      <charset val="238"/>
    </font>
    <font>
      <i/>
      <sz val="10"/>
      <color rgb="FF393939"/>
      <name val="Segoe UI"/>
      <family val="2"/>
      <charset val="238"/>
    </font>
    <font>
      <i/>
      <sz val="11"/>
      <color theme="1"/>
      <name val="Calibri"/>
      <family val="2"/>
      <charset val="238"/>
      <scheme val="minor"/>
    </font>
    <font>
      <b/>
      <i/>
      <sz val="11"/>
      <color theme="1"/>
      <name val="Calibri"/>
      <family val="2"/>
      <charset val="238"/>
      <scheme val="minor"/>
    </font>
    <font>
      <u/>
      <sz val="11"/>
      <color theme="10"/>
      <name val="Calibri"/>
      <family val="2"/>
      <charset val="238"/>
      <scheme val="minor"/>
    </font>
    <font>
      <sz val="11"/>
      <color rgb="FF000000"/>
      <name val="Calibri"/>
      <family val="2"/>
      <charset val="238"/>
      <scheme val="minor"/>
    </font>
    <font>
      <sz val="11"/>
      <color rgb="FF000000"/>
      <name val="Arial"/>
      <family val="2"/>
      <charset val="238"/>
    </font>
    <font>
      <i/>
      <sz val="7"/>
      <color rgb="FF000000"/>
      <name val="Arial"/>
      <family val="2"/>
      <charset val="238"/>
    </font>
    <font>
      <sz val="7"/>
      <color rgb="FF000000"/>
      <name val="Calibri"/>
      <family val="2"/>
      <charset val="238"/>
      <scheme val="minor"/>
    </font>
    <font>
      <b/>
      <i/>
      <sz val="7"/>
      <color rgb="FF000000"/>
      <name val="Arial"/>
      <family val="2"/>
      <charset val="238"/>
    </font>
    <font>
      <sz val="7"/>
      <color rgb="FF000000"/>
      <name val="Arial"/>
      <family val="2"/>
      <charset val="238"/>
    </font>
    <font>
      <b/>
      <sz val="14"/>
      <color rgb="FF4A86E8"/>
      <name val="Calibri"/>
      <family val="2"/>
      <charset val="238"/>
      <scheme val="minor"/>
    </font>
    <font>
      <i/>
      <sz val="10"/>
      <color rgb="FF000000"/>
      <name val="Calibri"/>
      <family val="2"/>
      <charset val="238"/>
      <scheme val="minor"/>
    </font>
    <font>
      <b/>
      <sz val="10"/>
      <color rgb="FF000000"/>
      <name val="Calibri"/>
      <family val="2"/>
      <charset val="238"/>
      <scheme val="minor"/>
    </font>
    <font>
      <sz val="10"/>
      <color rgb="FFFFFFFF"/>
      <name val="Calibri"/>
      <family val="2"/>
      <charset val="238"/>
      <scheme val="minor"/>
    </font>
    <font>
      <sz val="10"/>
      <color rgb="FF000000"/>
      <name val="Calibri"/>
      <family val="2"/>
      <charset val="238"/>
      <scheme val="minor"/>
    </font>
    <font>
      <sz val="10"/>
      <color rgb="FF000000"/>
      <name val="Arial"/>
      <family val="2"/>
      <charset val="238"/>
    </font>
    <font>
      <sz val="7"/>
      <color rgb="FF000000"/>
      <name val="Times New Roman"/>
      <family val="1"/>
      <charset val="238"/>
    </font>
    <font>
      <sz val="8"/>
      <color rgb="FF000000"/>
      <name val="Calibri"/>
      <family val="2"/>
      <charset val="238"/>
      <scheme val="minor"/>
    </font>
    <font>
      <b/>
      <sz val="7"/>
      <color rgb="FF000000"/>
      <name val="Calibri"/>
      <family val="2"/>
      <charset val="238"/>
      <scheme val="minor"/>
    </font>
    <font>
      <b/>
      <sz val="9"/>
      <color rgb="FF4A86E8"/>
      <name val="Arial"/>
      <family val="2"/>
      <charset val="238"/>
    </font>
    <font>
      <sz val="9"/>
      <color rgb="FF4A86E8"/>
      <name val="Arial"/>
      <family val="2"/>
      <charset val="238"/>
    </font>
    <font>
      <sz val="9"/>
      <color rgb="FF3C78D8"/>
      <name val="Arial"/>
      <family val="2"/>
      <charset val="238"/>
    </font>
    <font>
      <sz val="9"/>
      <color rgb="FF000000"/>
      <name val="Arial"/>
      <family val="2"/>
      <charset val="238"/>
    </font>
    <font>
      <b/>
      <sz val="11"/>
      <color rgb="FF000000"/>
      <name val="Arial"/>
      <family val="2"/>
      <charset val="238"/>
    </font>
    <font>
      <b/>
      <sz val="12"/>
      <color rgb="FF000000"/>
      <name val="Arial"/>
      <family val="2"/>
      <charset val="238"/>
    </font>
    <font>
      <b/>
      <sz val="14"/>
      <color rgb="FF000000"/>
      <name val="Arial"/>
      <family val="2"/>
      <charset val="238"/>
    </font>
    <font>
      <sz val="14"/>
      <color rgb="FF000000"/>
      <name val="Arial"/>
      <family val="2"/>
      <charset val="238"/>
    </font>
    <font>
      <b/>
      <sz val="10"/>
      <color rgb="FFFFFFFF"/>
      <name val="Arial"/>
      <family val="2"/>
      <charset val="238"/>
    </font>
    <font>
      <sz val="10"/>
      <color rgb="FFFFFFFF"/>
      <name val="Arial"/>
      <family val="2"/>
      <charset val="238"/>
    </font>
    <font>
      <sz val="7"/>
      <color rgb="FFFFFFFF"/>
      <name val="Arial"/>
      <family val="2"/>
      <charset val="238"/>
    </font>
    <font>
      <i/>
      <sz val="10"/>
      <color rgb="FF000000"/>
      <name val="Arial"/>
      <family val="2"/>
      <charset val="238"/>
    </font>
    <font>
      <b/>
      <i/>
      <sz val="10"/>
      <color rgb="FF000000"/>
      <name val="Arial"/>
      <family val="2"/>
      <charset val="238"/>
    </font>
    <font>
      <b/>
      <sz val="10"/>
      <color rgb="FF000000"/>
      <name val="Arial"/>
      <family val="2"/>
      <charset val="238"/>
    </font>
    <font>
      <sz val="8"/>
      <color rgb="FF04B404"/>
      <name val="Calibri"/>
      <family val="2"/>
      <charset val="238"/>
      <scheme val="minor"/>
    </font>
    <font>
      <sz val="8"/>
      <color rgb="FF000000"/>
      <name val="Arial"/>
      <family val="2"/>
      <charset val="238"/>
    </font>
    <font>
      <sz val="7"/>
      <color rgb="FF232323"/>
      <name val="Arial"/>
      <family val="2"/>
      <charset val="238"/>
    </font>
    <font>
      <sz val="8"/>
      <color rgb="FFFF0000"/>
      <name val="Calibri"/>
      <family val="2"/>
      <charset val="238"/>
      <scheme val="minor"/>
    </font>
    <font>
      <sz val="8"/>
      <color rgb="FF04B404"/>
      <name val="Arial"/>
      <family val="2"/>
      <charset val="238"/>
    </font>
    <font>
      <i/>
      <sz val="8"/>
      <color rgb="FF000000"/>
      <name val="Arial"/>
      <family val="2"/>
      <charset val="238"/>
    </font>
    <font>
      <sz val="28"/>
      <color rgb="FF1155CC"/>
      <name val="Impact"/>
      <family val="2"/>
      <charset val="238"/>
    </font>
    <font>
      <sz val="28"/>
      <color rgb="FF1155CC"/>
      <name val="Calibri"/>
      <family val="2"/>
      <charset val="238"/>
      <scheme val="minor"/>
    </font>
    <font>
      <sz val="28"/>
      <color rgb="FF000000"/>
      <name val="Impact"/>
      <family val="2"/>
      <charset val="238"/>
    </font>
    <font>
      <sz val="28"/>
      <color rgb="FFFF0000"/>
      <name val="Arial"/>
      <family val="2"/>
      <charset val="238"/>
    </font>
    <font>
      <vertAlign val="subscript"/>
      <sz val="15.5"/>
      <color rgb="FF000000"/>
      <name val="Arial"/>
      <family val="2"/>
      <charset val="238"/>
    </font>
    <font>
      <sz val="8"/>
      <color rgb="FF000000"/>
      <name val="Times New Roman"/>
      <family val="1"/>
      <charset val="238"/>
    </font>
    <font>
      <sz val="10.5"/>
      <color rgb="FF000000"/>
      <name val="Calibri"/>
      <family val="2"/>
      <charset val="238"/>
      <scheme val="minor"/>
    </font>
    <font>
      <sz val="14.5"/>
      <color rgb="FF000000"/>
      <name val="Calibri"/>
      <family val="2"/>
      <charset val="238"/>
      <scheme val="minor"/>
    </font>
    <font>
      <sz val="14"/>
      <color rgb="FF000000"/>
      <name val="Calibri"/>
      <family val="2"/>
      <charset val="238"/>
      <scheme val="minor"/>
    </font>
    <font>
      <sz val="12"/>
      <color rgb="FF000000"/>
      <name val="Calibri"/>
      <family val="2"/>
      <charset val="238"/>
      <scheme val="minor"/>
    </font>
    <font>
      <b/>
      <sz val="12"/>
      <color rgb="FF000000"/>
      <name val="Calibri"/>
      <family val="2"/>
      <charset val="238"/>
      <scheme val="minor"/>
    </font>
    <font>
      <sz val="12"/>
      <color rgb="FF1155CC"/>
      <name val="Calibri"/>
      <family val="2"/>
      <charset val="238"/>
      <scheme val="minor"/>
    </font>
    <font>
      <sz val="10"/>
      <color rgb="FF000000"/>
      <name val="Impact"/>
      <family val="2"/>
      <charset val="238"/>
    </font>
    <font>
      <i/>
      <sz val="7"/>
      <color rgb="FF434343"/>
      <name val="Arial"/>
      <family val="2"/>
      <charset val="238"/>
    </font>
    <font>
      <sz val="7"/>
      <color rgb="FF434343"/>
      <name val="Calibri"/>
      <family val="2"/>
      <charset val="238"/>
      <scheme val="minor"/>
    </font>
    <font>
      <b/>
      <sz val="14"/>
      <color rgb="FFFF0000"/>
      <name val="Calibri"/>
      <family val="2"/>
      <charset val="238"/>
      <scheme val="minor"/>
    </font>
    <font>
      <sz val="4"/>
      <color rgb="FF3C78D8"/>
      <name val="Arial"/>
      <family val="2"/>
      <charset val="238"/>
    </font>
    <font>
      <sz val="4"/>
      <color rgb="FF000000"/>
      <name val="Arial"/>
      <family val="2"/>
      <charset val="238"/>
    </font>
    <font>
      <b/>
      <sz val="4"/>
      <color rgb="FF000000"/>
      <name val="Arial"/>
      <family val="2"/>
      <charset val="238"/>
    </font>
    <font>
      <b/>
      <sz val="14"/>
      <color rgb="FFFF0000"/>
      <name val="Arial"/>
      <family val="2"/>
      <charset val="238"/>
    </font>
    <font>
      <b/>
      <sz val="8"/>
      <color rgb="FF000000"/>
      <name val="Arial"/>
      <family val="2"/>
      <charset val="238"/>
    </font>
    <font>
      <b/>
      <sz val="8"/>
      <color rgb="FF04B404"/>
      <name val="Arial"/>
      <family val="2"/>
      <charset val="238"/>
    </font>
    <font>
      <b/>
      <sz val="14"/>
      <color rgb="FF4A86E8"/>
      <name val="Calibri"/>
      <family val="2"/>
      <charset val="238"/>
    </font>
    <font>
      <i/>
      <sz val="10"/>
      <color rgb="FF000000"/>
      <name val="Calibri"/>
      <family val="2"/>
      <charset val="238"/>
    </font>
    <font>
      <b/>
      <sz val="10"/>
      <color rgb="FF000000"/>
      <name val="Calibri"/>
      <family val="2"/>
      <charset val="238"/>
    </font>
    <font>
      <sz val="10"/>
      <color rgb="FFFFFFFF"/>
      <name val="Calibri"/>
      <family val="2"/>
      <charset val="238"/>
    </font>
    <font>
      <sz val="10"/>
      <color rgb="FF000000"/>
      <name val="Calibri"/>
      <family val="2"/>
      <charset val="238"/>
    </font>
    <font>
      <sz val="8"/>
      <color rgb="FF000000"/>
      <name val="Calibri"/>
      <family val="2"/>
      <charset val="238"/>
    </font>
    <font>
      <b/>
      <sz val="7"/>
      <color rgb="FF000000"/>
      <name val="Calibri"/>
      <family val="2"/>
      <charset val="238"/>
    </font>
    <font>
      <sz val="8"/>
      <color rgb="FF04B404"/>
      <name val="Calibri"/>
      <family val="2"/>
      <charset val="238"/>
    </font>
    <font>
      <sz val="8"/>
      <color rgb="FFFF0000"/>
      <name val="Calibri"/>
      <family val="2"/>
      <charset val="238"/>
    </font>
    <font>
      <b/>
      <sz val="10"/>
      <color rgb="FFFF0000"/>
      <name val="Arial"/>
      <family val="2"/>
      <charset val="238"/>
    </font>
    <font>
      <sz val="10"/>
      <color rgb="FFFF0000"/>
      <name val="Arial"/>
      <family val="2"/>
      <charset val="238"/>
    </font>
    <font>
      <sz val="36"/>
      <color theme="1"/>
      <name val="Calibri"/>
      <family val="2"/>
      <charset val="238"/>
      <scheme val="minor"/>
    </font>
    <font>
      <sz val="8"/>
      <name val="Calibri"/>
      <family val="2"/>
      <charset val="238"/>
      <scheme val="minor"/>
    </font>
    <font>
      <sz val="14"/>
      <color rgb="FF000000"/>
      <name val="Times New Roman"/>
      <family val="1"/>
      <charset val="238"/>
    </font>
    <font>
      <sz val="7"/>
      <color rgb="FF000000"/>
      <name val="Verdana"/>
      <family val="2"/>
      <charset val="238"/>
    </font>
    <font>
      <b/>
      <sz val="7"/>
      <color rgb="FF000000"/>
      <name val="Verdana"/>
      <family val="2"/>
      <charset val="238"/>
    </font>
    <font>
      <b/>
      <sz val="5"/>
      <color rgb="FFFFFFFF"/>
      <name val="Verdana"/>
      <family val="2"/>
      <charset val="238"/>
    </font>
    <font>
      <sz val="5"/>
      <color rgb="FF333333"/>
      <name val="Verdana"/>
      <family val="2"/>
      <charset val="238"/>
    </font>
    <font>
      <sz val="8"/>
      <color rgb="FF333333"/>
      <name val="Verdana"/>
      <family val="2"/>
      <charset val="238"/>
    </font>
    <font>
      <sz val="7"/>
      <color rgb="FF333333"/>
      <name val="Verdana"/>
      <family val="2"/>
      <charset val="238"/>
    </font>
    <font>
      <b/>
      <sz val="7"/>
      <color rgb="FF333333"/>
      <name val="Verdana"/>
      <family val="2"/>
      <charset val="238"/>
    </font>
  </fonts>
  <fills count="9">
    <fill>
      <patternFill patternType="none"/>
    </fill>
    <fill>
      <patternFill patternType="gray125"/>
    </fill>
    <fill>
      <patternFill patternType="solid">
        <fgColor rgb="FF4A86E8"/>
        <bgColor indexed="64"/>
      </patternFill>
    </fill>
    <fill>
      <patternFill patternType="solid">
        <fgColor rgb="FFD9D9D9"/>
        <bgColor indexed="64"/>
      </patternFill>
    </fill>
    <fill>
      <patternFill patternType="solid">
        <fgColor rgb="FFC9DAF8"/>
        <bgColor indexed="64"/>
      </patternFill>
    </fill>
    <fill>
      <patternFill patternType="solid">
        <fgColor rgb="FFFFFFFF"/>
        <bgColor indexed="64"/>
      </patternFill>
    </fill>
    <fill>
      <patternFill patternType="solid">
        <fgColor rgb="FFFFFF00"/>
        <bgColor indexed="64"/>
      </patternFill>
    </fill>
    <fill>
      <patternFill patternType="solid">
        <fgColor rgb="FFFF0000"/>
        <bgColor indexed="64"/>
      </patternFill>
    </fill>
    <fill>
      <patternFill patternType="solid">
        <fgColor rgb="FF333333"/>
        <bgColor indexed="64"/>
      </patternFill>
    </fill>
  </fills>
  <borders count="18">
    <border>
      <left/>
      <right/>
      <top/>
      <bottom/>
      <diagonal/>
    </border>
    <border>
      <left/>
      <right style="medium">
        <color rgb="FF000000"/>
      </right>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diagonal/>
    </border>
    <border>
      <left/>
      <right/>
      <top style="medium">
        <color rgb="FF000000"/>
      </top>
      <bottom style="medium">
        <color rgb="FF000000"/>
      </bottom>
      <diagonal/>
    </border>
    <border>
      <left style="medium">
        <color rgb="FF000000"/>
      </left>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rgb="FF000000"/>
      </left>
      <right style="medium">
        <color rgb="FF000000"/>
      </right>
      <top style="medium">
        <color rgb="FF000000"/>
      </top>
      <bottom style="medium">
        <color rgb="FF000000"/>
      </bottom>
      <diagonal/>
    </border>
    <border>
      <left style="medium">
        <color rgb="FF666666"/>
      </left>
      <right style="medium">
        <color rgb="FF666666"/>
      </right>
      <top style="medium">
        <color rgb="FF666666"/>
      </top>
      <bottom style="medium">
        <color rgb="FF666666"/>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2">
    <xf numFmtId="0" fontId="0" fillId="0" borderId="0"/>
    <xf numFmtId="0" fontId="6" fillId="0" borderId="0" applyNumberFormat="0" applyFill="0" applyBorder="0" applyAlignment="0" applyProtection="0"/>
  </cellStyleXfs>
  <cellXfs count="264">
    <xf numFmtId="0" fontId="0" fillId="0" borderId="0" xfId="0"/>
    <xf numFmtId="0" fontId="3" fillId="0" borderId="0" xfId="0" applyFont="1" applyAlignment="1">
      <alignment vertical="center" wrapText="1"/>
    </xf>
    <xf numFmtId="0" fontId="0" fillId="0" borderId="0" xfId="0" applyAlignment="1">
      <alignment horizontal="left" vertical="center" wrapText="1"/>
    </xf>
    <xf numFmtId="0" fontId="1" fillId="0" borderId="0" xfId="0" applyFont="1" applyAlignment="1">
      <alignment horizontal="left" vertical="center" wrapText="1"/>
    </xf>
    <xf numFmtId="0" fontId="5" fillId="0" borderId="0" xfId="0" applyFont="1" applyAlignment="1">
      <alignment horizontal="left" vertical="center" wrapText="1"/>
    </xf>
    <xf numFmtId="0" fontId="4" fillId="0" borderId="0" xfId="0" applyFont="1" applyAlignment="1">
      <alignment horizontal="left" vertical="center" wrapText="1"/>
    </xf>
    <xf numFmtId="0" fontId="2" fillId="0" borderId="0" xfId="0" applyFont="1" applyAlignment="1">
      <alignment vertical="center" wrapText="1"/>
    </xf>
    <xf numFmtId="0" fontId="6" fillId="0" borderId="0" xfId="1"/>
    <xf numFmtId="0" fontId="8" fillId="0" borderId="0" xfId="0" applyFont="1" applyAlignment="1">
      <alignment vertical="center"/>
    </xf>
    <xf numFmtId="0" fontId="9" fillId="0" borderId="0" xfId="0" applyFont="1" applyAlignment="1">
      <alignment vertical="center"/>
    </xf>
    <xf numFmtId="0" fontId="12" fillId="0" borderId="0" xfId="0" applyFont="1" applyAlignment="1">
      <alignment vertical="center"/>
    </xf>
    <xf numFmtId="0" fontId="13" fillId="0" borderId="0" xfId="0" applyFont="1" applyAlignment="1">
      <alignment horizontal="left" vertical="center" indent="10"/>
    </xf>
    <xf numFmtId="0" fontId="14" fillId="0" borderId="0" xfId="0" applyFont="1" applyAlignment="1">
      <alignment horizontal="left" vertical="center" indent="15"/>
    </xf>
    <xf numFmtId="0" fontId="15" fillId="0" borderId="0" xfId="0" applyFont="1" applyAlignment="1">
      <alignment horizontal="left" vertical="center" indent="4"/>
    </xf>
    <xf numFmtId="0" fontId="15" fillId="0" borderId="0" xfId="0" applyFont="1" applyAlignment="1">
      <alignment horizontal="left" vertical="center" indent="1"/>
    </xf>
    <xf numFmtId="0" fontId="15" fillId="0" borderId="1" xfId="0" applyFont="1" applyBorder="1" applyAlignment="1">
      <alignment vertical="center" wrapText="1"/>
    </xf>
    <xf numFmtId="0" fontId="16" fillId="2" borderId="2" xfId="0" applyFont="1" applyFill="1" applyBorder="1" applyAlignment="1">
      <alignment horizontal="center" vertical="center" wrapText="1"/>
    </xf>
    <xf numFmtId="0" fontId="15" fillId="3" borderId="3" xfId="0" applyFont="1" applyFill="1" applyBorder="1" applyAlignment="1">
      <alignment horizontal="center" vertical="center" wrapText="1"/>
    </xf>
    <xf numFmtId="0" fontId="15" fillId="3" borderId="1" xfId="0" applyFont="1" applyFill="1" applyBorder="1" applyAlignment="1">
      <alignment horizontal="center" vertical="center" wrapText="1"/>
    </xf>
    <xf numFmtId="0" fontId="15" fillId="0" borderId="3" xfId="0" applyFont="1" applyBorder="1" applyAlignment="1">
      <alignment horizontal="center" vertical="center" wrapText="1"/>
    </xf>
    <xf numFmtId="0" fontId="15" fillId="0" borderId="1" xfId="0" applyFont="1" applyBorder="1" applyAlignment="1">
      <alignment horizontal="center" vertical="center" wrapText="1"/>
    </xf>
    <xf numFmtId="0" fontId="17" fillId="0" borderId="0" xfId="0" applyFont="1" applyAlignment="1">
      <alignment horizontal="center" vertical="center"/>
    </xf>
    <xf numFmtId="0" fontId="18" fillId="0" borderId="0" xfId="0" applyFont="1" applyAlignment="1">
      <alignment horizontal="left" vertical="center" indent="6"/>
    </xf>
    <xf numFmtId="0" fontId="17" fillId="0" borderId="0" xfId="0" applyFont="1" applyAlignment="1">
      <alignment horizontal="left" vertical="center" indent="4"/>
    </xf>
    <xf numFmtId="0" fontId="20" fillId="0" borderId="0" xfId="0" applyFont="1" applyAlignment="1">
      <alignment vertical="center" wrapText="1"/>
    </xf>
    <xf numFmtId="0" fontId="21" fillId="0" borderId="0" xfId="0" applyFont="1" applyAlignment="1">
      <alignment horizontal="left" vertical="center" wrapText="1" indent="6"/>
    </xf>
    <xf numFmtId="0" fontId="21" fillId="0" borderId="0" xfId="0" applyFont="1" applyAlignment="1">
      <alignment horizontal="center" vertical="center" wrapText="1"/>
    </xf>
    <xf numFmtId="0" fontId="21" fillId="0" borderId="0" xfId="0" applyFont="1" applyAlignment="1">
      <alignment horizontal="left" vertical="center" wrapText="1" indent="7"/>
    </xf>
    <xf numFmtId="0" fontId="17" fillId="0" borderId="0" xfId="0" applyFont="1" applyAlignment="1">
      <alignment vertical="center" wrapText="1"/>
    </xf>
    <xf numFmtId="0" fontId="8" fillId="0" borderId="0" xfId="0" applyFont="1" applyAlignment="1">
      <alignment horizontal="right" vertical="center" wrapText="1"/>
    </xf>
    <xf numFmtId="0" fontId="0" fillId="0" borderId="0" xfId="0" applyAlignment="1">
      <alignment vertical="top" wrapText="1"/>
    </xf>
    <xf numFmtId="0" fontId="20" fillId="0" borderId="0" xfId="0" applyFont="1" applyAlignment="1">
      <alignment horizontal="right" vertical="center"/>
    </xf>
    <xf numFmtId="0" fontId="22" fillId="0" borderId="0" xfId="0" applyFont="1" applyAlignment="1">
      <alignment vertical="center"/>
    </xf>
    <xf numFmtId="0" fontId="24" fillId="0" borderId="0" xfId="0" applyFont="1" applyAlignment="1">
      <alignment vertical="center"/>
    </xf>
    <xf numFmtId="0" fontId="25" fillId="0" borderId="0" xfId="0" applyFont="1" applyAlignment="1">
      <alignment vertical="center"/>
    </xf>
    <xf numFmtId="0" fontId="25" fillId="0" borderId="0" xfId="0" applyFont="1" applyAlignment="1">
      <alignment horizontal="justify" vertical="center"/>
    </xf>
    <xf numFmtId="16" fontId="12" fillId="0" borderId="0" xfId="0" applyNumberFormat="1" applyFont="1" applyAlignment="1">
      <alignment vertical="center"/>
    </xf>
    <xf numFmtId="0" fontId="27" fillId="0" borderId="0" xfId="0" applyFont="1" applyAlignment="1">
      <alignment horizontal="center" vertical="center"/>
    </xf>
    <xf numFmtId="0" fontId="28" fillId="0" borderId="0" xfId="0" applyFont="1" applyAlignment="1">
      <alignment horizontal="left" vertical="center" indent="2"/>
    </xf>
    <xf numFmtId="0" fontId="26" fillId="0" borderId="0" xfId="0" applyFont="1" applyAlignment="1">
      <alignment vertical="center"/>
    </xf>
    <xf numFmtId="0" fontId="29" fillId="0" borderId="0" xfId="0" applyFont="1" applyAlignment="1">
      <alignment vertical="center"/>
    </xf>
    <xf numFmtId="0" fontId="18" fillId="0" borderId="0" xfId="0" applyFont="1" applyAlignment="1">
      <alignment vertical="center" wrapText="1"/>
    </xf>
    <xf numFmtId="0" fontId="7" fillId="2" borderId="5" xfId="0" applyFont="1" applyFill="1" applyBorder="1" applyAlignment="1">
      <alignment vertical="center" wrapText="1"/>
    </xf>
    <xf numFmtId="0" fontId="30" fillId="2" borderId="5" xfId="0" applyFont="1" applyFill="1" applyBorder="1" applyAlignment="1">
      <alignment vertical="center" wrapText="1"/>
    </xf>
    <xf numFmtId="0" fontId="7" fillId="2" borderId="2" xfId="0" applyFont="1" applyFill="1" applyBorder="1" applyAlignment="1">
      <alignment vertical="center" wrapText="1"/>
    </xf>
    <xf numFmtId="0" fontId="33" fillId="4" borderId="1" xfId="0" applyFont="1" applyFill="1" applyBorder="1" applyAlignment="1">
      <alignment horizontal="center" vertical="center" wrapText="1"/>
    </xf>
    <xf numFmtId="0" fontId="34" fillId="4" borderId="1" xfId="0" applyFont="1" applyFill="1" applyBorder="1" applyAlignment="1">
      <alignment horizontal="left" vertical="center" wrapText="1" indent="1"/>
    </xf>
    <xf numFmtId="0" fontId="18" fillId="4" borderId="1"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18" fillId="0" borderId="1" xfId="0" applyFont="1" applyBorder="1" applyAlignment="1">
      <alignment horizontal="center" vertical="center" wrapText="1"/>
    </xf>
    <xf numFmtId="0" fontId="35" fillId="0" borderId="1" xfId="0" applyFont="1" applyBorder="1" applyAlignment="1">
      <alignment horizontal="center" vertical="center" wrapText="1"/>
    </xf>
    <xf numFmtId="0" fontId="12" fillId="0" borderId="1" xfId="0" applyFont="1" applyBorder="1" applyAlignment="1">
      <alignment horizontal="center" vertical="center" wrapText="1"/>
    </xf>
    <xf numFmtId="0" fontId="18" fillId="3" borderId="1" xfId="0" applyFont="1" applyFill="1" applyBorder="1" applyAlignment="1">
      <alignment horizontal="center" vertical="center" wrapText="1"/>
    </xf>
    <xf numFmtId="0" fontId="35" fillId="3" borderId="1" xfId="0" applyFont="1" applyFill="1" applyBorder="1" applyAlignment="1">
      <alignment horizontal="center" vertical="center" wrapText="1"/>
    </xf>
    <xf numFmtId="0" fontId="36" fillId="3" borderId="1" xfId="0" applyFont="1" applyFill="1" applyBorder="1" applyAlignment="1">
      <alignment horizontal="center" vertical="center" wrapText="1"/>
    </xf>
    <xf numFmtId="0" fontId="38" fillId="3" borderId="1"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39" fillId="0" borderId="1" xfId="0" applyFont="1" applyBorder="1" applyAlignment="1">
      <alignment horizontal="center" vertical="center" wrapText="1"/>
    </xf>
    <xf numFmtId="0" fontId="37" fillId="3" borderId="1" xfId="0" applyFont="1" applyFill="1" applyBorder="1" applyAlignment="1">
      <alignment horizontal="center" vertical="center" wrapText="1"/>
    </xf>
    <xf numFmtId="0" fontId="18" fillId="5" borderId="1" xfId="0" applyFont="1" applyFill="1" applyBorder="1" applyAlignment="1">
      <alignment horizontal="center" vertical="center" wrapText="1"/>
    </xf>
    <xf numFmtId="0" fontId="35" fillId="5" borderId="1" xfId="0" applyFont="1" applyFill="1" applyBorder="1" applyAlignment="1">
      <alignment horizontal="center" vertical="center" wrapText="1"/>
    </xf>
    <xf numFmtId="0" fontId="12" fillId="5" borderId="1" xfId="0" applyFont="1" applyFill="1" applyBorder="1" applyAlignment="1">
      <alignment horizontal="center" vertical="center" wrapText="1"/>
    </xf>
    <xf numFmtId="0" fontId="36" fillId="0" borderId="1" xfId="0" applyFont="1" applyBorder="1" applyAlignment="1">
      <alignment horizontal="center" vertical="center" wrapText="1"/>
    </xf>
    <xf numFmtId="0" fontId="39" fillId="3" borderId="1" xfId="0" applyFont="1" applyFill="1" applyBorder="1" applyAlignment="1">
      <alignment horizontal="left" vertical="center" wrapText="1" indent="1"/>
    </xf>
    <xf numFmtId="0" fontId="39" fillId="5" borderId="1" xfId="0" applyFont="1" applyFill="1" applyBorder="1" applyAlignment="1">
      <alignment horizontal="center" vertical="center" wrapText="1"/>
    </xf>
    <xf numFmtId="0" fontId="36" fillId="3" borderId="1" xfId="0" applyFont="1" applyFill="1" applyBorder="1" applyAlignment="1">
      <alignment horizontal="left" vertical="center" wrapText="1" indent="1"/>
    </xf>
    <xf numFmtId="0" fontId="39" fillId="3" borderId="1" xfId="0" applyFont="1" applyFill="1" applyBorder="1" applyAlignment="1">
      <alignment horizontal="center" vertical="center" wrapText="1"/>
    </xf>
    <xf numFmtId="0" fontId="36" fillId="5" borderId="1" xfId="0" applyFont="1" applyFill="1" applyBorder="1" applyAlignment="1">
      <alignment horizontal="left" vertical="center" wrapText="1" indent="1"/>
    </xf>
    <xf numFmtId="0" fontId="36" fillId="3" borderId="1" xfId="0" applyFont="1" applyFill="1" applyBorder="1" applyAlignment="1">
      <alignment horizontal="justify" vertical="center" wrapText="1"/>
    </xf>
    <xf numFmtId="0" fontId="39" fillId="5" borderId="1" xfId="0" applyFont="1" applyFill="1" applyBorder="1" applyAlignment="1">
      <alignment horizontal="left" vertical="center" wrapText="1" indent="1"/>
    </xf>
    <xf numFmtId="0" fontId="39" fillId="0" borderId="1" xfId="0" applyFont="1" applyBorder="1" applyAlignment="1">
      <alignment horizontal="justify" vertical="center" wrapText="1"/>
    </xf>
    <xf numFmtId="0" fontId="36" fillId="5" borderId="1" xfId="0" applyFont="1" applyFill="1" applyBorder="1" applyAlignment="1">
      <alignment horizontal="justify" vertical="center" wrapText="1"/>
    </xf>
    <xf numFmtId="0" fontId="39" fillId="0" borderId="1" xfId="0" applyFont="1" applyBorder="1" applyAlignment="1">
      <alignment horizontal="left" vertical="center" wrapText="1" indent="1"/>
    </xf>
    <xf numFmtId="0" fontId="39" fillId="5" borderId="1" xfId="0" applyFont="1" applyFill="1" applyBorder="1" applyAlignment="1">
      <alignment horizontal="justify" vertical="center" wrapText="1"/>
    </xf>
    <xf numFmtId="0" fontId="37" fillId="0" borderId="0" xfId="0" applyFont="1" applyAlignment="1">
      <alignment vertical="center"/>
    </xf>
    <xf numFmtId="0" fontId="41" fillId="0" borderId="0" xfId="0" applyFont="1" applyAlignment="1">
      <alignment vertical="center"/>
    </xf>
    <xf numFmtId="0" fontId="8" fillId="0" borderId="0" xfId="0" applyFont="1" applyAlignment="1">
      <alignment horizontal="left" vertical="center" indent="3"/>
    </xf>
    <xf numFmtId="0" fontId="42" fillId="0" borderId="0" xfId="0" applyFont="1" applyAlignment="1">
      <alignment horizontal="left" vertical="center" indent="3"/>
    </xf>
    <xf numFmtId="0" fontId="47" fillId="0" borderId="0" xfId="0" applyFont="1" applyAlignment="1">
      <alignment horizontal="left" vertical="center" indent="4"/>
    </xf>
    <xf numFmtId="0" fontId="48" fillId="0" borderId="0" xfId="0" applyFont="1" applyAlignment="1">
      <alignment horizontal="left" vertical="center" indent="6"/>
    </xf>
    <xf numFmtId="0" fontId="17" fillId="0" borderId="0" xfId="0" applyFont="1" applyAlignment="1">
      <alignment horizontal="left" vertical="center" indent="6"/>
    </xf>
    <xf numFmtId="0" fontId="8" fillId="0" borderId="0" xfId="0" applyFont="1" applyAlignment="1">
      <alignment horizontal="left" vertical="center" indent="4"/>
    </xf>
    <xf numFmtId="0" fontId="49" fillId="0" borderId="0" xfId="0" applyFont="1" applyAlignment="1">
      <alignment horizontal="left" vertical="center" indent="4"/>
    </xf>
    <xf numFmtId="0" fontId="51" fillId="0" borderId="0" xfId="0" applyFont="1" applyAlignment="1">
      <alignment horizontal="left" vertical="center" indent="4"/>
    </xf>
    <xf numFmtId="0" fontId="52" fillId="0" borderId="0" xfId="0" applyFont="1" applyAlignment="1">
      <alignment vertical="center"/>
    </xf>
    <xf numFmtId="0" fontId="52" fillId="0" borderId="0" xfId="0" applyFont="1" applyAlignment="1">
      <alignment horizontal="left" vertical="center" indent="4"/>
    </xf>
    <xf numFmtId="0" fontId="48" fillId="0" borderId="0" xfId="0" applyFont="1" applyAlignment="1">
      <alignment horizontal="left" vertical="center" indent="4"/>
    </xf>
    <xf numFmtId="0" fontId="51" fillId="0" borderId="0" xfId="0" applyFont="1" applyAlignment="1">
      <alignment horizontal="left" vertical="center" indent="7"/>
    </xf>
    <xf numFmtId="0" fontId="30" fillId="0" borderId="0" xfId="0" applyFont="1" applyAlignment="1">
      <alignment horizontal="left" vertical="center" indent="7"/>
    </xf>
    <xf numFmtId="0" fontId="35" fillId="0" borderId="0" xfId="0" applyFont="1" applyAlignment="1">
      <alignment horizontal="left" vertical="center" indent="7"/>
    </xf>
    <xf numFmtId="0" fontId="55" fillId="0" borderId="0" xfId="0" applyFont="1" applyAlignment="1">
      <alignment horizontal="left" vertical="center" indent="7"/>
    </xf>
    <xf numFmtId="0" fontId="13" fillId="0" borderId="0" xfId="0" applyFont="1" applyAlignment="1">
      <alignment horizontal="left" vertical="center" indent="9"/>
    </xf>
    <xf numFmtId="0" fontId="14" fillId="0" borderId="0" xfId="0" applyFont="1" applyAlignment="1">
      <alignment horizontal="left" vertical="center" indent="14"/>
    </xf>
    <xf numFmtId="0" fontId="15" fillId="0" borderId="0" xfId="0" applyFont="1" applyAlignment="1">
      <alignment horizontal="left" vertical="center" indent="3"/>
    </xf>
    <xf numFmtId="0" fontId="15" fillId="0" borderId="0" xfId="0" applyFont="1" applyAlignment="1">
      <alignment vertical="center"/>
    </xf>
    <xf numFmtId="0" fontId="18" fillId="0" borderId="0" xfId="0" applyFont="1" applyAlignment="1">
      <alignment horizontal="left" vertical="center" indent="15"/>
    </xf>
    <xf numFmtId="0" fontId="17" fillId="0" borderId="0" xfId="0" applyFont="1" applyAlignment="1">
      <alignment horizontal="left" vertical="center" indent="15"/>
    </xf>
    <xf numFmtId="0" fontId="21" fillId="0" borderId="0" xfId="0" applyFont="1" applyAlignment="1">
      <alignment horizontal="left" vertical="center" wrapText="1" indent="9"/>
    </xf>
    <xf numFmtId="0" fontId="21" fillId="0" borderId="0" xfId="0" applyFont="1" applyAlignment="1">
      <alignment horizontal="left" vertical="center" wrapText="1" indent="8"/>
    </xf>
    <xf numFmtId="0" fontId="8" fillId="0" borderId="0" xfId="0" applyFont="1" applyAlignment="1">
      <alignment horizontal="right" vertical="center"/>
    </xf>
    <xf numFmtId="0" fontId="22" fillId="0" borderId="0" xfId="0" applyFont="1" applyAlignment="1">
      <alignment horizontal="left" vertical="center" indent="3"/>
    </xf>
    <xf numFmtId="0" fontId="58" fillId="0" borderId="0" xfId="0" applyFont="1" applyAlignment="1">
      <alignment horizontal="left" vertical="center" indent="3"/>
    </xf>
    <xf numFmtId="0" fontId="25" fillId="0" borderId="0" xfId="0" applyFont="1" applyAlignment="1">
      <alignment horizontal="left" vertical="center" indent="3"/>
    </xf>
    <xf numFmtId="0" fontId="59" fillId="0" borderId="0" xfId="0" applyFont="1" applyAlignment="1">
      <alignment horizontal="left" vertical="center" indent="3"/>
    </xf>
    <xf numFmtId="0" fontId="60" fillId="0" borderId="0" xfId="0" applyFont="1" applyAlignment="1">
      <alignment horizontal="left" vertical="center" indent="3"/>
    </xf>
    <xf numFmtId="0" fontId="28" fillId="0" borderId="0" xfId="0" applyFont="1" applyAlignment="1">
      <alignment horizontal="right" vertical="center" indent="5"/>
    </xf>
    <xf numFmtId="0" fontId="29" fillId="0" borderId="0" xfId="0" applyFont="1" applyAlignment="1">
      <alignment horizontal="left" vertical="center" indent="5"/>
    </xf>
    <xf numFmtId="0" fontId="26" fillId="0" borderId="0" xfId="0" applyFont="1" applyAlignment="1">
      <alignment horizontal="left" vertical="center" indent="5"/>
    </xf>
    <xf numFmtId="0" fontId="62" fillId="0" borderId="0" xfId="0" applyFont="1" applyAlignment="1">
      <alignment horizontal="left" vertical="center" indent="3"/>
    </xf>
    <xf numFmtId="0" fontId="9" fillId="4" borderId="4" xfId="0" applyFont="1" applyFill="1" applyBorder="1" applyAlignment="1">
      <alignment horizontal="center" vertical="center" wrapText="1"/>
    </xf>
    <xf numFmtId="0" fontId="36" fillId="5" borderId="1" xfId="0" applyFont="1" applyFill="1" applyBorder="1" applyAlignment="1">
      <alignment horizontal="center" vertical="center" wrapText="1"/>
    </xf>
    <xf numFmtId="0" fontId="37" fillId="0" borderId="1" xfId="0" applyFont="1" applyBorder="1" applyAlignment="1">
      <alignment horizontal="center" vertical="center" wrapText="1"/>
    </xf>
    <xf numFmtId="0" fontId="18" fillId="3" borderId="1" xfId="0" applyFont="1" applyFill="1" applyBorder="1" applyAlignment="1">
      <alignment horizontal="left" vertical="center" wrapText="1" indent="1"/>
    </xf>
    <xf numFmtId="0" fontId="35" fillId="3" borderId="1" xfId="0" applyFont="1" applyFill="1" applyBorder="1" applyAlignment="1">
      <alignment horizontal="left" vertical="center" wrapText="1" indent="1"/>
    </xf>
    <xf numFmtId="0" fontId="18" fillId="5" borderId="1" xfId="0" applyFont="1" applyFill="1" applyBorder="1" applyAlignment="1">
      <alignment horizontal="left" vertical="center" wrapText="1" indent="1"/>
    </xf>
    <xf numFmtId="0" fontId="35" fillId="5" borderId="1" xfId="0" applyFont="1" applyFill="1" applyBorder="1" applyAlignment="1">
      <alignment horizontal="left" vertical="center" wrapText="1" indent="1"/>
    </xf>
    <xf numFmtId="0" fontId="37" fillId="5" borderId="1" xfId="0" applyFont="1" applyFill="1" applyBorder="1" applyAlignment="1">
      <alignment horizontal="center" vertical="center" wrapText="1"/>
    </xf>
    <xf numFmtId="0" fontId="18" fillId="0" borderId="1" xfId="0" applyFont="1" applyBorder="1" applyAlignment="1">
      <alignment horizontal="left" vertical="center" wrapText="1" indent="1"/>
    </xf>
    <xf numFmtId="0" fontId="35" fillId="0" borderId="1" xfId="0" applyFont="1" applyBorder="1" applyAlignment="1">
      <alignment horizontal="left" vertical="center" wrapText="1" indent="1"/>
    </xf>
    <xf numFmtId="0" fontId="36" fillId="0" borderId="1" xfId="0" applyFont="1" applyBorder="1" applyAlignment="1">
      <alignment horizontal="justify" vertical="center" wrapText="1"/>
    </xf>
    <xf numFmtId="0" fontId="39" fillId="3" borderId="1" xfId="0" applyFont="1" applyFill="1" applyBorder="1" applyAlignment="1">
      <alignment horizontal="justify" vertical="center" wrapText="1"/>
    </xf>
    <xf numFmtId="0" fontId="41" fillId="0" borderId="0" xfId="0" applyFont="1" applyAlignment="1">
      <alignment horizontal="left" vertical="center" indent="3"/>
    </xf>
    <xf numFmtId="0" fontId="37" fillId="0" borderId="0" xfId="0" applyFont="1" applyAlignment="1">
      <alignment horizontal="left" vertical="center" indent="3"/>
    </xf>
    <xf numFmtId="0" fontId="8" fillId="0" borderId="0" xfId="0" applyFont="1" applyAlignment="1">
      <alignment horizontal="justify" vertical="center"/>
    </xf>
    <xf numFmtId="0" fontId="64" fillId="0" borderId="0" xfId="0" applyFont="1" applyAlignment="1">
      <alignment horizontal="left" vertical="center" indent="9"/>
    </xf>
    <xf numFmtId="0" fontId="65" fillId="0" borderId="0" xfId="0" applyFont="1" applyAlignment="1">
      <alignment horizontal="left" vertical="center" indent="13"/>
    </xf>
    <xf numFmtId="0" fontId="65" fillId="0" borderId="0" xfId="0" applyFont="1" applyAlignment="1">
      <alignment horizontal="left" vertical="center" indent="15"/>
    </xf>
    <xf numFmtId="0" fontId="66" fillId="0" borderId="0" xfId="0" applyFont="1" applyAlignment="1">
      <alignment horizontal="left" vertical="center" indent="3"/>
    </xf>
    <xf numFmtId="0" fontId="66" fillId="0" borderId="0" xfId="0" applyFont="1" applyAlignment="1">
      <alignment horizontal="left" vertical="center"/>
    </xf>
    <xf numFmtId="0" fontId="66" fillId="0" borderId="1" xfId="0" applyFont="1" applyBorder="1" applyAlignment="1">
      <alignment horizontal="left" vertical="center" wrapText="1"/>
    </xf>
    <xf numFmtId="0" fontId="67" fillId="2" borderId="2" xfId="0" applyFont="1" applyFill="1" applyBorder="1" applyAlignment="1">
      <alignment horizontal="center" vertical="center" wrapText="1"/>
    </xf>
    <xf numFmtId="0" fontId="66" fillId="3" borderId="3" xfId="0" applyFont="1" applyFill="1" applyBorder="1" applyAlignment="1">
      <alignment horizontal="center" vertical="center" wrapText="1"/>
    </xf>
    <xf numFmtId="0" fontId="66" fillId="3" borderId="1" xfId="0" applyFont="1" applyFill="1" applyBorder="1" applyAlignment="1">
      <alignment horizontal="center" vertical="center" wrapText="1"/>
    </xf>
    <xf numFmtId="0" fontId="66" fillId="0" borderId="3" xfId="0" applyFont="1" applyBorder="1" applyAlignment="1">
      <alignment horizontal="center" vertical="center" wrapText="1"/>
    </xf>
    <xf numFmtId="0" fontId="66" fillId="0" borderId="1" xfId="0" applyFont="1" applyBorder="1" applyAlignment="1">
      <alignment horizontal="center" vertical="center" wrapText="1"/>
    </xf>
    <xf numFmtId="0" fontId="68" fillId="0" borderId="0" xfId="0" applyFont="1" applyAlignment="1">
      <alignment horizontal="center" vertical="center"/>
    </xf>
    <xf numFmtId="0" fontId="18" fillId="0" borderId="0" xfId="0" applyFont="1" applyAlignment="1">
      <alignment horizontal="left" vertical="center" indent="5"/>
    </xf>
    <xf numFmtId="0" fontId="69" fillId="0" borderId="0" xfId="0" applyFont="1" applyAlignment="1">
      <alignment horizontal="left" vertical="center" wrapText="1"/>
    </xf>
    <xf numFmtId="0" fontId="70" fillId="0" borderId="0" xfId="0" applyFont="1" applyAlignment="1">
      <alignment horizontal="left" vertical="center" wrapText="1" indent="7"/>
    </xf>
    <xf numFmtId="0" fontId="70" fillId="0" borderId="0" xfId="0" applyFont="1" applyAlignment="1">
      <alignment horizontal="center" vertical="center" wrapText="1"/>
    </xf>
    <xf numFmtId="0" fontId="70" fillId="0" borderId="0" xfId="0" applyFont="1" applyAlignment="1">
      <alignment horizontal="left" vertical="center" wrapText="1" indent="8"/>
    </xf>
    <xf numFmtId="0" fontId="18" fillId="0" borderId="0" xfId="0" applyFont="1" applyAlignment="1">
      <alignment horizontal="left" vertical="center" wrapText="1"/>
    </xf>
    <xf numFmtId="0" fontId="68" fillId="0" borderId="0" xfId="0" applyFont="1" applyAlignment="1">
      <alignment horizontal="left" vertical="center" wrapText="1"/>
    </xf>
    <xf numFmtId="0" fontId="8" fillId="0" borderId="0" xfId="0" applyFont="1" applyAlignment="1">
      <alignment horizontal="left" vertical="center" wrapText="1"/>
    </xf>
    <xf numFmtId="0" fontId="0" fillId="0" borderId="0" xfId="0" applyAlignment="1">
      <alignment wrapText="1"/>
    </xf>
    <xf numFmtId="0" fontId="24" fillId="0" borderId="0" xfId="0" applyFont="1" applyAlignment="1">
      <alignment horizontal="left" vertical="center" indent="3"/>
    </xf>
    <xf numFmtId="0" fontId="26" fillId="0" borderId="0" xfId="0" applyFont="1" applyAlignment="1">
      <alignment horizontal="left" vertical="center" indent="3"/>
    </xf>
    <xf numFmtId="0" fontId="26" fillId="0" borderId="0" xfId="0" applyFont="1" applyAlignment="1">
      <alignment horizontal="left" vertical="center"/>
    </xf>
    <xf numFmtId="0" fontId="29" fillId="0" borderId="0" xfId="0" applyFont="1" applyAlignment="1">
      <alignment horizontal="left" vertical="center"/>
    </xf>
    <xf numFmtId="0" fontId="25" fillId="2" borderId="5" xfId="0" applyFont="1" applyFill="1" applyBorder="1" applyAlignment="1">
      <alignment horizontal="left" vertical="center" wrapText="1"/>
    </xf>
    <xf numFmtId="0" fontId="30" fillId="2" borderId="5" xfId="0" applyFont="1" applyFill="1" applyBorder="1" applyAlignment="1">
      <alignment horizontal="justify" vertical="center" wrapText="1"/>
    </xf>
    <xf numFmtId="0" fontId="25" fillId="2" borderId="2" xfId="0" applyFont="1" applyFill="1" applyBorder="1" applyAlignment="1">
      <alignment horizontal="left" vertical="center" wrapText="1"/>
    </xf>
    <xf numFmtId="0" fontId="71" fillId="0" borderId="1" xfId="0" applyFont="1" applyBorder="1" applyAlignment="1">
      <alignment horizontal="center" vertical="center" wrapText="1"/>
    </xf>
    <xf numFmtId="0" fontId="72" fillId="3" borderId="1" xfId="0" applyFont="1" applyFill="1" applyBorder="1" applyAlignment="1">
      <alignment horizontal="center" vertical="center" wrapText="1"/>
    </xf>
    <xf numFmtId="0" fontId="71" fillId="5" borderId="1" xfId="0" applyFont="1" applyFill="1" applyBorder="1" applyAlignment="1">
      <alignment horizontal="center" vertical="center" wrapText="1"/>
    </xf>
    <xf numFmtId="0" fontId="71" fillId="3" borderId="1" xfId="0" applyFont="1" applyFill="1" applyBorder="1" applyAlignment="1">
      <alignment horizontal="center" vertical="center" wrapText="1"/>
    </xf>
    <xf numFmtId="0" fontId="72" fillId="0" borderId="1" xfId="0" applyFont="1" applyBorder="1" applyAlignment="1">
      <alignment horizontal="center" vertical="center" wrapText="1"/>
    </xf>
    <xf numFmtId="0" fontId="71" fillId="3" borderId="1" xfId="0" applyFont="1" applyFill="1" applyBorder="1" applyAlignment="1">
      <alignment horizontal="left" vertical="center" wrapText="1" indent="1"/>
    </xf>
    <xf numFmtId="0" fontId="72" fillId="5" borderId="1" xfId="0" applyFont="1" applyFill="1" applyBorder="1" applyAlignment="1">
      <alignment horizontal="center" vertical="center" wrapText="1"/>
    </xf>
    <xf numFmtId="0" fontId="71" fillId="5" borderId="1" xfId="0" applyFont="1" applyFill="1" applyBorder="1" applyAlignment="1">
      <alignment horizontal="justify" vertical="center" wrapText="1"/>
    </xf>
    <xf numFmtId="0" fontId="72" fillId="3" borderId="1" xfId="0" applyFont="1" applyFill="1" applyBorder="1" applyAlignment="1">
      <alignment horizontal="left" vertical="center" wrapText="1" indent="1"/>
    </xf>
    <xf numFmtId="0" fontId="71" fillId="5" borderId="1" xfId="0" applyFont="1" applyFill="1" applyBorder="1" applyAlignment="1">
      <alignment horizontal="left" vertical="center" wrapText="1" indent="1"/>
    </xf>
    <xf numFmtId="0" fontId="72" fillId="0" borderId="1" xfId="0" applyFont="1" applyBorder="1" applyAlignment="1">
      <alignment horizontal="left" vertical="center" wrapText="1" indent="1"/>
    </xf>
    <xf numFmtId="0" fontId="71" fillId="3" borderId="1" xfId="0" applyFont="1" applyFill="1" applyBorder="1" applyAlignment="1">
      <alignment horizontal="justify" vertical="center" wrapText="1"/>
    </xf>
    <xf numFmtId="0" fontId="71" fillId="0" borderId="1" xfId="0" applyFont="1" applyBorder="1" applyAlignment="1">
      <alignment horizontal="left" vertical="center" wrapText="1" indent="1"/>
    </xf>
    <xf numFmtId="0" fontId="33" fillId="4" borderId="1" xfId="0" applyFont="1" applyFill="1" applyBorder="1" applyAlignment="1">
      <alignment horizontal="left" vertical="center" wrapText="1" indent="1"/>
    </xf>
    <xf numFmtId="0" fontId="0" fillId="0" borderId="0" xfId="0" applyAlignment="1">
      <alignment horizontal="left" vertical="center" wrapText="1"/>
    </xf>
    <xf numFmtId="0" fontId="1" fillId="0" borderId="0" xfId="0" applyFont="1" applyAlignment="1">
      <alignment horizontal="left" vertical="center" wrapText="1"/>
    </xf>
    <xf numFmtId="0" fontId="8" fillId="0" borderId="0" xfId="0" applyFont="1" applyAlignment="1">
      <alignment vertical="center" wrapText="1"/>
    </xf>
    <xf numFmtId="0" fontId="18" fillId="0" borderId="4" xfId="0" applyFont="1" applyBorder="1" applyAlignment="1">
      <alignment vertical="center" wrapText="1"/>
    </xf>
    <xf numFmtId="0" fontId="18" fillId="0" borderId="1" xfId="0" applyFont="1" applyBorder="1" applyAlignment="1">
      <alignment vertical="center" wrapText="1"/>
    </xf>
    <xf numFmtId="0" fontId="32" fillId="2" borderId="6" xfId="0" applyFont="1" applyFill="1" applyBorder="1" applyAlignment="1">
      <alignment horizontal="left" vertical="center" wrapText="1" indent="3"/>
    </xf>
    <xf numFmtId="0" fontId="32" fillId="2" borderId="2" xfId="0" applyFont="1" applyFill="1" applyBorder="1" applyAlignment="1">
      <alignment horizontal="left" vertical="center" wrapText="1" indent="3"/>
    </xf>
    <xf numFmtId="0" fontId="32" fillId="2" borderId="6" xfId="0" applyFont="1" applyFill="1" applyBorder="1" applyAlignment="1">
      <alignment horizontal="left" vertical="center" wrapText="1" indent="1"/>
    </xf>
    <xf numFmtId="0" fontId="32" fillId="2" borderId="2" xfId="0" applyFont="1" applyFill="1" applyBorder="1" applyAlignment="1">
      <alignment horizontal="left" vertical="center" wrapText="1" indent="1"/>
    </xf>
    <xf numFmtId="0" fontId="9" fillId="4" borderId="7" xfId="0" applyFont="1" applyFill="1" applyBorder="1" applyAlignment="1">
      <alignment horizontal="center" vertical="center" wrapText="1"/>
    </xf>
    <xf numFmtId="0" fontId="9" fillId="4" borderId="3" xfId="0" applyFont="1" applyFill="1" applyBorder="1" applyAlignment="1">
      <alignment horizontal="center" vertical="center" wrapText="1"/>
    </xf>
    <xf numFmtId="0" fontId="18" fillId="0" borderId="4" xfId="0" applyFont="1" applyBorder="1" applyAlignment="1">
      <alignment horizontal="left" vertical="center" wrapText="1"/>
    </xf>
    <xf numFmtId="0" fontId="18" fillId="0" borderId="1" xfId="0" applyFont="1" applyBorder="1" applyAlignment="1">
      <alignment horizontal="left" vertical="center" wrapText="1"/>
    </xf>
    <xf numFmtId="0" fontId="33" fillId="4" borderId="7" xfId="0" applyFont="1" applyFill="1" applyBorder="1" applyAlignment="1">
      <alignment horizontal="left" vertical="center" wrapText="1" indent="1"/>
    </xf>
    <xf numFmtId="0" fontId="33" fillId="4" borderId="3" xfId="0" applyFont="1" applyFill="1" applyBorder="1" applyAlignment="1">
      <alignment horizontal="left" vertical="center" wrapText="1" indent="1"/>
    </xf>
    <xf numFmtId="0" fontId="34" fillId="4" borderId="7" xfId="0" applyFont="1" applyFill="1" applyBorder="1" applyAlignment="1">
      <alignment horizontal="left" vertical="center" wrapText="1" indent="1"/>
    </xf>
    <xf numFmtId="0" fontId="34" fillId="4" borderId="3" xfId="0" applyFont="1" applyFill="1" applyBorder="1" applyAlignment="1">
      <alignment horizontal="left" vertical="center" wrapText="1" indent="1"/>
    </xf>
    <xf numFmtId="0" fontId="18" fillId="4" borderId="7" xfId="0" applyFont="1" applyFill="1" applyBorder="1" applyAlignment="1">
      <alignment horizontal="center" vertical="center" wrapText="1"/>
    </xf>
    <xf numFmtId="0" fontId="18" fillId="4" borderId="3" xfId="0" applyFont="1" applyFill="1" applyBorder="1" applyAlignment="1">
      <alignment horizontal="center" vertical="center" wrapText="1"/>
    </xf>
    <xf numFmtId="0" fontId="33" fillId="4" borderId="7" xfId="0" applyFont="1" applyFill="1" applyBorder="1" applyAlignment="1">
      <alignment horizontal="center" vertical="center" wrapText="1"/>
    </xf>
    <xf numFmtId="0" fontId="33" fillId="4" borderId="3" xfId="0" applyFont="1" applyFill="1" applyBorder="1" applyAlignment="1">
      <alignment horizontal="center" vertical="center" wrapText="1"/>
    </xf>
    <xf numFmtId="0" fontId="9" fillId="4" borderId="7" xfId="0" applyFont="1" applyFill="1" applyBorder="1" applyAlignment="1">
      <alignment horizontal="left" vertical="center" wrapText="1" indent="1"/>
    </xf>
    <xf numFmtId="0" fontId="9" fillId="4" borderId="3" xfId="0" applyFont="1" applyFill="1" applyBorder="1" applyAlignment="1">
      <alignment horizontal="left" vertical="center" wrapText="1" indent="1"/>
    </xf>
    <xf numFmtId="0" fontId="9" fillId="4" borderId="8" xfId="0" applyFont="1" applyFill="1" applyBorder="1" applyAlignment="1">
      <alignment horizontal="center" vertical="center" wrapText="1"/>
    </xf>
    <xf numFmtId="0" fontId="30" fillId="2" borderId="5" xfId="0" applyFont="1" applyFill="1" applyBorder="1" applyAlignment="1">
      <alignment vertical="center" wrapText="1"/>
    </xf>
    <xf numFmtId="0" fontId="30" fillId="2" borderId="2" xfId="0" applyFont="1" applyFill="1" applyBorder="1" applyAlignment="1">
      <alignment vertical="center" wrapText="1"/>
    </xf>
    <xf numFmtId="0" fontId="18" fillId="4" borderId="7" xfId="0" applyFont="1" applyFill="1" applyBorder="1" applyAlignment="1">
      <alignment horizontal="justify" vertical="center" wrapText="1"/>
    </xf>
    <xf numFmtId="0" fontId="18" fillId="4" borderId="8" xfId="0" applyFont="1" applyFill="1" applyBorder="1" applyAlignment="1">
      <alignment horizontal="justify" vertical="center" wrapText="1"/>
    </xf>
    <xf numFmtId="0" fontId="18" fillId="4" borderId="3" xfId="0" applyFont="1" applyFill="1" applyBorder="1" applyAlignment="1">
      <alignment horizontal="justify" vertical="center" wrapText="1"/>
    </xf>
    <xf numFmtId="0" fontId="35" fillId="4" borderId="7" xfId="0" applyFont="1" applyFill="1" applyBorder="1" applyAlignment="1">
      <alignment horizontal="justify" vertical="center" wrapText="1"/>
    </xf>
    <xf numFmtId="0" fontId="35" fillId="4" borderId="8" xfId="0" applyFont="1" applyFill="1" applyBorder="1" applyAlignment="1">
      <alignment horizontal="justify" vertical="center" wrapText="1"/>
    </xf>
    <xf numFmtId="0" fontId="35" fillId="4" borderId="3" xfId="0" applyFont="1" applyFill="1" applyBorder="1" applyAlignment="1">
      <alignment horizontal="justify" vertical="center" wrapText="1"/>
    </xf>
    <xf numFmtId="0" fontId="25" fillId="4" borderId="7" xfId="0" applyFont="1" applyFill="1" applyBorder="1" applyAlignment="1">
      <alignment horizontal="center" vertical="center" wrapText="1"/>
    </xf>
    <xf numFmtId="0" fontId="25" fillId="4" borderId="8" xfId="0" applyFont="1" applyFill="1" applyBorder="1" applyAlignment="1">
      <alignment horizontal="center" vertical="center" wrapText="1"/>
    </xf>
    <xf numFmtId="0" fontId="25" fillId="4" borderId="3" xfId="0" applyFont="1" applyFill="1" applyBorder="1" applyAlignment="1">
      <alignment horizontal="center" vertical="center" wrapText="1"/>
    </xf>
    <xf numFmtId="0" fontId="18" fillId="4" borderId="8" xfId="0" applyFont="1" applyFill="1" applyBorder="1" applyAlignment="1">
      <alignment horizontal="center" vertical="center" wrapText="1"/>
    </xf>
    <xf numFmtId="0" fontId="35" fillId="6" borderId="7" xfId="0" applyFont="1" applyFill="1" applyBorder="1" applyAlignment="1">
      <alignment horizontal="center" vertical="center" wrapText="1"/>
    </xf>
    <xf numFmtId="0" fontId="35" fillId="6" borderId="3" xfId="0" applyFont="1" applyFill="1" applyBorder="1" applyAlignment="1">
      <alignment horizontal="center" vertical="center" wrapText="1"/>
    </xf>
    <xf numFmtId="0" fontId="35" fillId="6" borderId="1" xfId="0" applyFont="1" applyFill="1" applyBorder="1" applyAlignment="1">
      <alignment horizontal="center" vertical="center" wrapText="1"/>
    </xf>
    <xf numFmtId="0" fontId="35" fillId="6" borderId="3" xfId="0" applyFont="1" applyFill="1" applyBorder="1" applyAlignment="1">
      <alignment horizontal="center" vertical="center" wrapText="1"/>
    </xf>
    <xf numFmtId="0" fontId="35" fillId="6" borderId="3" xfId="0" applyFont="1" applyFill="1" applyBorder="1" applyAlignment="1">
      <alignment horizontal="left" vertical="center" wrapText="1" indent="1"/>
    </xf>
    <xf numFmtId="0" fontId="35" fillId="6" borderId="3" xfId="0" applyFont="1" applyFill="1" applyBorder="1" applyAlignment="1">
      <alignment vertical="center" wrapText="1"/>
    </xf>
    <xf numFmtId="0" fontId="30" fillId="6" borderId="6" xfId="0" applyFont="1" applyFill="1" applyBorder="1" applyAlignment="1">
      <alignment horizontal="center" vertical="center" wrapText="1"/>
    </xf>
    <xf numFmtId="0" fontId="30" fillId="6" borderId="2" xfId="0" applyFont="1" applyFill="1" applyBorder="1" applyAlignment="1">
      <alignment horizontal="center" vertical="center" wrapText="1"/>
    </xf>
    <xf numFmtId="0" fontId="18" fillId="6" borderId="1" xfId="0" applyFont="1" applyFill="1" applyBorder="1" applyAlignment="1">
      <alignment horizontal="center" vertical="center" wrapText="1"/>
    </xf>
    <xf numFmtId="0" fontId="0" fillId="7" borderId="0" xfId="0" applyFill="1"/>
    <xf numFmtId="0" fontId="0" fillId="6" borderId="0" xfId="0" applyFill="1" applyAlignment="1">
      <alignment horizontal="left" vertical="center" wrapText="1"/>
    </xf>
    <xf numFmtId="0" fontId="1" fillId="6" borderId="0" xfId="0" applyFont="1" applyFill="1" applyAlignment="1">
      <alignment horizontal="left" vertical="center" wrapText="1"/>
    </xf>
    <xf numFmtId="0" fontId="35" fillId="6" borderId="7" xfId="0" applyFont="1" applyFill="1" applyBorder="1" applyAlignment="1">
      <alignment horizontal="center" vertical="center" wrapText="1"/>
    </xf>
    <xf numFmtId="0" fontId="35" fillId="6" borderId="8" xfId="0" applyFont="1" applyFill="1" applyBorder="1" applyAlignment="1">
      <alignment horizontal="center" vertical="center" wrapText="1"/>
    </xf>
    <xf numFmtId="0" fontId="73" fillId="6" borderId="6" xfId="0" applyFont="1" applyFill="1" applyBorder="1" applyAlignment="1">
      <alignment horizontal="center" vertical="center" wrapText="1"/>
    </xf>
    <xf numFmtId="0" fontId="73" fillId="6" borderId="2" xfId="0" applyFont="1" applyFill="1" applyBorder="1" applyAlignment="1">
      <alignment horizontal="center" vertical="center" wrapText="1"/>
    </xf>
    <xf numFmtId="0" fontId="0" fillId="0" borderId="0" xfId="0" pivotButton="1"/>
    <xf numFmtId="0" fontId="0" fillId="0" borderId="0" xfId="0" applyAlignment="1">
      <alignment horizontal="left"/>
    </xf>
    <xf numFmtId="0" fontId="0" fillId="0" borderId="0" xfId="0" applyNumberFormat="1"/>
    <xf numFmtId="1" fontId="0" fillId="0" borderId="0" xfId="0" applyNumberFormat="1"/>
    <xf numFmtId="164" fontId="0" fillId="0" borderId="0" xfId="0" applyNumberFormat="1"/>
    <xf numFmtId="0" fontId="0" fillId="7" borderId="0" xfId="0" applyFill="1" applyAlignment="1">
      <alignment horizontal="left"/>
    </xf>
    <xf numFmtId="164" fontId="75" fillId="0" borderId="0" xfId="0" applyNumberFormat="1" applyFont="1"/>
    <xf numFmtId="2" fontId="0" fillId="0" borderId="0" xfId="0" applyNumberFormat="1"/>
    <xf numFmtId="0" fontId="1" fillId="0" borderId="0" xfId="0" applyFont="1"/>
    <xf numFmtId="164" fontId="1" fillId="0" borderId="0" xfId="0" applyNumberFormat="1" applyFont="1"/>
    <xf numFmtId="2" fontId="1" fillId="0" borderId="0" xfId="0" applyNumberFormat="1" applyFont="1"/>
    <xf numFmtId="1" fontId="1" fillId="0" borderId="0" xfId="0" applyNumberFormat="1" applyFont="1"/>
    <xf numFmtId="0" fontId="0" fillId="0" borderId="10" xfId="0" applyBorder="1"/>
    <xf numFmtId="0" fontId="0" fillId="0" borderId="11" xfId="0" applyBorder="1"/>
    <xf numFmtId="0" fontId="0" fillId="0" borderId="12" xfId="0" applyBorder="1"/>
    <xf numFmtId="0" fontId="1" fillId="0" borderId="0" xfId="0" applyFont="1" applyFill="1" applyBorder="1"/>
    <xf numFmtId="0" fontId="0" fillId="0" borderId="0" xfId="0" applyFont="1"/>
    <xf numFmtId="0" fontId="77" fillId="0" borderId="0" xfId="0" applyFont="1" applyAlignment="1">
      <alignment vertical="center" wrapText="1"/>
    </xf>
    <xf numFmtId="0" fontId="0" fillId="0" borderId="0" xfId="0" applyAlignment="1">
      <alignment vertical="center" wrapText="1"/>
    </xf>
    <xf numFmtId="0" fontId="79" fillId="0" borderId="0" xfId="0" applyFont="1" applyAlignment="1">
      <alignment horizontal="right" vertical="center" wrapText="1"/>
    </xf>
    <xf numFmtId="0" fontId="78" fillId="0" borderId="0" xfId="0" applyFont="1" applyAlignment="1">
      <alignment vertical="center" wrapText="1"/>
    </xf>
    <xf numFmtId="0" fontId="80" fillId="8" borderId="13" xfId="0" applyFont="1" applyFill="1" applyBorder="1" applyAlignment="1">
      <alignment horizontal="center" vertical="center" wrapText="1"/>
    </xf>
    <xf numFmtId="0" fontId="81" fillId="5" borderId="14" xfId="0" applyFont="1" applyFill="1" applyBorder="1" applyAlignment="1">
      <alignment horizontal="center" vertical="center" wrapText="1"/>
    </xf>
    <xf numFmtId="0" fontId="80" fillId="8" borderId="13" xfId="0" applyFont="1" applyFill="1" applyBorder="1" applyAlignment="1">
      <alignment horizontal="left" vertical="center" wrapText="1"/>
    </xf>
    <xf numFmtId="0" fontId="82" fillId="5" borderId="14" xfId="0" applyFont="1" applyFill="1" applyBorder="1" applyAlignment="1">
      <alignment horizontal="center" vertical="center" wrapText="1"/>
    </xf>
    <xf numFmtId="0" fontId="83" fillId="0" borderId="0" xfId="0" applyFont="1"/>
    <xf numFmtId="0" fontId="0" fillId="0" borderId="15" xfId="0" applyBorder="1"/>
    <xf numFmtId="0" fontId="0" fillId="0" borderId="16" xfId="0" applyBorder="1"/>
    <xf numFmtId="0" fontId="0" fillId="0" borderId="17" xfId="0" applyBorder="1"/>
    <xf numFmtId="0" fontId="1" fillId="0" borderId="15" xfId="0" applyFont="1" applyBorder="1"/>
    <xf numFmtId="0" fontId="1" fillId="0" borderId="0" xfId="0" applyFont="1" applyBorder="1"/>
    <xf numFmtId="1" fontId="1" fillId="0" borderId="16" xfId="0" applyNumberFormat="1" applyFont="1" applyBorder="1"/>
    <xf numFmtId="1" fontId="1" fillId="0" borderId="17" xfId="0" applyNumberFormat="1" applyFont="1" applyBorder="1"/>
    <xf numFmtId="0" fontId="0" fillId="0" borderId="10" xfId="0" applyBorder="1" applyAlignment="1">
      <alignment horizontal="left"/>
    </xf>
    <xf numFmtId="0" fontId="0" fillId="0" borderId="11" xfId="0" applyNumberFormat="1" applyBorder="1"/>
    <xf numFmtId="0" fontId="0" fillId="0" borderId="11" xfId="0" applyBorder="1" applyAlignment="1">
      <alignment horizontal="left"/>
    </xf>
    <xf numFmtId="164" fontId="0" fillId="0" borderId="11" xfId="0" applyNumberFormat="1" applyBorder="1"/>
    <xf numFmtId="2" fontId="1" fillId="0" borderId="11" xfId="0" applyNumberFormat="1" applyFont="1" applyBorder="1"/>
    <xf numFmtId="1" fontId="1" fillId="0" borderId="11" xfId="0" applyNumberFormat="1" applyFont="1" applyBorder="1"/>
    <xf numFmtId="1" fontId="1" fillId="0" borderId="9" xfId="0" applyNumberFormat="1" applyFont="1" applyBorder="1"/>
    <xf numFmtId="2" fontId="0" fillId="0" borderId="11" xfId="0" applyNumberFormat="1" applyBorder="1"/>
    <xf numFmtId="1" fontId="0" fillId="0" borderId="11" xfId="0" applyNumberFormat="1" applyBorder="1"/>
    <xf numFmtId="0" fontId="1" fillId="0" borderId="11" xfId="0" applyFont="1" applyBorder="1"/>
    <xf numFmtId="1" fontId="0" fillId="0" borderId="12" xfId="0" applyNumberFormat="1" applyBorder="1"/>
    <xf numFmtId="0" fontId="0" fillId="0" borderId="9" xfId="0" applyBorder="1"/>
    <xf numFmtId="0" fontId="6" fillId="0" borderId="0" xfId="1" applyAlignment="1">
      <alignment wrapText="1"/>
    </xf>
  </cellXfs>
  <cellStyles count="2">
    <cellStyle name="Hivatkozás" xfId="1" builtinId="8"/>
    <cellStyle name="Normál" xfId="0" builtinId="0"/>
  </cellStyles>
  <dxfs count="10">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bgColor rgb="FFFF0000"/>
        </patternFill>
      </fill>
    </dxf>
    <dxf>
      <numFmt numFmtId="164" formatCode="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_rels/drawing6.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9</xdr:row>
      <xdr:rowOff>0</xdr:rowOff>
    </xdr:from>
    <xdr:to>
      <xdr:col>3</xdr:col>
      <xdr:colOff>0</xdr:colOff>
      <xdr:row>9</xdr:row>
      <xdr:rowOff>0</xdr:rowOff>
    </xdr:to>
    <xdr:pic>
      <xdr:nvPicPr>
        <xdr:cNvPr id="2" name="Kép 1" descr="⬆">
          <a:extLst>
            <a:ext uri="{FF2B5EF4-FFF2-40B4-BE49-F238E27FC236}">
              <a16:creationId xmlns:a16="http://schemas.microsoft.com/office/drawing/2014/main" id="{12EEA487-21BF-4CDA-9ADC-ADCE20D80AFB}"/>
            </a:ext>
          </a:extLst>
        </xdr:cNvPr>
        <xdr:cNvPicPr>
          <a:picLocks noChangeAspect="1"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28800" y="277368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10</xdr:row>
      <xdr:rowOff>0</xdr:rowOff>
    </xdr:from>
    <xdr:to>
      <xdr:col>3</xdr:col>
      <xdr:colOff>0</xdr:colOff>
      <xdr:row>10</xdr:row>
      <xdr:rowOff>0</xdr:rowOff>
    </xdr:to>
    <xdr:pic>
      <xdr:nvPicPr>
        <xdr:cNvPr id="3" name="Kép 2" descr="⬆">
          <a:extLst>
            <a:ext uri="{FF2B5EF4-FFF2-40B4-BE49-F238E27FC236}">
              <a16:creationId xmlns:a16="http://schemas.microsoft.com/office/drawing/2014/main" id="{62E1B300-9E89-4AB5-8FF0-62A7E0D4AE61}"/>
            </a:ext>
          </a:extLst>
        </xdr:cNvPr>
        <xdr:cNvPicPr>
          <a:picLocks noChangeAspect="1"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28800" y="313944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11</xdr:row>
      <xdr:rowOff>0</xdr:rowOff>
    </xdr:from>
    <xdr:to>
      <xdr:col>3</xdr:col>
      <xdr:colOff>0</xdr:colOff>
      <xdr:row>11</xdr:row>
      <xdr:rowOff>0</xdr:rowOff>
    </xdr:to>
    <xdr:pic>
      <xdr:nvPicPr>
        <xdr:cNvPr id="4" name="Kép 3" descr="⬇">
          <a:extLst>
            <a:ext uri="{FF2B5EF4-FFF2-40B4-BE49-F238E27FC236}">
              <a16:creationId xmlns:a16="http://schemas.microsoft.com/office/drawing/2014/main" id="{6F84F8FD-994B-48E2-BE24-E0E3388A6565}"/>
            </a:ext>
          </a:extLst>
        </xdr:cNvPr>
        <xdr:cNvPicPr>
          <a:picLocks noChangeAspect="1"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28800" y="350520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7620</xdr:colOff>
      <xdr:row>11</xdr:row>
      <xdr:rowOff>0</xdr:rowOff>
    </xdr:from>
    <xdr:to>
      <xdr:col>3</xdr:col>
      <xdr:colOff>7620</xdr:colOff>
      <xdr:row>11</xdr:row>
      <xdr:rowOff>0</xdr:rowOff>
    </xdr:to>
    <xdr:pic>
      <xdr:nvPicPr>
        <xdr:cNvPr id="5" name="Kép 4" descr="⬇">
          <a:extLst>
            <a:ext uri="{FF2B5EF4-FFF2-40B4-BE49-F238E27FC236}">
              <a16:creationId xmlns:a16="http://schemas.microsoft.com/office/drawing/2014/main" id="{42290CF6-EC46-4068-83C8-558A0A515ECC}"/>
            </a:ext>
          </a:extLst>
        </xdr:cNvPr>
        <xdr:cNvPicPr>
          <a:picLocks noChangeAspect="1"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36420" y="350520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14</xdr:row>
      <xdr:rowOff>0</xdr:rowOff>
    </xdr:from>
    <xdr:to>
      <xdr:col>3</xdr:col>
      <xdr:colOff>0</xdr:colOff>
      <xdr:row>14</xdr:row>
      <xdr:rowOff>0</xdr:rowOff>
    </xdr:to>
    <xdr:pic>
      <xdr:nvPicPr>
        <xdr:cNvPr id="6" name="Kép 5" descr="⬆">
          <a:extLst>
            <a:ext uri="{FF2B5EF4-FFF2-40B4-BE49-F238E27FC236}">
              <a16:creationId xmlns:a16="http://schemas.microsoft.com/office/drawing/2014/main" id="{DAB36EDB-61EF-483A-9FFD-CB3F1C70195B}"/>
            </a:ext>
          </a:extLst>
        </xdr:cNvPr>
        <xdr:cNvPicPr>
          <a:picLocks noChangeAspect="1"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28800" y="423672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15</xdr:row>
      <xdr:rowOff>0</xdr:rowOff>
    </xdr:from>
    <xdr:to>
      <xdr:col>3</xdr:col>
      <xdr:colOff>0</xdr:colOff>
      <xdr:row>15</xdr:row>
      <xdr:rowOff>0</xdr:rowOff>
    </xdr:to>
    <xdr:pic>
      <xdr:nvPicPr>
        <xdr:cNvPr id="7" name="Kép 6" descr="⬇">
          <a:extLst>
            <a:ext uri="{FF2B5EF4-FFF2-40B4-BE49-F238E27FC236}">
              <a16:creationId xmlns:a16="http://schemas.microsoft.com/office/drawing/2014/main" id="{0B5C3F8B-3378-40A0-90EA-5140DAEF2D25}"/>
            </a:ext>
          </a:extLst>
        </xdr:cNvPr>
        <xdr:cNvPicPr>
          <a:picLocks noChangeAspect="1"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28800" y="441960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16</xdr:row>
      <xdr:rowOff>0</xdr:rowOff>
    </xdr:from>
    <xdr:to>
      <xdr:col>3</xdr:col>
      <xdr:colOff>0</xdr:colOff>
      <xdr:row>16</xdr:row>
      <xdr:rowOff>0</xdr:rowOff>
    </xdr:to>
    <xdr:pic>
      <xdr:nvPicPr>
        <xdr:cNvPr id="8" name="Kép 7" descr="⬆">
          <a:extLst>
            <a:ext uri="{FF2B5EF4-FFF2-40B4-BE49-F238E27FC236}">
              <a16:creationId xmlns:a16="http://schemas.microsoft.com/office/drawing/2014/main" id="{D03186C9-FCC1-44B7-AD73-C075970715E4}"/>
            </a:ext>
          </a:extLst>
        </xdr:cNvPr>
        <xdr:cNvPicPr>
          <a:picLocks noChangeAspect="1"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28800" y="460248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17</xdr:row>
      <xdr:rowOff>0</xdr:rowOff>
    </xdr:from>
    <xdr:to>
      <xdr:col>3</xdr:col>
      <xdr:colOff>0</xdr:colOff>
      <xdr:row>17</xdr:row>
      <xdr:rowOff>0</xdr:rowOff>
    </xdr:to>
    <xdr:pic>
      <xdr:nvPicPr>
        <xdr:cNvPr id="9" name="Kép 8" descr="⬆">
          <a:extLst>
            <a:ext uri="{FF2B5EF4-FFF2-40B4-BE49-F238E27FC236}">
              <a16:creationId xmlns:a16="http://schemas.microsoft.com/office/drawing/2014/main" id="{BF7970C1-B28D-4DBE-9455-5D4894809346}"/>
            </a:ext>
          </a:extLst>
        </xdr:cNvPr>
        <xdr:cNvPicPr>
          <a:picLocks noChangeAspect="1"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28800" y="478536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18</xdr:row>
      <xdr:rowOff>0</xdr:rowOff>
    </xdr:from>
    <xdr:to>
      <xdr:col>3</xdr:col>
      <xdr:colOff>0</xdr:colOff>
      <xdr:row>18</xdr:row>
      <xdr:rowOff>0</xdr:rowOff>
    </xdr:to>
    <xdr:pic>
      <xdr:nvPicPr>
        <xdr:cNvPr id="10" name="Kép 9" descr="⬇">
          <a:extLst>
            <a:ext uri="{FF2B5EF4-FFF2-40B4-BE49-F238E27FC236}">
              <a16:creationId xmlns:a16="http://schemas.microsoft.com/office/drawing/2014/main" id="{371B789E-D54B-4D8B-905F-1F506392A498}"/>
            </a:ext>
          </a:extLst>
        </xdr:cNvPr>
        <xdr:cNvPicPr>
          <a:picLocks noChangeAspect="1"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28800" y="496824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7620</xdr:colOff>
      <xdr:row>18</xdr:row>
      <xdr:rowOff>0</xdr:rowOff>
    </xdr:from>
    <xdr:to>
      <xdr:col>3</xdr:col>
      <xdr:colOff>7620</xdr:colOff>
      <xdr:row>18</xdr:row>
      <xdr:rowOff>0</xdr:rowOff>
    </xdr:to>
    <xdr:pic>
      <xdr:nvPicPr>
        <xdr:cNvPr id="11" name="Kép 10" descr="⬇">
          <a:extLst>
            <a:ext uri="{FF2B5EF4-FFF2-40B4-BE49-F238E27FC236}">
              <a16:creationId xmlns:a16="http://schemas.microsoft.com/office/drawing/2014/main" id="{F6915DD0-7EE8-4A50-AEFB-23A26ED211B8}"/>
            </a:ext>
          </a:extLst>
        </xdr:cNvPr>
        <xdr:cNvPicPr>
          <a:picLocks noChangeAspect="1"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36420" y="496824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21</xdr:row>
      <xdr:rowOff>0</xdr:rowOff>
    </xdr:from>
    <xdr:to>
      <xdr:col>3</xdr:col>
      <xdr:colOff>0</xdr:colOff>
      <xdr:row>21</xdr:row>
      <xdr:rowOff>0</xdr:rowOff>
    </xdr:to>
    <xdr:pic>
      <xdr:nvPicPr>
        <xdr:cNvPr id="12" name="Kép 11" descr="⬆">
          <a:extLst>
            <a:ext uri="{FF2B5EF4-FFF2-40B4-BE49-F238E27FC236}">
              <a16:creationId xmlns:a16="http://schemas.microsoft.com/office/drawing/2014/main" id="{77AB7DA8-72FA-4E2C-8505-D89B7920227D}"/>
            </a:ext>
          </a:extLst>
        </xdr:cNvPr>
        <xdr:cNvPicPr>
          <a:picLocks noChangeAspect="1"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28800" y="569976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22</xdr:row>
      <xdr:rowOff>0</xdr:rowOff>
    </xdr:from>
    <xdr:to>
      <xdr:col>3</xdr:col>
      <xdr:colOff>0</xdr:colOff>
      <xdr:row>22</xdr:row>
      <xdr:rowOff>0</xdr:rowOff>
    </xdr:to>
    <xdr:pic>
      <xdr:nvPicPr>
        <xdr:cNvPr id="13" name="Kép 12" descr="⬇">
          <a:extLst>
            <a:ext uri="{FF2B5EF4-FFF2-40B4-BE49-F238E27FC236}">
              <a16:creationId xmlns:a16="http://schemas.microsoft.com/office/drawing/2014/main" id="{29549616-5FD0-4293-8C09-BD0F7F558253}"/>
            </a:ext>
          </a:extLst>
        </xdr:cNvPr>
        <xdr:cNvPicPr>
          <a:picLocks noChangeAspect="1"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28800" y="588264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23</xdr:row>
      <xdr:rowOff>0</xdr:rowOff>
    </xdr:from>
    <xdr:to>
      <xdr:col>3</xdr:col>
      <xdr:colOff>0</xdr:colOff>
      <xdr:row>23</xdr:row>
      <xdr:rowOff>0</xdr:rowOff>
    </xdr:to>
    <xdr:pic>
      <xdr:nvPicPr>
        <xdr:cNvPr id="14" name="Kép 13" descr="⬆">
          <a:extLst>
            <a:ext uri="{FF2B5EF4-FFF2-40B4-BE49-F238E27FC236}">
              <a16:creationId xmlns:a16="http://schemas.microsoft.com/office/drawing/2014/main" id="{E355C66C-1674-477F-AA84-6ED22739AD09}"/>
            </a:ext>
          </a:extLst>
        </xdr:cNvPr>
        <xdr:cNvPicPr>
          <a:picLocks noChangeAspect="1"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28800" y="606552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7620</xdr:colOff>
      <xdr:row>23</xdr:row>
      <xdr:rowOff>0</xdr:rowOff>
    </xdr:from>
    <xdr:to>
      <xdr:col>3</xdr:col>
      <xdr:colOff>7620</xdr:colOff>
      <xdr:row>23</xdr:row>
      <xdr:rowOff>0</xdr:rowOff>
    </xdr:to>
    <xdr:pic>
      <xdr:nvPicPr>
        <xdr:cNvPr id="15" name="Kép 14" descr="⬆">
          <a:extLst>
            <a:ext uri="{FF2B5EF4-FFF2-40B4-BE49-F238E27FC236}">
              <a16:creationId xmlns:a16="http://schemas.microsoft.com/office/drawing/2014/main" id="{1C1F6AEA-98F2-4536-AF5E-F3870E4C5D48}"/>
            </a:ext>
          </a:extLst>
        </xdr:cNvPr>
        <xdr:cNvPicPr>
          <a:picLocks noChangeAspect="1"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36420" y="606552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24</xdr:row>
      <xdr:rowOff>0</xdr:rowOff>
    </xdr:from>
    <xdr:to>
      <xdr:col>3</xdr:col>
      <xdr:colOff>0</xdr:colOff>
      <xdr:row>24</xdr:row>
      <xdr:rowOff>0</xdr:rowOff>
    </xdr:to>
    <xdr:pic>
      <xdr:nvPicPr>
        <xdr:cNvPr id="16" name="Kép 15" descr="⬇">
          <a:extLst>
            <a:ext uri="{FF2B5EF4-FFF2-40B4-BE49-F238E27FC236}">
              <a16:creationId xmlns:a16="http://schemas.microsoft.com/office/drawing/2014/main" id="{53941BA8-80B2-4F2E-A6AD-E148A04340F9}"/>
            </a:ext>
          </a:extLst>
        </xdr:cNvPr>
        <xdr:cNvPicPr>
          <a:picLocks noChangeAspect="1"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28800" y="624840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25</xdr:row>
      <xdr:rowOff>0</xdr:rowOff>
    </xdr:from>
    <xdr:to>
      <xdr:col>3</xdr:col>
      <xdr:colOff>0</xdr:colOff>
      <xdr:row>25</xdr:row>
      <xdr:rowOff>0</xdr:rowOff>
    </xdr:to>
    <xdr:pic>
      <xdr:nvPicPr>
        <xdr:cNvPr id="17" name="Kép 16" descr="⬇">
          <a:extLst>
            <a:ext uri="{FF2B5EF4-FFF2-40B4-BE49-F238E27FC236}">
              <a16:creationId xmlns:a16="http://schemas.microsoft.com/office/drawing/2014/main" id="{AEDD9B5B-9065-4B3F-BD9D-ED1462366942}"/>
            </a:ext>
          </a:extLst>
        </xdr:cNvPr>
        <xdr:cNvPicPr>
          <a:picLocks noChangeAspect="1"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28800" y="643128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27</xdr:row>
      <xdr:rowOff>0</xdr:rowOff>
    </xdr:from>
    <xdr:to>
      <xdr:col>3</xdr:col>
      <xdr:colOff>0</xdr:colOff>
      <xdr:row>27</xdr:row>
      <xdr:rowOff>0</xdr:rowOff>
    </xdr:to>
    <xdr:pic>
      <xdr:nvPicPr>
        <xdr:cNvPr id="18" name="Kép 17" descr="⬆">
          <a:extLst>
            <a:ext uri="{FF2B5EF4-FFF2-40B4-BE49-F238E27FC236}">
              <a16:creationId xmlns:a16="http://schemas.microsoft.com/office/drawing/2014/main" id="{937235D1-5772-4778-9F58-B3C2CACF5EE4}"/>
            </a:ext>
          </a:extLst>
        </xdr:cNvPr>
        <xdr:cNvPicPr>
          <a:picLocks noChangeAspect="1"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28800" y="679704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7620</xdr:colOff>
      <xdr:row>27</xdr:row>
      <xdr:rowOff>0</xdr:rowOff>
    </xdr:from>
    <xdr:to>
      <xdr:col>3</xdr:col>
      <xdr:colOff>7620</xdr:colOff>
      <xdr:row>27</xdr:row>
      <xdr:rowOff>0</xdr:rowOff>
    </xdr:to>
    <xdr:pic>
      <xdr:nvPicPr>
        <xdr:cNvPr id="19" name="Kép 18" descr="⬆">
          <a:extLst>
            <a:ext uri="{FF2B5EF4-FFF2-40B4-BE49-F238E27FC236}">
              <a16:creationId xmlns:a16="http://schemas.microsoft.com/office/drawing/2014/main" id="{E3DB7828-FEA2-44BF-AAFE-C69006ACCBD4}"/>
            </a:ext>
          </a:extLst>
        </xdr:cNvPr>
        <xdr:cNvPicPr>
          <a:picLocks noChangeAspect="1"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36420" y="679704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28</xdr:row>
      <xdr:rowOff>0</xdr:rowOff>
    </xdr:from>
    <xdr:to>
      <xdr:col>3</xdr:col>
      <xdr:colOff>0</xdr:colOff>
      <xdr:row>28</xdr:row>
      <xdr:rowOff>0</xdr:rowOff>
    </xdr:to>
    <xdr:pic>
      <xdr:nvPicPr>
        <xdr:cNvPr id="20" name="Kép 19" descr="⬇">
          <a:extLst>
            <a:ext uri="{FF2B5EF4-FFF2-40B4-BE49-F238E27FC236}">
              <a16:creationId xmlns:a16="http://schemas.microsoft.com/office/drawing/2014/main" id="{EAA1C2CA-9711-4A0B-A4AE-59D38CD5B9AA}"/>
            </a:ext>
          </a:extLst>
        </xdr:cNvPr>
        <xdr:cNvPicPr>
          <a:picLocks noChangeAspect="1"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28800" y="716280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29</xdr:row>
      <xdr:rowOff>0</xdr:rowOff>
    </xdr:from>
    <xdr:to>
      <xdr:col>3</xdr:col>
      <xdr:colOff>0</xdr:colOff>
      <xdr:row>29</xdr:row>
      <xdr:rowOff>0</xdr:rowOff>
    </xdr:to>
    <xdr:pic>
      <xdr:nvPicPr>
        <xdr:cNvPr id="21" name="Kép 20" descr="⬆">
          <a:extLst>
            <a:ext uri="{FF2B5EF4-FFF2-40B4-BE49-F238E27FC236}">
              <a16:creationId xmlns:a16="http://schemas.microsoft.com/office/drawing/2014/main" id="{B07FA8A3-EF16-4648-9591-D256EFA6729B}"/>
            </a:ext>
          </a:extLst>
        </xdr:cNvPr>
        <xdr:cNvPicPr>
          <a:picLocks noChangeAspect="1"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28800" y="734568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30</xdr:row>
      <xdr:rowOff>0</xdr:rowOff>
    </xdr:from>
    <xdr:to>
      <xdr:col>3</xdr:col>
      <xdr:colOff>0</xdr:colOff>
      <xdr:row>30</xdr:row>
      <xdr:rowOff>0</xdr:rowOff>
    </xdr:to>
    <xdr:pic>
      <xdr:nvPicPr>
        <xdr:cNvPr id="22" name="Kép 21" descr="⬆">
          <a:extLst>
            <a:ext uri="{FF2B5EF4-FFF2-40B4-BE49-F238E27FC236}">
              <a16:creationId xmlns:a16="http://schemas.microsoft.com/office/drawing/2014/main" id="{60D039FC-5CB7-45AA-963C-2C739A53E309}"/>
            </a:ext>
          </a:extLst>
        </xdr:cNvPr>
        <xdr:cNvPicPr>
          <a:picLocks noChangeAspect="1"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28800" y="752856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31</xdr:row>
      <xdr:rowOff>0</xdr:rowOff>
    </xdr:from>
    <xdr:to>
      <xdr:col>3</xdr:col>
      <xdr:colOff>0</xdr:colOff>
      <xdr:row>31</xdr:row>
      <xdr:rowOff>0</xdr:rowOff>
    </xdr:to>
    <xdr:pic>
      <xdr:nvPicPr>
        <xdr:cNvPr id="23" name="Kép 22" descr="⬇">
          <a:extLst>
            <a:ext uri="{FF2B5EF4-FFF2-40B4-BE49-F238E27FC236}">
              <a16:creationId xmlns:a16="http://schemas.microsoft.com/office/drawing/2014/main" id="{CC731B0A-CB1F-4E1D-BFFA-352173FB1CB0}"/>
            </a:ext>
          </a:extLst>
        </xdr:cNvPr>
        <xdr:cNvPicPr>
          <a:picLocks noChangeAspect="1"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28800" y="771144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7620</xdr:colOff>
      <xdr:row>31</xdr:row>
      <xdr:rowOff>0</xdr:rowOff>
    </xdr:from>
    <xdr:to>
      <xdr:col>3</xdr:col>
      <xdr:colOff>7620</xdr:colOff>
      <xdr:row>31</xdr:row>
      <xdr:rowOff>0</xdr:rowOff>
    </xdr:to>
    <xdr:pic>
      <xdr:nvPicPr>
        <xdr:cNvPr id="24" name="Kép 23" descr="⬇">
          <a:extLst>
            <a:ext uri="{FF2B5EF4-FFF2-40B4-BE49-F238E27FC236}">
              <a16:creationId xmlns:a16="http://schemas.microsoft.com/office/drawing/2014/main" id="{B6FD8BF0-C447-49FC-B77A-23D9511E5351}"/>
            </a:ext>
          </a:extLst>
        </xdr:cNvPr>
        <xdr:cNvPicPr>
          <a:picLocks noChangeAspect="1"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36420" y="771144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15240</xdr:colOff>
      <xdr:row>31</xdr:row>
      <xdr:rowOff>0</xdr:rowOff>
    </xdr:from>
    <xdr:to>
      <xdr:col>3</xdr:col>
      <xdr:colOff>15240</xdr:colOff>
      <xdr:row>31</xdr:row>
      <xdr:rowOff>0</xdr:rowOff>
    </xdr:to>
    <xdr:pic>
      <xdr:nvPicPr>
        <xdr:cNvPr id="25" name="Kép 24" descr="⬇">
          <a:extLst>
            <a:ext uri="{FF2B5EF4-FFF2-40B4-BE49-F238E27FC236}">
              <a16:creationId xmlns:a16="http://schemas.microsoft.com/office/drawing/2014/main" id="{D7A96385-3FA3-4240-8DF8-F38714E0CD28}"/>
            </a:ext>
          </a:extLst>
        </xdr:cNvPr>
        <xdr:cNvPicPr>
          <a:picLocks noChangeAspect="1"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44040" y="771144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32</xdr:row>
      <xdr:rowOff>0</xdr:rowOff>
    </xdr:from>
    <xdr:to>
      <xdr:col>3</xdr:col>
      <xdr:colOff>0</xdr:colOff>
      <xdr:row>32</xdr:row>
      <xdr:rowOff>0</xdr:rowOff>
    </xdr:to>
    <xdr:pic>
      <xdr:nvPicPr>
        <xdr:cNvPr id="26" name="Kép 25" descr="⬇">
          <a:extLst>
            <a:ext uri="{FF2B5EF4-FFF2-40B4-BE49-F238E27FC236}">
              <a16:creationId xmlns:a16="http://schemas.microsoft.com/office/drawing/2014/main" id="{7F074606-A323-4F2E-B729-10B4888E4A1E}"/>
            </a:ext>
          </a:extLst>
        </xdr:cNvPr>
        <xdr:cNvPicPr>
          <a:picLocks noChangeAspect="1"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28800" y="789432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33</xdr:row>
      <xdr:rowOff>0</xdr:rowOff>
    </xdr:from>
    <xdr:to>
      <xdr:col>3</xdr:col>
      <xdr:colOff>0</xdr:colOff>
      <xdr:row>33</xdr:row>
      <xdr:rowOff>0</xdr:rowOff>
    </xdr:to>
    <xdr:pic>
      <xdr:nvPicPr>
        <xdr:cNvPr id="27" name="Kép 26" descr="⬆">
          <a:extLst>
            <a:ext uri="{FF2B5EF4-FFF2-40B4-BE49-F238E27FC236}">
              <a16:creationId xmlns:a16="http://schemas.microsoft.com/office/drawing/2014/main" id="{7EC14A00-074B-4B91-82EC-9DEE1809A308}"/>
            </a:ext>
          </a:extLst>
        </xdr:cNvPr>
        <xdr:cNvPicPr>
          <a:picLocks noChangeAspect="1"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28800" y="826008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7620</xdr:colOff>
      <xdr:row>33</xdr:row>
      <xdr:rowOff>0</xdr:rowOff>
    </xdr:from>
    <xdr:to>
      <xdr:col>3</xdr:col>
      <xdr:colOff>7620</xdr:colOff>
      <xdr:row>33</xdr:row>
      <xdr:rowOff>0</xdr:rowOff>
    </xdr:to>
    <xdr:pic>
      <xdr:nvPicPr>
        <xdr:cNvPr id="28" name="Kép 27" descr="⬆">
          <a:extLst>
            <a:ext uri="{FF2B5EF4-FFF2-40B4-BE49-F238E27FC236}">
              <a16:creationId xmlns:a16="http://schemas.microsoft.com/office/drawing/2014/main" id="{933B62E7-638A-407E-A639-4D1CB756223E}"/>
            </a:ext>
          </a:extLst>
        </xdr:cNvPr>
        <xdr:cNvPicPr>
          <a:picLocks noChangeAspect="1"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36420" y="826008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34</xdr:row>
      <xdr:rowOff>0</xdr:rowOff>
    </xdr:from>
    <xdr:to>
      <xdr:col>3</xdr:col>
      <xdr:colOff>0</xdr:colOff>
      <xdr:row>34</xdr:row>
      <xdr:rowOff>0</xdr:rowOff>
    </xdr:to>
    <xdr:pic>
      <xdr:nvPicPr>
        <xdr:cNvPr id="29" name="Kép 28" descr="⬇">
          <a:extLst>
            <a:ext uri="{FF2B5EF4-FFF2-40B4-BE49-F238E27FC236}">
              <a16:creationId xmlns:a16="http://schemas.microsoft.com/office/drawing/2014/main" id="{4F923FC1-6953-4F48-9162-CFA1298DED44}"/>
            </a:ext>
          </a:extLst>
        </xdr:cNvPr>
        <xdr:cNvPicPr>
          <a:picLocks noChangeAspect="1"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28800" y="844296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35</xdr:row>
      <xdr:rowOff>0</xdr:rowOff>
    </xdr:from>
    <xdr:to>
      <xdr:col>3</xdr:col>
      <xdr:colOff>0</xdr:colOff>
      <xdr:row>35</xdr:row>
      <xdr:rowOff>0</xdr:rowOff>
    </xdr:to>
    <xdr:pic>
      <xdr:nvPicPr>
        <xdr:cNvPr id="30" name="Kép 29" descr="⬆">
          <a:extLst>
            <a:ext uri="{FF2B5EF4-FFF2-40B4-BE49-F238E27FC236}">
              <a16:creationId xmlns:a16="http://schemas.microsoft.com/office/drawing/2014/main" id="{6D9E575C-A840-40D0-8593-8B56DECC1D39}"/>
            </a:ext>
          </a:extLst>
        </xdr:cNvPr>
        <xdr:cNvPicPr>
          <a:picLocks noChangeAspect="1"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28800" y="862584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7620</xdr:colOff>
      <xdr:row>35</xdr:row>
      <xdr:rowOff>0</xdr:rowOff>
    </xdr:from>
    <xdr:to>
      <xdr:col>3</xdr:col>
      <xdr:colOff>7620</xdr:colOff>
      <xdr:row>35</xdr:row>
      <xdr:rowOff>0</xdr:rowOff>
    </xdr:to>
    <xdr:pic>
      <xdr:nvPicPr>
        <xdr:cNvPr id="31" name="Kép 30" descr="⬆">
          <a:extLst>
            <a:ext uri="{FF2B5EF4-FFF2-40B4-BE49-F238E27FC236}">
              <a16:creationId xmlns:a16="http://schemas.microsoft.com/office/drawing/2014/main" id="{2E9B8620-8654-4341-A639-08CD776C14EB}"/>
            </a:ext>
          </a:extLst>
        </xdr:cNvPr>
        <xdr:cNvPicPr>
          <a:picLocks noChangeAspect="1"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36420" y="862584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36</xdr:row>
      <xdr:rowOff>0</xdr:rowOff>
    </xdr:from>
    <xdr:to>
      <xdr:col>3</xdr:col>
      <xdr:colOff>0</xdr:colOff>
      <xdr:row>36</xdr:row>
      <xdr:rowOff>0</xdr:rowOff>
    </xdr:to>
    <xdr:pic>
      <xdr:nvPicPr>
        <xdr:cNvPr id="32" name="Kép 31" descr="⬆">
          <a:extLst>
            <a:ext uri="{FF2B5EF4-FFF2-40B4-BE49-F238E27FC236}">
              <a16:creationId xmlns:a16="http://schemas.microsoft.com/office/drawing/2014/main" id="{26363F99-0228-42B3-A30B-6FB49F53649F}"/>
            </a:ext>
          </a:extLst>
        </xdr:cNvPr>
        <xdr:cNvPicPr>
          <a:picLocks noChangeAspect="1"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28800" y="880872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7620</xdr:colOff>
      <xdr:row>36</xdr:row>
      <xdr:rowOff>0</xdr:rowOff>
    </xdr:from>
    <xdr:to>
      <xdr:col>3</xdr:col>
      <xdr:colOff>7620</xdr:colOff>
      <xdr:row>36</xdr:row>
      <xdr:rowOff>0</xdr:rowOff>
    </xdr:to>
    <xdr:pic>
      <xdr:nvPicPr>
        <xdr:cNvPr id="33" name="Kép 32" descr="⬆">
          <a:extLst>
            <a:ext uri="{FF2B5EF4-FFF2-40B4-BE49-F238E27FC236}">
              <a16:creationId xmlns:a16="http://schemas.microsoft.com/office/drawing/2014/main" id="{72AA575D-1145-4652-BFB6-A6AE620C5F5E}"/>
            </a:ext>
          </a:extLst>
        </xdr:cNvPr>
        <xdr:cNvPicPr>
          <a:picLocks noChangeAspect="1"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36420" y="880872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37</xdr:row>
      <xdr:rowOff>0</xdr:rowOff>
    </xdr:from>
    <xdr:to>
      <xdr:col>3</xdr:col>
      <xdr:colOff>0</xdr:colOff>
      <xdr:row>37</xdr:row>
      <xdr:rowOff>0</xdr:rowOff>
    </xdr:to>
    <xdr:pic>
      <xdr:nvPicPr>
        <xdr:cNvPr id="34" name="Kép 33" descr="⬇">
          <a:extLst>
            <a:ext uri="{FF2B5EF4-FFF2-40B4-BE49-F238E27FC236}">
              <a16:creationId xmlns:a16="http://schemas.microsoft.com/office/drawing/2014/main" id="{A6354D03-D083-4508-8BB5-0F6FD9C1A08C}"/>
            </a:ext>
          </a:extLst>
        </xdr:cNvPr>
        <xdr:cNvPicPr>
          <a:picLocks noChangeAspect="1"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28800" y="917448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7620</xdr:colOff>
      <xdr:row>37</xdr:row>
      <xdr:rowOff>0</xdr:rowOff>
    </xdr:from>
    <xdr:to>
      <xdr:col>3</xdr:col>
      <xdr:colOff>7620</xdr:colOff>
      <xdr:row>37</xdr:row>
      <xdr:rowOff>0</xdr:rowOff>
    </xdr:to>
    <xdr:pic>
      <xdr:nvPicPr>
        <xdr:cNvPr id="35" name="Kép 34" descr="⬇">
          <a:extLst>
            <a:ext uri="{FF2B5EF4-FFF2-40B4-BE49-F238E27FC236}">
              <a16:creationId xmlns:a16="http://schemas.microsoft.com/office/drawing/2014/main" id="{08F4F9D1-CBC3-4E54-B51E-780E88EB5F27}"/>
            </a:ext>
          </a:extLst>
        </xdr:cNvPr>
        <xdr:cNvPicPr>
          <a:picLocks noChangeAspect="1"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36420" y="917448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15240</xdr:colOff>
      <xdr:row>37</xdr:row>
      <xdr:rowOff>0</xdr:rowOff>
    </xdr:from>
    <xdr:to>
      <xdr:col>3</xdr:col>
      <xdr:colOff>15240</xdr:colOff>
      <xdr:row>37</xdr:row>
      <xdr:rowOff>0</xdr:rowOff>
    </xdr:to>
    <xdr:pic>
      <xdr:nvPicPr>
        <xdr:cNvPr id="36" name="Kép 35" descr="⬇">
          <a:extLst>
            <a:ext uri="{FF2B5EF4-FFF2-40B4-BE49-F238E27FC236}">
              <a16:creationId xmlns:a16="http://schemas.microsoft.com/office/drawing/2014/main" id="{1C3C8319-A94A-4977-B363-A4A77B62E7B7}"/>
            </a:ext>
          </a:extLst>
        </xdr:cNvPr>
        <xdr:cNvPicPr>
          <a:picLocks noChangeAspect="1"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44040" y="917448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38</xdr:row>
      <xdr:rowOff>0</xdr:rowOff>
    </xdr:from>
    <xdr:to>
      <xdr:col>3</xdr:col>
      <xdr:colOff>0</xdr:colOff>
      <xdr:row>38</xdr:row>
      <xdr:rowOff>0</xdr:rowOff>
    </xdr:to>
    <xdr:pic>
      <xdr:nvPicPr>
        <xdr:cNvPr id="37" name="Kép 36" descr="⬆">
          <a:extLst>
            <a:ext uri="{FF2B5EF4-FFF2-40B4-BE49-F238E27FC236}">
              <a16:creationId xmlns:a16="http://schemas.microsoft.com/office/drawing/2014/main" id="{B9EDEAE7-D1B6-4C5A-8B3A-8E5506F72B2E}"/>
            </a:ext>
          </a:extLst>
        </xdr:cNvPr>
        <xdr:cNvPicPr>
          <a:picLocks noChangeAspect="1"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28800" y="935736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39</xdr:row>
      <xdr:rowOff>0</xdr:rowOff>
    </xdr:from>
    <xdr:to>
      <xdr:col>3</xdr:col>
      <xdr:colOff>0</xdr:colOff>
      <xdr:row>39</xdr:row>
      <xdr:rowOff>0</xdr:rowOff>
    </xdr:to>
    <xdr:pic>
      <xdr:nvPicPr>
        <xdr:cNvPr id="38" name="Kép 37" descr="⬇">
          <a:extLst>
            <a:ext uri="{FF2B5EF4-FFF2-40B4-BE49-F238E27FC236}">
              <a16:creationId xmlns:a16="http://schemas.microsoft.com/office/drawing/2014/main" id="{DFFEECF7-31E1-408E-8B41-1131BF154FA0}"/>
            </a:ext>
          </a:extLst>
        </xdr:cNvPr>
        <xdr:cNvPicPr>
          <a:picLocks noChangeAspect="1"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28800" y="954024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7620</xdr:colOff>
      <xdr:row>39</xdr:row>
      <xdr:rowOff>0</xdr:rowOff>
    </xdr:from>
    <xdr:to>
      <xdr:col>3</xdr:col>
      <xdr:colOff>7620</xdr:colOff>
      <xdr:row>39</xdr:row>
      <xdr:rowOff>0</xdr:rowOff>
    </xdr:to>
    <xdr:pic>
      <xdr:nvPicPr>
        <xdr:cNvPr id="39" name="Kép 38" descr="⬇">
          <a:extLst>
            <a:ext uri="{FF2B5EF4-FFF2-40B4-BE49-F238E27FC236}">
              <a16:creationId xmlns:a16="http://schemas.microsoft.com/office/drawing/2014/main" id="{08EE4BA8-B756-43FA-9BEF-0E5B8357D989}"/>
            </a:ext>
          </a:extLst>
        </xdr:cNvPr>
        <xdr:cNvPicPr>
          <a:picLocks noChangeAspect="1"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36420" y="954024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15240</xdr:colOff>
      <xdr:row>39</xdr:row>
      <xdr:rowOff>0</xdr:rowOff>
    </xdr:from>
    <xdr:to>
      <xdr:col>3</xdr:col>
      <xdr:colOff>15240</xdr:colOff>
      <xdr:row>39</xdr:row>
      <xdr:rowOff>0</xdr:rowOff>
    </xdr:to>
    <xdr:pic>
      <xdr:nvPicPr>
        <xdr:cNvPr id="40" name="Kép 39" descr="⬇">
          <a:extLst>
            <a:ext uri="{FF2B5EF4-FFF2-40B4-BE49-F238E27FC236}">
              <a16:creationId xmlns:a16="http://schemas.microsoft.com/office/drawing/2014/main" id="{6C3C9E94-00E5-4938-9623-A591E23D1F2B}"/>
            </a:ext>
          </a:extLst>
        </xdr:cNvPr>
        <xdr:cNvPicPr>
          <a:picLocks noChangeAspect="1"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44040" y="954024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42</xdr:row>
      <xdr:rowOff>0</xdr:rowOff>
    </xdr:from>
    <xdr:to>
      <xdr:col>3</xdr:col>
      <xdr:colOff>0</xdr:colOff>
      <xdr:row>42</xdr:row>
      <xdr:rowOff>0</xdr:rowOff>
    </xdr:to>
    <xdr:pic>
      <xdr:nvPicPr>
        <xdr:cNvPr id="41" name="Kép 40" descr="⬆">
          <a:extLst>
            <a:ext uri="{FF2B5EF4-FFF2-40B4-BE49-F238E27FC236}">
              <a16:creationId xmlns:a16="http://schemas.microsoft.com/office/drawing/2014/main" id="{E4DA8477-0BE6-498F-9B13-CF83199F0B7E}"/>
            </a:ext>
          </a:extLst>
        </xdr:cNvPr>
        <xdr:cNvPicPr>
          <a:picLocks noChangeAspect="1"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28800" y="1008888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43</xdr:row>
      <xdr:rowOff>0</xdr:rowOff>
    </xdr:from>
    <xdr:to>
      <xdr:col>3</xdr:col>
      <xdr:colOff>0</xdr:colOff>
      <xdr:row>43</xdr:row>
      <xdr:rowOff>0</xdr:rowOff>
    </xdr:to>
    <xdr:pic>
      <xdr:nvPicPr>
        <xdr:cNvPr id="42" name="Kép 41" descr="⬇">
          <a:extLst>
            <a:ext uri="{FF2B5EF4-FFF2-40B4-BE49-F238E27FC236}">
              <a16:creationId xmlns:a16="http://schemas.microsoft.com/office/drawing/2014/main" id="{7CE29EA3-9532-48B8-B955-B4D2AF6B5895}"/>
            </a:ext>
          </a:extLst>
        </xdr:cNvPr>
        <xdr:cNvPicPr>
          <a:picLocks noChangeAspect="1"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28800" y="1027176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45</xdr:row>
      <xdr:rowOff>0</xdr:rowOff>
    </xdr:from>
    <xdr:to>
      <xdr:col>3</xdr:col>
      <xdr:colOff>0</xdr:colOff>
      <xdr:row>45</xdr:row>
      <xdr:rowOff>0</xdr:rowOff>
    </xdr:to>
    <xdr:pic>
      <xdr:nvPicPr>
        <xdr:cNvPr id="43" name="Kép 42" descr="⬆">
          <a:extLst>
            <a:ext uri="{FF2B5EF4-FFF2-40B4-BE49-F238E27FC236}">
              <a16:creationId xmlns:a16="http://schemas.microsoft.com/office/drawing/2014/main" id="{F31E241C-CBCC-4CD6-A429-E49463D55616}"/>
            </a:ext>
          </a:extLst>
        </xdr:cNvPr>
        <xdr:cNvPicPr>
          <a:picLocks noChangeAspect="1"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28800" y="1082040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7620</xdr:colOff>
      <xdr:row>45</xdr:row>
      <xdr:rowOff>0</xdr:rowOff>
    </xdr:from>
    <xdr:to>
      <xdr:col>3</xdr:col>
      <xdr:colOff>7620</xdr:colOff>
      <xdr:row>45</xdr:row>
      <xdr:rowOff>0</xdr:rowOff>
    </xdr:to>
    <xdr:pic>
      <xdr:nvPicPr>
        <xdr:cNvPr id="44" name="Kép 43" descr="⬆">
          <a:extLst>
            <a:ext uri="{FF2B5EF4-FFF2-40B4-BE49-F238E27FC236}">
              <a16:creationId xmlns:a16="http://schemas.microsoft.com/office/drawing/2014/main" id="{7A242DAB-5F64-4562-8931-43B44C346410}"/>
            </a:ext>
          </a:extLst>
        </xdr:cNvPr>
        <xdr:cNvPicPr>
          <a:picLocks noChangeAspect="1"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36420" y="1082040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46</xdr:row>
      <xdr:rowOff>0</xdr:rowOff>
    </xdr:from>
    <xdr:to>
      <xdr:col>3</xdr:col>
      <xdr:colOff>0</xdr:colOff>
      <xdr:row>46</xdr:row>
      <xdr:rowOff>0</xdr:rowOff>
    </xdr:to>
    <xdr:pic>
      <xdr:nvPicPr>
        <xdr:cNvPr id="45" name="Kép 44" descr="⬆">
          <a:extLst>
            <a:ext uri="{FF2B5EF4-FFF2-40B4-BE49-F238E27FC236}">
              <a16:creationId xmlns:a16="http://schemas.microsoft.com/office/drawing/2014/main" id="{EEC8DC74-98A4-48E8-9CAF-33C5B007C5D2}"/>
            </a:ext>
          </a:extLst>
        </xdr:cNvPr>
        <xdr:cNvPicPr>
          <a:picLocks noChangeAspect="1"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28800" y="1118616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7620</xdr:colOff>
      <xdr:row>46</xdr:row>
      <xdr:rowOff>0</xdr:rowOff>
    </xdr:from>
    <xdr:to>
      <xdr:col>3</xdr:col>
      <xdr:colOff>7620</xdr:colOff>
      <xdr:row>46</xdr:row>
      <xdr:rowOff>0</xdr:rowOff>
    </xdr:to>
    <xdr:pic>
      <xdr:nvPicPr>
        <xdr:cNvPr id="46" name="Kép 45" descr="⬆">
          <a:extLst>
            <a:ext uri="{FF2B5EF4-FFF2-40B4-BE49-F238E27FC236}">
              <a16:creationId xmlns:a16="http://schemas.microsoft.com/office/drawing/2014/main" id="{0914786D-AFB2-4CE2-A9E7-06952046A9B3}"/>
            </a:ext>
          </a:extLst>
        </xdr:cNvPr>
        <xdr:cNvPicPr>
          <a:picLocks noChangeAspect="1"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36420" y="1118616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47</xdr:row>
      <xdr:rowOff>0</xdr:rowOff>
    </xdr:from>
    <xdr:to>
      <xdr:col>3</xdr:col>
      <xdr:colOff>0</xdr:colOff>
      <xdr:row>47</xdr:row>
      <xdr:rowOff>0</xdr:rowOff>
    </xdr:to>
    <xdr:pic>
      <xdr:nvPicPr>
        <xdr:cNvPr id="47" name="Kép 46" descr="⬇">
          <a:extLst>
            <a:ext uri="{FF2B5EF4-FFF2-40B4-BE49-F238E27FC236}">
              <a16:creationId xmlns:a16="http://schemas.microsoft.com/office/drawing/2014/main" id="{9A0195BA-5477-4AD0-A6B1-803E96B99B37}"/>
            </a:ext>
          </a:extLst>
        </xdr:cNvPr>
        <xdr:cNvPicPr>
          <a:picLocks noChangeAspect="1"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28800" y="1136904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48</xdr:row>
      <xdr:rowOff>0</xdr:rowOff>
    </xdr:from>
    <xdr:to>
      <xdr:col>3</xdr:col>
      <xdr:colOff>0</xdr:colOff>
      <xdr:row>48</xdr:row>
      <xdr:rowOff>0</xdr:rowOff>
    </xdr:to>
    <xdr:pic>
      <xdr:nvPicPr>
        <xdr:cNvPr id="48" name="Kép 47" descr="⬆">
          <a:extLst>
            <a:ext uri="{FF2B5EF4-FFF2-40B4-BE49-F238E27FC236}">
              <a16:creationId xmlns:a16="http://schemas.microsoft.com/office/drawing/2014/main" id="{3C0F2509-9AFB-4B94-A4F2-26BB94210E5B}"/>
            </a:ext>
          </a:extLst>
        </xdr:cNvPr>
        <xdr:cNvPicPr>
          <a:picLocks noChangeAspect="1"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28800" y="1155192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49</xdr:row>
      <xdr:rowOff>0</xdr:rowOff>
    </xdr:from>
    <xdr:to>
      <xdr:col>3</xdr:col>
      <xdr:colOff>0</xdr:colOff>
      <xdr:row>49</xdr:row>
      <xdr:rowOff>0</xdr:rowOff>
    </xdr:to>
    <xdr:pic>
      <xdr:nvPicPr>
        <xdr:cNvPr id="49" name="Kép 48" descr="⬇">
          <a:extLst>
            <a:ext uri="{FF2B5EF4-FFF2-40B4-BE49-F238E27FC236}">
              <a16:creationId xmlns:a16="http://schemas.microsoft.com/office/drawing/2014/main" id="{87875DBC-7EEB-4BB7-87A6-25C74A886C52}"/>
            </a:ext>
          </a:extLst>
        </xdr:cNvPr>
        <xdr:cNvPicPr>
          <a:picLocks noChangeAspect="1"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28800" y="1191768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7620</xdr:colOff>
      <xdr:row>49</xdr:row>
      <xdr:rowOff>0</xdr:rowOff>
    </xdr:from>
    <xdr:to>
      <xdr:col>3</xdr:col>
      <xdr:colOff>7620</xdr:colOff>
      <xdr:row>49</xdr:row>
      <xdr:rowOff>0</xdr:rowOff>
    </xdr:to>
    <xdr:pic>
      <xdr:nvPicPr>
        <xdr:cNvPr id="50" name="Kép 49" descr="⬇">
          <a:extLst>
            <a:ext uri="{FF2B5EF4-FFF2-40B4-BE49-F238E27FC236}">
              <a16:creationId xmlns:a16="http://schemas.microsoft.com/office/drawing/2014/main" id="{BE6855A9-30EC-4313-B2EC-A2B8FEA01C66}"/>
            </a:ext>
          </a:extLst>
        </xdr:cNvPr>
        <xdr:cNvPicPr>
          <a:picLocks noChangeAspect="1"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36420" y="1191768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15240</xdr:colOff>
      <xdr:row>49</xdr:row>
      <xdr:rowOff>0</xdr:rowOff>
    </xdr:from>
    <xdr:to>
      <xdr:col>3</xdr:col>
      <xdr:colOff>15240</xdr:colOff>
      <xdr:row>49</xdr:row>
      <xdr:rowOff>0</xdr:rowOff>
    </xdr:to>
    <xdr:pic>
      <xdr:nvPicPr>
        <xdr:cNvPr id="51" name="Kép 50" descr="⬇">
          <a:extLst>
            <a:ext uri="{FF2B5EF4-FFF2-40B4-BE49-F238E27FC236}">
              <a16:creationId xmlns:a16="http://schemas.microsoft.com/office/drawing/2014/main" id="{BF87A160-F447-4F0D-ACEC-8BDDD72B837C}"/>
            </a:ext>
          </a:extLst>
        </xdr:cNvPr>
        <xdr:cNvPicPr>
          <a:picLocks noChangeAspect="1"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44040" y="1191768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411480</xdr:colOff>
      <xdr:row>26</xdr:row>
      <xdr:rowOff>3848100</xdr:rowOff>
    </xdr:to>
    <xdr:pic>
      <xdr:nvPicPr>
        <xdr:cNvPr id="2" name="Picture 41744">
          <a:extLst>
            <a:ext uri="{FF2B5EF4-FFF2-40B4-BE49-F238E27FC236}">
              <a16:creationId xmlns:a16="http://schemas.microsoft.com/office/drawing/2014/main" id="{EAF38DCD-813A-4DEA-856E-9FD977455CA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82880"/>
          <a:ext cx="6507480" cy="9220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236220</xdr:colOff>
      <xdr:row>5</xdr:row>
      <xdr:rowOff>15240</xdr:rowOff>
    </xdr:from>
    <xdr:to>
      <xdr:col>9</xdr:col>
      <xdr:colOff>160020</xdr:colOff>
      <xdr:row>9</xdr:row>
      <xdr:rowOff>45720</xdr:rowOff>
    </xdr:to>
    <xdr:pic>
      <xdr:nvPicPr>
        <xdr:cNvPr id="3" name="Picture 2027">
          <a:extLst>
            <a:ext uri="{FF2B5EF4-FFF2-40B4-BE49-F238E27FC236}">
              <a16:creationId xmlns:a16="http://schemas.microsoft.com/office/drawing/2014/main" id="{B1A428A3-B107-46AD-A657-45D69686F85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03420" y="929640"/>
          <a:ext cx="1143000" cy="8077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190500</xdr:colOff>
      <xdr:row>50</xdr:row>
      <xdr:rowOff>15240</xdr:rowOff>
    </xdr:from>
    <xdr:to>
      <xdr:col>1</xdr:col>
      <xdr:colOff>533400</xdr:colOff>
      <xdr:row>53</xdr:row>
      <xdr:rowOff>53340</xdr:rowOff>
    </xdr:to>
    <xdr:pic>
      <xdr:nvPicPr>
        <xdr:cNvPr id="4" name="Picture 2475">
          <a:extLst>
            <a:ext uri="{FF2B5EF4-FFF2-40B4-BE49-F238E27FC236}">
              <a16:creationId xmlns:a16="http://schemas.microsoft.com/office/drawing/2014/main" id="{D621C004-5347-4350-9EFA-0D5A3BA42C7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0500" y="32339280"/>
          <a:ext cx="952500" cy="678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411480</xdr:colOff>
      <xdr:row>26</xdr:row>
      <xdr:rowOff>3573780</xdr:rowOff>
    </xdr:to>
    <xdr:pic>
      <xdr:nvPicPr>
        <xdr:cNvPr id="2" name="Picture 40647">
          <a:extLst>
            <a:ext uri="{FF2B5EF4-FFF2-40B4-BE49-F238E27FC236}">
              <a16:creationId xmlns:a16="http://schemas.microsoft.com/office/drawing/2014/main" id="{0DFD572D-BB99-4CC5-AE99-2FA81819011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82880"/>
          <a:ext cx="6507480" cy="8945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236220</xdr:colOff>
      <xdr:row>5</xdr:row>
      <xdr:rowOff>15240</xdr:rowOff>
    </xdr:from>
    <xdr:to>
      <xdr:col>9</xdr:col>
      <xdr:colOff>160020</xdr:colOff>
      <xdr:row>9</xdr:row>
      <xdr:rowOff>45720</xdr:rowOff>
    </xdr:to>
    <xdr:pic>
      <xdr:nvPicPr>
        <xdr:cNvPr id="3" name="Picture 1987">
          <a:extLst>
            <a:ext uri="{FF2B5EF4-FFF2-40B4-BE49-F238E27FC236}">
              <a16:creationId xmlns:a16="http://schemas.microsoft.com/office/drawing/2014/main" id="{E32F1930-2EBC-4CA9-A185-BFA35E53B4E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03420" y="929640"/>
          <a:ext cx="1143000" cy="8077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190500</xdr:colOff>
      <xdr:row>50</xdr:row>
      <xdr:rowOff>15240</xdr:rowOff>
    </xdr:from>
    <xdr:to>
      <xdr:col>1</xdr:col>
      <xdr:colOff>533400</xdr:colOff>
      <xdr:row>53</xdr:row>
      <xdr:rowOff>53340</xdr:rowOff>
    </xdr:to>
    <xdr:pic>
      <xdr:nvPicPr>
        <xdr:cNvPr id="4" name="Picture 2435">
          <a:extLst>
            <a:ext uri="{FF2B5EF4-FFF2-40B4-BE49-F238E27FC236}">
              <a16:creationId xmlns:a16="http://schemas.microsoft.com/office/drawing/2014/main" id="{ADBED319-4299-4CF0-80ED-53C6FB3D051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0500" y="32339280"/>
          <a:ext cx="952500" cy="678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411480</xdr:colOff>
      <xdr:row>24</xdr:row>
      <xdr:rowOff>220980</xdr:rowOff>
    </xdr:to>
    <xdr:pic>
      <xdr:nvPicPr>
        <xdr:cNvPr id="2" name="Picture 41882">
          <a:extLst>
            <a:ext uri="{FF2B5EF4-FFF2-40B4-BE49-F238E27FC236}">
              <a16:creationId xmlns:a16="http://schemas.microsoft.com/office/drawing/2014/main" id="{FF5A12D5-5415-499F-98DB-5C86D370F31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82880"/>
          <a:ext cx="6507480" cy="8945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342900</xdr:colOff>
      <xdr:row>3</xdr:row>
      <xdr:rowOff>15240</xdr:rowOff>
    </xdr:from>
    <xdr:to>
      <xdr:col>9</xdr:col>
      <xdr:colOff>266700</xdr:colOff>
      <xdr:row>7</xdr:row>
      <xdr:rowOff>45720</xdr:rowOff>
    </xdr:to>
    <xdr:pic>
      <xdr:nvPicPr>
        <xdr:cNvPr id="3" name="Picture 1981">
          <a:extLst>
            <a:ext uri="{FF2B5EF4-FFF2-40B4-BE49-F238E27FC236}">
              <a16:creationId xmlns:a16="http://schemas.microsoft.com/office/drawing/2014/main" id="{51480146-F7A3-4D5A-870A-601B8D3F4A4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610100" y="563880"/>
          <a:ext cx="1143000" cy="8077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518160</xdr:colOff>
      <xdr:row>42</xdr:row>
      <xdr:rowOff>15240</xdr:rowOff>
    </xdr:from>
    <xdr:to>
      <xdr:col>2</xdr:col>
      <xdr:colOff>251460</xdr:colOff>
      <xdr:row>45</xdr:row>
      <xdr:rowOff>53340</xdr:rowOff>
    </xdr:to>
    <xdr:pic>
      <xdr:nvPicPr>
        <xdr:cNvPr id="4" name="Picture 2656">
          <a:extLst>
            <a:ext uri="{FF2B5EF4-FFF2-40B4-BE49-F238E27FC236}">
              <a16:creationId xmlns:a16="http://schemas.microsoft.com/office/drawing/2014/main" id="{D9580F07-CB33-4A92-A095-420D236DB3C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18160" y="44622720"/>
          <a:ext cx="952500" cy="678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396240</xdr:colOff>
      <xdr:row>5</xdr:row>
      <xdr:rowOff>15240</xdr:rowOff>
    </xdr:from>
    <xdr:to>
      <xdr:col>2</xdr:col>
      <xdr:colOff>53975</xdr:colOff>
      <xdr:row>13</xdr:row>
      <xdr:rowOff>96520</xdr:rowOff>
    </xdr:to>
    <xdr:grpSp>
      <xdr:nvGrpSpPr>
        <xdr:cNvPr id="2" name="Group 37360">
          <a:extLst>
            <a:ext uri="{FF2B5EF4-FFF2-40B4-BE49-F238E27FC236}">
              <a16:creationId xmlns:a16="http://schemas.microsoft.com/office/drawing/2014/main" id="{70CD2460-90F4-4600-825F-EDF048FFF012}"/>
            </a:ext>
          </a:extLst>
        </xdr:cNvPr>
        <xdr:cNvGrpSpPr/>
      </xdr:nvGrpSpPr>
      <xdr:grpSpPr>
        <a:xfrm>
          <a:off x="396240" y="1508760"/>
          <a:ext cx="876935" cy="1544320"/>
          <a:chOff x="0" y="0"/>
          <a:chExt cx="877036" cy="1544346"/>
        </a:xfrm>
      </xdr:grpSpPr>
      <xdr:sp macro="" textlink="">
        <xdr:nvSpPr>
          <xdr:cNvPr id="3" name="Shape 44022">
            <a:extLst>
              <a:ext uri="{FF2B5EF4-FFF2-40B4-BE49-F238E27FC236}">
                <a16:creationId xmlns:a16="http://schemas.microsoft.com/office/drawing/2014/main" id="{5F476B9A-6E0C-48DA-AFB3-6A5E37E61B18}"/>
              </a:ext>
            </a:extLst>
          </xdr:cNvPr>
          <xdr:cNvSpPr/>
        </xdr:nvSpPr>
        <xdr:spPr>
          <a:xfrm>
            <a:off x="0" y="219259"/>
            <a:ext cx="200193" cy="219259"/>
          </a:xfrm>
          <a:custGeom>
            <a:avLst/>
            <a:gdLst/>
            <a:ahLst/>
            <a:cxnLst/>
            <a:rect l="0" t="0" r="0" b="0"/>
            <a:pathLst>
              <a:path w="200193" h="219259">
                <a:moveTo>
                  <a:pt x="0" y="0"/>
                </a:moveTo>
                <a:lnTo>
                  <a:pt x="200193" y="0"/>
                </a:lnTo>
                <a:lnTo>
                  <a:pt x="200193" y="219259"/>
                </a:lnTo>
                <a:lnTo>
                  <a:pt x="0" y="219259"/>
                </a:lnTo>
                <a:lnTo>
                  <a:pt x="0" y="0"/>
                </a:lnTo>
              </a:path>
            </a:pathLst>
          </a:custGeom>
          <a:ln w="0" cap="flat">
            <a:miter lim="127000"/>
          </a:ln>
        </xdr:spPr>
        <xdr:style>
          <a:lnRef idx="0">
            <a:srgbClr val="000000">
              <a:alpha val="0"/>
            </a:srgbClr>
          </a:lnRef>
          <a:fillRef idx="1">
            <a:srgbClr val="00783C"/>
          </a:fillRef>
          <a:effectRef idx="0">
            <a:scrgbClr r="0" g="0" b="0"/>
          </a:effectRef>
          <a:fontRef idx="none"/>
        </xdr:style>
        <xdr:txBody>
          <a:bodyPr/>
          <a:lstStyle/>
          <a:p>
            <a:endParaRPr lang="en-GB"/>
          </a:p>
        </xdr:txBody>
      </xdr:sp>
      <xdr:sp macro="" textlink="">
        <xdr:nvSpPr>
          <xdr:cNvPr id="4" name="Shape 44023">
            <a:extLst>
              <a:ext uri="{FF2B5EF4-FFF2-40B4-BE49-F238E27FC236}">
                <a16:creationId xmlns:a16="http://schemas.microsoft.com/office/drawing/2014/main" id="{18C50D15-5E5D-44AB-95BA-B13D44E7B29F}"/>
              </a:ext>
            </a:extLst>
          </xdr:cNvPr>
          <xdr:cNvSpPr/>
        </xdr:nvSpPr>
        <xdr:spPr>
          <a:xfrm>
            <a:off x="0" y="438518"/>
            <a:ext cx="200193" cy="219259"/>
          </a:xfrm>
          <a:custGeom>
            <a:avLst/>
            <a:gdLst/>
            <a:ahLst/>
            <a:cxnLst/>
            <a:rect l="0" t="0" r="0" b="0"/>
            <a:pathLst>
              <a:path w="200193" h="219259">
                <a:moveTo>
                  <a:pt x="0" y="0"/>
                </a:moveTo>
                <a:lnTo>
                  <a:pt x="200193" y="0"/>
                </a:lnTo>
                <a:lnTo>
                  <a:pt x="200193" y="219259"/>
                </a:lnTo>
                <a:lnTo>
                  <a:pt x="0" y="219259"/>
                </a:lnTo>
                <a:lnTo>
                  <a:pt x="0" y="0"/>
                </a:lnTo>
              </a:path>
            </a:pathLst>
          </a:custGeom>
          <a:ln w="0" cap="flat">
            <a:miter lim="127000"/>
          </a:ln>
        </xdr:spPr>
        <xdr:style>
          <a:lnRef idx="0">
            <a:srgbClr val="000000">
              <a:alpha val="0"/>
            </a:srgbClr>
          </a:lnRef>
          <a:fillRef idx="1">
            <a:srgbClr val="049E58"/>
          </a:fillRef>
          <a:effectRef idx="0">
            <a:scrgbClr r="0" g="0" b="0"/>
          </a:effectRef>
          <a:fontRef idx="none"/>
        </xdr:style>
        <xdr:txBody>
          <a:bodyPr/>
          <a:lstStyle/>
          <a:p>
            <a:endParaRPr lang="en-GB"/>
          </a:p>
        </xdr:txBody>
      </xdr:sp>
      <xdr:sp macro="" textlink="">
        <xdr:nvSpPr>
          <xdr:cNvPr id="5" name="Shape 44024">
            <a:extLst>
              <a:ext uri="{FF2B5EF4-FFF2-40B4-BE49-F238E27FC236}">
                <a16:creationId xmlns:a16="http://schemas.microsoft.com/office/drawing/2014/main" id="{F34EEB8E-7062-46C6-B4E2-CAC118AD2501}"/>
              </a:ext>
            </a:extLst>
          </xdr:cNvPr>
          <xdr:cNvSpPr/>
        </xdr:nvSpPr>
        <xdr:spPr>
          <a:xfrm>
            <a:off x="0" y="657777"/>
            <a:ext cx="200193" cy="219259"/>
          </a:xfrm>
          <a:custGeom>
            <a:avLst/>
            <a:gdLst/>
            <a:ahLst/>
            <a:cxnLst/>
            <a:rect l="0" t="0" r="0" b="0"/>
            <a:pathLst>
              <a:path w="200193" h="219259">
                <a:moveTo>
                  <a:pt x="0" y="0"/>
                </a:moveTo>
                <a:lnTo>
                  <a:pt x="200193" y="0"/>
                </a:lnTo>
                <a:lnTo>
                  <a:pt x="200193" y="219259"/>
                </a:lnTo>
                <a:lnTo>
                  <a:pt x="0" y="219259"/>
                </a:lnTo>
                <a:lnTo>
                  <a:pt x="0" y="0"/>
                </a:lnTo>
              </a:path>
            </a:pathLst>
          </a:custGeom>
          <a:ln w="0" cap="flat">
            <a:miter lim="127000"/>
          </a:ln>
        </xdr:spPr>
        <xdr:style>
          <a:lnRef idx="0">
            <a:srgbClr val="000000">
              <a:alpha val="0"/>
            </a:srgbClr>
          </a:lnRef>
          <a:fillRef idx="1">
            <a:srgbClr val="FFFF00"/>
          </a:fillRef>
          <a:effectRef idx="0">
            <a:scrgbClr r="0" g="0" b="0"/>
          </a:effectRef>
          <a:fontRef idx="none"/>
        </xdr:style>
        <xdr:txBody>
          <a:bodyPr/>
          <a:lstStyle/>
          <a:p>
            <a:endParaRPr lang="en-GB"/>
          </a:p>
        </xdr:txBody>
      </xdr:sp>
      <xdr:sp macro="" textlink="">
        <xdr:nvSpPr>
          <xdr:cNvPr id="6" name="Shape 44025">
            <a:extLst>
              <a:ext uri="{FF2B5EF4-FFF2-40B4-BE49-F238E27FC236}">
                <a16:creationId xmlns:a16="http://schemas.microsoft.com/office/drawing/2014/main" id="{46AA14E4-2655-4452-9E8B-BA653C7F203A}"/>
              </a:ext>
            </a:extLst>
          </xdr:cNvPr>
          <xdr:cNvSpPr/>
        </xdr:nvSpPr>
        <xdr:spPr>
          <a:xfrm>
            <a:off x="0" y="877036"/>
            <a:ext cx="200193" cy="219259"/>
          </a:xfrm>
          <a:custGeom>
            <a:avLst/>
            <a:gdLst/>
            <a:ahLst/>
            <a:cxnLst/>
            <a:rect l="0" t="0" r="0" b="0"/>
            <a:pathLst>
              <a:path w="200193" h="219259">
                <a:moveTo>
                  <a:pt x="0" y="0"/>
                </a:moveTo>
                <a:lnTo>
                  <a:pt x="200193" y="0"/>
                </a:lnTo>
                <a:lnTo>
                  <a:pt x="200193" y="219259"/>
                </a:lnTo>
                <a:lnTo>
                  <a:pt x="0" y="219259"/>
                </a:lnTo>
                <a:lnTo>
                  <a:pt x="0" y="0"/>
                </a:lnTo>
              </a:path>
            </a:pathLst>
          </a:custGeom>
          <a:ln w="0" cap="flat">
            <a:miter lim="127000"/>
          </a:ln>
        </xdr:spPr>
        <xdr:style>
          <a:lnRef idx="0">
            <a:srgbClr val="000000">
              <a:alpha val="0"/>
            </a:srgbClr>
          </a:lnRef>
          <a:fillRef idx="1">
            <a:srgbClr val="F6B26B"/>
          </a:fillRef>
          <a:effectRef idx="0">
            <a:scrgbClr r="0" g="0" b="0"/>
          </a:effectRef>
          <a:fontRef idx="none"/>
        </xdr:style>
        <xdr:txBody>
          <a:bodyPr/>
          <a:lstStyle/>
          <a:p>
            <a:endParaRPr lang="en-GB"/>
          </a:p>
        </xdr:txBody>
      </xdr:sp>
      <xdr:sp macro="" textlink="">
        <xdr:nvSpPr>
          <xdr:cNvPr id="7" name="Shape 44026">
            <a:extLst>
              <a:ext uri="{FF2B5EF4-FFF2-40B4-BE49-F238E27FC236}">
                <a16:creationId xmlns:a16="http://schemas.microsoft.com/office/drawing/2014/main" id="{1EA842A0-775F-4323-B94D-50E675EDB033}"/>
              </a:ext>
            </a:extLst>
          </xdr:cNvPr>
          <xdr:cNvSpPr/>
        </xdr:nvSpPr>
        <xdr:spPr>
          <a:xfrm>
            <a:off x="0" y="1096295"/>
            <a:ext cx="200193" cy="219259"/>
          </a:xfrm>
          <a:custGeom>
            <a:avLst/>
            <a:gdLst/>
            <a:ahLst/>
            <a:cxnLst/>
            <a:rect l="0" t="0" r="0" b="0"/>
            <a:pathLst>
              <a:path w="200193" h="219259">
                <a:moveTo>
                  <a:pt x="0" y="0"/>
                </a:moveTo>
                <a:lnTo>
                  <a:pt x="200193" y="0"/>
                </a:lnTo>
                <a:lnTo>
                  <a:pt x="200193" y="219259"/>
                </a:lnTo>
                <a:lnTo>
                  <a:pt x="0" y="219259"/>
                </a:lnTo>
                <a:lnTo>
                  <a:pt x="0" y="0"/>
                </a:lnTo>
              </a:path>
            </a:pathLst>
          </a:custGeom>
          <a:ln w="0" cap="flat">
            <a:miter lim="127000"/>
          </a:ln>
        </xdr:spPr>
        <xdr:style>
          <a:lnRef idx="0">
            <a:srgbClr val="000000">
              <a:alpha val="0"/>
            </a:srgbClr>
          </a:lnRef>
          <a:fillRef idx="1">
            <a:srgbClr val="FF0000"/>
          </a:fillRef>
          <a:effectRef idx="0">
            <a:scrgbClr r="0" g="0" b="0"/>
          </a:effectRef>
          <a:fontRef idx="none"/>
        </xdr:style>
        <xdr:txBody>
          <a:bodyPr/>
          <a:lstStyle/>
          <a:p>
            <a:endParaRPr lang="en-GB"/>
          </a:p>
        </xdr:txBody>
      </xdr:sp>
      <xdr:sp macro="" textlink="">
        <xdr:nvSpPr>
          <xdr:cNvPr id="8" name="Shape 44027">
            <a:extLst>
              <a:ext uri="{FF2B5EF4-FFF2-40B4-BE49-F238E27FC236}">
                <a16:creationId xmlns:a16="http://schemas.microsoft.com/office/drawing/2014/main" id="{B96A88B9-D51C-4D49-BA2D-6C5ED249AC7D}"/>
              </a:ext>
            </a:extLst>
          </xdr:cNvPr>
          <xdr:cNvSpPr/>
        </xdr:nvSpPr>
        <xdr:spPr>
          <a:xfrm>
            <a:off x="0" y="1315554"/>
            <a:ext cx="200193" cy="219259"/>
          </a:xfrm>
          <a:custGeom>
            <a:avLst/>
            <a:gdLst/>
            <a:ahLst/>
            <a:cxnLst/>
            <a:rect l="0" t="0" r="0" b="0"/>
            <a:pathLst>
              <a:path w="200193" h="219259">
                <a:moveTo>
                  <a:pt x="0" y="0"/>
                </a:moveTo>
                <a:lnTo>
                  <a:pt x="200193" y="0"/>
                </a:lnTo>
                <a:lnTo>
                  <a:pt x="200193" y="219259"/>
                </a:lnTo>
                <a:lnTo>
                  <a:pt x="0" y="219259"/>
                </a:lnTo>
                <a:lnTo>
                  <a:pt x="0" y="0"/>
                </a:lnTo>
              </a:path>
            </a:pathLst>
          </a:custGeom>
          <a:ln w="0" cap="flat">
            <a:miter lim="127000"/>
          </a:ln>
        </xdr:spPr>
        <xdr:style>
          <a:lnRef idx="0">
            <a:srgbClr val="000000">
              <a:alpha val="0"/>
            </a:srgbClr>
          </a:lnRef>
          <a:fillRef idx="1">
            <a:srgbClr val="BFBFBF"/>
          </a:fillRef>
          <a:effectRef idx="0">
            <a:scrgbClr r="0" g="0" b="0"/>
          </a:effectRef>
          <a:fontRef idx="none"/>
        </xdr:style>
        <xdr:txBody>
          <a:bodyPr/>
          <a:lstStyle/>
          <a:p>
            <a:endParaRPr lang="en-GB"/>
          </a:p>
        </xdr:txBody>
      </xdr:sp>
      <xdr:sp macro="" textlink="">
        <xdr:nvSpPr>
          <xdr:cNvPr id="9" name="Shape 44028">
            <a:extLst>
              <a:ext uri="{FF2B5EF4-FFF2-40B4-BE49-F238E27FC236}">
                <a16:creationId xmlns:a16="http://schemas.microsoft.com/office/drawing/2014/main" id="{D4D1E2C4-92C1-4B27-96C8-0AAFA8C13419}"/>
              </a:ext>
            </a:extLst>
          </xdr:cNvPr>
          <xdr:cNvSpPr/>
        </xdr:nvSpPr>
        <xdr:spPr>
          <a:xfrm>
            <a:off x="200193" y="1534813"/>
            <a:ext cx="676843" cy="9533"/>
          </a:xfrm>
          <a:custGeom>
            <a:avLst/>
            <a:gdLst/>
            <a:ahLst/>
            <a:cxnLst/>
            <a:rect l="0" t="0" r="0" b="0"/>
            <a:pathLst>
              <a:path w="676843" h="9533">
                <a:moveTo>
                  <a:pt x="0" y="0"/>
                </a:moveTo>
                <a:lnTo>
                  <a:pt x="676843" y="0"/>
                </a:lnTo>
                <a:lnTo>
                  <a:pt x="676843" y="9533"/>
                </a:lnTo>
                <a:lnTo>
                  <a:pt x="0" y="9533"/>
                </a:lnTo>
                <a:lnTo>
                  <a:pt x="0" y="0"/>
                </a:lnTo>
              </a:path>
            </a:pathLst>
          </a:custGeom>
          <a:ln w="0" cap="flat">
            <a:miter lim="127000"/>
          </a:ln>
        </xdr:spPr>
        <xdr:style>
          <a:lnRef idx="0">
            <a:srgbClr val="000000">
              <a:alpha val="0"/>
            </a:srgbClr>
          </a:lnRef>
          <a:fillRef idx="1">
            <a:srgbClr val="FFFFFF"/>
          </a:fillRef>
          <a:effectRef idx="0">
            <a:scrgbClr r="0" g="0" b="0"/>
          </a:effectRef>
          <a:fontRef idx="none"/>
        </xdr:style>
        <xdr:txBody>
          <a:bodyPr/>
          <a:lstStyle/>
          <a:p>
            <a:endParaRPr lang="en-GB"/>
          </a:p>
        </xdr:txBody>
      </xdr:sp>
      <xdr:sp macro="" textlink="">
        <xdr:nvSpPr>
          <xdr:cNvPr id="10" name="Shape 44029">
            <a:extLst>
              <a:ext uri="{FF2B5EF4-FFF2-40B4-BE49-F238E27FC236}">
                <a16:creationId xmlns:a16="http://schemas.microsoft.com/office/drawing/2014/main" id="{2C6E2092-E8D6-415E-A8DA-42FB3DB511F6}"/>
              </a:ext>
            </a:extLst>
          </xdr:cNvPr>
          <xdr:cNvSpPr/>
        </xdr:nvSpPr>
        <xdr:spPr>
          <a:xfrm>
            <a:off x="0" y="1534813"/>
            <a:ext cx="209726" cy="9533"/>
          </a:xfrm>
          <a:custGeom>
            <a:avLst/>
            <a:gdLst/>
            <a:ahLst/>
            <a:cxnLst/>
            <a:rect l="0" t="0" r="0" b="0"/>
            <a:pathLst>
              <a:path w="209726" h="9533">
                <a:moveTo>
                  <a:pt x="0" y="0"/>
                </a:moveTo>
                <a:lnTo>
                  <a:pt x="209726" y="0"/>
                </a:lnTo>
                <a:lnTo>
                  <a:pt x="209726" y="9533"/>
                </a:lnTo>
                <a:lnTo>
                  <a:pt x="0" y="9533"/>
                </a:lnTo>
                <a:lnTo>
                  <a:pt x="0" y="0"/>
                </a:lnTo>
              </a:path>
            </a:pathLst>
          </a:custGeom>
          <a:ln w="0" cap="flat">
            <a:miter lim="127000"/>
          </a:ln>
        </xdr:spPr>
        <xdr:style>
          <a:lnRef idx="0">
            <a:srgbClr val="000000">
              <a:alpha val="0"/>
            </a:srgbClr>
          </a:lnRef>
          <a:fillRef idx="1">
            <a:srgbClr val="FFFFFF"/>
          </a:fillRef>
          <a:effectRef idx="0">
            <a:scrgbClr r="0" g="0" b="0"/>
          </a:effectRef>
          <a:fontRef idx="none"/>
        </xdr:style>
        <xdr:txBody>
          <a:bodyPr/>
          <a:lstStyle/>
          <a:p>
            <a:endParaRPr lang="en-GB"/>
          </a:p>
        </xdr:txBody>
      </xdr:sp>
      <xdr:sp macro="" textlink="">
        <xdr:nvSpPr>
          <xdr:cNvPr id="11" name="Shape 44030">
            <a:extLst>
              <a:ext uri="{FF2B5EF4-FFF2-40B4-BE49-F238E27FC236}">
                <a16:creationId xmlns:a16="http://schemas.microsoft.com/office/drawing/2014/main" id="{F17C7DBE-2689-4F74-953B-F5096596A099}"/>
              </a:ext>
            </a:extLst>
          </xdr:cNvPr>
          <xdr:cNvSpPr/>
        </xdr:nvSpPr>
        <xdr:spPr>
          <a:xfrm>
            <a:off x="0" y="1315554"/>
            <a:ext cx="9533" cy="228792"/>
          </a:xfrm>
          <a:custGeom>
            <a:avLst/>
            <a:gdLst/>
            <a:ahLst/>
            <a:cxnLst/>
            <a:rect l="0" t="0" r="0" b="0"/>
            <a:pathLst>
              <a:path w="9533" h="228792">
                <a:moveTo>
                  <a:pt x="0" y="0"/>
                </a:moveTo>
                <a:lnTo>
                  <a:pt x="9533" y="0"/>
                </a:lnTo>
                <a:lnTo>
                  <a:pt x="9533" y="228792"/>
                </a:lnTo>
                <a:lnTo>
                  <a:pt x="0" y="228792"/>
                </a:lnTo>
                <a:lnTo>
                  <a:pt x="0" y="0"/>
                </a:lnTo>
              </a:path>
            </a:pathLst>
          </a:custGeom>
          <a:ln w="0" cap="flat">
            <a:miter lim="127000"/>
          </a:ln>
        </xdr:spPr>
        <xdr:style>
          <a:lnRef idx="0">
            <a:srgbClr val="000000">
              <a:alpha val="0"/>
            </a:srgbClr>
          </a:lnRef>
          <a:fillRef idx="1">
            <a:srgbClr val="FFFFFF"/>
          </a:fillRef>
          <a:effectRef idx="0">
            <a:scrgbClr r="0" g="0" b="0"/>
          </a:effectRef>
          <a:fontRef idx="none"/>
        </xdr:style>
        <xdr:txBody>
          <a:bodyPr/>
          <a:lstStyle/>
          <a:p>
            <a:endParaRPr lang="en-GB"/>
          </a:p>
        </xdr:txBody>
      </xdr:sp>
      <xdr:sp macro="" textlink="">
        <xdr:nvSpPr>
          <xdr:cNvPr id="12" name="Shape 44031">
            <a:extLst>
              <a:ext uri="{FF2B5EF4-FFF2-40B4-BE49-F238E27FC236}">
                <a16:creationId xmlns:a16="http://schemas.microsoft.com/office/drawing/2014/main" id="{3274F3EE-38C2-4775-A25C-44088037EB6D}"/>
              </a:ext>
            </a:extLst>
          </xdr:cNvPr>
          <xdr:cNvSpPr/>
        </xdr:nvSpPr>
        <xdr:spPr>
          <a:xfrm>
            <a:off x="200193" y="1315554"/>
            <a:ext cx="9533" cy="228792"/>
          </a:xfrm>
          <a:custGeom>
            <a:avLst/>
            <a:gdLst/>
            <a:ahLst/>
            <a:cxnLst/>
            <a:rect l="0" t="0" r="0" b="0"/>
            <a:pathLst>
              <a:path w="9533" h="228792">
                <a:moveTo>
                  <a:pt x="0" y="0"/>
                </a:moveTo>
                <a:lnTo>
                  <a:pt x="9533" y="0"/>
                </a:lnTo>
                <a:lnTo>
                  <a:pt x="9533" y="228792"/>
                </a:lnTo>
                <a:lnTo>
                  <a:pt x="0" y="228792"/>
                </a:lnTo>
                <a:lnTo>
                  <a:pt x="0" y="0"/>
                </a:lnTo>
              </a:path>
            </a:pathLst>
          </a:custGeom>
          <a:ln w="0" cap="flat">
            <a:miter lim="127000"/>
          </a:ln>
        </xdr:spPr>
        <xdr:style>
          <a:lnRef idx="0">
            <a:srgbClr val="000000">
              <a:alpha val="0"/>
            </a:srgbClr>
          </a:lnRef>
          <a:fillRef idx="1">
            <a:srgbClr val="FFFFFF"/>
          </a:fillRef>
          <a:effectRef idx="0">
            <a:scrgbClr r="0" g="0" b="0"/>
          </a:effectRef>
          <a:fontRef idx="none"/>
        </xdr:style>
        <xdr:txBody>
          <a:bodyPr/>
          <a:lstStyle/>
          <a:p>
            <a:endParaRPr lang="en-GB"/>
          </a:p>
        </xdr:txBody>
      </xdr:sp>
      <xdr:sp macro="" textlink="">
        <xdr:nvSpPr>
          <xdr:cNvPr id="13" name="Shape 44032">
            <a:extLst>
              <a:ext uri="{FF2B5EF4-FFF2-40B4-BE49-F238E27FC236}">
                <a16:creationId xmlns:a16="http://schemas.microsoft.com/office/drawing/2014/main" id="{7DFDCAAD-B6B4-4117-8F61-E81F46D22480}"/>
              </a:ext>
            </a:extLst>
          </xdr:cNvPr>
          <xdr:cNvSpPr/>
        </xdr:nvSpPr>
        <xdr:spPr>
          <a:xfrm>
            <a:off x="200193" y="1315554"/>
            <a:ext cx="676843" cy="9533"/>
          </a:xfrm>
          <a:custGeom>
            <a:avLst/>
            <a:gdLst/>
            <a:ahLst/>
            <a:cxnLst/>
            <a:rect l="0" t="0" r="0" b="0"/>
            <a:pathLst>
              <a:path w="676843" h="9533">
                <a:moveTo>
                  <a:pt x="0" y="0"/>
                </a:moveTo>
                <a:lnTo>
                  <a:pt x="676843" y="0"/>
                </a:lnTo>
                <a:lnTo>
                  <a:pt x="676843" y="9533"/>
                </a:lnTo>
                <a:lnTo>
                  <a:pt x="0" y="9533"/>
                </a:lnTo>
                <a:lnTo>
                  <a:pt x="0" y="0"/>
                </a:lnTo>
              </a:path>
            </a:pathLst>
          </a:custGeom>
          <a:ln w="0" cap="flat">
            <a:miter lim="127000"/>
          </a:ln>
        </xdr:spPr>
        <xdr:style>
          <a:lnRef idx="0">
            <a:srgbClr val="000000">
              <a:alpha val="0"/>
            </a:srgbClr>
          </a:lnRef>
          <a:fillRef idx="1">
            <a:srgbClr val="FFFFFF"/>
          </a:fillRef>
          <a:effectRef idx="0">
            <a:scrgbClr r="0" g="0" b="0"/>
          </a:effectRef>
          <a:fontRef idx="none"/>
        </xdr:style>
        <xdr:txBody>
          <a:bodyPr/>
          <a:lstStyle/>
          <a:p>
            <a:endParaRPr lang="en-GB"/>
          </a:p>
        </xdr:txBody>
      </xdr:sp>
      <xdr:sp macro="" textlink="">
        <xdr:nvSpPr>
          <xdr:cNvPr id="14" name="Shape 44033">
            <a:extLst>
              <a:ext uri="{FF2B5EF4-FFF2-40B4-BE49-F238E27FC236}">
                <a16:creationId xmlns:a16="http://schemas.microsoft.com/office/drawing/2014/main" id="{2D8DBFDA-0E85-4998-B37E-1901C3925055}"/>
              </a:ext>
            </a:extLst>
          </xdr:cNvPr>
          <xdr:cNvSpPr/>
        </xdr:nvSpPr>
        <xdr:spPr>
          <a:xfrm>
            <a:off x="0" y="1315554"/>
            <a:ext cx="209726" cy="9533"/>
          </a:xfrm>
          <a:custGeom>
            <a:avLst/>
            <a:gdLst/>
            <a:ahLst/>
            <a:cxnLst/>
            <a:rect l="0" t="0" r="0" b="0"/>
            <a:pathLst>
              <a:path w="209726" h="9533">
                <a:moveTo>
                  <a:pt x="0" y="0"/>
                </a:moveTo>
                <a:lnTo>
                  <a:pt x="209726" y="0"/>
                </a:lnTo>
                <a:lnTo>
                  <a:pt x="209726" y="9533"/>
                </a:lnTo>
                <a:lnTo>
                  <a:pt x="0" y="9533"/>
                </a:lnTo>
                <a:lnTo>
                  <a:pt x="0" y="0"/>
                </a:lnTo>
              </a:path>
            </a:pathLst>
          </a:custGeom>
          <a:ln w="0" cap="flat">
            <a:miter lim="127000"/>
          </a:ln>
        </xdr:spPr>
        <xdr:style>
          <a:lnRef idx="0">
            <a:srgbClr val="000000">
              <a:alpha val="0"/>
            </a:srgbClr>
          </a:lnRef>
          <a:fillRef idx="1">
            <a:srgbClr val="FFFFFF"/>
          </a:fillRef>
          <a:effectRef idx="0">
            <a:scrgbClr r="0" g="0" b="0"/>
          </a:effectRef>
          <a:fontRef idx="none"/>
        </xdr:style>
        <xdr:txBody>
          <a:bodyPr/>
          <a:lstStyle/>
          <a:p>
            <a:endParaRPr lang="en-GB"/>
          </a:p>
        </xdr:txBody>
      </xdr:sp>
      <xdr:sp macro="" textlink="">
        <xdr:nvSpPr>
          <xdr:cNvPr id="15" name="Shape 44034">
            <a:extLst>
              <a:ext uri="{FF2B5EF4-FFF2-40B4-BE49-F238E27FC236}">
                <a16:creationId xmlns:a16="http://schemas.microsoft.com/office/drawing/2014/main" id="{4FAB3D33-851F-42E1-AF6D-27A417E6DF5A}"/>
              </a:ext>
            </a:extLst>
          </xdr:cNvPr>
          <xdr:cNvSpPr/>
        </xdr:nvSpPr>
        <xdr:spPr>
          <a:xfrm>
            <a:off x="0" y="1096295"/>
            <a:ext cx="9533" cy="228792"/>
          </a:xfrm>
          <a:custGeom>
            <a:avLst/>
            <a:gdLst/>
            <a:ahLst/>
            <a:cxnLst/>
            <a:rect l="0" t="0" r="0" b="0"/>
            <a:pathLst>
              <a:path w="9533" h="228792">
                <a:moveTo>
                  <a:pt x="0" y="0"/>
                </a:moveTo>
                <a:lnTo>
                  <a:pt x="9533" y="0"/>
                </a:lnTo>
                <a:lnTo>
                  <a:pt x="9533" y="228792"/>
                </a:lnTo>
                <a:lnTo>
                  <a:pt x="0" y="228792"/>
                </a:lnTo>
                <a:lnTo>
                  <a:pt x="0" y="0"/>
                </a:lnTo>
              </a:path>
            </a:pathLst>
          </a:custGeom>
          <a:ln w="0" cap="flat">
            <a:miter lim="127000"/>
          </a:ln>
        </xdr:spPr>
        <xdr:style>
          <a:lnRef idx="0">
            <a:srgbClr val="000000">
              <a:alpha val="0"/>
            </a:srgbClr>
          </a:lnRef>
          <a:fillRef idx="1">
            <a:srgbClr val="FFFFFF"/>
          </a:fillRef>
          <a:effectRef idx="0">
            <a:scrgbClr r="0" g="0" b="0"/>
          </a:effectRef>
          <a:fontRef idx="none"/>
        </xdr:style>
        <xdr:txBody>
          <a:bodyPr/>
          <a:lstStyle/>
          <a:p>
            <a:endParaRPr lang="en-GB"/>
          </a:p>
        </xdr:txBody>
      </xdr:sp>
      <xdr:sp macro="" textlink="">
        <xdr:nvSpPr>
          <xdr:cNvPr id="16" name="Shape 44035">
            <a:extLst>
              <a:ext uri="{FF2B5EF4-FFF2-40B4-BE49-F238E27FC236}">
                <a16:creationId xmlns:a16="http://schemas.microsoft.com/office/drawing/2014/main" id="{74E4F766-8A10-49BE-BDE7-7FD7274AA8DC}"/>
              </a:ext>
            </a:extLst>
          </xdr:cNvPr>
          <xdr:cNvSpPr/>
        </xdr:nvSpPr>
        <xdr:spPr>
          <a:xfrm>
            <a:off x="200193" y="1096295"/>
            <a:ext cx="9533" cy="228792"/>
          </a:xfrm>
          <a:custGeom>
            <a:avLst/>
            <a:gdLst/>
            <a:ahLst/>
            <a:cxnLst/>
            <a:rect l="0" t="0" r="0" b="0"/>
            <a:pathLst>
              <a:path w="9533" h="228792">
                <a:moveTo>
                  <a:pt x="0" y="0"/>
                </a:moveTo>
                <a:lnTo>
                  <a:pt x="9533" y="0"/>
                </a:lnTo>
                <a:lnTo>
                  <a:pt x="9533" y="228792"/>
                </a:lnTo>
                <a:lnTo>
                  <a:pt x="0" y="228792"/>
                </a:lnTo>
                <a:lnTo>
                  <a:pt x="0" y="0"/>
                </a:lnTo>
              </a:path>
            </a:pathLst>
          </a:custGeom>
          <a:ln w="0" cap="flat">
            <a:miter lim="127000"/>
          </a:ln>
        </xdr:spPr>
        <xdr:style>
          <a:lnRef idx="0">
            <a:srgbClr val="000000">
              <a:alpha val="0"/>
            </a:srgbClr>
          </a:lnRef>
          <a:fillRef idx="1">
            <a:srgbClr val="FFFFFF"/>
          </a:fillRef>
          <a:effectRef idx="0">
            <a:scrgbClr r="0" g="0" b="0"/>
          </a:effectRef>
          <a:fontRef idx="none"/>
        </xdr:style>
        <xdr:txBody>
          <a:bodyPr/>
          <a:lstStyle/>
          <a:p>
            <a:endParaRPr lang="en-GB"/>
          </a:p>
        </xdr:txBody>
      </xdr:sp>
      <xdr:sp macro="" textlink="">
        <xdr:nvSpPr>
          <xdr:cNvPr id="17" name="Shape 44036">
            <a:extLst>
              <a:ext uri="{FF2B5EF4-FFF2-40B4-BE49-F238E27FC236}">
                <a16:creationId xmlns:a16="http://schemas.microsoft.com/office/drawing/2014/main" id="{FEFE1376-33F1-4B06-B2EC-B76CF166A634}"/>
              </a:ext>
            </a:extLst>
          </xdr:cNvPr>
          <xdr:cNvSpPr/>
        </xdr:nvSpPr>
        <xdr:spPr>
          <a:xfrm>
            <a:off x="200193" y="1096295"/>
            <a:ext cx="676843" cy="9533"/>
          </a:xfrm>
          <a:custGeom>
            <a:avLst/>
            <a:gdLst/>
            <a:ahLst/>
            <a:cxnLst/>
            <a:rect l="0" t="0" r="0" b="0"/>
            <a:pathLst>
              <a:path w="676843" h="9533">
                <a:moveTo>
                  <a:pt x="0" y="0"/>
                </a:moveTo>
                <a:lnTo>
                  <a:pt x="676843" y="0"/>
                </a:lnTo>
                <a:lnTo>
                  <a:pt x="676843" y="9533"/>
                </a:lnTo>
                <a:lnTo>
                  <a:pt x="0" y="9533"/>
                </a:lnTo>
                <a:lnTo>
                  <a:pt x="0" y="0"/>
                </a:lnTo>
              </a:path>
            </a:pathLst>
          </a:custGeom>
          <a:ln w="0" cap="flat">
            <a:miter lim="127000"/>
          </a:ln>
        </xdr:spPr>
        <xdr:style>
          <a:lnRef idx="0">
            <a:srgbClr val="000000">
              <a:alpha val="0"/>
            </a:srgbClr>
          </a:lnRef>
          <a:fillRef idx="1">
            <a:srgbClr val="FFFFFF"/>
          </a:fillRef>
          <a:effectRef idx="0">
            <a:scrgbClr r="0" g="0" b="0"/>
          </a:effectRef>
          <a:fontRef idx="none"/>
        </xdr:style>
        <xdr:txBody>
          <a:bodyPr/>
          <a:lstStyle/>
          <a:p>
            <a:endParaRPr lang="en-GB"/>
          </a:p>
        </xdr:txBody>
      </xdr:sp>
      <xdr:sp macro="" textlink="">
        <xdr:nvSpPr>
          <xdr:cNvPr id="18" name="Shape 44037">
            <a:extLst>
              <a:ext uri="{FF2B5EF4-FFF2-40B4-BE49-F238E27FC236}">
                <a16:creationId xmlns:a16="http://schemas.microsoft.com/office/drawing/2014/main" id="{ED2AD289-C977-4F0C-B4D6-78DD95748ECA}"/>
              </a:ext>
            </a:extLst>
          </xdr:cNvPr>
          <xdr:cNvSpPr/>
        </xdr:nvSpPr>
        <xdr:spPr>
          <a:xfrm>
            <a:off x="0" y="1096295"/>
            <a:ext cx="209726" cy="9533"/>
          </a:xfrm>
          <a:custGeom>
            <a:avLst/>
            <a:gdLst/>
            <a:ahLst/>
            <a:cxnLst/>
            <a:rect l="0" t="0" r="0" b="0"/>
            <a:pathLst>
              <a:path w="209726" h="9533">
                <a:moveTo>
                  <a:pt x="0" y="0"/>
                </a:moveTo>
                <a:lnTo>
                  <a:pt x="209726" y="0"/>
                </a:lnTo>
                <a:lnTo>
                  <a:pt x="209726" y="9533"/>
                </a:lnTo>
                <a:lnTo>
                  <a:pt x="0" y="9533"/>
                </a:lnTo>
                <a:lnTo>
                  <a:pt x="0" y="0"/>
                </a:lnTo>
              </a:path>
            </a:pathLst>
          </a:custGeom>
          <a:ln w="0" cap="flat">
            <a:miter lim="127000"/>
          </a:ln>
        </xdr:spPr>
        <xdr:style>
          <a:lnRef idx="0">
            <a:srgbClr val="000000">
              <a:alpha val="0"/>
            </a:srgbClr>
          </a:lnRef>
          <a:fillRef idx="1">
            <a:srgbClr val="FFFFFF"/>
          </a:fillRef>
          <a:effectRef idx="0">
            <a:scrgbClr r="0" g="0" b="0"/>
          </a:effectRef>
          <a:fontRef idx="none"/>
        </xdr:style>
        <xdr:txBody>
          <a:bodyPr/>
          <a:lstStyle/>
          <a:p>
            <a:endParaRPr lang="en-GB"/>
          </a:p>
        </xdr:txBody>
      </xdr:sp>
      <xdr:sp macro="" textlink="">
        <xdr:nvSpPr>
          <xdr:cNvPr id="19" name="Shape 44038">
            <a:extLst>
              <a:ext uri="{FF2B5EF4-FFF2-40B4-BE49-F238E27FC236}">
                <a16:creationId xmlns:a16="http://schemas.microsoft.com/office/drawing/2014/main" id="{8740D5BF-7E70-4317-8D8F-50205877807E}"/>
              </a:ext>
            </a:extLst>
          </xdr:cNvPr>
          <xdr:cNvSpPr/>
        </xdr:nvSpPr>
        <xdr:spPr>
          <a:xfrm>
            <a:off x="0" y="877036"/>
            <a:ext cx="9533" cy="228792"/>
          </a:xfrm>
          <a:custGeom>
            <a:avLst/>
            <a:gdLst/>
            <a:ahLst/>
            <a:cxnLst/>
            <a:rect l="0" t="0" r="0" b="0"/>
            <a:pathLst>
              <a:path w="9533" h="228792">
                <a:moveTo>
                  <a:pt x="0" y="0"/>
                </a:moveTo>
                <a:lnTo>
                  <a:pt x="9533" y="0"/>
                </a:lnTo>
                <a:lnTo>
                  <a:pt x="9533" y="228792"/>
                </a:lnTo>
                <a:lnTo>
                  <a:pt x="0" y="228792"/>
                </a:lnTo>
                <a:lnTo>
                  <a:pt x="0" y="0"/>
                </a:lnTo>
              </a:path>
            </a:pathLst>
          </a:custGeom>
          <a:ln w="0" cap="flat">
            <a:miter lim="127000"/>
          </a:ln>
        </xdr:spPr>
        <xdr:style>
          <a:lnRef idx="0">
            <a:srgbClr val="000000">
              <a:alpha val="0"/>
            </a:srgbClr>
          </a:lnRef>
          <a:fillRef idx="1">
            <a:srgbClr val="FFFFFF"/>
          </a:fillRef>
          <a:effectRef idx="0">
            <a:scrgbClr r="0" g="0" b="0"/>
          </a:effectRef>
          <a:fontRef idx="none"/>
        </xdr:style>
        <xdr:txBody>
          <a:bodyPr/>
          <a:lstStyle/>
          <a:p>
            <a:endParaRPr lang="en-GB"/>
          </a:p>
        </xdr:txBody>
      </xdr:sp>
      <xdr:sp macro="" textlink="">
        <xdr:nvSpPr>
          <xdr:cNvPr id="20" name="Shape 44039">
            <a:extLst>
              <a:ext uri="{FF2B5EF4-FFF2-40B4-BE49-F238E27FC236}">
                <a16:creationId xmlns:a16="http://schemas.microsoft.com/office/drawing/2014/main" id="{A24735A7-4A23-4F00-9F45-278BC1D4E3DC}"/>
              </a:ext>
            </a:extLst>
          </xdr:cNvPr>
          <xdr:cNvSpPr/>
        </xdr:nvSpPr>
        <xdr:spPr>
          <a:xfrm>
            <a:off x="200193" y="877036"/>
            <a:ext cx="9533" cy="228792"/>
          </a:xfrm>
          <a:custGeom>
            <a:avLst/>
            <a:gdLst/>
            <a:ahLst/>
            <a:cxnLst/>
            <a:rect l="0" t="0" r="0" b="0"/>
            <a:pathLst>
              <a:path w="9533" h="228792">
                <a:moveTo>
                  <a:pt x="0" y="0"/>
                </a:moveTo>
                <a:lnTo>
                  <a:pt x="9533" y="0"/>
                </a:lnTo>
                <a:lnTo>
                  <a:pt x="9533" y="228792"/>
                </a:lnTo>
                <a:lnTo>
                  <a:pt x="0" y="228792"/>
                </a:lnTo>
                <a:lnTo>
                  <a:pt x="0" y="0"/>
                </a:lnTo>
              </a:path>
            </a:pathLst>
          </a:custGeom>
          <a:ln w="0" cap="flat">
            <a:miter lim="127000"/>
          </a:ln>
        </xdr:spPr>
        <xdr:style>
          <a:lnRef idx="0">
            <a:srgbClr val="000000">
              <a:alpha val="0"/>
            </a:srgbClr>
          </a:lnRef>
          <a:fillRef idx="1">
            <a:srgbClr val="FFFFFF"/>
          </a:fillRef>
          <a:effectRef idx="0">
            <a:scrgbClr r="0" g="0" b="0"/>
          </a:effectRef>
          <a:fontRef idx="none"/>
        </xdr:style>
        <xdr:txBody>
          <a:bodyPr/>
          <a:lstStyle/>
          <a:p>
            <a:endParaRPr lang="en-GB"/>
          </a:p>
        </xdr:txBody>
      </xdr:sp>
      <xdr:sp macro="" textlink="">
        <xdr:nvSpPr>
          <xdr:cNvPr id="21" name="Shape 44040">
            <a:extLst>
              <a:ext uri="{FF2B5EF4-FFF2-40B4-BE49-F238E27FC236}">
                <a16:creationId xmlns:a16="http://schemas.microsoft.com/office/drawing/2014/main" id="{C7DFAD08-F7D8-4F56-BD0F-9EA433A80C21}"/>
              </a:ext>
            </a:extLst>
          </xdr:cNvPr>
          <xdr:cNvSpPr/>
        </xdr:nvSpPr>
        <xdr:spPr>
          <a:xfrm>
            <a:off x="200193" y="877036"/>
            <a:ext cx="676843" cy="9533"/>
          </a:xfrm>
          <a:custGeom>
            <a:avLst/>
            <a:gdLst/>
            <a:ahLst/>
            <a:cxnLst/>
            <a:rect l="0" t="0" r="0" b="0"/>
            <a:pathLst>
              <a:path w="676843" h="9533">
                <a:moveTo>
                  <a:pt x="0" y="0"/>
                </a:moveTo>
                <a:lnTo>
                  <a:pt x="676843" y="0"/>
                </a:lnTo>
                <a:lnTo>
                  <a:pt x="676843" y="9533"/>
                </a:lnTo>
                <a:lnTo>
                  <a:pt x="0" y="9533"/>
                </a:lnTo>
                <a:lnTo>
                  <a:pt x="0" y="0"/>
                </a:lnTo>
              </a:path>
            </a:pathLst>
          </a:custGeom>
          <a:ln w="0" cap="flat">
            <a:miter lim="127000"/>
          </a:ln>
        </xdr:spPr>
        <xdr:style>
          <a:lnRef idx="0">
            <a:srgbClr val="000000">
              <a:alpha val="0"/>
            </a:srgbClr>
          </a:lnRef>
          <a:fillRef idx="1">
            <a:srgbClr val="FFFFFF"/>
          </a:fillRef>
          <a:effectRef idx="0">
            <a:scrgbClr r="0" g="0" b="0"/>
          </a:effectRef>
          <a:fontRef idx="none"/>
        </xdr:style>
        <xdr:txBody>
          <a:bodyPr/>
          <a:lstStyle/>
          <a:p>
            <a:endParaRPr lang="en-GB"/>
          </a:p>
        </xdr:txBody>
      </xdr:sp>
      <xdr:sp macro="" textlink="">
        <xdr:nvSpPr>
          <xdr:cNvPr id="22" name="Shape 44041">
            <a:extLst>
              <a:ext uri="{FF2B5EF4-FFF2-40B4-BE49-F238E27FC236}">
                <a16:creationId xmlns:a16="http://schemas.microsoft.com/office/drawing/2014/main" id="{CCCACCCC-0241-4340-BA17-4EE7FCB3E437}"/>
              </a:ext>
            </a:extLst>
          </xdr:cNvPr>
          <xdr:cNvSpPr/>
        </xdr:nvSpPr>
        <xdr:spPr>
          <a:xfrm>
            <a:off x="0" y="877036"/>
            <a:ext cx="209726" cy="9533"/>
          </a:xfrm>
          <a:custGeom>
            <a:avLst/>
            <a:gdLst/>
            <a:ahLst/>
            <a:cxnLst/>
            <a:rect l="0" t="0" r="0" b="0"/>
            <a:pathLst>
              <a:path w="209726" h="9533">
                <a:moveTo>
                  <a:pt x="0" y="0"/>
                </a:moveTo>
                <a:lnTo>
                  <a:pt x="209726" y="0"/>
                </a:lnTo>
                <a:lnTo>
                  <a:pt x="209726" y="9533"/>
                </a:lnTo>
                <a:lnTo>
                  <a:pt x="0" y="9533"/>
                </a:lnTo>
                <a:lnTo>
                  <a:pt x="0" y="0"/>
                </a:lnTo>
              </a:path>
            </a:pathLst>
          </a:custGeom>
          <a:ln w="0" cap="flat">
            <a:miter lim="127000"/>
          </a:ln>
        </xdr:spPr>
        <xdr:style>
          <a:lnRef idx="0">
            <a:srgbClr val="000000">
              <a:alpha val="0"/>
            </a:srgbClr>
          </a:lnRef>
          <a:fillRef idx="1">
            <a:srgbClr val="FFFFFF"/>
          </a:fillRef>
          <a:effectRef idx="0">
            <a:scrgbClr r="0" g="0" b="0"/>
          </a:effectRef>
          <a:fontRef idx="none"/>
        </xdr:style>
        <xdr:txBody>
          <a:bodyPr/>
          <a:lstStyle/>
          <a:p>
            <a:endParaRPr lang="en-GB"/>
          </a:p>
        </xdr:txBody>
      </xdr:sp>
      <xdr:sp macro="" textlink="">
        <xdr:nvSpPr>
          <xdr:cNvPr id="23" name="Shape 44042">
            <a:extLst>
              <a:ext uri="{FF2B5EF4-FFF2-40B4-BE49-F238E27FC236}">
                <a16:creationId xmlns:a16="http://schemas.microsoft.com/office/drawing/2014/main" id="{BB2A2221-7EF7-4376-8C18-53998D7D2784}"/>
              </a:ext>
            </a:extLst>
          </xdr:cNvPr>
          <xdr:cNvSpPr/>
        </xdr:nvSpPr>
        <xdr:spPr>
          <a:xfrm>
            <a:off x="0" y="657777"/>
            <a:ext cx="9533" cy="228792"/>
          </a:xfrm>
          <a:custGeom>
            <a:avLst/>
            <a:gdLst/>
            <a:ahLst/>
            <a:cxnLst/>
            <a:rect l="0" t="0" r="0" b="0"/>
            <a:pathLst>
              <a:path w="9533" h="228792">
                <a:moveTo>
                  <a:pt x="0" y="0"/>
                </a:moveTo>
                <a:lnTo>
                  <a:pt x="9533" y="0"/>
                </a:lnTo>
                <a:lnTo>
                  <a:pt x="9533" y="228792"/>
                </a:lnTo>
                <a:lnTo>
                  <a:pt x="0" y="228792"/>
                </a:lnTo>
                <a:lnTo>
                  <a:pt x="0" y="0"/>
                </a:lnTo>
              </a:path>
            </a:pathLst>
          </a:custGeom>
          <a:ln w="0" cap="flat">
            <a:miter lim="127000"/>
          </a:ln>
        </xdr:spPr>
        <xdr:style>
          <a:lnRef idx="0">
            <a:srgbClr val="000000">
              <a:alpha val="0"/>
            </a:srgbClr>
          </a:lnRef>
          <a:fillRef idx="1">
            <a:srgbClr val="FFFFFF"/>
          </a:fillRef>
          <a:effectRef idx="0">
            <a:scrgbClr r="0" g="0" b="0"/>
          </a:effectRef>
          <a:fontRef idx="none"/>
        </xdr:style>
        <xdr:txBody>
          <a:bodyPr/>
          <a:lstStyle/>
          <a:p>
            <a:endParaRPr lang="en-GB"/>
          </a:p>
        </xdr:txBody>
      </xdr:sp>
      <xdr:sp macro="" textlink="">
        <xdr:nvSpPr>
          <xdr:cNvPr id="24" name="Shape 44043">
            <a:extLst>
              <a:ext uri="{FF2B5EF4-FFF2-40B4-BE49-F238E27FC236}">
                <a16:creationId xmlns:a16="http://schemas.microsoft.com/office/drawing/2014/main" id="{DF1FAC46-E0D8-49BC-81F1-6EFF6D5DFB25}"/>
              </a:ext>
            </a:extLst>
          </xdr:cNvPr>
          <xdr:cNvSpPr/>
        </xdr:nvSpPr>
        <xdr:spPr>
          <a:xfrm>
            <a:off x="200193" y="657777"/>
            <a:ext cx="9533" cy="228792"/>
          </a:xfrm>
          <a:custGeom>
            <a:avLst/>
            <a:gdLst/>
            <a:ahLst/>
            <a:cxnLst/>
            <a:rect l="0" t="0" r="0" b="0"/>
            <a:pathLst>
              <a:path w="9533" h="228792">
                <a:moveTo>
                  <a:pt x="0" y="0"/>
                </a:moveTo>
                <a:lnTo>
                  <a:pt x="9533" y="0"/>
                </a:lnTo>
                <a:lnTo>
                  <a:pt x="9533" y="228792"/>
                </a:lnTo>
                <a:lnTo>
                  <a:pt x="0" y="228792"/>
                </a:lnTo>
                <a:lnTo>
                  <a:pt x="0" y="0"/>
                </a:lnTo>
              </a:path>
            </a:pathLst>
          </a:custGeom>
          <a:ln w="0" cap="flat">
            <a:miter lim="127000"/>
          </a:ln>
        </xdr:spPr>
        <xdr:style>
          <a:lnRef idx="0">
            <a:srgbClr val="000000">
              <a:alpha val="0"/>
            </a:srgbClr>
          </a:lnRef>
          <a:fillRef idx="1">
            <a:srgbClr val="FFFFFF"/>
          </a:fillRef>
          <a:effectRef idx="0">
            <a:scrgbClr r="0" g="0" b="0"/>
          </a:effectRef>
          <a:fontRef idx="none"/>
        </xdr:style>
        <xdr:txBody>
          <a:bodyPr/>
          <a:lstStyle/>
          <a:p>
            <a:endParaRPr lang="en-GB"/>
          </a:p>
        </xdr:txBody>
      </xdr:sp>
      <xdr:sp macro="" textlink="">
        <xdr:nvSpPr>
          <xdr:cNvPr id="25" name="Shape 44044">
            <a:extLst>
              <a:ext uri="{FF2B5EF4-FFF2-40B4-BE49-F238E27FC236}">
                <a16:creationId xmlns:a16="http://schemas.microsoft.com/office/drawing/2014/main" id="{3DDE8DF7-7D54-44E6-BB26-775003A84F0A}"/>
              </a:ext>
            </a:extLst>
          </xdr:cNvPr>
          <xdr:cNvSpPr/>
        </xdr:nvSpPr>
        <xdr:spPr>
          <a:xfrm>
            <a:off x="200193" y="657777"/>
            <a:ext cx="676843" cy="9533"/>
          </a:xfrm>
          <a:custGeom>
            <a:avLst/>
            <a:gdLst/>
            <a:ahLst/>
            <a:cxnLst/>
            <a:rect l="0" t="0" r="0" b="0"/>
            <a:pathLst>
              <a:path w="676843" h="9533">
                <a:moveTo>
                  <a:pt x="0" y="0"/>
                </a:moveTo>
                <a:lnTo>
                  <a:pt x="676843" y="0"/>
                </a:lnTo>
                <a:lnTo>
                  <a:pt x="676843" y="9533"/>
                </a:lnTo>
                <a:lnTo>
                  <a:pt x="0" y="9533"/>
                </a:lnTo>
                <a:lnTo>
                  <a:pt x="0" y="0"/>
                </a:lnTo>
              </a:path>
            </a:pathLst>
          </a:custGeom>
          <a:ln w="0" cap="flat">
            <a:miter lim="127000"/>
          </a:ln>
        </xdr:spPr>
        <xdr:style>
          <a:lnRef idx="0">
            <a:srgbClr val="000000">
              <a:alpha val="0"/>
            </a:srgbClr>
          </a:lnRef>
          <a:fillRef idx="1">
            <a:srgbClr val="FFFFFF"/>
          </a:fillRef>
          <a:effectRef idx="0">
            <a:scrgbClr r="0" g="0" b="0"/>
          </a:effectRef>
          <a:fontRef idx="none"/>
        </xdr:style>
        <xdr:txBody>
          <a:bodyPr/>
          <a:lstStyle/>
          <a:p>
            <a:endParaRPr lang="en-GB"/>
          </a:p>
        </xdr:txBody>
      </xdr:sp>
      <xdr:sp macro="" textlink="">
        <xdr:nvSpPr>
          <xdr:cNvPr id="26" name="Shape 44045">
            <a:extLst>
              <a:ext uri="{FF2B5EF4-FFF2-40B4-BE49-F238E27FC236}">
                <a16:creationId xmlns:a16="http://schemas.microsoft.com/office/drawing/2014/main" id="{5EFF360F-D6E1-4DC5-BDFF-A91E6AA15E0F}"/>
              </a:ext>
            </a:extLst>
          </xdr:cNvPr>
          <xdr:cNvSpPr/>
        </xdr:nvSpPr>
        <xdr:spPr>
          <a:xfrm>
            <a:off x="0" y="657777"/>
            <a:ext cx="209726" cy="9533"/>
          </a:xfrm>
          <a:custGeom>
            <a:avLst/>
            <a:gdLst/>
            <a:ahLst/>
            <a:cxnLst/>
            <a:rect l="0" t="0" r="0" b="0"/>
            <a:pathLst>
              <a:path w="209726" h="9533">
                <a:moveTo>
                  <a:pt x="0" y="0"/>
                </a:moveTo>
                <a:lnTo>
                  <a:pt x="209726" y="0"/>
                </a:lnTo>
                <a:lnTo>
                  <a:pt x="209726" y="9533"/>
                </a:lnTo>
                <a:lnTo>
                  <a:pt x="0" y="9533"/>
                </a:lnTo>
                <a:lnTo>
                  <a:pt x="0" y="0"/>
                </a:lnTo>
              </a:path>
            </a:pathLst>
          </a:custGeom>
          <a:ln w="0" cap="flat">
            <a:miter lim="127000"/>
          </a:ln>
        </xdr:spPr>
        <xdr:style>
          <a:lnRef idx="0">
            <a:srgbClr val="000000">
              <a:alpha val="0"/>
            </a:srgbClr>
          </a:lnRef>
          <a:fillRef idx="1">
            <a:srgbClr val="FFFFFF"/>
          </a:fillRef>
          <a:effectRef idx="0">
            <a:scrgbClr r="0" g="0" b="0"/>
          </a:effectRef>
          <a:fontRef idx="none"/>
        </xdr:style>
        <xdr:txBody>
          <a:bodyPr/>
          <a:lstStyle/>
          <a:p>
            <a:endParaRPr lang="en-GB"/>
          </a:p>
        </xdr:txBody>
      </xdr:sp>
      <xdr:sp macro="" textlink="">
        <xdr:nvSpPr>
          <xdr:cNvPr id="27" name="Shape 44046">
            <a:extLst>
              <a:ext uri="{FF2B5EF4-FFF2-40B4-BE49-F238E27FC236}">
                <a16:creationId xmlns:a16="http://schemas.microsoft.com/office/drawing/2014/main" id="{4EF2BBE3-CA37-488E-AAEC-AE192B65FCC7}"/>
              </a:ext>
            </a:extLst>
          </xdr:cNvPr>
          <xdr:cNvSpPr/>
        </xdr:nvSpPr>
        <xdr:spPr>
          <a:xfrm>
            <a:off x="0" y="438518"/>
            <a:ext cx="9533" cy="228792"/>
          </a:xfrm>
          <a:custGeom>
            <a:avLst/>
            <a:gdLst/>
            <a:ahLst/>
            <a:cxnLst/>
            <a:rect l="0" t="0" r="0" b="0"/>
            <a:pathLst>
              <a:path w="9533" h="228792">
                <a:moveTo>
                  <a:pt x="0" y="0"/>
                </a:moveTo>
                <a:lnTo>
                  <a:pt x="9533" y="0"/>
                </a:lnTo>
                <a:lnTo>
                  <a:pt x="9533" y="228792"/>
                </a:lnTo>
                <a:lnTo>
                  <a:pt x="0" y="228792"/>
                </a:lnTo>
                <a:lnTo>
                  <a:pt x="0" y="0"/>
                </a:lnTo>
              </a:path>
            </a:pathLst>
          </a:custGeom>
          <a:ln w="0" cap="flat">
            <a:miter lim="127000"/>
          </a:ln>
        </xdr:spPr>
        <xdr:style>
          <a:lnRef idx="0">
            <a:srgbClr val="000000">
              <a:alpha val="0"/>
            </a:srgbClr>
          </a:lnRef>
          <a:fillRef idx="1">
            <a:srgbClr val="FFFFFF"/>
          </a:fillRef>
          <a:effectRef idx="0">
            <a:scrgbClr r="0" g="0" b="0"/>
          </a:effectRef>
          <a:fontRef idx="none"/>
        </xdr:style>
        <xdr:txBody>
          <a:bodyPr/>
          <a:lstStyle/>
          <a:p>
            <a:endParaRPr lang="en-GB"/>
          </a:p>
        </xdr:txBody>
      </xdr:sp>
      <xdr:sp macro="" textlink="">
        <xdr:nvSpPr>
          <xdr:cNvPr id="28" name="Shape 44047">
            <a:extLst>
              <a:ext uri="{FF2B5EF4-FFF2-40B4-BE49-F238E27FC236}">
                <a16:creationId xmlns:a16="http://schemas.microsoft.com/office/drawing/2014/main" id="{C38DF714-012E-4D99-9AEA-97574205957A}"/>
              </a:ext>
            </a:extLst>
          </xdr:cNvPr>
          <xdr:cNvSpPr/>
        </xdr:nvSpPr>
        <xdr:spPr>
          <a:xfrm>
            <a:off x="200193" y="438518"/>
            <a:ext cx="9533" cy="228792"/>
          </a:xfrm>
          <a:custGeom>
            <a:avLst/>
            <a:gdLst/>
            <a:ahLst/>
            <a:cxnLst/>
            <a:rect l="0" t="0" r="0" b="0"/>
            <a:pathLst>
              <a:path w="9533" h="228792">
                <a:moveTo>
                  <a:pt x="0" y="0"/>
                </a:moveTo>
                <a:lnTo>
                  <a:pt x="9533" y="0"/>
                </a:lnTo>
                <a:lnTo>
                  <a:pt x="9533" y="228792"/>
                </a:lnTo>
                <a:lnTo>
                  <a:pt x="0" y="228792"/>
                </a:lnTo>
                <a:lnTo>
                  <a:pt x="0" y="0"/>
                </a:lnTo>
              </a:path>
            </a:pathLst>
          </a:custGeom>
          <a:ln w="0" cap="flat">
            <a:miter lim="127000"/>
          </a:ln>
        </xdr:spPr>
        <xdr:style>
          <a:lnRef idx="0">
            <a:srgbClr val="000000">
              <a:alpha val="0"/>
            </a:srgbClr>
          </a:lnRef>
          <a:fillRef idx="1">
            <a:srgbClr val="FFFFFF"/>
          </a:fillRef>
          <a:effectRef idx="0">
            <a:scrgbClr r="0" g="0" b="0"/>
          </a:effectRef>
          <a:fontRef idx="none"/>
        </xdr:style>
        <xdr:txBody>
          <a:bodyPr/>
          <a:lstStyle/>
          <a:p>
            <a:endParaRPr lang="en-GB"/>
          </a:p>
        </xdr:txBody>
      </xdr:sp>
      <xdr:sp macro="" textlink="">
        <xdr:nvSpPr>
          <xdr:cNvPr id="29" name="Shape 44048">
            <a:extLst>
              <a:ext uri="{FF2B5EF4-FFF2-40B4-BE49-F238E27FC236}">
                <a16:creationId xmlns:a16="http://schemas.microsoft.com/office/drawing/2014/main" id="{357E66E9-2C41-4AEA-935F-C0FCF4E74C7C}"/>
              </a:ext>
            </a:extLst>
          </xdr:cNvPr>
          <xdr:cNvSpPr/>
        </xdr:nvSpPr>
        <xdr:spPr>
          <a:xfrm>
            <a:off x="200193" y="438518"/>
            <a:ext cx="676843" cy="9533"/>
          </a:xfrm>
          <a:custGeom>
            <a:avLst/>
            <a:gdLst/>
            <a:ahLst/>
            <a:cxnLst/>
            <a:rect l="0" t="0" r="0" b="0"/>
            <a:pathLst>
              <a:path w="676843" h="9533">
                <a:moveTo>
                  <a:pt x="0" y="0"/>
                </a:moveTo>
                <a:lnTo>
                  <a:pt x="676843" y="0"/>
                </a:lnTo>
                <a:lnTo>
                  <a:pt x="676843" y="9533"/>
                </a:lnTo>
                <a:lnTo>
                  <a:pt x="0" y="9533"/>
                </a:lnTo>
                <a:lnTo>
                  <a:pt x="0" y="0"/>
                </a:lnTo>
              </a:path>
            </a:pathLst>
          </a:custGeom>
          <a:ln w="0" cap="flat">
            <a:miter lim="127000"/>
          </a:ln>
        </xdr:spPr>
        <xdr:style>
          <a:lnRef idx="0">
            <a:srgbClr val="000000">
              <a:alpha val="0"/>
            </a:srgbClr>
          </a:lnRef>
          <a:fillRef idx="1">
            <a:srgbClr val="FFFFFF"/>
          </a:fillRef>
          <a:effectRef idx="0">
            <a:scrgbClr r="0" g="0" b="0"/>
          </a:effectRef>
          <a:fontRef idx="none"/>
        </xdr:style>
        <xdr:txBody>
          <a:bodyPr/>
          <a:lstStyle/>
          <a:p>
            <a:endParaRPr lang="en-GB"/>
          </a:p>
        </xdr:txBody>
      </xdr:sp>
      <xdr:sp macro="" textlink="">
        <xdr:nvSpPr>
          <xdr:cNvPr id="30" name="Shape 44049">
            <a:extLst>
              <a:ext uri="{FF2B5EF4-FFF2-40B4-BE49-F238E27FC236}">
                <a16:creationId xmlns:a16="http://schemas.microsoft.com/office/drawing/2014/main" id="{599D06A6-51AC-4761-8FC3-0324C2FAE3C4}"/>
              </a:ext>
            </a:extLst>
          </xdr:cNvPr>
          <xdr:cNvSpPr/>
        </xdr:nvSpPr>
        <xdr:spPr>
          <a:xfrm>
            <a:off x="0" y="438518"/>
            <a:ext cx="209726" cy="9533"/>
          </a:xfrm>
          <a:custGeom>
            <a:avLst/>
            <a:gdLst/>
            <a:ahLst/>
            <a:cxnLst/>
            <a:rect l="0" t="0" r="0" b="0"/>
            <a:pathLst>
              <a:path w="209726" h="9533">
                <a:moveTo>
                  <a:pt x="0" y="0"/>
                </a:moveTo>
                <a:lnTo>
                  <a:pt x="209726" y="0"/>
                </a:lnTo>
                <a:lnTo>
                  <a:pt x="209726" y="9533"/>
                </a:lnTo>
                <a:lnTo>
                  <a:pt x="0" y="9533"/>
                </a:lnTo>
                <a:lnTo>
                  <a:pt x="0" y="0"/>
                </a:lnTo>
              </a:path>
            </a:pathLst>
          </a:custGeom>
          <a:ln w="0" cap="flat">
            <a:miter lim="127000"/>
          </a:ln>
        </xdr:spPr>
        <xdr:style>
          <a:lnRef idx="0">
            <a:srgbClr val="000000">
              <a:alpha val="0"/>
            </a:srgbClr>
          </a:lnRef>
          <a:fillRef idx="1">
            <a:srgbClr val="FFFFFF"/>
          </a:fillRef>
          <a:effectRef idx="0">
            <a:scrgbClr r="0" g="0" b="0"/>
          </a:effectRef>
          <a:fontRef idx="none"/>
        </xdr:style>
        <xdr:txBody>
          <a:bodyPr/>
          <a:lstStyle/>
          <a:p>
            <a:endParaRPr lang="en-GB"/>
          </a:p>
        </xdr:txBody>
      </xdr:sp>
      <xdr:sp macro="" textlink="">
        <xdr:nvSpPr>
          <xdr:cNvPr id="31" name="Shape 44050">
            <a:extLst>
              <a:ext uri="{FF2B5EF4-FFF2-40B4-BE49-F238E27FC236}">
                <a16:creationId xmlns:a16="http://schemas.microsoft.com/office/drawing/2014/main" id="{95C1C30E-7B2F-405C-8F01-274799EF3BC0}"/>
              </a:ext>
            </a:extLst>
          </xdr:cNvPr>
          <xdr:cNvSpPr/>
        </xdr:nvSpPr>
        <xdr:spPr>
          <a:xfrm>
            <a:off x="0" y="219259"/>
            <a:ext cx="9533" cy="228792"/>
          </a:xfrm>
          <a:custGeom>
            <a:avLst/>
            <a:gdLst/>
            <a:ahLst/>
            <a:cxnLst/>
            <a:rect l="0" t="0" r="0" b="0"/>
            <a:pathLst>
              <a:path w="9533" h="228792">
                <a:moveTo>
                  <a:pt x="0" y="0"/>
                </a:moveTo>
                <a:lnTo>
                  <a:pt x="9533" y="0"/>
                </a:lnTo>
                <a:lnTo>
                  <a:pt x="9533" y="228792"/>
                </a:lnTo>
                <a:lnTo>
                  <a:pt x="0" y="228792"/>
                </a:lnTo>
                <a:lnTo>
                  <a:pt x="0" y="0"/>
                </a:lnTo>
              </a:path>
            </a:pathLst>
          </a:custGeom>
          <a:ln w="0" cap="flat">
            <a:miter lim="127000"/>
          </a:ln>
        </xdr:spPr>
        <xdr:style>
          <a:lnRef idx="0">
            <a:srgbClr val="000000">
              <a:alpha val="0"/>
            </a:srgbClr>
          </a:lnRef>
          <a:fillRef idx="1">
            <a:srgbClr val="FFFFFF"/>
          </a:fillRef>
          <a:effectRef idx="0">
            <a:scrgbClr r="0" g="0" b="0"/>
          </a:effectRef>
          <a:fontRef idx="none"/>
        </xdr:style>
        <xdr:txBody>
          <a:bodyPr/>
          <a:lstStyle/>
          <a:p>
            <a:endParaRPr lang="en-GB"/>
          </a:p>
        </xdr:txBody>
      </xdr:sp>
      <xdr:sp macro="" textlink="">
        <xdr:nvSpPr>
          <xdr:cNvPr id="32" name="Shape 44051">
            <a:extLst>
              <a:ext uri="{FF2B5EF4-FFF2-40B4-BE49-F238E27FC236}">
                <a16:creationId xmlns:a16="http://schemas.microsoft.com/office/drawing/2014/main" id="{78A3E76F-54BE-4434-8863-F4A0E2C814AC}"/>
              </a:ext>
            </a:extLst>
          </xdr:cNvPr>
          <xdr:cNvSpPr/>
        </xdr:nvSpPr>
        <xdr:spPr>
          <a:xfrm>
            <a:off x="200193" y="219259"/>
            <a:ext cx="9533" cy="228792"/>
          </a:xfrm>
          <a:custGeom>
            <a:avLst/>
            <a:gdLst/>
            <a:ahLst/>
            <a:cxnLst/>
            <a:rect l="0" t="0" r="0" b="0"/>
            <a:pathLst>
              <a:path w="9533" h="228792">
                <a:moveTo>
                  <a:pt x="0" y="0"/>
                </a:moveTo>
                <a:lnTo>
                  <a:pt x="9533" y="0"/>
                </a:lnTo>
                <a:lnTo>
                  <a:pt x="9533" y="228792"/>
                </a:lnTo>
                <a:lnTo>
                  <a:pt x="0" y="228792"/>
                </a:lnTo>
                <a:lnTo>
                  <a:pt x="0" y="0"/>
                </a:lnTo>
              </a:path>
            </a:pathLst>
          </a:custGeom>
          <a:ln w="0" cap="flat">
            <a:miter lim="127000"/>
          </a:ln>
        </xdr:spPr>
        <xdr:style>
          <a:lnRef idx="0">
            <a:srgbClr val="000000">
              <a:alpha val="0"/>
            </a:srgbClr>
          </a:lnRef>
          <a:fillRef idx="1">
            <a:srgbClr val="FFFFFF"/>
          </a:fillRef>
          <a:effectRef idx="0">
            <a:scrgbClr r="0" g="0" b="0"/>
          </a:effectRef>
          <a:fontRef idx="none"/>
        </xdr:style>
        <xdr:txBody>
          <a:bodyPr/>
          <a:lstStyle/>
          <a:p>
            <a:endParaRPr lang="en-GB"/>
          </a:p>
        </xdr:txBody>
      </xdr:sp>
      <xdr:sp macro="" textlink="">
        <xdr:nvSpPr>
          <xdr:cNvPr id="33" name="Shape 44052">
            <a:extLst>
              <a:ext uri="{FF2B5EF4-FFF2-40B4-BE49-F238E27FC236}">
                <a16:creationId xmlns:a16="http://schemas.microsoft.com/office/drawing/2014/main" id="{226EB58D-F5EB-492C-976F-540566C74E7C}"/>
              </a:ext>
            </a:extLst>
          </xdr:cNvPr>
          <xdr:cNvSpPr/>
        </xdr:nvSpPr>
        <xdr:spPr>
          <a:xfrm>
            <a:off x="200193" y="219259"/>
            <a:ext cx="676843" cy="9533"/>
          </a:xfrm>
          <a:custGeom>
            <a:avLst/>
            <a:gdLst/>
            <a:ahLst/>
            <a:cxnLst/>
            <a:rect l="0" t="0" r="0" b="0"/>
            <a:pathLst>
              <a:path w="676843" h="9533">
                <a:moveTo>
                  <a:pt x="0" y="0"/>
                </a:moveTo>
                <a:lnTo>
                  <a:pt x="676843" y="0"/>
                </a:lnTo>
                <a:lnTo>
                  <a:pt x="676843" y="9533"/>
                </a:lnTo>
                <a:lnTo>
                  <a:pt x="0" y="9533"/>
                </a:lnTo>
                <a:lnTo>
                  <a:pt x="0" y="0"/>
                </a:lnTo>
              </a:path>
            </a:pathLst>
          </a:custGeom>
          <a:ln w="0" cap="flat">
            <a:miter lim="127000"/>
          </a:ln>
        </xdr:spPr>
        <xdr:style>
          <a:lnRef idx="0">
            <a:srgbClr val="000000">
              <a:alpha val="0"/>
            </a:srgbClr>
          </a:lnRef>
          <a:fillRef idx="1">
            <a:srgbClr val="FFFFFF"/>
          </a:fillRef>
          <a:effectRef idx="0">
            <a:scrgbClr r="0" g="0" b="0"/>
          </a:effectRef>
          <a:fontRef idx="none"/>
        </xdr:style>
        <xdr:txBody>
          <a:bodyPr/>
          <a:lstStyle/>
          <a:p>
            <a:endParaRPr lang="en-GB"/>
          </a:p>
        </xdr:txBody>
      </xdr:sp>
      <xdr:sp macro="" textlink="">
        <xdr:nvSpPr>
          <xdr:cNvPr id="34" name="Shape 44053">
            <a:extLst>
              <a:ext uri="{FF2B5EF4-FFF2-40B4-BE49-F238E27FC236}">
                <a16:creationId xmlns:a16="http://schemas.microsoft.com/office/drawing/2014/main" id="{3AABAEAC-C031-4473-9695-6A8C33A60F02}"/>
              </a:ext>
            </a:extLst>
          </xdr:cNvPr>
          <xdr:cNvSpPr/>
        </xdr:nvSpPr>
        <xdr:spPr>
          <a:xfrm>
            <a:off x="0" y="219259"/>
            <a:ext cx="209726" cy="9533"/>
          </a:xfrm>
          <a:custGeom>
            <a:avLst/>
            <a:gdLst/>
            <a:ahLst/>
            <a:cxnLst/>
            <a:rect l="0" t="0" r="0" b="0"/>
            <a:pathLst>
              <a:path w="209726" h="9533">
                <a:moveTo>
                  <a:pt x="0" y="0"/>
                </a:moveTo>
                <a:lnTo>
                  <a:pt x="209726" y="0"/>
                </a:lnTo>
                <a:lnTo>
                  <a:pt x="209726" y="9533"/>
                </a:lnTo>
                <a:lnTo>
                  <a:pt x="0" y="9533"/>
                </a:lnTo>
                <a:lnTo>
                  <a:pt x="0" y="0"/>
                </a:lnTo>
              </a:path>
            </a:pathLst>
          </a:custGeom>
          <a:ln w="0" cap="flat">
            <a:miter lim="127000"/>
          </a:ln>
        </xdr:spPr>
        <xdr:style>
          <a:lnRef idx="0">
            <a:srgbClr val="000000">
              <a:alpha val="0"/>
            </a:srgbClr>
          </a:lnRef>
          <a:fillRef idx="1">
            <a:srgbClr val="FFFFFF"/>
          </a:fillRef>
          <a:effectRef idx="0">
            <a:scrgbClr r="0" g="0" b="0"/>
          </a:effectRef>
          <a:fontRef idx="none"/>
        </xdr:style>
        <xdr:txBody>
          <a:bodyPr/>
          <a:lstStyle/>
          <a:p>
            <a:endParaRPr lang="en-GB"/>
          </a:p>
        </xdr:txBody>
      </xdr:sp>
      <xdr:sp macro="" textlink="">
        <xdr:nvSpPr>
          <xdr:cNvPr id="35" name="Shape 44054">
            <a:extLst>
              <a:ext uri="{FF2B5EF4-FFF2-40B4-BE49-F238E27FC236}">
                <a16:creationId xmlns:a16="http://schemas.microsoft.com/office/drawing/2014/main" id="{75FCE1B9-C424-41F9-BA14-D30EBC84C602}"/>
              </a:ext>
            </a:extLst>
          </xdr:cNvPr>
          <xdr:cNvSpPr/>
        </xdr:nvSpPr>
        <xdr:spPr>
          <a:xfrm>
            <a:off x="0" y="0"/>
            <a:ext cx="9533" cy="228792"/>
          </a:xfrm>
          <a:custGeom>
            <a:avLst/>
            <a:gdLst/>
            <a:ahLst/>
            <a:cxnLst/>
            <a:rect l="0" t="0" r="0" b="0"/>
            <a:pathLst>
              <a:path w="9533" h="228792">
                <a:moveTo>
                  <a:pt x="0" y="0"/>
                </a:moveTo>
                <a:lnTo>
                  <a:pt x="9533" y="0"/>
                </a:lnTo>
                <a:lnTo>
                  <a:pt x="9533" y="228792"/>
                </a:lnTo>
                <a:lnTo>
                  <a:pt x="0" y="228792"/>
                </a:lnTo>
                <a:lnTo>
                  <a:pt x="0" y="0"/>
                </a:lnTo>
              </a:path>
            </a:pathLst>
          </a:custGeom>
          <a:ln w="0" cap="flat">
            <a:miter lim="127000"/>
          </a:ln>
        </xdr:spPr>
        <xdr:style>
          <a:lnRef idx="0">
            <a:srgbClr val="000000">
              <a:alpha val="0"/>
            </a:srgbClr>
          </a:lnRef>
          <a:fillRef idx="1">
            <a:srgbClr val="FFFFFF"/>
          </a:fillRef>
          <a:effectRef idx="0">
            <a:scrgbClr r="0" g="0" b="0"/>
          </a:effectRef>
          <a:fontRef idx="none"/>
        </xdr:style>
        <xdr:txBody>
          <a:bodyPr/>
          <a:lstStyle/>
          <a:p>
            <a:endParaRPr lang="en-GB"/>
          </a:p>
        </xdr:txBody>
      </xdr:sp>
      <xdr:sp macro="" textlink="">
        <xdr:nvSpPr>
          <xdr:cNvPr id="36" name="Shape 44055">
            <a:extLst>
              <a:ext uri="{FF2B5EF4-FFF2-40B4-BE49-F238E27FC236}">
                <a16:creationId xmlns:a16="http://schemas.microsoft.com/office/drawing/2014/main" id="{1F11841E-BAE6-4980-ADB8-D9BC07CB50BE}"/>
              </a:ext>
            </a:extLst>
          </xdr:cNvPr>
          <xdr:cNvSpPr/>
        </xdr:nvSpPr>
        <xdr:spPr>
          <a:xfrm>
            <a:off x="200193" y="0"/>
            <a:ext cx="9533" cy="228792"/>
          </a:xfrm>
          <a:custGeom>
            <a:avLst/>
            <a:gdLst/>
            <a:ahLst/>
            <a:cxnLst/>
            <a:rect l="0" t="0" r="0" b="0"/>
            <a:pathLst>
              <a:path w="9533" h="228792">
                <a:moveTo>
                  <a:pt x="0" y="0"/>
                </a:moveTo>
                <a:lnTo>
                  <a:pt x="9533" y="0"/>
                </a:lnTo>
                <a:lnTo>
                  <a:pt x="9533" y="228792"/>
                </a:lnTo>
                <a:lnTo>
                  <a:pt x="0" y="228792"/>
                </a:lnTo>
                <a:lnTo>
                  <a:pt x="0" y="0"/>
                </a:lnTo>
              </a:path>
            </a:pathLst>
          </a:custGeom>
          <a:ln w="0" cap="flat">
            <a:miter lim="127000"/>
          </a:ln>
        </xdr:spPr>
        <xdr:style>
          <a:lnRef idx="0">
            <a:srgbClr val="000000">
              <a:alpha val="0"/>
            </a:srgbClr>
          </a:lnRef>
          <a:fillRef idx="1">
            <a:srgbClr val="FFFFFF"/>
          </a:fillRef>
          <a:effectRef idx="0">
            <a:scrgbClr r="0" g="0" b="0"/>
          </a:effectRef>
          <a:fontRef idx="none"/>
        </xdr:style>
        <xdr:txBody>
          <a:bodyPr/>
          <a:lstStyle/>
          <a:p>
            <a:endParaRPr lang="en-GB"/>
          </a:p>
        </xdr:txBody>
      </xdr:sp>
    </xdr:grpSp>
    <xdr:clientData/>
  </xdr:twoCellAnchor>
  <xdr:twoCellAnchor>
    <xdr:from>
      <xdr:col>0</xdr:col>
      <xdr:colOff>320040</xdr:colOff>
      <xdr:row>19</xdr:row>
      <xdr:rowOff>83820</xdr:rowOff>
    </xdr:from>
    <xdr:to>
      <xdr:col>11</xdr:col>
      <xdr:colOff>53340</xdr:colOff>
      <xdr:row>39</xdr:row>
      <xdr:rowOff>68580</xdr:rowOff>
    </xdr:to>
    <xdr:pic>
      <xdr:nvPicPr>
        <xdr:cNvPr id="37" name="Picture 42314">
          <a:extLst>
            <a:ext uri="{FF2B5EF4-FFF2-40B4-BE49-F238E27FC236}">
              <a16:creationId xmlns:a16="http://schemas.microsoft.com/office/drawing/2014/main" id="{AC362FC3-601A-409D-939E-BFDFA8B9B5C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0040" y="4343400"/>
          <a:ext cx="6438900" cy="3886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304800</xdr:colOff>
      <xdr:row>0</xdr:row>
      <xdr:rowOff>129540</xdr:rowOff>
    </xdr:from>
    <xdr:to>
      <xdr:col>10</xdr:col>
      <xdr:colOff>228600</xdr:colOff>
      <xdr:row>2</xdr:row>
      <xdr:rowOff>281940</xdr:rowOff>
    </xdr:to>
    <xdr:pic>
      <xdr:nvPicPr>
        <xdr:cNvPr id="38" name="Picture 31">
          <a:extLst>
            <a:ext uri="{FF2B5EF4-FFF2-40B4-BE49-F238E27FC236}">
              <a16:creationId xmlns:a16="http://schemas.microsoft.com/office/drawing/2014/main" id="{C0852A1F-585B-47F9-B525-CD15F32D09F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81600" y="129540"/>
          <a:ext cx="1143000" cy="8077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350520</xdr:colOff>
      <xdr:row>4</xdr:row>
      <xdr:rowOff>106680</xdr:rowOff>
    </xdr:from>
    <xdr:to>
      <xdr:col>11</xdr:col>
      <xdr:colOff>129540</xdr:colOff>
      <xdr:row>23</xdr:row>
      <xdr:rowOff>0</xdr:rowOff>
    </xdr:to>
    <xdr:pic>
      <xdr:nvPicPr>
        <xdr:cNvPr id="39" name="Picture 42316">
          <a:extLst>
            <a:ext uri="{FF2B5EF4-FFF2-40B4-BE49-F238E27FC236}">
              <a16:creationId xmlns:a16="http://schemas.microsoft.com/office/drawing/2014/main" id="{3742F251-01F1-4CC6-8496-656E35BF1D5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179320" y="1417320"/>
          <a:ext cx="4655820" cy="360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342900</xdr:colOff>
      <xdr:row>39</xdr:row>
      <xdr:rowOff>167640</xdr:rowOff>
    </xdr:from>
    <xdr:to>
      <xdr:col>9</xdr:col>
      <xdr:colOff>266700</xdr:colOff>
      <xdr:row>44</xdr:row>
      <xdr:rowOff>15240</xdr:rowOff>
    </xdr:to>
    <xdr:pic>
      <xdr:nvPicPr>
        <xdr:cNvPr id="40" name="Picture 1999">
          <a:extLst>
            <a:ext uri="{FF2B5EF4-FFF2-40B4-BE49-F238E27FC236}">
              <a16:creationId xmlns:a16="http://schemas.microsoft.com/office/drawing/2014/main" id="{D2128284-99E4-4FC6-B171-6CF829B8790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610100" y="8328660"/>
          <a:ext cx="1143000" cy="8077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518160</xdr:colOff>
      <xdr:row>81</xdr:row>
      <xdr:rowOff>45720</xdr:rowOff>
    </xdr:from>
    <xdr:to>
      <xdr:col>2</xdr:col>
      <xdr:colOff>251460</xdr:colOff>
      <xdr:row>84</xdr:row>
      <xdr:rowOff>99060</xdr:rowOff>
    </xdr:to>
    <xdr:pic>
      <xdr:nvPicPr>
        <xdr:cNvPr id="41" name="Picture 2681">
          <a:extLst>
            <a:ext uri="{FF2B5EF4-FFF2-40B4-BE49-F238E27FC236}">
              <a16:creationId xmlns:a16="http://schemas.microsoft.com/office/drawing/2014/main" id="{0AC3FEDC-DF34-476B-AB6F-7EB16C994C8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18160" y="44234100"/>
          <a:ext cx="952500" cy="678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61</xdr:col>
      <xdr:colOff>0</xdr:colOff>
      <xdr:row>0</xdr:row>
      <xdr:rowOff>0</xdr:rowOff>
    </xdr:from>
    <xdr:to>
      <xdr:col>64</xdr:col>
      <xdr:colOff>76200</xdr:colOff>
      <xdr:row>3</xdr:row>
      <xdr:rowOff>22860</xdr:rowOff>
    </xdr:to>
    <xdr:pic>
      <xdr:nvPicPr>
        <xdr:cNvPr id="2" name="Kép 1" descr="COCO">
          <a:extLst>
            <a:ext uri="{FF2B5EF4-FFF2-40B4-BE49-F238E27FC236}">
              <a16:creationId xmlns:a16="http://schemas.microsoft.com/office/drawing/2014/main" id="{A40FBBB7-7C5E-4C5A-BF08-7E12CCE167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269420" y="0"/>
          <a:ext cx="1905000" cy="6172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ttd" refreshedDate="44625.493932523146" createdVersion="7" refreshedVersion="7" minRefreshableVersion="3" recordCount="322" xr:uid="{0BB1729F-FD9D-465B-9835-E3E3B3453661}">
  <cacheSource type="worksheet">
    <worksheetSource ref="A1:G323" sheet="adatbazis"/>
  </cacheSource>
  <cacheFields count="7">
    <cacheField name="id" numFmtId="0">
      <sharedItems containsSemiMixedTypes="0" containsString="0" containsNumber="1" containsInteger="1" minValue="1" maxValue="322"/>
    </cacheField>
    <cacheField name="ország" numFmtId="0">
      <sharedItems count="93">
        <s v="Denmark "/>
        <s v="Sweden "/>
        <s v="Norway "/>
        <s v="Finland "/>
        <s v="Switzerland "/>
        <s v="United Kingdom "/>
        <s v="Germany "/>
        <s v="Netherlands "/>
        <s v="Iceland "/>
        <s v="Austria "/>
        <s v="Estonia "/>
        <s v="Ireland "/>
        <s v="Belgium "/>
        <s v="Luxembourg "/>
        <s v="France "/>
        <s v="Lithuania "/>
        <s v="Spain "/>
        <s v="Georgia "/>
        <s v="Portugal "/>
        <s v="Slovenia "/>
        <s v="Latvia "/>
        <s v="Poland "/>
        <s v="Czech Republic "/>
        <s v="Cyprus "/>
        <s v="Italy "/>
        <s v="Slovakia "/>
        <s v="Croatia "/>
        <s v="Malta "/>
        <s v="Belarus "/>
        <s v="Montenegro "/>
        <s v="Hungary "/>
        <s v="Romania "/>
        <s v="Armenia "/>
        <s v="Greece "/>
        <s v="Turkey "/>
        <s v="North Macedonia "/>
        <s v="Bulgaria "/>
        <s v="Serbia "/>
        <s v="Kazakhstan "/>
        <s v="Kosovo "/>
        <s v="Azerbaijan "/>
        <s v="Moldova "/>
        <s v="Russia "/>
        <s v="Albania "/>
        <s v="Bosnia &amp; Herz. "/>
        <s v="Ukraine "/>
        <s v="Macedonia "/>
        <s v="Denmark"/>
        <s v="Finland"/>
        <s v="Sweden"/>
        <s v="Norway"/>
        <s v="United Kingdom"/>
        <s v="Netherlands"/>
        <s v="Switzerland"/>
        <s v="Germany"/>
        <s v="Iceland"/>
        <s v="Austria"/>
        <s v="Ireland"/>
        <s v="Belgium"/>
        <s v="Estonia"/>
        <s v="Luxembourg"/>
        <s v="France"/>
        <s v="Portugal"/>
        <s v="Lithuania"/>
        <s v="Poland"/>
        <s v="Slovenia"/>
        <s v="Spain"/>
        <s v="Latvia"/>
        <s v="Cyprus"/>
        <s v="Czech Republic"/>
        <s v="Georgia"/>
        <s v="Slovakia"/>
        <s v="Croatia"/>
        <s v="Hungary"/>
        <s v="Macedonia"/>
        <s v="Romania"/>
        <s v="Malta"/>
        <s v="Italy"/>
        <s v="Montenegro"/>
        <s v="Bulgaria"/>
        <s v="Greece"/>
        <s v="Turkey"/>
        <s v="Armenia"/>
        <s v="Serbia"/>
        <s v="Belarus"/>
        <s v="Moldova"/>
        <s v="Bosnia &amp; Herz."/>
        <s v="Kazakhstan"/>
        <s v="Russia"/>
        <s v="Kosovo"/>
        <s v="Azerbaijan"/>
        <s v="Albania"/>
        <s v="Ukraine"/>
      </sharedItems>
    </cacheField>
    <cacheField name="mutató" numFmtId="0">
      <sharedItems count="1">
        <s v="Best European Countries for Business "/>
      </sharedItems>
    </cacheField>
    <cacheField name="év" numFmtId="0">
      <sharedItems containsSemiMixedTypes="0" containsString="0" containsNumber="1" containsInteger="1" minValue="2014" maxValue="2020" count="7">
        <n v="2020"/>
        <n v="2019"/>
        <n v="2018"/>
        <n v="2017"/>
        <n v="2016"/>
        <n v="2015"/>
        <n v="2014"/>
      </sharedItems>
    </cacheField>
    <cacheField name="érték" numFmtId="0">
      <sharedItems containsSemiMixedTypes="0" containsString="0" containsNumber="1" minValue="44.2" maxValue="88.1" count="257">
        <n v="86.15"/>
        <n v="83.5"/>
        <n v="83.3"/>
        <n v="83.1"/>
        <n v="80.8"/>
        <n v="80.25"/>
        <n v="79.849999999999994"/>
        <n v="79.05"/>
        <n v="78.5"/>
        <n v="77.849999999999994"/>
        <n v="77.3"/>
        <n v="76.8"/>
        <n v="75"/>
        <n v="74.8"/>
        <n v="72.900000000000006"/>
        <n v="70.8"/>
        <n v="69.95"/>
        <n v="69.849999999999994"/>
        <n v="69.25"/>
        <n v="68.25"/>
        <n v="68.150000000000006"/>
        <n v="67.2"/>
        <n v="66.150000000000006"/>
        <n v="65.7"/>
        <n v="62.95"/>
        <n v="62.8"/>
        <n v="60.3"/>
        <n v="60.05"/>
        <n v="59.65"/>
        <n v="59.4"/>
        <n v="58.7"/>
        <n v="58.65"/>
        <n v="58.25"/>
        <n v="58.2"/>
        <n v="57.9"/>
        <n v="57.85"/>
        <n v="57.5"/>
        <n v="57.35"/>
        <n v="56.8"/>
        <n v="54.6"/>
        <n v="53.35"/>
        <n v="53.2"/>
        <n v="53.1"/>
        <n v="51.35"/>
        <n v="50.7"/>
        <n v="50.1"/>
        <n v="86.32"/>
        <n v="83.48"/>
        <n v="83.14"/>
        <n v="82.68"/>
        <n v="81.33"/>
        <n v="80.349999999999994"/>
        <n v="79.45"/>
        <n v="79.02"/>
        <n v="77.680000000000007"/>
        <n v="77.290000000000006"/>
        <n v="76.75"/>
        <n v="75.959999999999994"/>
        <n v="75.010000000000005"/>
        <n v="74.650000000000006"/>
        <n v="74.48"/>
        <n v="70.64"/>
        <n v="70.28"/>
        <n v="69.92"/>
        <n v="68.8"/>
        <n v="68.48"/>
        <n v="67.84"/>
        <n v="67.81"/>
        <n v="67.55"/>
        <n v="65.36"/>
        <n v="62.59"/>
        <n v="62.28"/>
        <n v="59.89"/>
        <n v="59.72"/>
        <n v="59.7"/>
        <n v="59.28"/>
        <n v="59.14"/>
        <n v="58.87"/>
        <n v="57.67"/>
        <n v="56.62"/>
        <n v="56.54"/>
        <n v="56.25"/>
        <n v="55.58"/>
        <n v="55.19"/>
        <n v="54.45"/>
        <n v="53.27"/>
        <n v="52.76"/>
        <n v="52.69"/>
        <n v="51.82"/>
        <n v="50.91"/>
        <n v="50.13"/>
        <n v="86.03"/>
        <n v="83.58"/>
        <n v="82.69"/>
        <n v="82.64"/>
        <n v="82.11"/>
        <n v="80.459999999999994"/>
        <n v="80"/>
        <n v="77.75"/>
        <n v="76.77"/>
        <n v="76.760000000000005"/>
        <n v="75.900000000000006"/>
        <n v="75.510000000000005"/>
        <n v="73.349999999999994"/>
        <n v="73.069999999999993"/>
        <n v="69.44"/>
        <n v="69.02"/>
        <n v="68.650000000000006"/>
        <n v="68.63"/>
        <n v="68.209999999999994"/>
        <n v="67.010000000000005"/>
        <n v="66.64"/>
        <n v="64.319999999999993"/>
        <n v="62.45"/>
        <n v="61.35"/>
        <n v="60.44"/>
        <n v="60.36"/>
        <n v="60.35"/>
        <n v="59.59"/>
        <n v="59.53"/>
        <n v="58.09"/>
        <n v="58.01"/>
        <n v="57.46"/>
        <n v="57.07"/>
        <n v="54.57"/>
        <n v="53.76"/>
        <n v="53.22"/>
        <n v="52.25"/>
        <n v="52"/>
        <n v="51.1"/>
        <n v="50.6"/>
        <n v="47.88"/>
        <n v="87.45"/>
        <n v="85.05"/>
        <n v="84.9"/>
        <n v="83.9"/>
        <n v="81.849999999999994"/>
        <n v="81.05"/>
        <n v="80.45"/>
        <n v="79.7"/>
        <n v="78.45"/>
        <n v="76.95"/>
        <n v="76.25"/>
        <n v="75.55"/>
        <n v="74.900000000000006"/>
        <n v="72.650000000000006"/>
        <n v="69.900000000000006"/>
        <n v="69.7"/>
        <n v="68.900000000000006"/>
        <n v="68.599999999999994"/>
        <n v="68.55"/>
        <n v="66.849999999999994"/>
        <n v="65.849999999999994"/>
        <n v="63.85"/>
        <n v="63.3"/>
        <n v="61.15"/>
        <n v="61"/>
        <n v="60.55"/>
        <n v="60"/>
        <n v="59.35"/>
        <n v="58.55"/>
        <n v="57.25"/>
        <n v="57.15"/>
        <n v="57.05"/>
        <n v="56.35"/>
        <n v="54.1"/>
        <n v="53.95"/>
        <n v="53.3"/>
        <n v="52.4"/>
        <n v="52.05"/>
        <n v="51.4"/>
        <n v="49"/>
        <n v="46.45"/>
        <n v="87.7"/>
        <n v="85.4"/>
        <n v="85.6"/>
        <n v="84.3"/>
        <n v="81.8"/>
        <n v="81"/>
        <n v="80.5"/>
        <n v="81.5"/>
        <n v="79"/>
        <n v="77.2"/>
        <n v="77.099999999999994"/>
        <n v="74.7"/>
        <n v="73"/>
        <n v="69.3"/>
        <n v="70.3"/>
        <n v="70"/>
        <n v="66.599999999999994"/>
        <n v="64.8"/>
        <n v="67.8"/>
        <n v="67.5"/>
        <n v="65"/>
        <n v="66.400000000000006"/>
        <n v="59.9"/>
        <n v="61.9"/>
        <n v="61.8"/>
        <n v="58.1"/>
        <n v="61.1"/>
        <n v="58"/>
        <n v="57.4"/>
        <n v="54.2"/>
        <n v="52.2"/>
        <n v="57.2"/>
        <n v="55.6"/>
        <n v="48.3"/>
        <n v="49.6"/>
        <n v="50.4"/>
        <n v="50.9"/>
        <n v="50"/>
        <n v="48.4"/>
        <n v="45"/>
        <n v="85.5"/>
        <n v="81.7"/>
        <n v="80.400000000000006"/>
        <n v="69.2"/>
        <n v="67.400000000000006"/>
        <n v="66.5"/>
        <n v="64.7"/>
        <n v="50.3"/>
        <n v="88.1"/>
        <n v="85"/>
        <n v="84.2"/>
        <n v="83.8"/>
        <n v="80.099999999999994"/>
        <n v="79.5"/>
        <n v="79.3"/>
        <n v="78.900000000000006"/>
        <n v="75.2"/>
        <n v="76.400000000000006"/>
        <n v="74.2"/>
        <n v="74.099999999999994"/>
        <n v="72.3"/>
        <n v="70.2"/>
        <n v="68.099999999999994"/>
        <n v="68.2"/>
        <n v="65.8"/>
        <n v="66.900000000000006"/>
        <n v="66.3"/>
        <n v="65.2"/>
        <n v="62.4"/>
        <n v="64.400000000000006"/>
        <n v="63.2"/>
        <n v="62.3"/>
        <n v="58.3"/>
        <n v="59.3"/>
        <n v="56.5"/>
        <n v="55.7"/>
        <n v="54.8"/>
        <n v="52.9"/>
        <n v="51.2"/>
        <n v="49.2"/>
        <n v="48.1"/>
        <n v="47.8"/>
        <n v="49.8"/>
        <n v="44.2"/>
      </sharedItems>
    </cacheField>
    <cacheField name="mértékegység" numFmtId="0">
      <sharedItems count="1">
        <s v="index"/>
      </sharedItems>
    </cacheField>
    <cacheField name="forrás" numFmtId="0">
      <sharedItems count="1">
        <s v="EuCham score "/>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ttd" refreshedDate="44625.496236921295" createdVersion="7" refreshedVersion="7" minRefreshableVersion="3" recordCount="322" xr:uid="{59A77A5B-1B4F-4181-8BE6-64EB1C7A3795}">
  <cacheSource type="worksheet">
    <worksheetSource ref="C1:H323" sheet="adatbazis"/>
  </cacheSource>
  <cacheFields count="6">
    <cacheField name="mutató" numFmtId="0">
      <sharedItems count="1">
        <s v="Best European Countries for Business "/>
      </sharedItems>
    </cacheField>
    <cacheField name="év" numFmtId="0">
      <sharedItems containsSemiMixedTypes="0" containsString="0" containsNumber="1" containsInteger="1" minValue="2014" maxValue="2020" count="7">
        <n v="2020"/>
        <n v="2019"/>
        <n v="2018"/>
        <n v="2017"/>
        <n v="2016"/>
        <n v="2015"/>
        <n v="2014"/>
      </sharedItems>
    </cacheField>
    <cacheField name="érték" numFmtId="0">
      <sharedItems containsSemiMixedTypes="0" containsString="0" containsNumber="1" minValue="44.2" maxValue="88.1"/>
    </cacheField>
    <cacheField name="mértékegység" numFmtId="0">
      <sharedItems count="1">
        <s v="index"/>
      </sharedItems>
    </cacheField>
    <cacheField name="forrás" numFmtId="0">
      <sharedItems count="1">
        <s v="EuCham score "/>
      </sharedItems>
    </cacheField>
    <cacheField name="ország2" numFmtId="0">
      <sharedItems count="47">
        <s v="Denmark"/>
        <s v="Sweden"/>
        <s v="Norway"/>
        <s v="Finland"/>
        <s v="Switzerland"/>
        <s v="UnitedKingdom"/>
        <s v="Germany"/>
        <s v="Netherlands"/>
        <s v="Iceland"/>
        <s v="Austria"/>
        <s v="Estonia"/>
        <s v="Ireland"/>
        <s v="Belgium"/>
        <s v="Luxembourg"/>
        <s v="France"/>
        <s v="Lithuania"/>
        <s v="Spain"/>
        <s v="Georgia"/>
        <s v="Portugal"/>
        <s v="Slovenia"/>
        <s v="Latvia"/>
        <s v="Poland"/>
        <s v="CzechRepublic"/>
        <s v="Cyprus"/>
        <s v="Italy"/>
        <s v="Slovakia"/>
        <s v="Croatia"/>
        <s v="Malta"/>
        <s v="Belarus"/>
        <s v="Montenegro"/>
        <s v="Hungary"/>
        <s v="Romania"/>
        <s v="Armenia"/>
        <s v="Greece"/>
        <s v="Turkey"/>
        <s v="NorthMacedonia"/>
        <s v="Bulgaria"/>
        <s v="Serbia"/>
        <s v="Kazakhstan"/>
        <s v="Kosovo"/>
        <s v="Azerbaijan"/>
        <s v="Moldova"/>
        <s v="Russia"/>
        <s v="Albania"/>
        <s v="Bosnia&amp;Herz."/>
        <s v="Ukraine"/>
        <s v="Macedonia"/>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ttd" refreshedDate="44625.498013657409" createdVersion="7" refreshedVersion="7" minRefreshableVersion="3" recordCount="322" xr:uid="{4B9C93BE-A6D8-4D77-B73D-CA04BC318E39}">
  <cacheSource type="worksheet">
    <worksheetSource ref="A1:I323" sheet="adatbazis"/>
  </cacheSource>
  <cacheFields count="9">
    <cacheField name="id" numFmtId="0">
      <sharedItems containsSemiMixedTypes="0" containsString="0" containsNumber="1" containsInteger="1" minValue="1" maxValue="322"/>
    </cacheField>
    <cacheField name="ország" numFmtId="0">
      <sharedItems count="93">
        <s v="Denmark "/>
        <s v="Sweden "/>
        <s v="Norway "/>
        <s v="Finland "/>
        <s v="Switzerland "/>
        <s v="United Kingdom "/>
        <s v="Germany "/>
        <s v="Netherlands "/>
        <s v="Iceland "/>
        <s v="Austria "/>
        <s v="Estonia "/>
        <s v="Ireland "/>
        <s v="Belgium "/>
        <s v="Luxembourg "/>
        <s v="France "/>
        <s v="Lithuania "/>
        <s v="Spain "/>
        <s v="Georgia "/>
        <s v="Portugal "/>
        <s v="Slovenia "/>
        <s v="Latvia "/>
        <s v="Poland "/>
        <s v="Czech Republic "/>
        <s v="Cyprus "/>
        <s v="Italy "/>
        <s v="Slovakia "/>
        <s v="Croatia "/>
        <s v="Malta "/>
        <s v="Belarus "/>
        <s v="Montenegro "/>
        <s v="Hungary "/>
        <s v="Romania "/>
        <s v="Armenia "/>
        <s v="Greece "/>
        <s v="Turkey "/>
        <s v="North Macedonia "/>
        <s v="Bulgaria "/>
        <s v="Serbia "/>
        <s v="Kazakhstan "/>
        <s v="Kosovo "/>
        <s v="Azerbaijan "/>
        <s v="Moldova "/>
        <s v="Russia "/>
        <s v="Albania "/>
        <s v="Bosnia &amp; Herz. "/>
        <s v="Ukraine "/>
        <s v="Macedonia "/>
        <s v="Denmark"/>
        <s v="Finland"/>
        <s v="Sweden"/>
        <s v="Norway"/>
        <s v="United Kingdom"/>
        <s v="Netherlands"/>
        <s v="Switzerland"/>
        <s v="Germany"/>
        <s v="Iceland"/>
        <s v="Austria"/>
        <s v="Ireland"/>
        <s v="Belgium"/>
        <s v="Estonia"/>
        <s v="Luxembourg"/>
        <s v="France"/>
        <s v="Portugal"/>
        <s v="Lithuania"/>
        <s v="Poland"/>
        <s v="Slovenia"/>
        <s v="Spain"/>
        <s v="Latvia"/>
        <s v="Cyprus"/>
        <s v="Czech Republic"/>
        <s v="Georgia"/>
        <s v="Slovakia"/>
        <s v="Croatia"/>
        <s v="Hungary"/>
        <s v="Macedonia"/>
        <s v="Romania"/>
        <s v="Malta"/>
        <s v="Italy"/>
        <s v="Montenegro"/>
        <s v="Bulgaria"/>
        <s v="Greece"/>
        <s v="Turkey"/>
        <s v="Armenia"/>
        <s v="Serbia"/>
        <s v="Belarus"/>
        <s v="Moldova"/>
        <s v="Bosnia &amp; Herz."/>
        <s v="Kazakhstan"/>
        <s v="Russia"/>
        <s v="Kosovo"/>
        <s v="Azerbaijan"/>
        <s v="Albania"/>
        <s v="Ukraine"/>
      </sharedItems>
    </cacheField>
    <cacheField name="mutató" numFmtId="0">
      <sharedItems count="1">
        <s v="Best European Countries for Business "/>
      </sharedItems>
    </cacheField>
    <cacheField name="év" numFmtId="0">
      <sharedItems containsSemiMixedTypes="0" containsString="0" containsNumber="1" containsInteger="1" minValue="2014" maxValue="2020" count="7">
        <n v="2020"/>
        <n v="2019"/>
        <n v="2018"/>
        <n v="2017"/>
        <n v="2016"/>
        <n v="2015"/>
        <n v="2014"/>
      </sharedItems>
    </cacheField>
    <cacheField name="érték" numFmtId="0">
      <sharedItems containsSemiMixedTypes="0" containsString="0" containsNumber="1" minValue="44.2" maxValue="88.1"/>
    </cacheField>
    <cacheField name="mértékegység" numFmtId="0">
      <sharedItems count="1">
        <s v="index"/>
      </sharedItems>
    </cacheField>
    <cacheField name="forrás" numFmtId="0">
      <sharedItems count="1">
        <s v="EuCham score "/>
      </sharedItems>
    </cacheField>
    <cacheField name="ország2" numFmtId="0">
      <sharedItems/>
    </cacheField>
    <cacheField name="ország3" numFmtId="0">
      <sharedItems count="46">
        <s v="Denmark"/>
        <s v="Sweden"/>
        <s v="Norway"/>
        <s v="Finland"/>
        <s v="Switzerland"/>
        <s v="UnitedKingdom"/>
        <s v="Germany"/>
        <s v="Netherlands"/>
        <s v="Iceland"/>
        <s v="Austria"/>
        <s v="Estonia"/>
        <s v="Ireland"/>
        <s v="Belgium"/>
        <s v="Luxembourg"/>
        <s v="France"/>
        <s v="Lithuania"/>
        <s v="Spain"/>
        <s v="Georgia"/>
        <s v="Portugal"/>
        <s v="Slovenia"/>
        <s v="Latvia"/>
        <s v="Poland"/>
        <s v="CzechRepublic"/>
        <s v="Cyprus"/>
        <s v="Italy"/>
        <s v="Slovakia"/>
        <s v="Croatia"/>
        <s v="Malta"/>
        <s v="Belarus"/>
        <s v="Montenegro"/>
        <s v="Hungary"/>
        <s v="Romania"/>
        <s v="Armenia"/>
        <s v="Greece"/>
        <s v="Turkey"/>
        <s v="Macedonia"/>
        <s v="Bulgaria"/>
        <s v="Serbia"/>
        <s v="Kazakhstan"/>
        <s v="Kosovo"/>
        <s v="Azerbaijan"/>
        <s v="Moldova"/>
        <s v="Russia"/>
        <s v="Albania"/>
        <s v="Bosnia&amp;Herz."/>
        <s v="Ukraine"/>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22">
  <r>
    <n v="1"/>
    <x v="0"/>
    <x v="0"/>
    <x v="0"/>
    <x v="0"/>
    <x v="0"/>
    <x v="0"/>
  </r>
  <r>
    <n v="2"/>
    <x v="1"/>
    <x v="0"/>
    <x v="0"/>
    <x v="1"/>
    <x v="0"/>
    <x v="0"/>
  </r>
  <r>
    <n v="3"/>
    <x v="2"/>
    <x v="0"/>
    <x v="0"/>
    <x v="2"/>
    <x v="0"/>
    <x v="0"/>
  </r>
  <r>
    <n v="4"/>
    <x v="3"/>
    <x v="0"/>
    <x v="0"/>
    <x v="3"/>
    <x v="0"/>
    <x v="0"/>
  </r>
  <r>
    <n v="5"/>
    <x v="4"/>
    <x v="0"/>
    <x v="0"/>
    <x v="4"/>
    <x v="0"/>
    <x v="0"/>
  </r>
  <r>
    <n v="6"/>
    <x v="5"/>
    <x v="0"/>
    <x v="0"/>
    <x v="5"/>
    <x v="0"/>
    <x v="0"/>
  </r>
  <r>
    <n v="7"/>
    <x v="6"/>
    <x v="0"/>
    <x v="0"/>
    <x v="6"/>
    <x v="0"/>
    <x v="0"/>
  </r>
  <r>
    <n v="8"/>
    <x v="7"/>
    <x v="0"/>
    <x v="0"/>
    <x v="7"/>
    <x v="0"/>
    <x v="0"/>
  </r>
  <r>
    <n v="9"/>
    <x v="8"/>
    <x v="0"/>
    <x v="0"/>
    <x v="8"/>
    <x v="0"/>
    <x v="0"/>
  </r>
  <r>
    <n v="10"/>
    <x v="9"/>
    <x v="0"/>
    <x v="0"/>
    <x v="9"/>
    <x v="0"/>
    <x v="0"/>
  </r>
  <r>
    <n v="11"/>
    <x v="10"/>
    <x v="0"/>
    <x v="0"/>
    <x v="10"/>
    <x v="0"/>
    <x v="0"/>
  </r>
  <r>
    <n v="12"/>
    <x v="11"/>
    <x v="0"/>
    <x v="0"/>
    <x v="11"/>
    <x v="0"/>
    <x v="0"/>
  </r>
  <r>
    <n v="13"/>
    <x v="12"/>
    <x v="0"/>
    <x v="0"/>
    <x v="12"/>
    <x v="0"/>
    <x v="0"/>
  </r>
  <r>
    <n v="14"/>
    <x v="13"/>
    <x v="0"/>
    <x v="0"/>
    <x v="13"/>
    <x v="0"/>
    <x v="0"/>
  </r>
  <r>
    <n v="15"/>
    <x v="14"/>
    <x v="0"/>
    <x v="0"/>
    <x v="14"/>
    <x v="0"/>
    <x v="0"/>
  </r>
  <r>
    <n v="16"/>
    <x v="15"/>
    <x v="0"/>
    <x v="0"/>
    <x v="15"/>
    <x v="0"/>
    <x v="0"/>
  </r>
  <r>
    <n v="17"/>
    <x v="16"/>
    <x v="0"/>
    <x v="0"/>
    <x v="16"/>
    <x v="0"/>
    <x v="0"/>
  </r>
  <r>
    <n v="18"/>
    <x v="17"/>
    <x v="0"/>
    <x v="0"/>
    <x v="17"/>
    <x v="0"/>
    <x v="0"/>
  </r>
  <r>
    <n v="19"/>
    <x v="18"/>
    <x v="0"/>
    <x v="0"/>
    <x v="18"/>
    <x v="0"/>
    <x v="0"/>
  </r>
  <r>
    <n v="20"/>
    <x v="19"/>
    <x v="0"/>
    <x v="0"/>
    <x v="19"/>
    <x v="0"/>
    <x v="0"/>
  </r>
  <r>
    <n v="21"/>
    <x v="20"/>
    <x v="0"/>
    <x v="0"/>
    <x v="20"/>
    <x v="0"/>
    <x v="0"/>
  </r>
  <r>
    <n v="22"/>
    <x v="21"/>
    <x v="0"/>
    <x v="0"/>
    <x v="21"/>
    <x v="0"/>
    <x v="0"/>
  </r>
  <r>
    <n v="23"/>
    <x v="22"/>
    <x v="0"/>
    <x v="0"/>
    <x v="22"/>
    <x v="0"/>
    <x v="0"/>
  </r>
  <r>
    <n v="24"/>
    <x v="23"/>
    <x v="0"/>
    <x v="0"/>
    <x v="23"/>
    <x v="0"/>
    <x v="0"/>
  </r>
  <r>
    <n v="25"/>
    <x v="24"/>
    <x v="0"/>
    <x v="0"/>
    <x v="24"/>
    <x v="0"/>
    <x v="0"/>
  </r>
  <r>
    <n v="26"/>
    <x v="25"/>
    <x v="0"/>
    <x v="0"/>
    <x v="25"/>
    <x v="0"/>
    <x v="0"/>
  </r>
  <r>
    <n v="27"/>
    <x v="26"/>
    <x v="0"/>
    <x v="0"/>
    <x v="26"/>
    <x v="0"/>
    <x v="0"/>
  </r>
  <r>
    <n v="28"/>
    <x v="27"/>
    <x v="0"/>
    <x v="0"/>
    <x v="27"/>
    <x v="0"/>
    <x v="0"/>
  </r>
  <r>
    <n v="29"/>
    <x v="28"/>
    <x v="0"/>
    <x v="0"/>
    <x v="28"/>
    <x v="0"/>
    <x v="0"/>
  </r>
  <r>
    <n v="30"/>
    <x v="29"/>
    <x v="0"/>
    <x v="0"/>
    <x v="29"/>
    <x v="0"/>
    <x v="0"/>
  </r>
  <r>
    <n v="31"/>
    <x v="30"/>
    <x v="0"/>
    <x v="0"/>
    <x v="30"/>
    <x v="0"/>
    <x v="0"/>
  </r>
  <r>
    <n v="32"/>
    <x v="31"/>
    <x v="0"/>
    <x v="0"/>
    <x v="31"/>
    <x v="0"/>
    <x v="0"/>
  </r>
  <r>
    <n v="33"/>
    <x v="32"/>
    <x v="0"/>
    <x v="0"/>
    <x v="32"/>
    <x v="0"/>
    <x v="0"/>
  </r>
  <r>
    <n v="34"/>
    <x v="33"/>
    <x v="0"/>
    <x v="0"/>
    <x v="33"/>
    <x v="0"/>
    <x v="0"/>
  </r>
  <r>
    <n v="35"/>
    <x v="34"/>
    <x v="0"/>
    <x v="0"/>
    <x v="34"/>
    <x v="0"/>
    <x v="0"/>
  </r>
  <r>
    <n v="36"/>
    <x v="35"/>
    <x v="0"/>
    <x v="0"/>
    <x v="35"/>
    <x v="0"/>
    <x v="0"/>
  </r>
  <r>
    <n v="37"/>
    <x v="36"/>
    <x v="0"/>
    <x v="0"/>
    <x v="36"/>
    <x v="0"/>
    <x v="0"/>
  </r>
  <r>
    <n v="38"/>
    <x v="37"/>
    <x v="0"/>
    <x v="0"/>
    <x v="37"/>
    <x v="0"/>
    <x v="0"/>
  </r>
  <r>
    <n v="39"/>
    <x v="38"/>
    <x v="0"/>
    <x v="0"/>
    <x v="38"/>
    <x v="0"/>
    <x v="0"/>
  </r>
  <r>
    <n v="40"/>
    <x v="39"/>
    <x v="0"/>
    <x v="0"/>
    <x v="39"/>
    <x v="0"/>
    <x v="0"/>
  </r>
  <r>
    <n v="41"/>
    <x v="40"/>
    <x v="0"/>
    <x v="0"/>
    <x v="40"/>
    <x v="0"/>
    <x v="0"/>
  </r>
  <r>
    <n v="42"/>
    <x v="41"/>
    <x v="0"/>
    <x v="0"/>
    <x v="41"/>
    <x v="0"/>
    <x v="0"/>
  </r>
  <r>
    <n v="43"/>
    <x v="42"/>
    <x v="0"/>
    <x v="0"/>
    <x v="42"/>
    <x v="0"/>
    <x v="0"/>
  </r>
  <r>
    <n v="44"/>
    <x v="43"/>
    <x v="0"/>
    <x v="0"/>
    <x v="43"/>
    <x v="0"/>
    <x v="0"/>
  </r>
  <r>
    <n v="45"/>
    <x v="44"/>
    <x v="0"/>
    <x v="0"/>
    <x v="44"/>
    <x v="0"/>
    <x v="0"/>
  </r>
  <r>
    <n v="46"/>
    <x v="45"/>
    <x v="0"/>
    <x v="0"/>
    <x v="45"/>
    <x v="0"/>
    <x v="0"/>
  </r>
  <r>
    <n v="47"/>
    <x v="0"/>
    <x v="0"/>
    <x v="1"/>
    <x v="46"/>
    <x v="0"/>
    <x v="0"/>
  </r>
  <r>
    <n v="48"/>
    <x v="2"/>
    <x v="0"/>
    <x v="1"/>
    <x v="47"/>
    <x v="0"/>
    <x v="0"/>
  </r>
  <r>
    <n v="49"/>
    <x v="1"/>
    <x v="0"/>
    <x v="1"/>
    <x v="48"/>
    <x v="0"/>
    <x v="0"/>
  </r>
  <r>
    <n v="50"/>
    <x v="3"/>
    <x v="0"/>
    <x v="1"/>
    <x v="49"/>
    <x v="0"/>
    <x v="0"/>
  </r>
  <r>
    <n v="51"/>
    <x v="5"/>
    <x v="0"/>
    <x v="1"/>
    <x v="50"/>
    <x v="0"/>
    <x v="0"/>
  </r>
  <r>
    <n v="52"/>
    <x v="4"/>
    <x v="0"/>
    <x v="1"/>
    <x v="51"/>
    <x v="0"/>
    <x v="0"/>
  </r>
  <r>
    <n v="53"/>
    <x v="6"/>
    <x v="0"/>
    <x v="1"/>
    <x v="52"/>
    <x v="0"/>
    <x v="0"/>
  </r>
  <r>
    <n v="54"/>
    <x v="7"/>
    <x v="0"/>
    <x v="1"/>
    <x v="53"/>
    <x v="0"/>
    <x v="0"/>
  </r>
  <r>
    <n v="55"/>
    <x v="8"/>
    <x v="0"/>
    <x v="1"/>
    <x v="54"/>
    <x v="0"/>
    <x v="0"/>
  </r>
  <r>
    <n v="56"/>
    <x v="9"/>
    <x v="0"/>
    <x v="1"/>
    <x v="55"/>
    <x v="0"/>
    <x v="0"/>
  </r>
  <r>
    <n v="57"/>
    <x v="10"/>
    <x v="0"/>
    <x v="1"/>
    <x v="56"/>
    <x v="0"/>
    <x v="0"/>
  </r>
  <r>
    <n v="58"/>
    <x v="11"/>
    <x v="0"/>
    <x v="1"/>
    <x v="57"/>
    <x v="0"/>
    <x v="0"/>
  </r>
  <r>
    <n v="59"/>
    <x v="13"/>
    <x v="0"/>
    <x v="1"/>
    <x v="58"/>
    <x v="0"/>
    <x v="0"/>
  </r>
  <r>
    <n v="60"/>
    <x v="14"/>
    <x v="0"/>
    <x v="1"/>
    <x v="59"/>
    <x v="0"/>
    <x v="0"/>
  </r>
  <r>
    <n v="61"/>
    <x v="12"/>
    <x v="0"/>
    <x v="1"/>
    <x v="60"/>
    <x v="0"/>
    <x v="0"/>
  </r>
  <r>
    <n v="62"/>
    <x v="17"/>
    <x v="0"/>
    <x v="1"/>
    <x v="61"/>
    <x v="0"/>
    <x v="0"/>
  </r>
  <r>
    <n v="63"/>
    <x v="18"/>
    <x v="0"/>
    <x v="1"/>
    <x v="62"/>
    <x v="0"/>
    <x v="0"/>
  </r>
  <r>
    <n v="64"/>
    <x v="15"/>
    <x v="0"/>
    <x v="1"/>
    <x v="63"/>
    <x v="0"/>
    <x v="0"/>
  </r>
  <r>
    <n v="65"/>
    <x v="20"/>
    <x v="0"/>
    <x v="1"/>
    <x v="64"/>
    <x v="0"/>
    <x v="0"/>
  </r>
  <r>
    <n v="66"/>
    <x v="21"/>
    <x v="0"/>
    <x v="1"/>
    <x v="65"/>
    <x v="0"/>
    <x v="0"/>
  </r>
  <r>
    <n v="67"/>
    <x v="16"/>
    <x v="0"/>
    <x v="1"/>
    <x v="66"/>
    <x v="0"/>
    <x v="0"/>
  </r>
  <r>
    <n v="68"/>
    <x v="19"/>
    <x v="0"/>
    <x v="1"/>
    <x v="67"/>
    <x v="0"/>
    <x v="0"/>
  </r>
  <r>
    <n v="69"/>
    <x v="22"/>
    <x v="0"/>
    <x v="1"/>
    <x v="68"/>
    <x v="0"/>
    <x v="0"/>
  </r>
  <r>
    <n v="70"/>
    <x v="23"/>
    <x v="0"/>
    <x v="1"/>
    <x v="69"/>
    <x v="0"/>
    <x v="0"/>
  </r>
  <r>
    <n v="71"/>
    <x v="25"/>
    <x v="0"/>
    <x v="1"/>
    <x v="70"/>
    <x v="0"/>
    <x v="0"/>
  </r>
  <r>
    <n v="72"/>
    <x v="24"/>
    <x v="0"/>
    <x v="1"/>
    <x v="71"/>
    <x v="0"/>
    <x v="0"/>
  </r>
  <r>
    <n v="73"/>
    <x v="28"/>
    <x v="0"/>
    <x v="1"/>
    <x v="72"/>
    <x v="0"/>
    <x v="0"/>
  </r>
  <r>
    <n v="74"/>
    <x v="27"/>
    <x v="0"/>
    <x v="1"/>
    <x v="73"/>
    <x v="0"/>
    <x v="0"/>
  </r>
  <r>
    <n v="75"/>
    <x v="26"/>
    <x v="0"/>
    <x v="1"/>
    <x v="74"/>
    <x v="0"/>
    <x v="0"/>
  </r>
  <r>
    <n v="76"/>
    <x v="31"/>
    <x v="0"/>
    <x v="1"/>
    <x v="28"/>
    <x v="0"/>
    <x v="0"/>
  </r>
  <r>
    <n v="77"/>
    <x v="46"/>
    <x v="0"/>
    <x v="1"/>
    <x v="75"/>
    <x v="0"/>
    <x v="0"/>
  </r>
  <r>
    <n v="78"/>
    <x v="30"/>
    <x v="0"/>
    <x v="1"/>
    <x v="76"/>
    <x v="0"/>
    <x v="0"/>
  </r>
  <r>
    <n v="79"/>
    <x v="29"/>
    <x v="0"/>
    <x v="1"/>
    <x v="77"/>
    <x v="0"/>
    <x v="0"/>
  </r>
  <r>
    <n v="80"/>
    <x v="34"/>
    <x v="0"/>
    <x v="1"/>
    <x v="78"/>
    <x v="0"/>
    <x v="0"/>
  </r>
  <r>
    <n v="81"/>
    <x v="36"/>
    <x v="0"/>
    <x v="1"/>
    <x v="79"/>
    <x v="0"/>
    <x v="0"/>
  </r>
  <r>
    <n v="82"/>
    <x v="33"/>
    <x v="0"/>
    <x v="1"/>
    <x v="80"/>
    <x v="0"/>
    <x v="0"/>
  </r>
  <r>
    <n v="83"/>
    <x v="37"/>
    <x v="0"/>
    <x v="1"/>
    <x v="81"/>
    <x v="0"/>
    <x v="0"/>
  </r>
  <r>
    <n v="84"/>
    <x v="39"/>
    <x v="0"/>
    <x v="1"/>
    <x v="82"/>
    <x v="0"/>
    <x v="0"/>
  </r>
  <r>
    <n v="85"/>
    <x v="32"/>
    <x v="0"/>
    <x v="1"/>
    <x v="83"/>
    <x v="0"/>
    <x v="0"/>
  </r>
  <r>
    <n v="86"/>
    <x v="38"/>
    <x v="0"/>
    <x v="1"/>
    <x v="84"/>
    <x v="0"/>
    <x v="0"/>
  </r>
  <r>
    <n v="87"/>
    <x v="41"/>
    <x v="0"/>
    <x v="1"/>
    <x v="85"/>
    <x v="0"/>
    <x v="0"/>
  </r>
  <r>
    <n v="88"/>
    <x v="43"/>
    <x v="0"/>
    <x v="1"/>
    <x v="86"/>
    <x v="0"/>
    <x v="0"/>
  </r>
  <r>
    <n v="89"/>
    <x v="42"/>
    <x v="0"/>
    <x v="1"/>
    <x v="87"/>
    <x v="0"/>
    <x v="0"/>
  </r>
  <r>
    <n v="90"/>
    <x v="40"/>
    <x v="0"/>
    <x v="1"/>
    <x v="88"/>
    <x v="0"/>
    <x v="0"/>
  </r>
  <r>
    <n v="91"/>
    <x v="44"/>
    <x v="0"/>
    <x v="1"/>
    <x v="89"/>
    <x v="0"/>
    <x v="0"/>
  </r>
  <r>
    <n v="92"/>
    <x v="45"/>
    <x v="0"/>
    <x v="1"/>
    <x v="90"/>
    <x v="0"/>
    <x v="0"/>
  </r>
  <r>
    <n v="93"/>
    <x v="0"/>
    <x v="0"/>
    <x v="2"/>
    <x v="91"/>
    <x v="0"/>
    <x v="0"/>
  </r>
  <r>
    <n v="94"/>
    <x v="2"/>
    <x v="0"/>
    <x v="2"/>
    <x v="92"/>
    <x v="0"/>
    <x v="0"/>
  </r>
  <r>
    <n v="95"/>
    <x v="3"/>
    <x v="0"/>
    <x v="2"/>
    <x v="93"/>
    <x v="0"/>
    <x v="0"/>
  </r>
  <r>
    <n v="96"/>
    <x v="1"/>
    <x v="0"/>
    <x v="2"/>
    <x v="94"/>
    <x v="0"/>
    <x v="0"/>
  </r>
  <r>
    <n v="97"/>
    <x v="5"/>
    <x v="0"/>
    <x v="2"/>
    <x v="95"/>
    <x v="0"/>
    <x v="0"/>
  </r>
  <r>
    <n v="98"/>
    <x v="4"/>
    <x v="0"/>
    <x v="2"/>
    <x v="96"/>
    <x v="0"/>
    <x v="0"/>
  </r>
  <r>
    <n v="99"/>
    <x v="6"/>
    <x v="0"/>
    <x v="2"/>
    <x v="97"/>
    <x v="0"/>
    <x v="0"/>
  </r>
  <r>
    <n v="100"/>
    <x v="7"/>
    <x v="0"/>
    <x v="2"/>
    <x v="53"/>
    <x v="0"/>
    <x v="0"/>
  </r>
  <r>
    <n v="101"/>
    <x v="8"/>
    <x v="0"/>
    <x v="2"/>
    <x v="98"/>
    <x v="0"/>
    <x v="0"/>
  </r>
  <r>
    <n v="102"/>
    <x v="9"/>
    <x v="0"/>
    <x v="2"/>
    <x v="99"/>
    <x v="0"/>
    <x v="0"/>
  </r>
  <r>
    <n v="103"/>
    <x v="11"/>
    <x v="0"/>
    <x v="2"/>
    <x v="100"/>
    <x v="0"/>
    <x v="0"/>
  </r>
  <r>
    <n v="104"/>
    <x v="10"/>
    <x v="0"/>
    <x v="2"/>
    <x v="101"/>
    <x v="0"/>
    <x v="0"/>
  </r>
  <r>
    <n v="105"/>
    <x v="13"/>
    <x v="0"/>
    <x v="2"/>
    <x v="102"/>
    <x v="0"/>
    <x v="0"/>
  </r>
  <r>
    <n v="106"/>
    <x v="12"/>
    <x v="0"/>
    <x v="2"/>
    <x v="103"/>
    <x v="0"/>
    <x v="0"/>
  </r>
  <r>
    <n v="107"/>
    <x v="14"/>
    <x v="0"/>
    <x v="2"/>
    <x v="104"/>
    <x v="0"/>
    <x v="0"/>
  </r>
  <r>
    <n v="108"/>
    <x v="18"/>
    <x v="0"/>
    <x v="2"/>
    <x v="63"/>
    <x v="0"/>
    <x v="0"/>
  </r>
  <r>
    <n v="109"/>
    <x v="15"/>
    <x v="0"/>
    <x v="2"/>
    <x v="105"/>
    <x v="0"/>
    <x v="0"/>
  </r>
  <r>
    <n v="110"/>
    <x v="17"/>
    <x v="0"/>
    <x v="2"/>
    <x v="106"/>
    <x v="0"/>
    <x v="0"/>
  </r>
  <r>
    <n v="111"/>
    <x v="21"/>
    <x v="0"/>
    <x v="2"/>
    <x v="107"/>
    <x v="0"/>
    <x v="0"/>
  </r>
  <r>
    <n v="112"/>
    <x v="20"/>
    <x v="0"/>
    <x v="2"/>
    <x v="108"/>
    <x v="0"/>
    <x v="0"/>
  </r>
  <r>
    <n v="113"/>
    <x v="19"/>
    <x v="0"/>
    <x v="2"/>
    <x v="109"/>
    <x v="0"/>
    <x v="0"/>
  </r>
  <r>
    <n v="114"/>
    <x v="16"/>
    <x v="0"/>
    <x v="2"/>
    <x v="110"/>
    <x v="0"/>
    <x v="0"/>
  </r>
  <r>
    <n v="115"/>
    <x v="22"/>
    <x v="0"/>
    <x v="2"/>
    <x v="111"/>
    <x v="0"/>
    <x v="0"/>
  </r>
  <r>
    <n v="116"/>
    <x v="23"/>
    <x v="0"/>
    <x v="2"/>
    <x v="112"/>
    <x v="0"/>
    <x v="0"/>
  </r>
  <r>
    <n v="117"/>
    <x v="25"/>
    <x v="0"/>
    <x v="2"/>
    <x v="113"/>
    <x v="0"/>
    <x v="0"/>
  </r>
  <r>
    <n v="118"/>
    <x v="24"/>
    <x v="0"/>
    <x v="2"/>
    <x v="114"/>
    <x v="0"/>
    <x v="0"/>
  </r>
  <r>
    <n v="119"/>
    <x v="31"/>
    <x v="0"/>
    <x v="2"/>
    <x v="115"/>
    <x v="0"/>
    <x v="0"/>
  </r>
  <r>
    <n v="120"/>
    <x v="27"/>
    <x v="0"/>
    <x v="2"/>
    <x v="116"/>
    <x v="0"/>
    <x v="0"/>
  </r>
  <r>
    <n v="121"/>
    <x v="26"/>
    <x v="0"/>
    <x v="2"/>
    <x v="117"/>
    <x v="0"/>
    <x v="0"/>
  </r>
  <r>
    <n v="122"/>
    <x v="29"/>
    <x v="0"/>
    <x v="2"/>
    <x v="118"/>
    <x v="0"/>
    <x v="0"/>
  </r>
  <r>
    <n v="123"/>
    <x v="28"/>
    <x v="0"/>
    <x v="2"/>
    <x v="119"/>
    <x v="0"/>
    <x v="0"/>
  </r>
  <r>
    <n v="124"/>
    <x v="30"/>
    <x v="0"/>
    <x v="2"/>
    <x v="30"/>
    <x v="0"/>
    <x v="0"/>
  </r>
  <r>
    <n v="125"/>
    <x v="46"/>
    <x v="0"/>
    <x v="2"/>
    <x v="120"/>
    <x v="0"/>
    <x v="0"/>
  </r>
  <r>
    <n v="126"/>
    <x v="33"/>
    <x v="0"/>
    <x v="2"/>
    <x v="121"/>
    <x v="0"/>
    <x v="0"/>
  </r>
  <r>
    <n v="127"/>
    <x v="36"/>
    <x v="0"/>
    <x v="2"/>
    <x v="122"/>
    <x v="0"/>
    <x v="0"/>
  </r>
  <r>
    <n v="128"/>
    <x v="37"/>
    <x v="0"/>
    <x v="2"/>
    <x v="123"/>
    <x v="0"/>
    <x v="0"/>
  </r>
  <r>
    <n v="129"/>
    <x v="39"/>
    <x v="0"/>
    <x v="2"/>
    <x v="81"/>
    <x v="0"/>
    <x v="0"/>
  </r>
  <r>
    <n v="130"/>
    <x v="34"/>
    <x v="0"/>
    <x v="2"/>
    <x v="124"/>
    <x v="0"/>
    <x v="0"/>
  </r>
  <r>
    <n v="131"/>
    <x v="32"/>
    <x v="0"/>
    <x v="2"/>
    <x v="125"/>
    <x v="0"/>
    <x v="0"/>
  </r>
  <r>
    <n v="132"/>
    <x v="43"/>
    <x v="0"/>
    <x v="2"/>
    <x v="40"/>
    <x v="0"/>
    <x v="0"/>
  </r>
  <r>
    <n v="133"/>
    <x v="38"/>
    <x v="0"/>
    <x v="2"/>
    <x v="126"/>
    <x v="0"/>
    <x v="0"/>
  </r>
  <r>
    <n v="134"/>
    <x v="42"/>
    <x v="0"/>
    <x v="2"/>
    <x v="127"/>
    <x v="0"/>
    <x v="0"/>
  </r>
  <r>
    <n v="135"/>
    <x v="41"/>
    <x v="0"/>
    <x v="2"/>
    <x v="128"/>
    <x v="0"/>
    <x v="0"/>
  </r>
  <r>
    <n v="136"/>
    <x v="44"/>
    <x v="0"/>
    <x v="2"/>
    <x v="129"/>
    <x v="0"/>
    <x v="0"/>
  </r>
  <r>
    <n v="137"/>
    <x v="40"/>
    <x v="0"/>
    <x v="2"/>
    <x v="130"/>
    <x v="0"/>
    <x v="0"/>
  </r>
  <r>
    <n v="138"/>
    <x v="45"/>
    <x v="0"/>
    <x v="2"/>
    <x v="131"/>
    <x v="0"/>
    <x v="0"/>
  </r>
  <r>
    <n v="139"/>
    <x v="0"/>
    <x v="0"/>
    <x v="3"/>
    <x v="132"/>
    <x v="0"/>
    <x v="0"/>
  </r>
  <r>
    <n v="140"/>
    <x v="1"/>
    <x v="0"/>
    <x v="3"/>
    <x v="133"/>
    <x v="0"/>
    <x v="0"/>
  </r>
  <r>
    <n v="141"/>
    <x v="3"/>
    <x v="0"/>
    <x v="3"/>
    <x v="134"/>
    <x v="0"/>
    <x v="0"/>
  </r>
  <r>
    <n v="142"/>
    <x v="2"/>
    <x v="0"/>
    <x v="3"/>
    <x v="135"/>
    <x v="0"/>
    <x v="0"/>
  </r>
  <r>
    <n v="143"/>
    <x v="5"/>
    <x v="0"/>
    <x v="3"/>
    <x v="136"/>
    <x v="0"/>
    <x v="0"/>
  </r>
  <r>
    <n v="144"/>
    <x v="4"/>
    <x v="0"/>
    <x v="3"/>
    <x v="137"/>
    <x v="0"/>
    <x v="0"/>
  </r>
  <r>
    <n v="145"/>
    <x v="6"/>
    <x v="0"/>
    <x v="3"/>
    <x v="138"/>
    <x v="0"/>
    <x v="0"/>
  </r>
  <r>
    <n v="146"/>
    <x v="7"/>
    <x v="0"/>
    <x v="3"/>
    <x v="139"/>
    <x v="0"/>
    <x v="0"/>
  </r>
  <r>
    <n v="147"/>
    <x v="8"/>
    <x v="0"/>
    <x v="3"/>
    <x v="140"/>
    <x v="0"/>
    <x v="0"/>
  </r>
  <r>
    <n v="148"/>
    <x v="9"/>
    <x v="0"/>
    <x v="3"/>
    <x v="141"/>
    <x v="0"/>
    <x v="0"/>
  </r>
  <r>
    <n v="149"/>
    <x v="11"/>
    <x v="0"/>
    <x v="3"/>
    <x v="142"/>
    <x v="0"/>
    <x v="0"/>
  </r>
  <r>
    <n v="150"/>
    <x v="10"/>
    <x v="0"/>
    <x v="3"/>
    <x v="143"/>
    <x v="0"/>
    <x v="0"/>
  </r>
  <r>
    <n v="151"/>
    <x v="12"/>
    <x v="0"/>
    <x v="3"/>
    <x v="12"/>
    <x v="0"/>
    <x v="0"/>
  </r>
  <r>
    <n v="152"/>
    <x v="13"/>
    <x v="0"/>
    <x v="3"/>
    <x v="144"/>
    <x v="0"/>
    <x v="0"/>
  </r>
  <r>
    <n v="153"/>
    <x v="14"/>
    <x v="0"/>
    <x v="3"/>
    <x v="145"/>
    <x v="0"/>
    <x v="0"/>
  </r>
  <r>
    <n v="154"/>
    <x v="21"/>
    <x v="0"/>
    <x v="3"/>
    <x v="146"/>
    <x v="0"/>
    <x v="0"/>
  </r>
  <r>
    <n v="155"/>
    <x v="18"/>
    <x v="0"/>
    <x v="3"/>
    <x v="147"/>
    <x v="0"/>
    <x v="0"/>
  </r>
  <r>
    <n v="156"/>
    <x v="15"/>
    <x v="0"/>
    <x v="3"/>
    <x v="148"/>
    <x v="0"/>
    <x v="0"/>
  </r>
  <r>
    <n v="157"/>
    <x v="20"/>
    <x v="0"/>
    <x v="3"/>
    <x v="64"/>
    <x v="0"/>
    <x v="0"/>
  </r>
  <r>
    <n v="158"/>
    <x v="17"/>
    <x v="0"/>
    <x v="3"/>
    <x v="149"/>
    <x v="0"/>
    <x v="0"/>
  </r>
  <r>
    <n v="159"/>
    <x v="19"/>
    <x v="0"/>
    <x v="3"/>
    <x v="150"/>
    <x v="0"/>
    <x v="0"/>
  </r>
  <r>
    <n v="160"/>
    <x v="16"/>
    <x v="0"/>
    <x v="3"/>
    <x v="151"/>
    <x v="0"/>
    <x v="0"/>
  </r>
  <r>
    <n v="161"/>
    <x v="22"/>
    <x v="0"/>
    <x v="3"/>
    <x v="152"/>
    <x v="0"/>
    <x v="0"/>
  </r>
  <r>
    <n v="162"/>
    <x v="23"/>
    <x v="0"/>
    <x v="3"/>
    <x v="153"/>
    <x v="0"/>
    <x v="0"/>
  </r>
  <r>
    <n v="163"/>
    <x v="25"/>
    <x v="0"/>
    <x v="3"/>
    <x v="154"/>
    <x v="0"/>
    <x v="0"/>
  </r>
  <r>
    <n v="164"/>
    <x v="31"/>
    <x v="0"/>
    <x v="3"/>
    <x v="155"/>
    <x v="0"/>
    <x v="0"/>
  </r>
  <r>
    <n v="165"/>
    <x v="26"/>
    <x v="0"/>
    <x v="3"/>
    <x v="156"/>
    <x v="0"/>
    <x v="0"/>
  </r>
  <r>
    <n v="166"/>
    <x v="30"/>
    <x v="0"/>
    <x v="3"/>
    <x v="157"/>
    <x v="0"/>
    <x v="0"/>
  </r>
  <r>
    <n v="167"/>
    <x v="27"/>
    <x v="0"/>
    <x v="3"/>
    <x v="158"/>
    <x v="0"/>
    <x v="0"/>
  </r>
  <r>
    <n v="168"/>
    <x v="24"/>
    <x v="0"/>
    <x v="3"/>
    <x v="28"/>
    <x v="0"/>
    <x v="0"/>
  </r>
  <r>
    <n v="169"/>
    <x v="46"/>
    <x v="0"/>
    <x v="3"/>
    <x v="159"/>
    <x v="0"/>
    <x v="0"/>
  </r>
  <r>
    <n v="170"/>
    <x v="29"/>
    <x v="0"/>
    <x v="3"/>
    <x v="160"/>
    <x v="0"/>
    <x v="0"/>
  </r>
  <r>
    <n v="171"/>
    <x v="36"/>
    <x v="0"/>
    <x v="3"/>
    <x v="161"/>
    <x v="0"/>
    <x v="0"/>
  </r>
  <r>
    <n v="172"/>
    <x v="37"/>
    <x v="0"/>
    <x v="3"/>
    <x v="162"/>
    <x v="0"/>
    <x v="0"/>
  </r>
  <r>
    <n v="173"/>
    <x v="28"/>
    <x v="0"/>
    <x v="3"/>
    <x v="163"/>
    <x v="0"/>
    <x v="0"/>
  </r>
  <r>
    <n v="174"/>
    <x v="33"/>
    <x v="0"/>
    <x v="3"/>
    <x v="164"/>
    <x v="0"/>
    <x v="0"/>
  </r>
  <r>
    <n v="175"/>
    <x v="34"/>
    <x v="0"/>
    <x v="3"/>
    <x v="165"/>
    <x v="0"/>
    <x v="0"/>
  </r>
  <r>
    <n v="176"/>
    <x v="43"/>
    <x v="0"/>
    <x v="3"/>
    <x v="166"/>
    <x v="0"/>
    <x v="0"/>
  </r>
  <r>
    <n v="177"/>
    <x v="32"/>
    <x v="0"/>
    <x v="3"/>
    <x v="167"/>
    <x v="0"/>
    <x v="0"/>
  </r>
  <r>
    <n v="178"/>
    <x v="39"/>
    <x v="0"/>
    <x v="3"/>
    <x v="168"/>
    <x v="0"/>
    <x v="0"/>
  </r>
  <r>
    <n v="179"/>
    <x v="38"/>
    <x v="0"/>
    <x v="3"/>
    <x v="169"/>
    <x v="0"/>
    <x v="0"/>
  </r>
  <r>
    <n v="180"/>
    <x v="44"/>
    <x v="0"/>
    <x v="3"/>
    <x v="170"/>
    <x v="0"/>
    <x v="0"/>
  </r>
  <r>
    <n v="181"/>
    <x v="41"/>
    <x v="0"/>
    <x v="3"/>
    <x v="170"/>
    <x v="0"/>
    <x v="0"/>
  </r>
  <r>
    <n v="182"/>
    <x v="42"/>
    <x v="0"/>
    <x v="3"/>
    <x v="129"/>
    <x v="0"/>
    <x v="0"/>
  </r>
  <r>
    <n v="183"/>
    <x v="40"/>
    <x v="0"/>
    <x v="3"/>
    <x v="171"/>
    <x v="0"/>
    <x v="0"/>
  </r>
  <r>
    <n v="184"/>
    <x v="45"/>
    <x v="0"/>
    <x v="3"/>
    <x v="172"/>
    <x v="0"/>
    <x v="0"/>
  </r>
  <r>
    <n v="185"/>
    <x v="0"/>
    <x v="0"/>
    <x v="4"/>
    <x v="173"/>
    <x v="0"/>
    <x v="0"/>
  </r>
  <r>
    <n v="186"/>
    <x v="1"/>
    <x v="0"/>
    <x v="4"/>
    <x v="174"/>
    <x v="0"/>
    <x v="0"/>
  </r>
  <r>
    <n v="187"/>
    <x v="3"/>
    <x v="0"/>
    <x v="4"/>
    <x v="175"/>
    <x v="0"/>
    <x v="0"/>
  </r>
  <r>
    <n v="188"/>
    <x v="2"/>
    <x v="0"/>
    <x v="4"/>
    <x v="176"/>
    <x v="0"/>
    <x v="0"/>
  </r>
  <r>
    <n v="189"/>
    <x v="5"/>
    <x v="0"/>
    <x v="4"/>
    <x v="177"/>
    <x v="0"/>
    <x v="0"/>
  </r>
  <r>
    <n v="190"/>
    <x v="4"/>
    <x v="0"/>
    <x v="4"/>
    <x v="178"/>
    <x v="0"/>
    <x v="0"/>
  </r>
  <r>
    <n v="191"/>
    <x v="6"/>
    <x v="0"/>
    <x v="4"/>
    <x v="179"/>
    <x v="0"/>
    <x v="0"/>
  </r>
  <r>
    <n v="192"/>
    <x v="7"/>
    <x v="0"/>
    <x v="4"/>
    <x v="180"/>
    <x v="0"/>
    <x v="0"/>
  </r>
  <r>
    <n v="193"/>
    <x v="8"/>
    <x v="0"/>
    <x v="4"/>
    <x v="181"/>
    <x v="0"/>
    <x v="0"/>
  </r>
  <r>
    <n v="194"/>
    <x v="9"/>
    <x v="0"/>
    <x v="4"/>
    <x v="182"/>
    <x v="0"/>
    <x v="0"/>
  </r>
  <r>
    <n v="195"/>
    <x v="11"/>
    <x v="0"/>
    <x v="4"/>
    <x v="183"/>
    <x v="0"/>
    <x v="0"/>
  </r>
  <r>
    <n v="196"/>
    <x v="10"/>
    <x v="0"/>
    <x v="4"/>
    <x v="13"/>
    <x v="0"/>
    <x v="0"/>
  </r>
  <r>
    <n v="197"/>
    <x v="12"/>
    <x v="0"/>
    <x v="4"/>
    <x v="13"/>
    <x v="0"/>
    <x v="0"/>
  </r>
  <r>
    <n v="198"/>
    <x v="13"/>
    <x v="0"/>
    <x v="4"/>
    <x v="184"/>
    <x v="0"/>
    <x v="0"/>
  </r>
  <r>
    <n v="199"/>
    <x v="14"/>
    <x v="0"/>
    <x v="4"/>
    <x v="185"/>
    <x v="0"/>
    <x v="0"/>
  </r>
  <r>
    <n v="200"/>
    <x v="21"/>
    <x v="0"/>
    <x v="4"/>
    <x v="186"/>
    <x v="0"/>
    <x v="0"/>
  </r>
  <r>
    <n v="201"/>
    <x v="18"/>
    <x v="0"/>
    <x v="4"/>
    <x v="187"/>
    <x v="0"/>
    <x v="0"/>
  </r>
  <r>
    <n v="202"/>
    <x v="15"/>
    <x v="0"/>
    <x v="4"/>
    <x v="188"/>
    <x v="0"/>
    <x v="0"/>
  </r>
  <r>
    <n v="203"/>
    <x v="20"/>
    <x v="0"/>
    <x v="4"/>
    <x v="189"/>
    <x v="0"/>
    <x v="0"/>
  </r>
  <r>
    <n v="204"/>
    <x v="17"/>
    <x v="0"/>
    <x v="4"/>
    <x v="190"/>
    <x v="0"/>
    <x v="0"/>
  </r>
  <r>
    <n v="205"/>
    <x v="19"/>
    <x v="0"/>
    <x v="4"/>
    <x v="191"/>
    <x v="0"/>
    <x v="0"/>
  </r>
  <r>
    <n v="206"/>
    <x v="16"/>
    <x v="0"/>
    <x v="4"/>
    <x v="192"/>
    <x v="0"/>
    <x v="0"/>
  </r>
  <r>
    <n v="207"/>
    <x v="22"/>
    <x v="0"/>
    <x v="4"/>
    <x v="193"/>
    <x v="0"/>
    <x v="0"/>
  </r>
  <r>
    <n v="208"/>
    <x v="23"/>
    <x v="0"/>
    <x v="4"/>
    <x v="194"/>
    <x v="0"/>
    <x v="0"/>
  </r>
  <r>
    <n v="209"/>
    <x v="25"/>
    <x v="0"/>
    <x v="4"/>
    <x v="154"/>
    <x v="0"/>
    <x v="0"/>
  </r>
  <r>
    <n v="210"/>
    <x v="31"/>
    <x v="0"/>
    <x v="4"/>
    <x v="195"/>
    <x v="0"/>
    <x v="0"/>
  </r>
  <r>
    <n v="211"/>
    <x v="26"/>
    <x v="0"/>
    <x v="4"/>
    <x v="196"/>
    <x v="0"/>
    <x v="0"/>
  </r>
  <r>
    <n v="212"/>
    <x v="30"/>
    <x v="0"/>
    <x v="4"/>
    <x v="197"/>
    <x v="0"/>
    <x v="0"/>
  </r>
  <r>
    <n v="213"/>
    <x v="27"/>
    <x v="0"/>
    <x v="4"/>
    <x v="195"/>
    <x v="0"/>
    <x v="0"/>
  </r>
  <r>
    <n v="214"/>
    <x v="24"/>
    <x v="0"/>
    <x v="4"/>
    <x v="198"/>
    <x v="0"/>
    <x v="0"/>
  </r>
  <r>
    <n v="215"/>
    <x v="46"/>
    <x v="0"/>
    <x v="4"/>
    <x v="199"/>
    <x v="0"/>
    <x v="0"/>
  </r>
  <r>
    <n v="216"/>
    <x v="29"/>
    <x v="0"/>
    <x v="4"/>
    <x v="200"/>
    <x v="0"/>
    <x v="0"/>
  </r>
  <r>
    <n v="217"/>
    <x v="36"/>
    <x v="0"/>
    <x v="4"/>
    <x v="201"/>
    <x v="0"/>
    <x v="0"/>
  </r>
  <r>
    <n v="218"/>
    <x v="37"/>
    <x v="0"/>
    <x v="4"/>
    <x v="202"/>
    <x v="0"/>
    <x v="0"/>
  </r>
  <r>
    <n v="219"/>
    <x v="28"/>
    <x v="0"/>
    <x v="4"/>
    <x v="203"/>
    <x v="0"/>
    <x v="0"/>
  </r>
  <r>
    <n v="220"/>
    <x v="33"/>
    <x v="0"/>
    <x v="4"/>
    <x v="204"/>
    <x v="0"/>
    <x v="0"/>
  </r>
  <r>
    <n v="221"/>
    <x v="34"/>
    <x v="0"/>
    <x v="4"/>
    <x v="205"/>
    <x v="0"/>
    <x v="0"/>
  </r>
  <r>
    <n v="222"/>
    <x v="43"/>
    <x v="0"/>
    <x v="4"/>
    <x v="206"/>
    <x v="0"/>
    <x v="0"/>
  </r>
  <r>
    <n v="223"/>
    <x v="32"/>
    <x v="0"/>
    <x v="4"/>
    <x v="39"/>
    <x v="0"/>
    <x v="0"/>
  </r>
  <r>
    <n v="224"/>
    <x v="39"/>
    <x v="0"/>
    <x v="4"/>
    <x v="207"/>
    <x v="0"/>
    <x v="0"/>
  </r>
  <r>
    <n v="225"/>
    <x v="38"/>
    <x v="0"/>
    <x v="4"/>
    <x v="208"/>
    <x v="0"/>
    <x v="0"/>
  </r>
  <r>
    <n v="226"/>
    <x v="44"/>
    <x v="0"/>
    <x v="4"/>
    <x v="209"/>
    <x v="0"/>
    <x v="0"/>
  </r>
  <r>
    <n v="227"/>
    <x v="41"/>
    <x v="0"/>
    <x v="4"/>
    <x v="128"/>
    <x v="0"/>
    <x v="0"/>
  </r>
  <r>
    <n v="228"/>
    <x v="42"/>
    <x v="0"/>
    <x v="4"/>
    <x v="210"/>
    <x v="0"/>
    <x v="0"/>
  </r>
  <r>
    <n v="229"/>
    <x v="40"/>
    <x v="0"/>
    <x v="4"/>
    <x v="211"/>
    <x v="0"/>
    <x v="0"/>
  </r>
  <r>
    <n v="230"/>
    <x v="45"/>
    <x v="0"/>
    <x v="4"/>
    <x v="212"/>
    <x v="0"/>
    <x v="0"/>
  </r>
  <r>
    <n v="231"/>
    <x v="47"/>
    <x v="0"/>
    <x v="5"/>
    <x v="173"/>
    <x v="0"/>
    <x v="0"/>
  </r>
  <r>
    <n v="232"/>
    <x v="48"/>
    <x v="0"/>
    <x v="5"/>
    <x v="213"/>
    <x v="0"/>
    <x v="0"/>
  </r>
  <r>
    <n v="233"/>
    <x v="49"/>
    <x v="0"/>
    <x v="5"/>
    <x v="174"/>
    <x v="0"/>
    <x v="0"/>
  </r>
  <r>
    <n v="234"/>
    <x v="50"/>
    <x v="0"/>
    <x v="5"/>
    <x v="176"/>
    <x v="0"/>
    <x v="0"/>
  </r>
  <r>
    <n v="235"/>
    <x v="51"/>
    <x v="0"/>
    <x v="5"/>
    <x v="214"/>
    <x v="0"/>
    <x v="0"/>
  </r>
  <r>
    <n v="236"/>
    <x v="52"/>
    <x v="0"/>
    <x v="5"/>
    <x v="180"/>
    <x v="0"/>
    <x v="0"/>
  </r>
  <r>
    <n v="237"/>
    <x v="53"/>
    <x v="0"/>
    <x v="5"/>
    <x v="178"/>
    <x v="0"/>
    <x v="0"/>
  </r>
  <r>
    <n v="238"/>
    <x v="54"/>
    <x v="0"/>
    <x v="5"/>
    <x v="215"/>
    <x v="0"/>
    <x v="0"/>
  </r>
  <r>
    <n v="239"/>
    <x v="55"/>
    <x v="0"/>
    <x v="5"/>
    <x v="181"/>
    <x v="0"/>
    <x v="0"/>
  </r>
  <r>
    <n v="240"/>
    <x v="56"/>
    <x v="0"/>
    <x v="5"/>
    <x v="182"/>
    <x v="0"/>
    <x v="0"/>
  </r>
  <r>
    <n v="241"/>
    <x v="57"/>
    <x v="0"/>
    <x v="5"/>
    <x v="183"/>
    <x v="0"/>
    <x v="0"/>
  </r>
  <r>
    <n v="242"/>
    <x v="58"/>
    <x v="0"/>
    <x v="5"/>
    <x v="13"/>
    <x v="0"/>
    <x v="0"/>
  </r>
  <r>
    <n v="243"/>
    <x v="59"/>
    <x v="0"/>
    <x v="5"/>
    <x v="184"/>
    <x v="0"/>
    <x v="0"/>
  </r>
  <r>
    <n v="244"/>
    <x v="60"/>
    <x v="0"/>
    <x v="5"/>
    <x v="184"/>
    <x v="0"/>
    <x v="0"/>
  </r>
  <r>
    <n v="245"/>
    <x v="61"/>
    <x v="0"/>
    <x v="5"/>
    <x v="185"/>
    <x v="0"/>
    <x v="0"/>
  </r>
  <r>
    <n v="246"/>
    <x v="62"/>
    <x v="0"/>
    <x v="5"/>
    <x v="187"/>
    <x v="0"/>
    <x v="0"/>
  </r>
  <r>
    <n v="247"/>
    <x v="63"/>
    <x v="0"/>
    <x v="5"/>
    <x v="146"/>
    <x v="0"/>
    <x v="0"/>
  </r>
  <r>
    <n v="248"/>
    <x v="64"/>
    <x v="0"/>
    <x v="5"/>
    <x v="216"/>
    <x v="0"/>
    <x v="0"/>
  </r>
  <r>
    <n v="249"/>
    <x v="65"/>
    <x v="0"/>
    <x v="5"/>
    <x v="191"/>
    <x v="0"/>
    <x v="0"/>
  </r>
  <r>
    <n v="250"/>
    <x v="66"/>
    <x v="0"/>
    <x v="5"/>
    <x v="217"/>
    <x v="0"/>
    <x v="0"/>
  </r>
  <r>
    <n v="251"/>
    <x v="67"/>
    <x v="0"/>
    <x v="5"/>
    <x v="218"/>
    <x v="0"/>
    <x v="0"/>
  </r>
  <r>
    <n v="252"/>
    <x v="68"/>
    <x v="0"/>
    <x v="5"/>
    <x v="194"/>
    <x v="0"/>
    <x v="0"/>
  </r>
  <r>
    <n v="253"/>
    <x v="69"/>
    <x v="0"/>
    <x v="5"/>
    <x v="193"/>
    <x v="0"/>
    <x v="0"/>
  </r>
  <r>
    <n v="254"/>
    <x v="70"/>
    <x v="0"/>
    <x v="5"/>
    <x v="219"/>
    <x v="0"/>
    <x v="0"/>
  </r>
  <r>
    <n v="255"/>
    <x v="71"/>
    <x v="0"/>
    <x v="5"/>
    <x v="154"/>
    <x v="0"/>
    <x v="0"/>
  </r>
  <r>
    <n v="256"/>
    <x v="72"/>
    <x v="0"/>
    <x v="5"/>
    <x v="196"/>
    <x v="0"/>
    <x v="0"/>
  </r>
  <r>
    <n v="257"/>
    <x v="73"/>
    <x v="0"/>
    <x v="5"/>
    <x v="197"/>
    <x v="0"/>
    <x v="0"/>
  </r>
  <r>
    <n v="258"/>
    <x v="74"/>
    <x v="0"/>
    <x v="5"/>
    <x v="199"/>
    <x v="0"/>
    <x v="0"/>
  </r>
  <r>
    <n v="259"/>
    <x v="75"/>
    <x v="0"/>
    <x v="5"/>
    <x v="195"/>
    <x v="0"/>
    <x v="0"/>
  </r>
  <r>
    <n v="260"/>
    <x v="76"/>
    <x v="0"/>
    <x v="5"/>
    <x v="195"/>
    <x v="0"/>
    <x v="0"/>
  </r>
  <r>
    <n v="261"/>
    <x v="77"/>
    <x v="0"/>
    <x v="5"/>
    <x v="200"/>
    <x v="0"/>
    <x v="0"/>
  </r>
  <r>
    <n v="262"/>
    <x v="78"/>
    <x v="0"/>
    <x v="5"/>
    <x v="34"/>
    <x v="0"/>
    <x v="0"/>
  </r>
  <r>
    <n v="263"/>
    <x v="79"/>
    <x v="0"/>
    <x v="5"/>
    <x v="201"/>
    <x v="0"/>
    <x v="0"/>
  </r>
  <r>
    <n v="264"/>
    <x v="80"/>
    <x v="0"/>
    <x v="5"/>
    <x v="204"/>
    <x v="0"/>
    <x v="0"/>
  </r>
  <r>
    <n v="265"/>
    <x v="81"/>
    <x v="0"/>
    <x v="5"/>
    <x v="205"/>
    <x v="0"/>
    <x v="0"/>
  </r>
  <r>
    <n v="266"/>
    <x v="82"/>
    <x v="0"/>
    <x v="5"/>
    <x v="39"/>
    <x v="0"/>
    <x v="0"/>
  </r>
  <r>
    <n v="267"/>
    <x v="83"/>
    <x v="0"/>
    <x v="5"/>
    <x v="202"/>
    <x v="0"/>
    <x v="0"/>
  </r>
  <r>
    <n v="268"/>
    <x v="84"/>
    <x v="0"/>
    <x v="5"/>
    <x v="203"/>
    <x v="0"/>
    <x v="0"/>
  </r>
  <r>
    <n v="269"/>
    <x v="85"/>
    <x v="0"/>
    <x v="5"/>
    <x v="128"/>
    <x v="0"/>
    <x v="0"/>
  </r>
  <r>
    <n v="270"/>
    <x v="86"/>
    <x v="0"/>
    <x v="5"/>
    <x v="209"/>
    <x v="0"/>
    <x v="0"/>
  </r>
  <r>
    <n v="271"/>
    <x v="87"/>
    <x v="0"/>
    <x v="5"/>
    <x v="220"/>
    <x v="0"/>
    <x v="0"/>
  </r>
  <r>
    <n v="272"/>
    <x v="88"/>
    <x v="0"/>
    <x v="5"/>
    <x v="210"/>
    <x v="0"/>
    <x v="0"/>
  </r>
  <r>
    <n v="273"/>
    <x v="89"/>
    <x v="0"/>
    <x v="5"/>
    <x v="207"/>
    <x v="0"/>
    <x v="0"/>
  </r>
  <r>
    <n v="274"/>
    <x v="90"/>
    <x v="0"/>
    <x v="5"/>
    <x v="211"/>
    <x v="0"/>
    <x v="0"/>
  </r>
  <r>
    <n v="275"/>
    <x v="91"/>
    <x v="0"/>
    <x v="5"/>
    <x v="206"/>
    <x v="0"/>
    <x v="0"/>
  </r>
  <r>
    <n v="276"/>
    <x v="92"/>
    <x v="0"/>
    <x v="5"/>
    <x v="212"/>
    <x v="0"/>
    <x v="0"/>
  </r>
  <r>
    <n v="277"/>
    <x v="47"/>
    <x v="0"/>
    <x v="6"/>
    <x v="221"/>
    <x v="0"/>
    <x v="0"/>
  </r>
  <r>
    <n v="278"/>
    <x v="48"/>
    <x v="0"/>
    <x v="6"/>
    <x v="222"/>
    <x v="0"/>
    <x v="0"/>
  </r>
  <r>
    <n v="279"/>
    <x v="49"/>
    <x v="0"/>
    <x v="6"/>
    <x v="223"/>
    <x v="0"/>
    <x v="0"/>
  </r>
  <r>
    <n v="280"/>
    <x v="50"/>
    <x v="0"/>
    <x v="6"/>
    <x v="224"/>
    <x v="0"/>
    <x v="0"/>
  </r>
  <r>
    <n v="281"/>
    <x v="51"/>
    <x v="0"/>
    <x v="6"/>
    <x v="225"/>
    <x v="0"/>
    <x v="0"/>
  </r>
  <r>
    <n v="282"/>
    <x v="52"/>
    <x v="0"/>
    <x v="6"/>
    <x v="226"/>
    <x v="0"/>
    <x v="0"/>
  </r>
  <r>
    <n v="283"/>
    <x v="53"/>
    <x v="0"/>
    <x v="6"/>
    <x v="178"/>
    <x v="0"/>
    <x v="0"/>
  </r>
  <r>
    <n v="284"/>
    <x v="54"/>
    <x v="0"/>
    <x v="6"/>
    <x v="227"/>
    <x v="0"/>
    <x v="0"/>
  </r>
  <r>
    <n v="285"/>
    <x v="55"/>
    <x v="0"/>
    <x v="6"/>
    <x v="228"/>
    <x v="0"/>
    <x v="0"/>
  </r>
  <r>
    <n v="286"/>
    <x v="56"/>
    <x v="0"/>
    <x v="6"/>
    <x v="229"/>
    <x v="0"/>
    <x v="0"/>
  </r>
  <r>
    <n v="287"/>
    <x v="57"/>
    <x v="0"/>
    <x v="6"/>
    <x v="230"/>
    <x v="0"/>
    <x v="0"/>
  </r>
  <r>
    <n v="288"/>
    <x v="58"/>
    <x v="0"/>
    <x v="6"/>
    <x v="231"/>
    <x v="0"/>
    <x v="0"/>
  </r>
  <r>
    <n v="289"/>
    <x v="59"/>
    <x v="0"/>
    <x v="6"/>
    <x v="232"/>
    <x v="0"/>
    <x v="0"/>
  </r>
  <r>
    <n v="290"/>
    <x v="60"/>
    <x v="0"/>
    <x v="6"/>
    <x v="229"/>
    <x v="0"/>
    <x v="0"/>
  </r>
  <r>
    <n v="291"/>
    <x v="61"/>
    <x v="0"/>
    <x v="6"/>
    <x v="233"/>
    <x v="0"/>
    <x v="0"/>
  </r>
  <r>
    <n v="292"/>
    <x v="62"/>
    <x v="0"/>
    <x v="6"/>
    <x v="234"/>
    <x v="0"/>
    <x v="0"/>
  </r>
  <r>
    <n v="293"/>
    <x v="63"/>
    <x v="0"/>
    <x v="6"/>
    <x v="235"/>
    <x v="0"/>
    <x v="0"/>
  </r>
  <r>
    <n v="294"/>
    <x v="64"/>
    <x v="0"/>
    <x v="6"/>
    <x v="236"/>
    <x v="0"/>
    <x v="0"/>
  </r>
  <r>
    <n v="295"/>
    <x v="65"/>
    <x v="0"/>
    <x v="6"/>
    <x v="237"/>
    <x v="0"/>
    <x v="0"/>
  </r>
  <r>
    <n v="296"/>
    <x v="66"/>
    <x v="0"/>
    <x v="6"/>
    <x v="238"/>
    <x v="0"/>
    <x v="0"/>
  </r>
  <r>
    <n v="297"/>
    <x v="67"/>
    <x v="0"/>
    <x v="6"/>
    <x v="239"/>
    <x v="0"/>
    <x v="0"/>
  </r>
  <r>
    <n v="298"/>
    <x v="68"/>
    <x v="0"/>
    <x v="6"/>
    <x v="240"/>
    <x v="0"/>
    <x v="0"/>
  </r>
  <r>
    <n v="299"/>
    <x v="69"/>
    <x v="0"/>
    <x v="6"/>
    <x v="241"/>
    <x v="0"/>
    <x v="0"/>
  </r>
  <r>
    <n v="300"/>
    <x v="70"/>
    <x v="0"/>
    <x v="6"/>
    <x v="242"/>
    <x v="0"/>
    <x v="0"/>
  </r>
  <r>
    <n v="301"/>
    <x v="71"/>
    <x v="0"/>
    <x v="6"/>
    <x v="241"/>
    <x v="0"/>
    <x v="0"/>
  </r>
  <r>
    <n v="302"/>
    <x v="72"/>
    <x v="0"/>
    <x v="6"/>
    <x v="26"/>
    <x v="0"/>
    <x v="0"/>
  </r>
  <r>
    <n v="303"/>
    <x v="73"/>
    <x v="0"/>
    <x v="6"/>
    <x v="243"/>
    <x v="0"/>
    <x v="0"/>
  </r>
  <r>
    <n v="304"/>
    <x v="74"/>
    <x v="0"/>
    <x v="6"/>
    <x v="244"/>
    <x v="0"/>
    <x v="0"/>
  </r>
  <r>
    <n v="305"/>
    <x v="75"/>
    <x v="0"/>
    <x v="6"/>
    <x v="245"/>
    <x v="0"/>
    <x v="0"/>
  </r>
  <r>
    <n v="306"/>
    <x v="76"/>
    <x v="0"/>
    <x v="6"/>
    <x v="246"/>
    <x v="0"/>
    <x v="0"/>
  </r>
  <r>
    <n v="307"/>
    <x v="77"/>
    <x v="0"/>
    <x v="6"/>
    <x v="201"/>
    <x v="0"/>
    <x v="0"/>
  </r>
  <r>
    <n v="308"/>
    <x v="78"/>
    <x v="0"/>
    <x v="6"/>
    <x v="247"/>
    <x v="0"/>
    <x v="0"/>
  </r>
  <r>
    <n v="309"/>
    <x v="79"/>
    <x v="0"/>
    <x v="6"/>
    <x v="245"/>
    <x v="0"/>
    <x v="0"/>
  </r>
  <r>
    <n v="310"/>
    <x v="80"/>
    <x v="0"/>
    <x v="6"/>
    <x v="248"/>
    <x v="0"/>
    <x v="0"/>
  </r>
  <r>
    <n v="311"/>
    <x v="81"/>
    <x v="0"/>
    <x v="6"/>
    <x v="36"/>
    <x v="0"/>
    <x v="0"/>
  </r>
  <r>
    <n v="312"/>
    <x v="82"/>
    <x v="0"/>
    <x v="6"/>
    <x v="249"/>
    <x v="0"/>
    <x v="0"/>
  </r>
  <r>
    <n v="313"/>
    <x v="83"/>
    <x v="0"/>
    <x v="6"/>
    <x v="42"/>
    <x v="0"/>
    <x v="0"/>
  </r>
  <r>
    <n v="314"/>
    <x v="84"/>
    <x v="0"/>
    <x v="6"/>
    <x v="170"/>
    <x v="0"/>
    <x v="0"/>
  </r>
  <r>
    <n v="315"/>
    <x v="85"/>
    <x v="0"/>
    <x v="6"/>
    <x v="250"/>
    <x v="0"/>
    <x v="0"/>
  </r>
  <r>
    <n v="316"/>
    <x v="86"/>
    <x v="0"/>
    <x v="6"/>
    <x v="251"/>
    <x v="0"/>
    <x v="0"/>
  </r>
  <r>
    <n v="317"/>
    <x v="87"/>
    <x v="0"/>
    <x v="6"/>
    <x v="252"/>
    <x v="0"/>
    <x v="0"/>
  </r>
  <r>
    <n v="318"/>
    <x v="88"/>
    <x v="0"/>
    <x v="6"/>
    <x v="253"/>
    <x v="0"/>
    <x v="0"/>
  </r>
  <r>
    <n v="319"/>
    <x v="89"/>
    <x v="0"/>
    <x v="6"/>
    <x v="207"/>
    <x v="0"/>
    <x v="0"/>
  </r>
  <r>
    <n v="320"/>
    <x v="90"/>
    <x v="0"/>
    <x v="6"/>
    <x v="254"/>
    <x v="0"/>
    <x v="0"/>
  </r>
  <r>
    <n v="321"/>
    <x v="91"/>
    <x v="0"/>
    <x v="6"/>
    <x v="255"/>
    <x v="0"/>
    <x v="0"/>
  </r>
  <r>
    <n v="322"/>
    <x v="92"/>
    <x v="0"/>
    <x v="6"/>
    <x v="256"/>
    <x v="0"/>
    <x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22">
  <r>
    <x v="0"/>
    <x v="0"/>
    <n v="86.15"/>
    <x v="0"/>
    <x v="0"/>
    <x v="0"/>
  </r>
  <r>
    <x v="0"/>
    <x v="0"/>
    <n v="83.5"/>
    <x v="0"/>
    <x v="0"/>
    <x v="1"/>
  </r>
  <r>
    <x v="0"/>
    <x v="0"/>
    <n v="83.3"/>
    <x v="0"/>
    <x v="0"/>
    <x v="2"/>
  </r>
  <r>
    <x v="0"/>
    <x v="0"/>
    <n v="83.1"/>
    <x v="0"/>
    <x v="0"/>
    <x v="3"/>
  </r>
  <r>
    <x v="0"/>
    <x v="0"/>
    <n v="80.8"/>
    <x v="0"/>
    <x v="0"/>
    <x v="4"/>
  </r>
  <r>
    <x v="0"/>
    <x v="0"/>
    <n v="80.25"/>
    <x v="0"/>
    <x v="0"/>
    <x v="5"/>
  </r>
  <r>
    <x v="0"/>
    <x v="0"/>
    <n v="79.849999999999994"/>
    <x v="0"/>
    <x v="0"/>
    <x v="6"/>
  </r>
  <r>
    <x v="0"/>
    <x v="0"/>
    <n v="79.05"/>
    <x v="0"/>
    <x v="0"/>
    <x v="7"/>
  </r>
  <r>
    <x v="0"/>
    <x v="0"/>
    <n v="78.5"/>
    <x v="0"/>
    <x v="0"/>
    <x v="8"/>
  </r>
  <r>
    <x v="0"/>
    <x v="0"/>
    <n v="77.849999999999994"/>
    <x v="0"/>
    <x v="0"/>
    <x v="9"/>
  </r>
  <r>
    <x v="0"/>
    <x v="0"/>
    <n v="77.3"/>
    <x v="0"/>
    <x v="0"/>
    <x v="10"/>
  </r>
  <r>
    <x v="0"/>
    <x v="0"/>
    <n v="76.8"/>
    <x v="0"/>
    <x v="0"/>
    <x v="11"/>
  </r>
  <r>
    <x v="0"/>
    <x v="0"/>
    <n v="75"/>
    <x v="0"/>
    <x v="0"/>
    <x v="12"/>
  </r>
  <r>
    <x v="0"/>
    <x v="0"/>
    <n v="74.8"/>
    <x v="0"/>
    <x v="0"/>
    <x v="13"/>
  </r>
  <r>
    <x v="0"/>
    <x v="0"/>
    <n v="72.900000000000006"/>
    <x v="0"/>
    <x v="0"/>
    <x v="14"/>
  </r>
  <r>
    <x v="0"/>
    <x v="0"/>
    <n v="70.8"/>
    <x v="0"/>
    <x v="0"/>
    <x v="15"/>
  </r>
  <r>
    <x v="0"/>
    <x v="0"/>
    <n v="69.95"/>
    <x v="0"/>
    <x v="0"/>
    <x v="16"/>
  </r>
  <r>
    <x v="0"/>
    <x v="0"/>
    <n v="69.849999999999994"/>
    <x v="0"/>
    <x v="0"/>
    <x v="17"/>
  </r>
  <r>
    <x v="0"/>
    <x v="0"/>
    <n v="69.25"/>
    <x v="0"/>
    <x v="0"/>
    <x v="18"/>
  </r>
  <r>
    <x v="0"/>
    <x v="0"/>
    <n v="68.25"/>
    <x v="0"/>
    <x v="0"/>
    <x v="19"/>
  </r>
  <r>
    <x v="0"/>
    <x v="0"/>
    <n v="68.150000000000006"/>
    <x v="0"/>
    <x v="0"/>
    <x v="20"/>
  </r>
  <r>
    <x v="0"/>
    <x v="0"/>
    <n v="67.2"/>
    <x v="0"/>
    <x v="0"/>
    <x v="21"/>
  </r>
  <r>
    <x v="0"/>
    <x v="0"/>
    <n v="66.150000000000006"/>
    <x v="0"/>
    <x v="0"/>
    <x v="22"/>
  </r>
  <r>
    <x v="0"/>
    <x v="0"/>
    <n v="65.7"/>
    <x v="0"/>
    <x v="0"/>
    <x v="23"/>
  </r>
  <r>
    <x v="0"/>
    <x v="0"/>
    <n v="62.95"/>
    <x v="0"/>
    <x v="0"/>
    <x v="24"/>
  </r>
  <r>
    <x v="0"/>
    <x v="0"/>
    <n v="62.8"/>
    <x v="0"/>
    <x v="0"/>
    <x v="25"/>
  </r>
  <r>
    <x v="0"/>
    <x v="0"/>
    <n v="60.3"/>
    <x v="0"/>
    <x v="0"/>
    <x v="26"/>
  </r>
  <r>
    <x v="0"/>
    <x v="0"/>
    <n v="60.05"/>
    <x v="0"/>
    <x v="0"/>
    <x v="27"/>
  </r>
  <r>
    <x v="0"/>
    <x v="0"/>
    <n v="59.65"/>
    <x v="0"/>
    <x v="0"/>
    <x v="28"/>
  </r>
  <r>
    <x v="0"/>
    <x v="0"/>
    <n v="59.4"/>
    <x v="0"/>
    <x v="0"/>
    <x v="29"/>
  </r>
  <r>
    <x v="0"/>
    <x v="0"/>
    <n v="58.7"/>
    <x v="0"/>
    <x v="0"/>
    <x v="30"/>
  </r>
  <r>
    <x v="0"/>
    <x v="0"/>
    <n v="58.65"/>
    <x v="0"/>
    <x v="0"/>
    <x v="31"/>
  </r>
  <r>
    <x v="0"/>
    <x v="0"/>
    <n v="58.25"/>
    <x v="0"/>
    <x v="0"/>
    <x v="32"/>
  </r>
  <r>
    <x v="0"/>
    <x v="0"/>
    <n v="58.2"/>
    <x v="0"/>
    <x v="0"/>
    <x v="33"/>
  </r>
  <r>
    <x v="0"/>
    <x v="0"/>
    <n v="57.9"/>
    <x v="0"/>
    <x v="0"/>
    <x v="34"/>
  </r>
  <r>
    <x v="0"/>
    <x v="0"/>
    <n v="57.85"/>
    <x v="0"/>
    <x v="0"/>
    <x v="35"/>
  </r>
  <r>
    <x v="0"/>
    <x v="0"/>
    <n v="57.5"/>
    <x v="0"/>
    <x v="0"/>
    <x v="36"/>
  </r>
  <r>
    <x v="0"/>
    <x v="0"/>
    <n v="57.35"/>
    <x v="0"/>
    <x v="0"/>
    <x v="37"/>
  </r>
  <r>
    <x v="0"/>
    <x v="0"/>
    <n v="56.8"/>
    <x v="0"/>
    <x v="0"/>
    <x v="38"/>
  </r>
  <r>
    <x v="0"/>
    <x v="0"/>
    <n v="54.6"/>
    <x v="0"/>
    <x v="0"/>
    <x v="39"/>
  </r>
  <r>
    <x v="0"/>
    <x v="0"/>
    <n v="53.35"/>
    <x v="0"/>
    <x v="0"/>
    <x v="40"/>
  </r>
  <r>
    <x v="0"/>
    <x v="0"/>
    <n v="53.2"/>
    <x v="0"/>
    <x v="0"/>
    <x v="41"/>
  </r>
  <r>
    <x v="0"/>
    <x v="0"/>
    <n v="53.1"/>
    <x v="0"/>
    <x v="0"/>
    <x v="42"/>
  </r>
  <r>
    <x v="0"/>
    <x v="0"/>
    <n v="51.35"/>
    <x v="0"/>
    <x v="0"/>
    <x v="43"/>
  </r>
  <r>
    <x v="0"/>
    <x v="0"/>
    <n v="50.7"/>
    <x v="0"/>
    <x v="0"/>
    <x v="44"/>
  </r>
  <r>
    <x v="0"/>
    <x v="0"/>
    <n v="50.1"/>
    <x v="0"/>
    <x v="0"/>
    <x v="45"/>
  </r>
  <r>
    <x v="0"/>
    <x v="1"/>
    <n v="86.32"/>
    <x v="0"/>
    <x v="0"/>
    <x v="0"/>
  </r>
  <r>
    <x v="0"/>
    <x v="1"/>
    <n v="83.48"/>
    <x v="0"/>
    <x v="0"/>
    <x v="2"/>
  </r>
  <r>
    <x v="0"/>
    <x v="1"/>
    <n v="83.14"/>
    <x v="0"/>
    <x v="0"/>
    <x v="1"/>
  </r>
  <r>
    <x v="0"/>
    <x v="1"/>
    <n v="82.68"/>
    <x v="0"/>
    <x v="0"/>
    <x v="3"/>
  </r>
  <r>
    <x v="0"/>
    <x v="1"/>
    <n v="81.33"/>
    <x v="0"/>
    <x v="0"/>
    <x v="5"/>
  </r>
  <r>
    <x v="0"/>
    <x v="1"/>
    <n v="80.349999999999994"/>
    <x v="0"/>
    <x v="0"/>
    <x v="4"/>
  </r>
  <r>
    <x v="0"/>
    <x v="1"/>
    <n v="79.45"/>
    <x v="0"/>
    <x v="0"/>
    <x v="6"/>
  </r>
  <r>
    <x v="0"/>
    <x v="1"/>
    <n v="79.02"/>
    <x v="0"/>
    <x v="0"/>
    <x v="7"/>
  </r>
  <r>
    <x v="0"/>
    <x v="1"/>
    <n v="77.680000000000007"/>
    <x v="0"/>
    <x v="0"/>
    <x v="8"/>
  </r>
  <r>
    <x v="0"/>
    <x v="1"/>
    <n v="77.290000000000006"/>
    <x v="0"/>
    <x v="0"/>
    <x v="9"/>
  </r>
  <r>
    <x v="0"/>
    <x v="1"/>
    <n v="76.75"/>
    <x v="0"/>
    <x v="0"/>
    <x v="10"/>
  </r>
  <r>
    <x v="0"/>
    <x v="1"/>
    <n v="75.959999999999994"/>
    <x v="0"/>
    <x v="0"/>
    <x v="11"/>
  </r>
  <r>
    <x v="0"/>
    <x v="1"/>
    <n v="75.010000000000005"/>
    <x v="0"/>
    <x v="0"/>
    <x v="13"/>
  </r>
  <r>
    <x v="0"/>
    <x v="1"/>
    <n v="74.650000000000006"/>
    <x v="0"/>
    <x v="0"/>
    <x v="14"/>
  </r>
  <r>
    <x v="0"/>
    <x v="1"/>
    <n v="74.48"/>
    <x v="0"/>
    <x v="0"/>
    <x v="12"/>
  </r>
  <r>
    <x v="0"/>
    <x v="1"/>
    <n v="70.64"/>
    <x v="0"/>
    <x v="0"/>
    <x v="17"/>
  </r>
  <r>
    <x v="0"/>
    <x v="1"/>
    <n v="70.28"/>
    <x v="0"/>
    <x v="0"/>
    <x v="18"/>
  </r>
  <r>
    <x v="0"/>
    <x v="1"/>
    <n v="69.92"/>
    <x v="0"/>
    <x v="0"/>
    <x v="15"/>
  </r>
  <r>
    <x v="0"/>
    <x v="1"/>
    <n v="68.8"/>
    <x v="0"/>
    <x v="0"/>
    <x v="20"/>
  </r>
  <r>
    <x v="0"/>
    <x v="1"/>
    <n v="68.48"/>
    <x v="0"/>
    <x v="0"/>
    <x v="21"/>
  </r>
  <r>
    <x v="0"/>
    <x v="1"/>
    <n v="67.84"/>
    <x v="0"/>
    <x v="0"/>
    <x v="16"/>
  </r>
  <r>
    <x v="0"/>
    <x v="1"/>
    <n v="67.81"/>
    <x v="0"/>
    <x v="0"/>
    <x v="19"/>
  </r>
  <r>
    <x v="0"/>
    <x v="1"/>
    <n v="67.55"/>
    <x v="0"/>
    <x v="0"/>
    <x v="22"/>
  </r>
  <r>
    <x v="0"/>
    <x v="1"/>
    <n v="65.36"/>
    <x v="0"/>
    <x v="0"/>
    <x v="23"/>
  </r>
  <r>
    <x v="0"/>
    <x v="1"/>
    <n v="62.59"/>
    <x v="0"/>
    <x v="0"/>
    <x v="25"/>
  </r>
  <r>
    <x v="0"/>
    <x v="1"/>
    <n v="62.28"/>
    <x v="0"/>
    <x v="0"/>
    <x v="24"/>
  </r>
  <r>
    <x v="0"/>
    <x v="1"/>
    <n v="59.89"/>
    <x v="0"/>
    <x v="0"/>
    <x v="28"/>
  </r>
  <r>
    <x v="0"/>
    <x v="1"/>
    <n v="59.72"/>
    <x v="0"/>
    <x v="0"/>
    <x v="27"/>
  </r>
  <r>
    <x v="0"/>
    <x v="1"/>
    <n v="59.7"/>
    <x v="0"/>
    <x v="0"/>
    <x v="26"/>
  </r>
  <r>
    <x v="0"/>
    <x v="1"/>
    <n v="59.65"/>
    <x v="0"/>
    <x v="0"/>
    <x v="31"/>
  </r>
  <r>
    <x v="0"/>
    <x v="1"/>
    <n v="59.28"/>
    <x v="0"/>
    <x v="0"/>
    <x v="46"/>
  </r>
  <r>
    <x v="0"/>
    <x v="1"/>
    <n v="59.14"/>
    <x v="0"/>
    <x v="0"/>
    <x v="30"/>
  </r>
  <r>
    <x v="0"/>
    <x v="1"/>
    <n v="58.87"/>
    <x v="0"/>
    <x v="0"/>
    <x v="29"/>
  </r>
  <r>
    <x v="0"/>
    <x v="1"/>
    <n v="57.67"/>
    <x v="0"/>
    <x v="0"/>
    <x v="34"/>
  </r>
  <r>
    <x v="0"/>
    <x v="1"/>
    <n v="56.62"/>
    <x v="0"/>
    <x v="0"/>
    <x v="36"/>
  </r>
  <r>
    <x v="0"/>
    <x v="1"/>
    <n v="56.54"/>
    <x v="0"/>
    <x v="0"/>
    <x v="33"/>
  </r>
  <r>
    <x v="0"/>
    <x v="1"/>
    <n v="56.25"/>
    <x v="0"/>
    <x v="0"/>
    <x v="37"/>
  </r>
  <r>
    <x v="0"/>
    <x v="1"/>
    <n v="55.58"/>
    <x v="0"/>
    <x v="0"/>
    <x v="39"/>
  </r>
  <r>
    <x v="0"/>
    <x v="1"/>
    <n v="55.19"/>
    <x v="0"/>
    <x v="0"/>
    <x v="32"/>
  </r>
  <r>
    <x v="0"/>
    <x v="1"/>
    <n v="54.45"/>
    <x v="0"/>
    <x v="0"/>
    <x v="38"/>
  </r>
  <r>
    <x v="0"/>
    <x v="1"/>
    <n v="53.27"/>
    <x v="0"/>
    <x v="0"/>
    <x v="41"/>
  </r>
  <r>
    <x v="0"/>
    <x v="1"/>
    <n v="52.76"/>
    <x v="0"/>
    <x v="0"/>
    <x v="43"/>
  </r>
  <r>
    <x v="0"/>
    <x v="1"/>
    <n v="52.69"/>
    <x v="0"/>
    <x v="0"/>
    <x v="42"/>
  </r>
  <r>
    <x v="0"/>
    <x v="1"/>
    <n v="51.82"/>
    <x v="0"/>
    <x v="0"/>
    <x v="40"/>
  </r>
  <r>
    <x v="0"/>
    <x v="1"/>
    <n v="50.91"/>
    <x v="0"/>
    <x v="0"/>
    <x v="44"/>
  </r>
  <r>
    <x v="0"/>
    <x v="1"/>
    <n v="50.13"/>
    <x v="0"/>
    <x v="0"/>
    <x v="45"/>
  </r>
  <r>
    <x v="0"/>
    <x v="2"/>
    <n v="86.03"/>
    <x v="0"/>
    <x v="0"/>
    <x v="0"/>
  </r>
  <r>
    <x v="0"/>
    <x v="2"/>
    <n v="83.58"/>
    <x v="0"/>
    <x v="0"/>
    <x v="2"/>
  </r>
  <r>
    <x v="0"/>
    <x v="2"/>
    <n v="82.69"/>
    <x v="0"/>
    <x v="0"/>
    <x v="3"/>
  </r>
  <r>
    <x v="0"/>
    <x v="2"/>
    <n v="82.64"/>
    <x v="0"/>
    <x v="0"/>
    <x v="1"/>
  </r>
  <r>
    <x v="0"/>
    <x v="2"/>
    <n v="82.11"/>
    <x v="0"/>
    <x v="0"/>
    <x v="5"/>
  </r>
  <r>
    <x v="0"/>
    <x v="2"/>
    <n v="80.459999999999994"/>
    <x v="0"/>
    <x v="0"/>
    <x v="4"/>
  </r>
  <r>
    <x v="0"/>
    <x v="2"/>
    <n v="80"/>
    <x v="0"/>
    <x v="0"/>
    <x v="6"/>
  </r>
  <r>
    <x v="0"/>
    <x v="2"/>
    <n v="79.02"/>
    <x v="0"/>
    <x v="0"/>
    <x v="7"/>
  </r>
  <r>
    <x v="0"/>
    <x v="2"/>
    <n v="77.75"/>
    <x v="0"/>
    <x v="0"/>
    <x v="8"/>
  </r>
  <r>
    <x v="0"/>
    <x v="2"/>
    <n v="76.77"/>
    <x v="0"/>
    <x v="0"/>
    <x v="9"/>
  </r>
  <r>
    <x v="0"/>
    <x v="2"/>
    <n v="76.760000000000005"/>
    <x v="0"/>
    <x v="0"/>
    <x v="11"/>
  </r>
  <r>
    <x v="0"/>
    <x v="2"/>
    <n v="75.900000000000006"/>
    <x v="0"/>
    <x v="0"/>
    <x v="10"/>
  </r>
  <r>
    <x v="0"/>
    <x v="2"/>
    <n v="75.510000000000005"/>
    <x v="0"/>
    <x v="0"/>
    <x v="13"/>
  </r>
  <r>
    <x v="0"/>
    <x v="2"/>
    <n v="73.349999999999994"/>
    <x v="0"/>
    <x v="0"/>
    <x v="12"/>
  </r>
  <r>
    <x v="0"/>
    <x v="2"/>
    <n v="73.069999999999993"/>
    <x v="0"/>
    <x v="0"/>
    <x v="14"/>
  </r>
  <r>
    <x v="0"/>
    <x v="2"/>
    <n v="69.92"/>
    <x v="0"/>
    <x v="0"/>
    <x v="18"/>
  </r>
  <r>
    <x v="0"/>
    <x v="2"/>
    <n v="69.44"/>
    <x v="0"/>
    <x v="0"/>
    <x v="15"/>
  </r>
  <r>
    <x v="0"/>
    <x v="2"/>
    <n v="69.02"/>
    <x v="0"/>
    <x v="0"/>
    <x v="17"/>
  </r>
  <r>
    <x v="0"/>
    <x v="2"/>
    <n v="68.650000000000006"/>
    <x v="0"/>
    <x v="0"/>
    <x v="21"/>
  </r>
  <r>
    <x v="0"/>
    <x v="2"/>
    <n v="68.63"/>
    <x v="0"/>
    <x v="0"/>
    <x v="20"/>
  </r>
  <r>
    <x v="0"/>
    <x v="2"/>
    <n v="68.209999999999994"/>
    <x v="0"/>
    <x v="0"/>
    <x v="19"/>
  </r>
  <r>
    <x v="0"/>
    <x v="2"/>
    <n v="67.010000000000005"/>
    <x v="0"/>
    <x v="0"/>
    <x v="16"/>
  </r>
  <r>
    <x v="0"/>
    <x v="2"/>
    <n v="66.64"/>
    <x v="0"/>
    <x v="0"/>
    <x v="22"/>
  </r>
  <r>
    <x v="0"/>
    <x v="2"/>
    <n v="64.319999999999993"/>
    <x v="0"/>
    <x v="0"/>
    <x v="23"/>
  </r>
  <r>
    <x v="0"/>
    <x v="2"/>
    <n v="62.45"/>
    <x v="0"/>
    <x v="0"/>
    <x v="25"/>
  </r>
  <r>
    <x v="0"/>
    <x v="2"/>
    <n v="61.35"/>
    <x v="0"/>
    <x v="0"/>
    <x v="24"/>
  </r>
  <r>
    <x v="0"/>
    <x v="2"/>
    <n v="60.44"/>
    <x v="0"/>
    <x v="0"/>
    <x v="31"/>
  </r>
  <r>
    <x v="0"/>
    <x v="2"/>
    <n v="60.36"/>
    <x v="0"/>
    <x v="0"/>
    <x v="27"/>
  </r>
  <r>
    <x v="0"/>
    <x v="2"/>
    <n v="60.35"/>
    <x v="0"/>
    <x v="0"/>
    <x v="26"/>
  </r>
  <r>
    <x v="0"/>
    <x v="2"/>
    <n v="59.59"/>
    <x v="0"/>
    <x v="0"/>
    <x v="29"/>
  </r>
  <r>
    <x v="0"/>
    <x v="2"/>
    <n v="59.53"/>
    <x v="0"/>
    <x v="0"/>
    <x v="28"/>
  </r>
  <r>
    <x v="0"/>
    <x v="2"/>
    <n v="58.7"/>
    <x v="0"/>
    <x v="0"/>
    <x v="30"/>
  </r>
  <r>
    <x v="0"/>
    <x v="2"/>
    <n v="58.09"/>
    <x v="0"/>
    <x v="0"/>
    <x v="46"/>
  </r>
  <r>
    <x v="0"/>
    <x v="2"/>
    <n v="58.01"/>
    <x v="0"/>
    <x v="0"/>
    <x v="33"/>
  </r>
  <r>
    <x v="0"/>
    <x v="2"/>
    <n v="57.46"/>
    <x v="0"/>
    <x v="0"/>
    <x v="36"/>
  </r>
  <r>
    <x v="0"/>
    <x v="2"/>
    <n v="57.07"/>
    <x v="0"/>
    <x v="0"/>
    <x v="37"/>
  </r>
  <r>
    <x v="0"/>
    <x v="2"/>
    <n v="56.25"/>
    <x v="0"/>
    <x v="0"/>
    <x v="39"/>
  </r>
  <r>
    <x v="0"/>
    <x v="2"/>
    <n v="54.57"/>
    <x v="0"/>
    <x v="0"/>
    <x v="34"/>
  </r>
  <r>
    <x v="0"/>
    <x v="2"/>
    <n v="53.76"/>
    <x v="0"/>
    <x v="0"/>
    <x v="32"/>
  </r>
  <r>
    <x v="0"/>
    <x v="2"/>
    <n v="53.35"/>
    <x v="0"/>
    <x v="0"/>
    <x v="43"/>
  </r>
  <r>
    <x v="0"/>
    <x v="2"/>
    <n v="53.22"/>
    <x v="0"/>
    <x v="0"/>
    <x v="38"/>
  </r>
  <r>
    <x v="0"/>
    <x v="2"/>
    <n v="52.25"/>
    <x v="0"/>
    <x v="0"/>
    <x v="42"/>
  </r>
  <r>
    <x v="0"/>
    <x v="2"/>
    <n v="52"/>
    <x v="0"/>
    <x v="0"/>
    <x v="41"/>
  </r>
  <r>
    <x v="0"/>
    <x v="2"/>
    <n v="51.1"/>
    <x v="0"/>
    <x v="0"/>
    <x v="44"/>
  </r>
  <r>
    <x v="0"/>
    <x v="2"/>
    <n v="50.6"/>
    <x v="0"/>
    <x v="0"/>
    <x v="40"/>
  </r>
  <r>
    <x v="0"/>
    <x v="2"/>
    <n v="47.88"/>
    <x v="0"/>
    <x v="0"/>
    <x v="45"/>
  </r>
  <r>
    <x v="0"/>
    <x v="3"/>
    <n v="87.45"/>
    <x v="0"/>
    <x v="0"/>
    <x v="0"/>
  </r>
  <r>
    <x v="0"/>
    <x v="3"/>
    <n v="85.05"/>
    <x v="0"/>
    <x v="0"/>
    <x v="1"/>
  </r>
  <r>
    <x v="0"/>
    <x v="3"/>
    <n v="84.9"/>
    <x v="0"/>
    <x v="0"/>
    <x v="3"/>
  </r>
  <r>
    <x v="0"/>
    <x v="3"/>
    <n v="83.9"/>
    <x v="0"/>
    <x v="0"/>
    <x v="2"/>
  </r>
  <r>
    <x v="0"/>
    <x v="3"/>
    <n v="81.849999999999994"/>
    <x v="0"/>
    <x v="0"/>
    <x v="5"/>
  </r>
  <r>
    <x v="0"/>
    <x v="3"/>
    <n v="81.05"/>
    <x v="0"/>
    <x v="0"/>
    <x v="4"/>
  </r>
  <r>
    <x v="0"/>
    <x v="3"/>
    <n v="80.45"/>
    <x v="0"/>
    <x v="0"/>
    <x v="6"/>
  </r>
  <r>
    <x v="0"/>
    <x v="3"/>
    <n v="79.7"/>
    <x v="0"/>
    <x v="0"/>
    <x v="7"/>
  </r>
  <r>
    <x v="0"/>
    <x v="3"/>
    <n v="78.45"/>
    <x v="0"/>
    <x v="0"/>
    <x v="8"/>
  </r>
  <r>
    <x v="0"/>
    <x v="3"/>
    <n v="76.95"/>
    <x v="0"/>
    <x v="0"/>
    <x v="9"/>
  </r>
  <r>
    <x v="0"/>
    <x v="3"/>
    <n v="76.25"/>
    <x v="0"/>
    <x v="0"/>
    <x v="11"/>
  </r>
  <r>
    <x v="0"/>
    <x v="3"/>
    <n v="75.55"/>
    <x v="0"/>
    <x v="0"/>
    <x v="10"/>
  </r>
  <r>
    <x v="0"/>
    <x v="3"/>
    <n v="75"/>
    <x v="0"/>
    <x v="0"/>
    <x v="12"/>
  </r>
  <r>
    <x v="0"/>
    <x v="3"/>
    <n v="74.900000000000006"/>
    <x v="0"/>
    <x v="0"/>
    <x v="13"/>
  </r>
  <r>
    <x v="0"/>
    <x v="3"/>
    <n v="72.650000000000006"/>
    <x v="0"/>
    <x v="0"/>
    <x v="14"/>
  </r>
  <r>
    <x v="0"/>
    <x v="3"/>
    <n v="69.900000000000006"/>
    <x v="0"/>
    <x v="0"/>
    <x v="21"/>
  </r>
  <r>
    <x v="0"/>
    <x v="3"/>
    <n v="69.7"/>
    <x v="0"/>
    <x v="0"/>
    <x v="18"/>
  </r>
  <r>
    <x v="0"/>
    <x v="3"/>
    <n v="68.900000000000006"/>
    <x v="0"/>
    <x v="0"/>
    <x v="15"/>
  </r>
  <r>
    <x v="0"/>
    <x v="3"/>
    <n v="68.8"/>
    <x v="0"/>
    <x v="0"/>
    <x v="20"/>
  </r>
  <r>
    <x v="0"/>
    <x v="3"/>
    <n v="68.599999999999994"/>
    <x v="0"/>
    <x v="0"/>
    <x v="17"/>
  </r>
  <r>
    <x v="0"/>
    <x v="3"/>
    <n v="68.55"/>
    <x v="0"/>
    <x v="0"/>
    <x v="19"/>
  </r>
  <r>
    <x v="0"/>
    <x v="3"/>
    <n v="66.849999999999994"/>
    <x v="0"/>
    <x v="0"/>
    <x v="16"/>
  </r>
  <r>
    <x v="0"/>
    <x v="3"/>
    <n v="65.849999999999994"/>
    <x v="0"/>
    <x v="0"/>
    <x v="22"/>
  </r>
  <r>
    <x v="0"/>
    <x v="3"/>
    <n v="63.85"/>
    <x v="0"/>
    <x v="0"/>
    <x v="23"/>
  </r>
  <r>
    <x v="0"/>
    <x v="3"/>
    <n v="63.3"/>
    <x v="0"/>
    <x v="0"/>
    <x v="25"/>
  </r>
  <r>
    <x v="0"/>
    <x v="3"/>
    <n v="61.15"/>
    <x v="0"/>
    <x v="0"/>
    <x v="31"/>
  </r>
  <r>
    <x v="0"/>
    <x v="3"/>
    <n v="61"/>
    <x v="0"/>
    <x v="0"/>
    <x v="26"/>
  </r>
  <r>
    <x v="0"/>
    <x v="3"/>
    <n v="60.55"/>
    <x v="0"/>
    <x v="0"/>
    <x v="30"/>
  </r>
  <r>
    <x v="0"/>
    <x v="3"/>
    <n v="60"/>
    <x v="0"/>
    <x v="0"/>
    <x v="27"/>
  </r>
  <r>
    <x v="0"/>
    <x v="3"/>
    <n v="59.65"/>
    <x v="0"/>
    <x v="0"/>
    <x v="24"/>
  </r>
  <r>
    <x v="0"/>
    <x v="3"/>
    <n v="59.35"/>
    <x v="0"/>
    <x v="0"/>
    <x v="46"/>
  </r>
  <r>
    <x v="0"/>
    <x v="3"/>
    <n v="58.55"/>
    <x v="0"/>
    <x v="0"/>
    <x v="29"/>
  </r>
  <r>
    <x v="0"/>
    <x v="3"/>
    <n v="57.25"/>
    <x v="0"/>
    <x v="0"/>
    <x v="36"/>
  </r>
  <r>
    <x v="0"/>
    <x v="3"/>
    <n v="57.15"/>
    <x v="0"/>
    <x v="0"/>
    <x v="37"/>
  </r>
  <r>
    <x v="0"/>
    <x v="3"/>
    <n v="57.05"/>
    <x v="0"/>
    <x v="0"/>
    <x v="28"/>
  </r>
  <r>
    <x v="0"/>
    <x v="3"/>
    <n v="56.35"/>
    <x v="0"/>
    <x v="0"/>
    <x v="33"/>
  </r>
  <r>
    <x v="0"/>
    <x v="3"/>
    <n v="54.1"/>
    <x v="0"/>
    <x v="0"/>
    <x v="34"/>
  </r>
  <r>
    <x v="0"/>
    <x v="3"/>
    <n v="53.95"/>
    <x v="0"/>
    <x v="0"/>
    <x v="43"/>
  </r>
  <r>
    <x v="0"/>
    <x v="3"/>
    <n v="53.3"/>
    <x v="0"/>
    <x v="0"/>
    <x v="32"/>
  </r>
  <r>
    <x v="0"/>
    <x v="3"/>
    <n v="52.4"/>
    <x v="0"/>
    <x v="0"/>
    <x v="39"/>
  </r>
  <r>
    <x v="0"/>
    <x v="3"/>
    <n v="52.05"/>
    <x v="0"/>
    <x v="0"/>
    <x v="38"/>
  </r>
  <r>
    <x v="0"/>
    <x v="3"/>
    <n v="51.4"/>
    <x v="0"/>
    <x v="0"/>
    <x v="44"/>
  </r>
  <r>
    <x v="0"/>
    <x v="3"/>
    <n v="51.4"/>
    <x v="0"/>
    <x v="0"/>
    <x v="41"/>
  </r>
  <r>
    <x v="0"/>
    <x v="3"/>
    <n v="51.1"/>
    <x v="0"/>
    <x v="0"/>
    <x v="42"/>
  </r>
  <r>
    <x v="0"/>
    <x v="3"/>
    <n v="49"/>
    <x v="0"/>
    <x v="0"/>
    <x v="40"/>
  </r>
  <r>
    <x v="0"/>
    <x v="3"/>
    <n v="46.45"/>
    <x v="0"/>
    <x v="0"/>
    <x v="45"/>
  </r>
  <r>
    <x v="0"/>
    <x v="4"/>
    <n v="87.7"/>
    <x v="0"/>
    <x v="0"/>
    <x v="0"/>
  </r>
  <r>
    <x v="0"/>
    <x v="4"/>
    <n v="85.4"/>
    <x v="0"/>
    <x v="0"/>
    <x v="1"/>
  </r>
  <r>
    <x v="0"/>
    <x v="4"/>
    <n v="85.6"/>
    <x v="0"/>
    <x v="0"/>
    <x v="3"/>
  </r>
  <r>
    <x v="0"/>
    <x v="4"/>
    <n v="84.3"/>
    <x v="0"/>
    <x v="0"/>
    <x v="2"/>
  </r>
  <r>
    <x v="0"/>
    <x v="4"/>
    <n v="81.8"/>
    <x v="0"/>
    <x v="0"/>
    <x v="5"/>
  </r>
  <r>
    <x v="0"/>
    <x v="4"/>
    <n v="81"/>
    <x v="0"/>
    <x v="0"/>
    <x v="4"/>
  </r>
  <r>
    <x v="0"/>
    <x v="4"/>
    <n v="80.5"/>
    <x v="0"/>
    <x v="0"/>
    <x v="6"/>
  </r>
  <r>
    <x v="0"/>
    <x v="4"/>
    <n v="81.5"/>
    <x v="0"/>
    <x v="0"/>
    <x v="7"/>
  </r>
  <r>
    <x v="0"/>
    <x v="4"/>
    <n v="79"/>
    <x v="0"/>
    <x v="0"/>
    <x v="8"/>
  </r>
  <r>
    <x v="0"/>
    <x v="4"/>
    <n v="77.2"/>
    <x v="0"/>
    <x v="0"/>
    <x v="9"/>
  </r>
  <r>
    <x v="0"/>
    <x v="4"/>
    <n v="77.099999999999994"/>
    <x v="0"/>
    <x v="0"/>
    <x v="11"/>
  </r>
  <r>
    <x v="0"/>
    <x v="4"/>
    <n v="74.8"/>
    <x v="0"/>
    <x v="0"/>
    <x v="10"/>
  </r>
  <r>
    <x v="0"/>
    <x v="4"/>
    <n v="74.8"/>
    <x v="0"/>
    <x v="0"/>
    <x v="12"/>
  </r>
  <r>
    <x v="0"/>
    <x v="4"/>
    <n v="74.7"/>
    <x v="0"/>
    <x v="0"/>
    <x v="13"/>
  </r>
  <r>
    <x v="0"/>
    <x v="4"/>
    <n v="73"/>
    <x v="0"/>
    <x v="0"/>
    <x v="14"/>
  </r>
  <r>
    <x v="0"/>
    <x v="4"/>
    <n v="69.3"/>
    <x v="0"/>
    <x v="0"/>
    <x v="21"/>
  </r>
  <r>
    <x v="0"/>
    <x v="4"/>
    <n v="70.3"/>
    <x v="0"/>
    <x v="0"/>
    <x v="18"/>
  </r>
  <r>
    <x v="0"/>
    <x v="4"/>
    <n v="70"/>
    <x v="0"/>
    <x v="0"/>
    <x v="15"/>
  </r>
  <r>
    <x v="0"/>
    <x v="4"/>
    <n v="66.599999999999994"/>
    <x v="0"/>
    <x v="0"/>
    <x v="20"/>
  </r>
  <r>
    <x v="0"/>
    <x v="4"/>
    <n v="64.8"/>
    <x v="0"/>
    <x v="0"/>
    <x v="17"/>
  </r>
  <r>
    <x v="0"/>
    <x v="4"/>
    <n v="67.8"/>
    <x v="0"/>
    <x v="0"/>
    <x v="19"/>
  </r>
  <r>
    <x v="0"/>
    <x v="4"/>
    <n v="67.5"/>
    <x v="0"/>
    <x v="0"/>
    <x v="16"/>
  </r>
  <r>
    <x v="0"/>
    <x v="4"/>
    <n v="65"/>
    <x v="0"/>
    <x v="0"/>
    <x v="22"/>
  </r>
  <r>
    <x v="0"/>
    <x v="4"/>
    <n v="66.400000000000006"/>
    <x v="0"/>
    <x v="0"/>
    <x v="23"/>
  </r>
  <r>
    <x v="0"/>
    <x v="4"/>
    <n v="63.3"/>
    <x v="0"/>
    <x v="0"/>
    <x v="25"/>
  </r>
  <r>
    <x v="0"/>
    <x v="4"/>
    <n v="59.9"/>
    <x v="0"/>
    <x v="0"/>
    <x v="31"/>
  </r>
  <r>
    <x v="0"/>
    <x v="4"/>
    <n v="61.9"/>
    <x v="0"/>
    <x v="0"/>
    <x v="26"/>
  </r>
  <r>
    <x v="0"/>
    <x v="4"/>
    <n v="61.8"/>
    <x v="0"/>
    <x v="0"/>
    <x v="30"/>
  </r>
  <r>
    <x v="0"/>
    <x v="4"/>
    <n v="59.9"/>
    <x v="0"/>
    <x v="0"/>
    <x v="27"/>
  </r>
  <r>
    <x v="0"/>
    <x v="4"/>
    <n v="58.1"/>
    <x v="0"/>
    <x v="0"/>
    <x v="24"/>
  </r>
  <r>
    <x v="0"/>
    <x v="4"/>
    <n v="61.1"/>
    <x v="0"/>
    <x v="0"/>
    <x v="46"/>
  </r>
  <r>
    <x v="0"/>
    <x v="4"/>
    <n v="58"/>
    <x v="0"/>
    <x v="0"/>
    <x v="29"/>
  </r>
  <r>
    <x v="0"/>
    <x v="4"/>
    <n v="57.4"/>
    <x v="0"/>
    <x v="0"/>
    <x v="36"/>
  </r>
  <r>
    <x v="0"/>
    <x v="4"/>
    <n v="54.2"/>
    <x v="0"/>
    <x v="0"/>
    <x v="37"/>
  </r>
  <r>
    <x v="0"/>
    <x v="4"/>
    <n v="52.2"/>
    <x v="0"/>
    <x v="0"/>
    <x v="28"/>
  </r>
  <r>
    <x v="0"/>
    <x v="4"/>
    <n v="57.2"/>
    <x v="0"/>
    <x v="0"/>
    <x v="33"/>
  </r>
  <r>
    <x v="0"/>
    <x v="4"/>
    <n v="55.6"/>
    <x v="0"/>
    <x v="0"/>
    <x v="34"/>
  </r>
  <r>
    <x v="0"/>
    <x v="4"/>
    <n v="48.3"/>
    <x v="0"/>
    <x v="0"/>
    <x v="43"/>
  </r>
  <r>
    <x v="0"/>
    <x v="4"/>
    <n v="54.6"/>
    <x v="0"/>
    <x v="0"/>
    <x v="32"/>
  </r>
  <r>
    <x v="0"/>
    <x v="4"/>
    <n v="49.6"/>
    <x v="0"/>
    <x v="0"/>
    <x v="39"/>
  </r>
  <r>
    <x v="0"/>
    <x v="4"/>
    <n v="50.4"/>
    <x v="0"/>
    <x v="0"/>
    <x v="38"/>
  </r>
  <r>
    <x v="0"/>
    <x v="4"/>
    <n v="50.9"/>
    <x v="0"/>
    <x v="0"/>
    <x v="44"/>
  </r>
  <r>
    <x v="0"/>
    <x v="4"/>
    <n v="52"/>
    <x v="0"/>
    <x v="0"/>
    <x v="41"/>
  </r>
  <r>
    <x v="0"/>
    <x v="4"/>
    <n v="50"/>
    <x v="0"/>
    <x v="0"/>
    <x v="42"/>
  </r>
  <r>
    <x v="0"/>
    <x v="4"/>
    <n v="48.4"/>
    <x v="0"/>
    <x v="0"/>
    <x v="40"/>
  </r>
  <r>
    <x v="0"/>
    <x v="4"/>
    <n v="45"/>
    <x v="0"/>
    <x v="0"/>
    <x v="45"/>
  </r>
  <r>
    <x v="0"/>
    <x v="5"/>
    <n v="87.7"/>
    <x v="0"/>
    <x v="0"/>
    <x v="0"/>
  </r>
  <r>
    <x v="0"/>
    <x v="5"/>
    <n v="85.5"/>
    <x v="0"/>
    <x v="0"/>
    <x v="3"/>
  </r>
  <r>
    <x v="0"/>
    <x v="5"/>
    <n v="85.4"/>
    <x v="0"/>
    <x v="0"/>
    <x v="1"/>
  </r>
  <r>
    <x v="0"/>
    <x v="5"/>
    <n v="84.3"/>
    <x v="0"/>
    <x v="0"/>
    <x v="2"/>
  </r>
  <r>
    <x v="0"/>
    <x v="5"/>
    <n v="81.7"/>
    <x v="0"/>
    <x v="0"/>
    <x v="5"/>
  </r>
  <r>
    <x v="0"/>
    <x v="5"/>
    <n v="81.5"/>
    <x v="0"/>
    <x v="0"/>
    <x v="7"/>
  </r>
  <r>
    <x v="0"/>
    <x v="5"/>
    <n v="81"/>
    <x v="0"/>
    <x v="0"/>
    <x v="4"/>
  </r>
  <r>
    <x v="0"/>
    <x v="5"/>
    <n v="80.400000000000006"/>
    <x v="0"/>
    <x v="0"/>
    <x v="6"/>
  </r>
  <r>
    <x v="0"/>
    <x v="5"/>
    <n v="79"/>
    <x v="0"/>
    <x v="0"/>
    <x v="8"/>
  </r>
  <r>
    <x v="0"/>
    <x v="5"/>
    <n v="77.2"/>
    <x v="0"/>
    <x v="0"/>
    <x v="9"/>
  </r>
  <r>
    <x v="0"/>
    <x v="5"/>
    <n v="77.099999999999994"/>
    <x v="0"/>
    <x v="0"/>
    <x v="11"/>
  </r>
  <r>
    <x v="0"/>
    <x v="5"/>
    <n v="74.8"/>
    <x v="0"/>
    <x v="0"/>
    <x v="12"/>
  </r>
  <r>
    <x v="0"/>
    <x v="5"/>
    <n v="74.7"/>
    <x v="0"/>
    <x v="0"/>
    <x v="10"/>
  </r>
  <r>
    <x v="0"/>
    <x v="5"/>
    <n v="74.7"/>
    <x v="0"/>
    <x v="0"/>
    <x v="13"/>
  </r>
  <r>
    <x v="0"/>
    <x v="5"/>
    <n v="73"/>
    <x v="0"/>
    <x v="0"/>
    <x v="14"/>
  </r>
  <r>
    <x v="0"/>
    <x v="5"/>
    <n v="70.3"/>
    <x v="0"/>
    <x v="0"/>
    <x v="18"/>
  </r>
  <r>
    <x v="0"/>
    <x v="5"/>
    <n v="69.900000000000006"/>
    <x v="0"/>
    <x v="0"/>
    <x v="15"/>
  </r>
  <r>
    <x v="0"/>
    <x v="5"/>
    <n v="69.2"/>
    <x v="0"/>
    <x v="0"/>
    <x v="21"/>
  </r>
  <r>
    <x v="0"/>
    <x v="5"/>
    <n v="67.8"/>
    <x v="0"/>
    <x v="0"/>
    <x v="19"/>
  </r>
  <r>
    <x v="0"/>
    <x v="5"/>
    <n v="67.400000000000006"/>
    <x v="0"/>
    <x v="0"/>
    <x v="16"/>
  </r>
  <r>
    <x v="0"/>
    <x v="5"/>
    <n v="66.5"/>
    <x v="0"/>
    <x v="0"/>
    <x v="20"/>
  </r>
  <r>
    <x v="0"/>
    <x v="5"/>
    <n v="66.400000000000006"/>
    <x v="0"/>
    <x v="0"/>
    <x v="23"/>
  </r>
  <r>
    <x v="0"/>
    <x v="5"/>
    <n v="65"/>
    <x v="0"/>
    <x v="0"/>
    <x v="22"/>
  </r>
  <r>
    <x v="0"/>
    <x v="5"/>
    <n v="64.7"/>
    <x v="0"/>
    <x v="0"/>
    <x v="17"/>
  </r>
  <r>
    <x v="0"/>
    <x v="5"/>
    <n v="63.3"/>
    <x v="0"/>
    <x v="0"/>
    <x v="25"/>
  </r>
  <r>
    <x v="0"/>
    <x v="5"/>
    <n v="61.9"/>
    <x v="0"/>
    <x v="0"/>
    <x v="26"/>
  </r>
  <r>
    <x v="0"/>
    <x v="5"/>
    <n v="61.8"/>
    <x v="0"/>
    <x v="0"/>
    <x v="30"/>
  </r>
  <r>
    <x v="0"/>
    <x v="5"/>
    <n v="61.1"/>
    <x v="0"/>
    <x v="0"/>
    <x v="46"/>
  </r>
  <r>
    <x v="0"/>
    <x v="5"/>
    <n v="59.9"/>
    <x v="0"/>
    <x v="0"/>
    <x v="31"/>
  </r>
  <r>
    <x v="0"/>
    <x v="5"/>
    <n v="59.9"/>
    <x v="0"/>
    <x v="0"/>
    <x v="27"/>
  </r>
  <r>
    <x v="0"/>
    <x v="5"/>
    <n v="58"/>
    <x v="0"/>
    <x v="0"/>
    <x v="24"/>
  </r>
  <r>
    <x v="0"/>
    <x v="5"/>
    <n v="57.9"/>
    <x v="0"/>
    <x v="0"/>
    <x v="29"/>
  </r>
  <r>
    <x v="0"/>
    <x v="5"/>
    <n v="57.4"/>
    <x v="0"/>
    <x v="0"/>
    <x v="36"/>
  </r>
  <r>
    <x v="0"/>
    <x v="5"/>
    <n v="57.2"/>
    <x v="0"/>
    <x v="0"/>
    <x v="33"/>
  </r>
  <r>
    <x v="0"/>
    <x v="5"/>
    <n v="55.6"/>
    <x v="0"/>
    <x v="0"/>
    <x v="34"/>
  </r>
  <r>
    <x v="0"/>
    <x v="5"/>
    <n v="54.6"/>
    <x v="0"/>
    <x v="0"/>
    <x v="32"/>
  </r>
  <r>
    <x v="0"/>
    <x v="5"/>
    <n v="54.2"/>
    <x v="0"/>
    <x v="0"/>
    <x v="37"/>
  </r>
  <r>
    <x v="0"/>
    <x v="5"/>
    <n v="52.2"/>
    <x v="0"/>
    <x v="0"/>
    <x v="28"/>
  </r>
  <r>
    <x v="0"/>
    <x v="5"/>
    <n v="52"/>
    <x v="0"/>
    <x v="0"/>
    <x v="41"/>
  </r>
  <r>
    <x v="0"/>
    <x v="5"/>
    <n v="50.9"/>
    <x v="0"/>
    <x v="0"/>
    <x v="44"/>
  </r>
  <r>
    <x v="0"/>
    <x v="5"/>
    <n v="50.3"/>
    <x v="0"/>
    <x v="0"/>
    <x v="38"/>
  </r>
  <r>
    <x v="0"/>
    <x v="5"/>
    <n v="50"/>
    <x v="0"/>
    <x v="0"/>
    <x v="42"/>
  </r>
  <r>
    <x v="0"/>
    <x v="5"/>
    <n v="49.6"/>
    <x v="0"/>
    <x v="0"/>
    <x v="39"/>
  </r>
  <r>
    <x v="0"/>
    <x v="5"/>
    <n v="48.4"/>
    <x v="0"/>
    <x v="0"/>
    <x v="40"/>
  </r>
  <r>
    <x v="0"/>
    <x v="5"/>
    <n v="48.3"/>
    <x v="0"/>
    <x v="0"/>
    <x v="43"/>
  </r>
  <r>
    <x v="0"/>
    <x v="5"/>
    <n v="45"/>
    <x v="0"/>
    <x v="0"/>
    <x v="45"/>
  </r>
  <r>
    <x v="0"/>
    <x v="6"/>
    <n v="88.1"/>
    <x v="0"/>
    <x v="0"/>
    <x v="0"/>
  </r>
  <r>
    <x v="0"/>
    <x v="6"/>
    <n v="85"/>
    <x v="0"/>
    <x v="0"/>
    <x v="3"/>
  </r>
  <r>
    <x v="0"/>
    <x v="6"/>
    <n v="84.2"/>
    <x v="0"/>
    <x v="0"/>
    <x v="1"/>
  </r>
  <r>
    <x v="0"/>
    <x v="6"/>
    <n v="83.8"/>
    <x v="0"/>
    <x v="0"/>
    <x v="2"/>
  </r>
  <r>
    <x v="0"/>
    <x v="6"/>
    <n v="80.099999999999994"/>
    <x v="0"/>
    <x v="0"/>
    <x v="5"/>
  </r>
  <r>
    <x v="0"/>
    <x v="6"/>
    <n v="79.5"/>
    <x v="0"/>
    <x v="0"/>
    <x v="7"/>
  </r>
  <r>
    <x v="0"/>
    <x v="6"/>
    <n v="81"/>
    <x v="0"/>
    <x v="0"/>
    <x v="4"/>
  </r>
  <r>
    <x v="0"/>
    <x v="6"/>
    <n v="79.3"/>
    <x v="0"/>
    <x v="0"/>
    <x v="6"/>
  </r>
  <r>
    <x v="0"/>
    <x v="6"/>
    <n v="78.900000000000006"/>
    <x v="0"/>
    <x v="0"/>
    <x v="8"/>
  </r>
  <r>
    <x v="0"/>
    <x v="6"/>
    <n v="75.2"/>
    <x v="0"/>
    <x v="0"/>
    <x v="9"/>
  </r>
  <r>
    <x v="0"/>
    <x v="6"/>
    <n v="76.400000000000006"/>
    <x v="0"/>
    <x v="0"/>
    <x v="11"/>
  </r>
  <r>
    <x v="0"/>
    <x v="6"/>
    <n v="74.2"/>
    <x v="0"/>
    <x v="0"/>
    <x v="12"/>
  </r>
  <r>
    <x v="0"/>
    <x v="6"/>
    <n v="74.099999999999994"/>
    <x v="0"/>
    <x v="0"/>
    <x v="10"/>
  </r>
  <r>
    <x v="0"/>
    <x v="6"/>
    <n v="75.2"/>
    <x v="0"/>
    <x v="0"/>
    <x v="13"/>
  </r>
  <r>
    <x v="0"/>
    <x v="6"/>
    <n v="72.3"/>
    <x v="0"/>
    <x v="0"/>
    <x v="14"/>
  </r>
  <r>
    <x v="0"/>
    <x v="6"/>
    <n v="70.2"/>
    <x v="0"/>
    <x v="0"/>
    <x v="18"/>
  </r>
  <r>
    <x v="0"/>
    <x v="6"/>
    <n v="68.099999999999994"/>
    <x v="0"/>
    <x v="0"/>
    <x v="15"/>
  </r>
  <r>
    <x v="0"/>
    <x v="6"/>
    <n v="68.2"/>
    <x v="0"/>
    <x v="0"/>
    <x v="21"/>
  </r>
  <r>
    <x v="0"/>
    <x v="6"/>
    <n v="65.8"/>
    <x v="0"/>
    <x v="0"/>
    <x v="19"/>
  </r>
  <r>
    <x v="0"/>
    <x v="6"/>
    <n v="66.900000000000006"/>
    <x v="0"/>
    <x v="0"/>
    <x v="16"/>
  </r>
  <r>
    <x v="0"/>
    <x v="6"/>
    <n v="66.3"/>
    <x v="0"/>
    <x v="0"/>
    <x v="20"/>
  </r>
  <r>
    <x v="0"/>
    <x v="6"/>
    <n v="65.2"/>
    <x v="0"/>
    <x v="0"/>
    <x v="23"/>
  </r>
  <r>
    <x v="0"/>
    <x v="6"/>
    <n v="62.4"/>
    <x v="0"/>
    <x v="0"/>
    <x v="22"/>
  </r>
  <r>
    <x v="0"/>
    <x v="6"/>
    <n v="64.400000000000006"/>
    <x v="0"/>
    <x v="0"/>
    <x v="17"/>
  </r>
  <r>
    <x v="0"/>
    <x v="6"/>
    <n v="62.4"/>
    <x v="0"/>
    <x v="0"/>
    <x v="25"/>
  </r>
  <r>
    <x v="0"/>
    <x v="6"/>
    <n v="60.3"/>
    <x v="0"/>
    <x v="0"/>
    <x v="26"/>
  </r>
  <r>
    <x v="0"/>
    <x v="6"/>
    <n v="63.2"/>
    <x v="0"/>
    <x v="0"/>
    <x v="30"/>
  </r>
  <r>
    <x v="0"/>
    <x v="6"/>
    <n v="62.3"/>
    <x v="0"/>
    <x v="0"/>
    <x v="46"/>
  </r>
  <r>
    <x v="0"/>
    <x v="6"/>
    <n v="58.3"/>
    <x v="0"/>
    <x v="0"/>
    <x v="31"/>
  </r>
  <r>
    <x v="0"/>
    <x v="6"/>
    <n v="59.3"/>
    <x v="0"/>
    <x v="0"/>
    <x v="27"/>
  </r>
  <r>
    <x v="0"/>
    <x v="6"/>
    <n v="57.4"/>
    <x v="0"/>
    <x v="0"/>
    <x v="24"/>
  </r>
  <r>
    <x v="0"/>
    <x v="6"/>
    <n v="56.5"/>
    <x v="0"/>
    <x v="0"/>
    <x v="29"/>
  </r>
  <r>
    <x v="0"/>
    <x v="6"/>
    <n v="58.3"/>
    <x v="0"/>
    <x v="0"/>
    <x v="36"/>
  </r>
  <r>
    <x v="0"/>
    <x v="6"/>
    <n v="55.7"/>
    <x v="0"/>
    <x v="0"/>
    <x v="33"/>
  </r>
  <r>
    <x v="0"/>
    <x v="6"/>
    <n v="57.5"/>
    <x v="0"/>
    <x v="0"/>
    <x v="34"/>
  </r>
  <r>
    <x v="0"/>
    <x v="6"/>
    <n v="54.8"/>
    <x v="0"/>
    <x v="0"/>
    <x v="32"/>
  </r>
  <r>
    <x v="0"/>
    <x v="6"/>
    <n v="53.1"/>
    <x v="0"/>
    <x v="0"/>
    <x v="37"/>
  </r>
  <r>
    <x v="0"/>
    <x v="6"/>
    <n v="51.4"/>
    <x v="0"/>
    <x v="0"/>
    <x v="28"/>
  </r>
  <r>
    <x v="0"/>
    <x v="6"/>
    <n v="52.9"/>
    <x v="0"/>
    <x v="0"/>
    <x v="41"/>
  </r>
  <r>
    <x v="0"/>
    <x v="6"/>
    <n v="51.2"/>
    <x v="0"/>
    <x v="0"/>
    <x v="44"/>
  </r>
  <r>
    <x v="0"/>
    <x v="6"/>
    <n v="49.2"/>
    <x v="0"/>
    <x v="0"/>
    <x v="38"/>
  </r>
  <r>
    <x v="0"/>
    <x v="6"/>
    <n v="48.1"/>
    <x v="0"/>
    <x v="0"/>
    <x v="42"/>
  </r>
  <r>
    <x v="0"/>
    <x v="6"/>
    <n v="49.6"/>
    <x v="0"/>
    <x v="0"/>
    <x v="39"/>
  </r>
  <r>
    <x v="0"/>
    <x v="6"/>
    <n v="47.8"/>
    <x v="0"/>
    <x v="0"/>
    <x v="40"/>
  </r>
  <r>
    <x v="0"/>
    <x v="6"/>
    <n v="49.8"/>
    <x v="0"/>
    <x v="0"/>
    <x v="43"/>
  </r>
  <r>
    <x v="0"/>
    <x v="6"/>
    <n v="44.2"/>
    <x v="0"/>
    <x v="0"/>
    <x v="45"/>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22">
  <r>
    <n v="1"/>
    <x v="0"/>
    <x v="0"/>
    <x v="0"/>
    <n v="86.15"/>
    <x v="0"/>
    <x v="0"/>
    <s v="Denmark"/>
    <x v="0"/>
  </r>
  <r>
    <n v="2"/>
    <x v="1"/>
    <x v="0"/>
    <x v="0"/>
    <n v="83.5"/>
    <x v="0"/>
    <x v="0"/>
    <s v="Sweden"/>
    <x v="1"/>
  </r>
  <r>
    <n v="3"/>
    <x v="2"/>
    <x v="0"/>
    <x v="0"/>
    <n v="83.3"/>
    <x v="0"/>
    <x v="0"/>
    <s v="Norway"/>
    <x v="2"/>
  </r>
  <r>
    <n v="4"/>
    <x v="3"/>
    <x v="0"/>
    <x v="0"/>
    <n v="83.1"/>
    <x v="0"/>
    <x v="0"/>
    <s v="Finland"/>
    <x v="3"/>
  </r>
  <r>
    <n v="5"/>
    <x v="4"/>
    <x v="0"/>
    <x v="0"/>
    <n v="80.8"/>
    <x v="0"/>
    <x v="0"/>
    <s v="Switzerland"/>
    <x v="4"/>
  </r>
  <r>
    <n v="6"/>
    <x v="5"/>
    <x v="0"/>
    <x v="0"/>
    <n v="80.25"/>
    <x v="0"/>
    <x v="0"/>
    <s v="UnitedKingdom"/>
    <x v="5"/>
  </r>
  <r>
    <n v="7"/>
    <x v="6"/>
    <x v="0"/>
    <x v="0"/>
    <n v="79.849999999999994"/>
    <x v="0"/>
    <x v="0"/>
    <s v="Germany"/>
    <x v="6"/>
  </r>
  <r>
    <n v="8"/>
    <x v="7"/>
    <x v="0"/>
    <x v="0"/>
    <n v="79.05"/>
    <x v="0"/>
    <x v="0"/>
    <s v="Netherlands"/>
    <x v="7"/>
  </r>
  <r>
    <n v="9"/>
    <x v="8"/>
    <x v="0"/>
    <x v="0"/>
    <n v="78.5"/>
    <x v="0"/>
    <x v="0"/>
    <s v="Iceland"/>
    <x v="8"/>
  </r>
  <r>
    <n v="10"/>
    <x v="9"/>
    <x v="0"/>
    <x v="0"/>
    <n v="77.849999999999994"/>
    <x v="0"/>
    <x v="0"/>
    <s v="Austria"/>
    <x v="9"/>
  </r>
  <r>
    <n v="11"/>
    <x v="10"/>
    <x v="0"/>
    <x v="0"/>
    <n v="77.3"/>
    <x v="0"/>
    <x v="0"/>
    <s v="Estonia"/>
    <x v="10"/>
  </r>
  <r>
    <n v="12"/>
    <x v="11"/>
    <x v="0"/>
    <x v="0"/>
    <n v="76.8"/>
    <x v="0"/>
    <x v="0"/>
    <s v="Ireland"/>
    <x v="11"/>
  </r>
  <r>
    <n v="13"/>
    <x v="12"/>
    <x v="0"/>
    <x v="0"/>
    <n v="75"/>
    <x v="0"/>
    <x v="0"/>
    <s v="Belgium"/>
    <x v="12"/>
  </r>
  <r>
    <n v="14"/>
    <x v="13"/>
    <x v="0"/>
    <x v="0"/>
    <n v="74.8"/>
    <x v="0"/>
    <x v="0"/>
    <s v="Luxembourg"/>
    <x v="13"/>
  </r>
  <r>
    <n v="15"/>
    <x v="14"/>
    <x v="0"/>
    <x v="0"/>
    <n v="72.900000000000006"/>
    <x v="0"/>
    <x v="0"/>
    <s v="France"/>
    <x v="14"/>
  </r>
  <r>
    <n v="16"/>
    <x v="15"/>
    <x v="0"/>
    <x v="0"/>
    <n v="70.8"/>
    <x v="0"/>
    <x v="0"/>
    <s v="Lithuania"/>
    <x v="15"/>
  </r>
  <r>
    <n v="17"/>
    <x v="16"/>
    <x v="0"/>
    <x v="0"/>
    <n v="69.95"/>
    <x v="0"/>
    <x v="0"/>
    <s v="Spain"/>
    <x v="16"/>
  </r>
  <r>
    <n v="18"/>
    <x v="17"/>
    <x v="0"/>
    <x v="0"/>
    <n v="69.849999999999994"/>
    <x v="0"/>
    <x v="0"/>
    <s v="Georgia"/>
    <x v="17"/>
  </r>
  <r>
    <n v="19"/>
    <x v="18"/>
    <x v="0"/>
    <x v="0"/>
    <n v="69.25"/>
    <x v="0"/>
    <x v="0"/>
    <s v="Portugal"/>
    <x v="18"/>
  </r>
  <r>
    <n v="20"/>
    <x v="19"/>
    <x v="0"/>
    <x v="0"/>
    <n v="68.25"/>
    <x v="0"/>
    <x v="0"/>
    <s v="Slovenia"/>
    <x v="19"/>
  </r>
  <r>
    <n v="21"/>
    <x v="20"/>
    <x v="0"/>
    <x v="0"/>
    <n v="68.150000000000006"/>
    <x v="0"/>
    <x v="0"/>
    <s v="Latvia"/>
    <x v="20"/>
  </r>
  <r>
    <n v="22"/>
    <x v="21"/>
    <x v="0"/>
    <x v="0"/>
    <n v="67.2"/>
    <x v="0"/>
    <x v="0"/>
    <s v="Poland"/>
    <x v="21"/>
  </r>
  <r>
    <n v="23"/>
    <x v="22"/>
    <x v="0"/>
    <x v="0"/>
    <n v="66.150000000000006"/>
    <x v="0"/>
    <x v="0"/>
    <s v="CzechRepublic"/>
    <x v="22"/>
  </r>
  <r>
    <n v="24"/>
    <x v="23"/>
    <x v="0"/>
    <x v="0"/>
    <n v="65.7"/>
    <x v="0"/>
    <x v="0"/>
    <s v="Cyprus"/>
    <x v="23"/>
  </r>
  <r>
    <n v="25"/>
    <x v="24"/>
    <x v="0"/>
    <x v="0"/>
    <n v="62.95"/>
    <x v="0"/>
    <x v="0"/>
    <s v="Italy"/>
    <x v="24"/>
  </r>
  <r>
    <n v="26"/>
    <x v="25"/>
    <x v="0"/>
    <x v="0"/>
    <n v="62.8"/>
    <x v="0"/>
    <x v="0"/>
    <s v="Slovakia"/>
    <x v="25"/>
  </r>
  <r>
    <n v="27"/>
    <x v="26"/>
    <x v="0"/>
    <x v="0"/>
    <n v="60.3"/>
    <x v="0"/>
    <x v="0"/>
    <s v="Croatia"/>
    <x v="26"/>
  </r>
  <r>
    <n v="28"/>
    <x v="27"/>
    <x v="0"/>
    <x v="0"/>
    <n v="60.05"/>
    <x v="0"/>
    <x v="0"/>
    <s v="Malta"/>
    <x v="27"/>
  </r>
  <r>
    <n v="29"/>
    <x v="28"/>
    <x v="0"/>
    <x v="0"/>
    <n v="59.65"/>
    <x v="0"/>
    <x v="0"/>
    <s v="Belarus"/>
    <x v="28"/>
  </r>
  <r>
    <n v="30"/>
    <x v="29"/>
    <x v="0"/>
    <x v="0"/>
    <n v="59.4"/>
    <x v="0"/>
    <x v="0"/>
    <s v="Montenegro"/>
    <x v="29"/>
  </r>
  <r>
    <n v="31"/>
    <x v="30"/>
    <x v="0"/>
    <x v="0"/>
    <n v="58.7"/>
    <x v="0"/>
    <x v="0"/>
    <s v="Hungary"/>
    <x v="30"/>
  </r>
  <r>
    <n v="32"/>
    <x v="31"/>
    <x v="0"/>
    <x v="0"/>
    <n v="58.65"/>
    <x v="0"/>
    <x v="0"/>
    <s v="Romania"/>
    <x v="31"/>
  </r>
  <r>
    <n v="33"/>
    <x v="32"/>
    <x v="0"/>
    <x v="0"/>
    <n v="58.25"/>
    <x v="0"/>
    <x v="0"/>
    <s v="Armenia"/>
    <x v="32"/>
  </r>
  <r>
    <n v="34"/>
    <x v="33"/>
    <x v="0"/>
    <x v="0"/>
    <n v="58.2"/>
    <x v="0"/>
    <x v="0"/>
    <s v="Greece"/>
    <x v="33"/>
  </r>
  <r>
    <n v="35"/>
    <x v="34"/>
    <x v="0"/>
    <x v="0"/>
    <n v="57.9"/>
    <x v="0"/>
    <x v="0"/>
    <s v="Turkey"/>
    <x v="34"/>
  </r>
  <r>
    <n v="36"/>
    <x v="35"/>
    <x v="0"/>
    <x v="0"/>
    <n v="57.85"/>
    <x v="0"/>
    <x v="0"/>
    <s v="NorthMacedonia"/>
    <x v="35"/>
  </r>
  <r>
    <n v="37"/>
    <x v="36"/>
    <x v="0"/>
    <x v="0"/>
    <n v="57.5"/>
    <x v="0"/>
    <x v="0"/>
    <s v="Bulgaria"/>
    <x v="36"/>
  </r>
  <r>
    <n v="38"/>
    <x v="37"/>
    <x v="0"/>
    <x v="0"/>
    <n v="57.35"/>
    <x v="0"/>
    <x v="0"/>
    <s v="Serbia"/>
    <x v="37"/>
  </r>
  <r>
    <n v="39"/>
    <x v="38"/>
    <x v="0"/>
    <x v="0"/>
    <n v="56.8"/>
    <x v="0"/>
    <x v="0"/>
    <s v="Kazakhstan"/>
    <x v="38"/>
  </r>
  <r>
    <n v="40"/>
    <x v="39"/>
    <x v="0"/>
    <x v="0"/>
    <n v="54.6"/>
    <x v="0"/>
    <x v="0"/>
    <s v="Kosovo"/>
    <x v="39"/>
  </r>
  <r>
    <n v="41"/>
    <x v="40"/>
    <x v="0"/>
    <x v="0"/>
    <n v="53.35"/>
    <x v="0"/>
    <x v="0"/>
    <s v="Azerbaijan"/>
    <x v="40"/>
  </r>
  <r>
    <n v="42"/>
    <x v="41"/>
    <x v="0"/>
    <x v="0"/>
    <n v="53.2"/>
    <x v="0"/>
    <x v="0"/>
    <s v="Moldova"/>
    <x v="41"/>
  </r>
  <r>
    <n v="43"/>
    <x v="42"/>
    <x v="0"/>
    <x v="0"/>
    <n v="53.1"/>
    <x v="0"/>
    <x v="0"/>
    <s v="Russia"/>
    <x v="42"/>
  </r>
  <r>
    <n v="44"/>
    <x v="43"/>
    <x v="0"/>
    <x v="0"/>
    <n v="51.35"/>
    <x v="0"/>
    <x v="0"/>
    <s v="Albania"/>
    <x v="43"/>
  </r>
  <r>
    <n v="45"/>
    <x v="44"/>
    <x v="0"/>
    <x v="0"/>
    <n v="50.7"/>
    <x v="0"/>
    <x v="0"/>
    <s v="Bosnia&amp;Herz."/>
    <x v="44"/>
  </r>
  <r>
    <n v="46"/>
    <x v="45"/>
    <x v="0"/>
    <x v="0"/>
    <n v="50.1"/>
    <x v="0"/>
    <x v="0"/>
    <s v="Ukraine"/>
    <x v="45"/>
  </r>
  <r>
    <n v="47"/>
    <x v="0"/>
    <x v="0"/>
    <x v="1"/>
    <n v="86.32"/>
    <x v="0"/>
    <x v="0"/>
    <s v="Denmark"/>
    <x v="0"/>
  </r>
  <r>
    <n v="48"/>
    <x v="2"/>
    <x v="0"/>
    <x v="1"/>
    <n v="83.48"/>
    <x v="0"/>
    <x v="0"/>
    <s v="Norway"/>
    <x v="2"/>
  </r>
  <r>
    <n v="49"/>
    <x v="1"/>
    <x v="0"/>
    <x v="1"/>
    <n v="83.14"/>
    <x v="0"/>
    <x v="0"/>
    <s v="Sweden"/>
    <x v="1"/>
  </r>
  <r>
    <n v="50"/>
    <x v="3"/>
    <x v="0"/>
    <x v="1"/>
    <n v="82.68"/>
    <x v="0"/>
    <x v="0"/>
    <s v="Finland"/>
    <x v="3"/>
  </r>
  <r>
    <n v="51"/>
    <x v="5"/>
    <x v="0"/>
    <x v="1"/>
    <n v="81.33"/>
    <x v="0"/>
    <x v="0"/>
    <s v="UnitedKingdom"/>
    <x v="5"/>
  </r>
  <r>
    <n v="52"/>
    <x v="4"/>
    <x v="0"/>
    <x v="1"/>
    <n v="80.349999999999994"/>
    <x v="0"/>
    <x v="0"/>
    <s v="Switzerland"/>
    <x v="4"/>
  </r>
  <r>
    <n v="53"/>
    <x v="6"/>
    <x v="0"/>
    <x v="1"/>
    <n v="79.45"/>
    <x v="0"/>
    <x v="0"/>
    <s v="Germany"/>
    <x v="6"/>
  </r>
  <r>
    <n v="54"/>
    <x v="7"/>
    <x v="0"/>
    <x v="1"/>
    <n v="79.02"/>
    <x v="0"/>
    <x v="0"/>
    <s v="Netherlands"/>
    <x v="7"/>
  </r>
  <r>
    <n v="55"/>
    <x v="8"/>
    <x v="0"/>
    <x v="1"/>
    <n v="77.680000000000007"/>
    <x v="0"/>
    <x v="0"/>
    <s v="Iceland"/>
    <x v="8"/>
  </r>
  <r>
    <n v="56"/>
    <x v="9"/>
    <x v="0"/>
    <x v="1"/>
    <n v="77.290000000000006"/>
    <x v="0"/>
    <x v="0"/>
    <s v="Austria"/>
    <x v="9"/>
  </r>
  <r>
    <n v="57"/>
    <x v="10"/>
    <x v="0"/>
    <x v="1"/>
    <n v="76.75"/>
    <x v="0"/>
    <x v="0"/>
    <s v="Estonia"/>
    <x v="10"/>
  </r>
  <r>
    <n v="58"/>
    <x v="11"/>
    <x v="0"/>
    <x v="1"/>
    <n v="75.959999999999994"/>
    <x v="0"/>
    <x v="0"/>
    <s v="Ireland"/>
    <x v="11"/>
  </r>
  <r>
    <n v="59"/>
    <x v="13"/>
    <x v="0"/>
    <x v="1"/>
    <n v="75.010000000000005"/>
    <x v="0"/>
    <x v="0"/>
    <s v="Luxembourg"/>
    <x v="13"/>
  </r>
  <r>
    <n v="60"/>
    <x v="14"/>
    <x v="0"/>
    <x v="1"/>
    <n v="74.650000000000006"/>
    <x v="0"/>
    <x v="0"/>
    <s v="France"/>
    <x v="14"/>
  </r>
  <r>
    <n v="61"/>
    <x v="12"/>
    <x v="0"/>
    <x v="1"/>
    <n v="74.48"/>
    <x v="0"/>
    <x v="0"/>
    <s v="Belgium"/>
    <x v="12"/>
  </r>
  <r>
    <n v="62"/>
    <x v="17"/>
    <x v="0"/>
    <x v="1"/>
    <n v="70.64"/>
    <x v="0"/>
    <x v="0"/>
    <s v="Georgia"/>
    <x v="17"/>
  </r>
  <r>
    <n v="63"/>
    <x v="18"/>
    <x v="0"/>
    <x v="1"/>
    <n v="70.28"/>
    <x v="0"/>
    <x v="0"/>
    <s v="Portugal"/>
    <x v="18"/>
  </r>
  <r>
    <n v="64"/>
    <x v="15"/>
    <x v="0"/>
    <x v="1"/>
    <n v="69.92"/>
    <x v="0"/>
    <x v="0"/>
    <s v="Lithuania"/>
    <x v="15"/>
  </r>
  <r>
    <n v="65"/>
    <x v="20"/>
    <x v="0"/>
    <x v="1"/>
    <n v="68.8"/>
    <x v="0"/>
    <x v="0"/>
    <s v="Latvia"/>
    <x v="20"/>
  </r>
  <r>
    <n v="66"/>
    <x v="21"/>
    <x v="0"/>
    <x v="1"/>
    <n v="68.48"/>
    <x v="0"/>
    <x v="0"/>
    <s v="Poland"/>
    <x v="21"/>
  </r>
  <r>
    <n v="67"/>
    <x v="16"/>
    <x v="0"/>
    <x v="1"/>
    <n v="67.84"/>
    <x v="0"/>
    <x v="0"/>
    <s v="Spain"/>
    <x v="16"/>
  </r>
  <r>
    <n v="68"/>
    <x v="19"/>
    <x v="0"/>
    <x v="1"/>
    <n v="67.81"/>
    <x v="0"/>
    <x v="0"/>
    <s v="Slovenia"/>
    <x v="19"/>
  </r>
  <r>
    <n v="69"/>
    <x v="22"/>
    <x v="0"/>
    <x v="1"/>
    <n v="67.55"/>
    <x v="0"/>
    <x v="0"/>
    <s v="CzechRepublic"/>
    <x v="22"/>
  </r>
  <r>
    <n v="70"/>
    <x v="23"/>
    <x v="0"/>
    <x v="1"/>
    <n v="65.36"/>
    <x v="0"/>
    <x v="0"/>
    <s v="Cyprus"/>
    <x v="23"/>
  </r>
  <r>
    <n v="71"/>
    <x v="25"/>
    <x v="0"/>
    <x v="1"/>
    <n v="62.59"/>
    <x v="0"/>
    <x v="0"/>
    <s v="Slovakia"/>
    <x v="25"/>
  </r>
  <r>
    <n v="72"/>
    <x v="24"/>
    <x v="0"/>
    <x v="1"/>
    <n v="62.28"/>
    <x v="0"/>
    <x v="0"/>
    <s v="Italy"/>
    <x v="24"/>
  </r>
  <r>
    <n v="73"/>
    <x v="28"/>
    <x v="0"/>
    <x v="1"/>
    <n v="59.89"/>
    <x v="0"/>
    <x v="0"/>
    <s v="Belarus"/>
    <x v="28"/>
  </r>
  <r>
    <n v="74"/>
    <x v="27"/>
    <x v="0"/>
    <x v="1"/>
    <n v="59.72"/>
    <x v="0"/>
    <x v="0"/>
    <s v="Malta"/>
    <x v="27"/>
  </r>
  <r>
    <n v="75"/>
    <x v="26"/>
    <x v="0"/>
    <x v="1"/>
    <n v="59.7"/>
    <x v="0"/>
    <x v="0"/>
    <s v="Croatia"/>
    <x v="26"/>
  </r>
  <r>
    <n v="76"/>
    <x v="31"/>
    <x v="0"/>
    <x v="1"/>
    <n v="59.65"/>
    <x v="0"/>
    <x v="0"/>
    <s v="Romania"/>
    <x v="31"/>
  </r>
  <r>
    <n v="77"/>
    <x v="46"/>
    <x v="0"/>
    <x v="1"/>
    <n v="59.28"/>
    <x v="0"/>
    <x v="0"/>
    <s v="Macedonia"/>
    <x v="35"/>
  </r>
  <r>
    <n v="78"/>
    <x v="30"/>
    <x v="0"/>
    <x v="1"/>
    <n v="59.14"/>
    <x v="0"/>
    <x v="0"/>
    <s v="Hungary"/>
    <x v="30"/>
  </r>
  <r>
    <n v="79"/>
    <x v="29"/>
    <x v="0"/>
    <x v="1"/>
    <n v="58.87"/>
    <x v="0"/>
    <x v="0"/>
    <s v="Montenegro"/>
    <x v="29"/>
  </r>
  <r>
    <n v="80"/>
    <x v="34"/>
    <x v="0"/>
    <x v="1"/>
    <n v="57.67"/>
    <x v="0"/>
    <x v="0"/>
    <s v="Turkey"/>
    <x v="34"/>
  </r>
  <r>
    <n v="81"/>
    <x v="36"/>
    <x v="0"/>
    <x v="1"/>
    <n v="56.62"/>
    <x v="0"/>
    <x v="0"/>
    <s v="Bulgaria"/>
    <x v="36"/>
  </r>
  <r>
    <n v="82"/>
    <x v="33"/>
    <x v="0"/>
    <x v="1"/>
    <n v="56.54"/>
    <x v="0"/>
    <x v="0"/>
    <s v="Greece"/>
    <x v="33"/>
  </r>
  <r>
    <n v="83"/>
    <x v="37"/>
    <x v="0"/>
    <x v="1"/>
    <n v="56.25"/>
    <x v="0"/>
    <x v="0"/>
    <s v="Serbia"/>
    <x v="37"/>
  </r>
  <r>
    <n v="84"/>
    <x v="39"/>
    <x v="0"/>
    <x v="1"/>
    <n v="55.58"/>
    <x v="0"/>
    <x v="0"/>
    <s v="Kosovo"/>
    <x v="39"/>
  </r>
  <r>
    <n v="85"/>
    <x v="32"/>
    <x v="0"/>
    <x v="1"/>
    <n v="55.19"/>
    <x v="0"/>
    <x v="0"/>
    <s v="Armenia"/>
    <x v="32"/>
  </r>
  <r>
    <n v="86"/>
    <x v="38"/>
    <x v="0"/>
    <x v="1"/>
    <n v="54.45"/>
    <x v="0"/>
    <x v="0"/>
    <s v="Kazakhstan"/>
    <x v="38"/>
  </r>
  <r>
    <n v="87"/>
    <x v="41"/>
    <x v="0"/>
    <x v="1"/>
    <n v="53.27"/>
    <x v="0"/>
    <x v="0"/>
    <s v="Moldova"/>
    <x v="41"/>
  </r>
  <r>
    <n v="88"/>
    <x v="43"/>
    <x v="0"/>
    <x v="1"/>
    <n v="52.76"/>
    <x v="0"/>
    <x v="0"/>
    <s v="Albania"/>
    <x v="43"/>
  </r>
  <r>
    <n v="89"/>
    <x v="42"/>
    <x v="0"/>
    <x v="1"/>
    <n v="52.69"/>
    <x v="0"/>
    <x v="0"/>
    <s v="Russia"/>
    <x v="42"/>
  </r>
  <r>
    <n v="90"/>
    <x v="40"/>
    <x v="0"/>
    <x v="1"/>
    <n v="51.82"/>
    <x v="0"/>
    <x v="0"/>
    <s v="Azerbaijan"/>
    <x v="40"/>
  </r>
  <r>
    <n v="91"/>
    <x v="44"/>
    <x v="0"/>
    <x v="1"/>
    <n v="50.91"/>
    <x v="0"/>
    <x v="0"/>
    <s v="Bosnia&amp;Herz."/>
    <x v="44"/>
  </r>
  <r>
    <n v="92"/>
    <x v="45"/>
    <x v="0"/>
    <x v="1"/>
    <n v="50.13"/>
    <x v="0"/>
    <x v="0"/>
    <s v="Ukraine"/>
    <x v="45"/>
  </r>
  <r>
    <n v="93"/>
    <x v="0"/>
    <x v="0"/>
    <x v="2"/>
    <n v="86.03"/>
    <x v="0"/>
    <x v="0"/>
    <s v="Denmark"/>
    <x v="0"/>
  </r>
  <r>
    <n v="94"/>
    <x v="2"/>
    <x v="0"/>
    <x v="2"/>
    <n v="83.58"/>
    <x v="0"/>
    <x v="0"/>
    <s v="Norway"/>
    <x v="2"/>
  </r>
  <r>
    <n v="95"/>
    <x v="3"/>
    <x v="0"/>
    <x v="2"/>
    <n v="82.69"/>
    <x v="0"/>
    <x v="0"/>
    <s v="Finland"/>
    <x v="3"/>
  </r>
  <r>
    <n v="96"/>
    <x v="1"/>
    <x v="0"/>
    <x v="2"/>
    <n v="82.64"/>
    <x v="0"/>
    <x v="0"/>
    <s v="Sweden"/>
    <x v="1"/>
  </r>
  <r>
    <n v="97"/>
    <x v="5"/>
    <x v="0"/>
    <x v="2"/>
    <n v="82.11"/>
    <x v="0"/>
    <x v="0"/>
    <s v="UnitedKingdom"/>
    <x v="5"/>
  </r>
  <r>
    <n v="98"/>
    <x v="4"/>
    <x v="0"/>
    <x v="2"/>
    <n v="80.459999999999994"/>
    <x v="0"/>
    <x v="0"/>
    <s v="Switzerland"/>
    <x v="4"/>
  </r>
  <r>
    <n v="99"/>
    <x v="6"/>
    <x v="0"/>
    <x v="2"/>
    <n v="80"/>
    <x v="0"/>
    <x v="0"/>
    <s v="Germany"/>
    <x v="6"/>
  </r>
  <r>
    <n v="100"/>
    <x v="7"/>
    <x v="0"/>
    <x v="2"/>
    <n v="79.02"/>
    <x v="0"/>
    <x v="0"/>
    <s v="Netherlands"/>
    <x v="7"/>
  </r>
  <r>
    <n v="101"/>
    <x v="8"/>
    <x v="0"/>
    <x v="2"/>
    <n v="77.75"/>
    <x v="0"/>
    <x v="0"/>
    <s v="Iceland"/>
    <x v="8"/>
  </r>
  <r>
    <n v="102"/>
    <x v="9"/>
    <x v="0"/>
    <x v="2"/>
    <n v="76.77"/>
    <x v="0"/>
    <x v="0"/>
    <s v="Austria"/>
    <x v="9"/>
  </r>
  <r>
    <n v="103"/>
    <x v="11"/>
    <x v="0"/>
    <x v="2"/>
    <n v="76.760000000000005"/>
    <x v="0"/>
    <x v="0"/>
    <s v="Ireland"/>
    <x v="11"/>
  </r>
  <r>
    <n v="104"/>
    <x v="10"/>
    <x v="0"/>
    <x v="2"/>
    <n v="75.900000000000006"/>
    <x v="0"/>
    <x v="0"/>
    <s v="Estonia"/>
    <x v="10"/>
  </r>
  <r>
    <n v="105"/>
    <x v="13"/>
    <x v="0"/>
    <x v="2"/>
    <n v="75.510000000000005"/>
    <x v="0"/>
    <x v="0"/>
    <s v="Luxembourg"/>
    <x v="13"/>
  </r>
  <r>
    <n v="106"/>
    <x v="12"/>
    <x v="0"/>
    <x v="2"/>
    <n v="73.349999999999994"/>
    <x v="0"/>
    <x v="0"/>
    <s v="Belgium"/>
    <x v="12"/>
  </r>
  <r>
    <n v="107"/>
    <x v="14"/>
    <x v="0"/>
    <x v="2"/>
    <n v="73.069999999999993"/>
    <x v="0"/>
    <x v="0"/>
    <s v="France"/>
    <x v="14"/>
  </r>
  <r>
    <n v="108"/>
    <x v="18"/>
    <x v="0"/>
    <x v="2"/>
    <n v="69.92"/>
    <x v="0"/>
    <x v="0"/>
    <s v="Portugal"/>
    <x v="18"/>
  </r>
  <r>
    <n v="109"/>
    <x v="15"/>
    <x v="0"/>
    <x v="2"/>
    <n v="69.44"/>
    <x v="0"/>
    <x v="0"/>
    <s v="Lithuania"/>
    <x v="15"/>
  </r>
  <r>
    <n v="110"/>
    <x v="17"/>
    <x v="0"/>
    <x v="2"/>
    <n v="69.02"/>
    <x v="0"/>
    <x v="0"/>
    <s v="Georgia"/>
    <x v="17"/>
  </r>
  <r>
    <n v="111"/>
    <x v="21"/>
    <x v="0"/>
    <x v="2"/>
    <n v="68.650000000000006"/>
    <x v="0"/>
    <x v="0"/>
    <s v="Poland"/>
    <x v="21"/>
  </r>
  <r>
    <n v="112"/>
    <x v="20"/>
    <x v="0"/>
    <x v="2"/>
    <n v="68.63"/>
    <x v="0"/>
    <x v="0"/>
    <s v="Latvia"/>
    <x v="20"/>
  </r>
  <r>
    <n v="113"/>
    <x v="19"/>
    <x v="0"/>
    <x v="2"/>
    <n v="68.209999999999994"/>
    <x v="0"/>
    <x v="0"/>
    <s v="Slovenia"/>
    <x v="19"/>
  </r>
  <r>
    <n v="114"/>
    <x v="16"/>
    <x v="0"/>
    <x v="2"/>
    <n v="67.010000000000005"/>
    <x v="0"/>
    <x v="0"/>
    <s v="Spain"/>
    <x v="16"/>
  </r>
  <r>
    <n v="115"/>
    <x v="22"/>
    <x v="0"/>
    <x v="2"/>
    <n v="66.64"/>
    <x v="0"/>
    <x v="0"/>
    <s v="CzechRepublic"/>
    <x v="22"/>
  </r>
  <r>
    <n v="116"/>
    <x v="23"/>
    <x v="0"/>
    <x v="2"/>
    <n v="64.319999999999993"/>
    <x v="0"/>
    <x v="0"/>
    <s v="Cyprus"/>
    <x v="23"/>
  </r>
  <r>
    <n v="117"/>
    <x v="25"/>
    <x v="0"/>
    <x v="2"/>
    <n v="62.45"/>
    <x v="0"/>
    <x v="0"/>
    <s v="Slovakia"/>
    <x v="25"/>
  </r>
  <r>
    <n v="118"/>
    <x v="24"/>
    <x v="0"/>
    <x v="2"/>
    <n v="61.35"/>
    <x v="0"/>
    <x v="0"/>
    <s v="Italy"/>
    <x v="24"/>
  </r>
  <r>
    <n v="119"/>
    <x v="31"/>
    <x v="0"/>
    <x v="2"/>
    <n v="60.44"/>
    <x v="0"/>
    <x v="0"/>
    <s v="Romania"/>
    <x v="31"/>
  </r>
  <r>
    <n v="120"/>
    <x v="27"/>
    <x v="0"/>
    <x v="2"/>
    <n v="60.36"/>
    <x v="0"/>
    <x v="0"/>
    <s v="Malta"/>
    <x v="27"/>
  </r>
  <r>
    <n v="121"/>
    <x v="26"/>
    <x v="0"/>
    <x v="2"/>
    <n v="60.35"/>
    <x v="0"/>
    <x v="0"/>
    <s v="Croatia"/>
    <x v="26"/>
  </r>
  <r>
    <n v="122"/>
    <x v="29"/>
    <x v="0"/>
    <x v="2"/>
    <n v="59.59"/>
    <x v="0"/>
    <x v="0"/>
    <s v="Montenegro"/>
    <x v="29"/>
  </r>
  <r>
    <n v="123"/>
    <x v="28"/>
    <x v="0"/>
    <x v="2"/>
    <n v="59.53"/>
    <x v="0"/>
    <x v="0"/>
    <s v="Belarus"/>
    <x v="28"/>
  </r>
  <r>
    <n v="124"/>
    <x v="30"/>
    <x v="0"/>
    <x v="2"/>
    <n v="58.7"/>
    <x v="0"/>
    <x v="0"/>
    <s v="Hungary"/>
    <x v="30"/>
  </r>
  <r>
    <n v="125"/>
    <x v="46"/>
    <x v="0"/>
    <x v="2"/>
    <n v="58.09"/>
    <x v="0"/>
    <x v="0"/>
    <s v="Macedonia"/>
    <x v="35"/>
  </r>
  <r>
    <n v="126"/>
    <x v="33"/>
    <x v="0"/>
    <x v="2"/>
    <n v="58.01"/>
    <x v="0"/>
    <x v="0"/>
    <s v="Greece"/>
    <x v="33"/>
  </r>
  <r>
    <n v="127"/>
    <x v="36"/>
    <x v="0"/>
    <x v="2"/>
    <n v="57.46"/>
    <x v="0"/>
    <x v="0"/>
    <s v="Bulgaria"/>
    <x v="36"/>
  </r>
  <r>
    <n v="128"/>
    <x v="37"/>
    <x v="0"/>
    <x v="2"/>
    <n v="57.07"/>
    <x v="0"/>
    <x v="0"/>
    <s v="Serbia"/>
    <x v="37"/>
  </r>
  <r>
    <n v="129"/>
    <x v="39"/>
    <x v="0"/>
    <x v="2"/>
    <n v="56.25"/>
    <x v="0"/>
    <x v="0"/>
    <s v="Kosovo"/>
    <x v="39"/>
  </r>
  <r>
    <n v="130"/>
    <x v="34"/>
    <x v="0"/>
    <x v="2"/>
    <n v="54.57"/>
    <x v="0"/>
    <x v="0"/>
    <s v="Turkey"/>
    <x v="34"/>
  </r>
  <r>
    <n v="131"/>
    <x v="32"/>
    <x v="0"/>
    <x v="2"/>
    <n v="53.76"/>
    <x v="0"/>
    <x v="0"/>
    <s v="Armenia"/>
    <x v="32"/>
  </r>
  <r>
    <n v="132"/>
    <x v="43"/>
    <x v="0"/>
    <x v="2"/>
    <n v="53.35"/>
    <x v="0"/>
    <x v="0"/>
    <s v="Albania"/>
    <x v="43"/>
  </r>
  <r>
    <n v="133"/>
    <x v="38"/>
    <x v="0"/>
    <x v="2"/>
    <n v="53.22"/>
    <x v="0"/>
    <x v="0"/>
    <s v="Kazakhstan"/>
    <x v="38"/>
  </r>
  <r>
    <n v="134"/>
    <x v="42"/>
    <x v="0"/>
    <x v="2"/>
    <n v="52.25"/>
    <x v="0"/>
    <x v="0"/>
    <s v="Russia"/>
    <x v="42"/>
  </r>
  <r>
    <n v="135"/>
    <x v="41"/>
    <x v="0"/>
    <x v="2"/>
    <n v="52"/>
    <x v="0"/>
    <x v="0"/>
    <s v="Moldova"/>
    <x v="41"/>
  </r>
  <r>
    <n v="136"/>
    <x v="44"/>
    <x v="0"/>
    <x v="2"/>
    <n v="51.1"/>
    <x v="0"/>
    <x v="0"/>
    <s v="Bosnia&amp;Herz."/>
    <x v="44"/>
  </r>
  <r>
    <n v="137"/>
    <x v="40"/>
    <x v="0"/>
    <x v="2"/>
    <n v="50.6"/>
    <x v="0"/>
    <x v="0"/>
    <s v="Azerbaijan"/>
    <x v="40"/>
  </r>
  <r>
    <n v="138"/>
    <x v="45"/>
    <x v="0"/>
    <x v="2"/>
    <n v="47.88"/>
    <x v="0"/>
    <x v="0"/>
    <s v="Ukraine"/>
    <x v="45"/>
  </r>
  <r>
    <n v="139"/>
    <x v="0"/>
    <x v="0"/>
    <x v="3"/>
    <n v="87.45"/>
    <x v="0"/>
    <x v="0"/>
    <s v="Denmark"/>
    <x v="0"/>
  </r>
  <r>
    <n v="140"/>
    <x v="1"/>
    <x v="0"/>
    <x v="3"/>
    <n v="85.05"/>
    <x v="0"/>
    <x v="0"/>
    <s v="Sweden"/>
    <x v="1"/>
  </r>
  <r>
    <n v="141"/>
    <x v="3"/>
    <x v="0"/>
    <x v="3"/>
    <n v="84.9"/>
    <x v="0"/>
    <x v="0"/>
    <s v="Finland"/>
    <x v="3"/>
  </r>
  <r>
    <n v="142"/>
    <x v="2"/>
    <x v="0"/>
    <x v="3"/>
    <n v="83.9"/>
    <x v="0"/>
    <x v="0"/>
    <s v="Norway"/>
    <x v="2"/>
  </r>
  <r>
    <n v="143"/>
    <x v="5"/>
    <x v="0"/>
    <x v="3"/>
    <n v="81.849999999999994"/>
    <x v="0"/>
    <x v="0"/>
    <s v="UnitedKingdom"/>
    <x v="5"/>
  </r>
  <r>
    <n v="144"/>
    <x v="4"/>
    <x v="0"/>
    <x v="3"/>
    <n v="81.05"/>
    <x v="0"/>
    <x v="0"/>
    <s v="Switzerland"/>
    <x v="4"/>
  </r>
  <r>
    <n v="145"/>
    <x v="6"/>
    <x v="0"/>
    <x v="3"/>
    <n v="80.45"/>
    <x v="0"/>
    <x v="0"/>
    <s v="Germany"/>
    <x v="6"/>
  </r>
  <r>
    <n v="146"/>
    <x v="7"/>
    <x v="0"/>
    <x v="3"/>
    <n v="79.7"/>
    <x v="0"/>
    <x v="0"/>
    <s v="Netherlands"/>
    <x v="7"/>
  </r>
  <r>
    <n v="147"/>
    <x v="8"/>
    <x v="0"/>
    <x v="3"/>
    <n v="78.45"/>
    <x v="0"/>
    <x v="0"/>
    <s v="Iceland"/>
    <x v="8"/>
  </r>
  <r>
    <n v="148"/>
    <x v="9"/>
    <x v="0"/>
    <x v="3"/>
    <n v="76.95"/>
    <x v="0"/>
    <x v="0"/>
    <s v="Austria"/>
    <x v="9"/>
  </r>
  <r>
    <n v="149"/>
    <x v="11"/>
    <x v="0"/>
    <x v="3"/>
    <n v="76.25"/>
    <x v="0"/>
    <x v="0"/>
    <s v="Ireland"/>
    <x v="11"/>
  </r>
  <r>
    <n v="150"/>
    <x v="10"/>
    <x v="0"/>
    <x v="3"/>
    <n v="75.55"/>
    <x v="0"/>
    <x v="0"/>
    <s v="Estonia"/>
    <x v="10"/>
  </r>
  <r>
    <n v="151"/>
    <x v="12"/>
    <x v="0"/>
    <x v="3"/>
    <n v="75"/>
    <x v="0"/>
    <x v="0"/>
    <s v="Belgium"/>
    <x v="12"/>
  </r>
  <r>
    <n v="152"/>
    <x v="13"/>
    <x v="0"/>
    <x v="3"/>
    <n v="74.900000000000006"/>
    <x v="0"/>
    <x v="0"/>
    <s v="Luxembourg"/>
    <x v="13"/>
  </r>
  <r>
    <n v="153"/>
    <x v="14"/>
    <x v="0"/>
    <x v="3"/>
    <n v="72.650000000000006"/>
    <x v="0"/>
    <x v="0"/>
    <s v="France"/>
    <x v="14"/>
  </r>
  <r>
    <n v="154"/>
    <x v="21"/>
    <x v="0"/>
    <x v="3"/>
    <n v="69.900000000000006"/>
    <x v="0"/>
    <x v="0"/>
    <s v="Poland"/>
    <x v="21"/>
  </r>
  <r>
    <n v="155"/>
    <x v="18"/>
    <x v="0"/>
    <x v="3"/>
    <n v="69.7"/>
    <x v="0"/>
    <x v="0"/>
    <s v="Portugal"/>
    <x v="18"/>
  </r>
  <r>
    <n v="156"/>
    <x v="15"/>
    <x v="0"/>
    <x v="3"/>
    <n v="68.900000000000006"/>
    <x v="0"/>
    <x v="0"/>
    <s v="Lithuania"/>
    <x v="15"/>
  </r>
  <r>
    <n v="157"/>
    <x v="20"/>
    <x v="0"/>
    <x v="3"/>
    <n v="68.8"/>
    <x v="0"/>
    <x v="0"/>
    <s v="Latvia"/>
    <x v="20"/>
  </r>
  <r>
    <n v="158"/>
    <x v="17"/>
    <x v="0"/>
    <x v="3"/>
    <n v="68.599999999999994"/>
    <x v="0"/>
    <x v="0"/>
    <s v="Georgia"/>
    <x v="17"/>
  </r>
  <r>
    <n v="159"/>
    <x v="19"/>
    <x v="0"/>
    <x v="3"/>
    <n v="68.55"/>
    <x v="0"/>
    <x v="0"/>
    <s v="Slovenia"/>
    <x v="19"/>
  </r>
  <r>
    <n v="160"/>
    <x v="16"/>
    <x v="0"/>
    <x v="3"/>
    <n v="66.849999999999994"/>
    <x v="0"/>
    <x v="0"/>
    <s v="Spain"/>
    <x v="16"/>
  </r>
  <r>
    <n v="161"/>
    <x v="22"/>
    <x v="0"/>
    <x v="3"/>
    <n v="65.849999999999994"/>
    <x v="0"/>
    <x v="0"/>
    <s v="CzechRepublic"/>
    <x v="22"/>
  </r>
  <r>
    <n v="162"/>
    <x v="23"/>
    <x v="0"/>
    <x v="3"/>
    <n v="63.85"/>
    <x v="0"/>
    <x v="0"/>
    <s v="Cyprus"/>
    <x v="23"/>
  </r>
  <r>
    <n v="163"/>
    <x v="25"/>
    <x v="0"/>
    <x v="3"/>
    <n v="63.3"/>
    <x v="0"/>
    <x v="0"/>
    <s v="Slovakia"/>
    <x v="25"/>
  </r>
  <r>
    <n v="164"/>
    <x v="31"/>
    <x v="0"/>
    <x v="3"/>
    <n v="61.15"/>
    <x v="0"/>
    <x v="0"/>
    <s v="Romania"/>
    <x v="31"/>
  </r>
  <r>
    <n v="165"/>
    <x v="26"/>
    <x v="0"/>
    <x v="3"/>
    <n v="61"/>
    <x v="0"/>
    <x v="0"/>
    <s v="Croatia"/>
    <x v="26"/>
  </r>
  <r>
    <n v="166"/>
    <x v="30"/>
    <x v="0"/>
    <x v="3"/>
    <n v="60.55"/>
    <x v="0"/>
    <x v="0"/>
    <s v="Hungary"/>
    <x v="30"/>
  </r>
  <r>
    <n v="167"/>
    <x v="27"/>
    <x v="0"/>
    <x v="3"/>
    <n v="60"/>
    <x v="0"/>
    <x v="0"/>
    <s v="Malta"/>
    <x v="27"/>
  </r>
  <r>
    <n v="168"/>
    <x v="24"/>
    <x v="0"/>
    <x v="3"/>
    <n v="59.65"/>
    <x v="0"/>
    <x v="0"/>
    <s v="Italy"/>
    <x v="24"/>
  </r>
  <r>
    <n v="169"/>
    <x v="46"/>
    <x v="0"/>
    <x v="3"/>
    <n v="59.35"/>
    <x v="0"/>
    <x v="0"/>
    <s v="Macedonia"/>
    <x v="35"/>
  </r>
  <r>
    <n v="170"/>
    <x v="29"/>
    <x v="0"/>
    <x v="3"/>
    <n v="58.55"/>
    <x v="0"/>
    <x v="0"/>
    <s v="Montenegro"/>
    <x v="29"/>
  </r>
  <r>
    <n v="171"/>
    <x v="36"/>
    <x v="0"/>
    <x v="3"/>
    <n v="57.25"/>
    <x v="0"/>
    <x v="0"/>
    <s v="Bulgaria"/>
    <x v="36"/>
  </r>
  <r>
    <n v="172"/>
    <x v="37"/>
    <x v="0"/>
    <x v="3"/>
    <n v="57.15"/>
    <x v="0"/>
    <x v="0"/>
    <s v="Serbia"/>
    <x v="37"/>
  </r>
  <r>
    <n v="173"/>
    <x v="28"/>
    <x v="0"/>
    <x v="3"/>
    <n v="57.05"/>
    <x v="0"/>
    <x v="0"/>
    <s v="Belarus"/>
    <x v="28"/>
  </r>
  <r>
    <n v="174"/>
    <x v="33"/>
    <x v="0"/>
    <x v="3"/>
    <n v="56.35"/>
    <x v="0"/>
    <x v="0"/>
    <s v="Greece"/>
    <x v="33"/>
  </r>
  <r>
    <n v="175"/>
    <x v="34"/>
    <x v="0"/>
    <x v="3"/>
    <n v="54.1"/>
    <x v="0"/>
    <x v="0"/>
    <s v="Turkey"/>
    <x v="34"/>
  </r>
  <r>
    <n v="176"/>
    <x v="43"/>
    <x v="0"/>
    <x v="3"/>
    <n v="53.95"/>
    <x v="0"/>
    <x v="0"/>
    <s v="Albania"/>
    <x v="43"/>
  </r>
  <r>
    <n v="177"/>
    <x v="32"/>
    <x v="0"/>
    <x v="3"/>
    <n v="53.3"/>
    <x v="0"/>
    <x v="0"/>
    <s v="Armenia"/>
    <x v="32"/>
  </r>
  <r>
    <n v="178"/>
    <x v="39"/>
    <x v="0"/>
    <x v="3"/>
    <n v="52.4"/>
    <x v="0"/>
    <x v="0"/>
    <s v="Kosovo"/>
    <x v="39"/>
  </r>
  <r>
    <n v="179"/>
    <x v="38"/>
    <x v="0"/>
    <x v="3"/>
    <n v="52.05"/>
    <x v="0"/>
    <x v="0"/>
    <s v="Kazakhstan"/>
    <x v="38"/>
  </r>
  <r>
    <n v="180"/>
    <x v="44"/>
    <x v="0"/>
    <x v="3"/>
    <n v="51.4"/>
    <x v="0"/>
    <x v="0"/>
    <s v="Bosnia&amp;Herz."/>
    <x v="44"/>
  </r>
  <r>
    <n v="181"/>
    <x v="41"/>
    <x v="0"/>
    <x v="3"/>
    <n v="51.4"/>
    <x v="0"/>
    <x v="0"/>
    <s v="Moldova"/>
    <x v="41"/>
  </r>
  <r>
    <n v="182"/>
    <x v="42"/>
    <x v="0"/>
    <x v="3"/>
    <n v="51.1"/>
    <x v="0"/>
    <x v="0"/>
    <s v="Russia"/>
    <x v="42"/>
  </r>
  <r>
    <n v="183"/>
    <x v="40"/>
    <x v="0"/>
    <x v="3"/>
    <n v="49"/>
    <x v="0"/>
    <x v="0"/>
    <s v="Azerbaijan"/>
    <x v="40"/>
  </r>
  <r>
    <n v="184"/>
    <x v="45"/>
    <x v="0"/>
    <x v="3"/>
    <n v="46.45"/>
    <x v="0"/>
    <x v="0"/>
    <s v="Ukraine"/>
    <x v="45"/>
  </r>
  <r>
    <n v="185"/>
    <x v="0"/>
    <x v="0"/>
    <x v="4"/>
    <n v="87.7"/>
    <x v="0"/>
    <x v="0"/>
    <s v="Denmark"/>
    <x v="0"/>
  </r>
  <r>
    <n v="186"/>
    <x v="1"/>
    <x v="0"/>
    <x v="4"/>
    <n v="85.4"/>
    <x v="0"/>
    <x v="0"/>
    <s v="Sweden"/>
    <x v="1"/>
  </r>
  <r>
    <n v="187"/>
    <x v="3"/>
    <x v="0"/>
    <x v="4"/>
    <n v="85.6"/>
    <x v="0"/>
    <x v="0"/>
    <s v="Finland"/>
    <x v="3"/>
  </r>
  <r>
    <n v="188"/>
    <x v="2"/>
    <x v="0"/>
    <x v="4"/>
    <n v="84.3"/>
    <x v="0"/>
    <x v="0"/>
    <s v="Norway"/>
    <x v="2"/>
  </r>
  <r>
    <n v="189"/>
    <x v="5"/>
    <x v="0"/>
    <x v="4"/>
    <n v="81.8"/>
    <x v="0"/>
    <x v="0"/>
    <s v="UnitedKingdom"/>
    <x v="5"/>
  </r>
  <r>
    <n v="190"/>
    <x v="4"/>
    <x v="0"/>
    <x v="4"/>
    <n v="81"/>
    <x v="0"/>
    <x v="0"/>
    <s v="Switzerland"/>
    <x v="4"/>
  </r>
  <r>
    <n v="191"/>
    <x v="6"/>
    <x v="0"/>
    <x v="4"/>
    <n v="80.5"/>
    <x v="0"/>
    <x v="0"/>
    <s v="Germany"/>
    <x v="6"/>
  </r>
  <r>
    <n v="192"/>
    <x v="7"/>
    <x v="0"/>
    <x v="4"/>
    <n v="81.5"/>
    <x v="0"/>
    <x v="0"/>
    <s v="Netherlands"/>
    <x v="7"/>
  </r>
  <r>
    <n v="193"/>
    <x v="8"/>
    <x v="0"/>
    <x v="4"/>
    <n v="79"/>
    <x v="0"/>
    <x v="0"/>
    <s v="Iceland"/>
    <x v="8"/>
  </r>
  <r>
    <n v="194"/>
    <x v="9"/>
    <x v="0"/>
    <x v="4"/>
    <n v="77.2"/>
    <x v="0"/>
    <x v="0"/>
    <s v="Austria"/>
    <x v="9"/>
  </r>
  <r>
    <n v="195"/>
    <x v="11"/>
    <x v="0"/>
    <x v="4"/>
    <n v="77.099999999999994"/>
    <x v="0"/>
    <x v="0"/>
    <s v="Ireland"/>
    <x v="11"/>
  </r>
  <r>
    <n v="196"/>
    <x v="10"/>
    <x v="0"/>
    <x v="4"/>
    <n v="74.8"/>
    <x v="0"/>
    <x v="0"/>
    <s v="Estonia"/>
    <x v="10"/>
  </r>
  <r>
    <n v="197"/>
    <x v="12"/>
    <x v="0"/>
    <x v="4"/>
    <n v="74.8"/>
    <x v="0"/>
    <x v="0"/>
    <s v="Belgium"/>
    <x v="12"/>
  </r>
  <r>
    <n v="198"/>
    <x v="13"/>
    <x v="0"/>
    <x v="4"/>
    <n v="74.7"/>
    <x v="0"/>
    <x v="0"/>
    <s v="Luxembourg"/>
    <x v="13"/>
  </r>
  <r>
    <n v="199"/>
    <x v="14"/>
    <x v="0"/>
    <x v="4"/>
    <n v="73"/>
    <x v="0"/>
    <x v="0"/>
    <s v="France"/>
    <x v="14"/>
  </r>
  <r>
    <n v="200"/>
    <x v="21"/>
    <x v="0"/>
    <x v="4"/>
    <n v="69.3"/>
    <x v="0"/>
    <x v="0"/>
    <s v="Poland"/>
    <x v="21"/>
  </r>
  <r>
    <n v="201"/>
    <x v="18"/>
    <x v="0"/>
    <x v="4"/>
    <n v="70.3"/>
    <x v="0"/>
    <x v="0"/>
    <s v="Portugal"/>
    <x v="18"/>
  </r>
  <r>
    <n v="202"/>
    <x v="15"/>
    <x v="0"/>
    <x v="4"/>
    <n v="70"/>
    <x v="0"/>
    <x v="0"/>
    <s v="Lithuania"/>
    <x v="15"/>
  </r>
  <r>
    <n v="203"/>
    <x v="20"/>
    <x v="0"/>
    <x v="4"/>
    <n v="66.599999999999994"/>
    <x v="0"/>
    <x v="0"/>
    <s v="Latvia"/>
    <x v="20"/>
  </r>
  <r>
    <n v="204"/>
    <x v="17"/>
    <x v="0"/>
    <x v="4"/>
    <n v="64.8"/>
    <x v="0"/>
    <x v="0"/>
    <s v="Georgia"/>
    <x v="17"/>
  </r>
  <r>
    <n v="205"/>
    <x v="19"/>
    <x v="0"/>
    <x v="4"/>
    <n v="67.8"/>
    <x v="0"/>
    <x v="0"/>
    <s v="Slovenia"/>
    <x v="19"/>
  </r>
  <r>
    <n v="206"/>
    <x v="16"/>
    <x v="0"/>
    <x v="4"/>
    <n v="67.5"/>
    <x v="0"/>
    <x v="0"/>
    <s v="Spain"/>
    <x v="16"/>
  </r>
  <r>
    <n v="207"/>
    <x v="22"/>
    <x v="0"/>
    <x v="4"/>
    <n v="65"/>
    <x v="0"/>
    <x v="0"/>
    <s v="CzechRepublic"/>
    <x v="22"/>
  </r>
  <r>
    <n v="208"/>
    <x v="23"/>
    <x v="0"/>
    <x v="4"/>
    <n v="66.400000000000006"/>
    <x v="0"/>
    <x v="0"/>
    <s v="Cyprus"/>
    <x v="23"/>
  </r>
  <r>
    <n v="209"/>
    <x v="25"/>
    <x v="0"/>
    <x v="4"/>
    <n v="63.3"/>
    <x v="0"/>
    <x v="0"/>
    <s v="Slovakia"/>
    <x v="25"/>
  </r>
  <r>
    <n v="210"/>
    <x v="31"/>
    <x v="0"/>
    <x v="4"/>
    <n v="59.9"/>
    <x v="0"/>
    <x v="0"/>
    <s v="Romania"/>
    <x v="31"/>
  </r>
  <r>
    <n v="211"/>
    <x v="26"/>
    <x v="0"/>
    <x v="4"/>
    <n v="61.9"/>
    <x v="0"/>
    <x v="0"/>
    <s v="Croatia"/>
    <x v="26"/>
  </r>
  <r>
    <n v="212"/>
    <x v="30"/>
    <x v="0"/>
    <x v="4"/>
    <n v="61.8"/>
    <x v="0"/>
    <x v="0"/>
    <s v="Hungary"/>
    <x v="30"/>
  </r>
  <r>
    <n v="213"/>
    <x v="27"/>
    <x v="0"/>
    <x v="4"/>
    <n v="59.9"/>
    <x v="0"/>
    <x v="0"/>
    <s v="Malta"/>
    <x v="27"/>
  </r>
  <r>
    <n v="214"/>
    <x v="24"/>
    <x v="0"/>
    <x v="4"/>
    <n v="58.1"/>
    <x v="0"/>
    <x v="0"/>
    <s v="Italy"/>
    <x v="24"/>
  </r>
  <r>
    <n v="215"/>
    <x v="46"/>
    <x v="0"/>
    <x v="4"/>
    <n v="61.1"/>
    <x v="0"/>
    <x v="0"/>
    <s v="Macedonia"/>
    <x v="35"/>
  </r>
  <r>
    <n v="216"/>
    <x v="29"/>
    <x v="0"/>
    <x v="4"/>
    <n v="58"/>
    <x v="0"/>
    <x v="0"/>
    <s v="Montenegro"/>
    <x v="29"/>
  </r>
  <r>
    <n v="217"/>
    <x v="36"/>
    <x v="0"/>
    <x v="4"/>
    <n v="57.4"/>
    <x v="0"/>
    <x v="0"/>
    <s v="Bulgaria"/>
    <x v="36"/>
  </r>
  <r>
    <n v="218"/>
    <x v="37"/>
    <x v="0"/>
    <x v="4"/>
    <n v="54.2"/>
    <x v="0"/>
    <x v="0"/>
    <s v="Serbia"/>
    <x v="37"/>
  </r>
  <r>
    <n v="219"/>
    <x v="28"/>
    <x v="0"/>
    <x v="4"/>
    <n v="52.2"/>
    <x v="0"/>
    <x v="0"/>
    <s v="Belarus"/>
    <x v="28"/>
  </r>
  <r>
    <n v="220"/>
    <x v="33"/>
    <x v="0"/>
    <x v="4"/>
    <n v="57.2"/>
    <x v="0"/>
    <x v="0"/>
    <s v="Greece"/>
    <x v="33"/>
  </r>
  <r>
    <n v="221"/>
    <x v="34"/>
    <x v="0"/>
    <x v="4"/>
    <n v="55.6"/>
    <x v="0"/>
    <x v="0"/>
    <s v="Turkey"/>
    <x v="34"/>
  </r>
  <r>
    <n v="222"/>
    <x v="43"/>
    <x v="0"/>
    <x v="4"/>
    <n v="48.3"/>
    <x v="0"/>
    <x v="0"/>
    <s v="Albania"/>
    <x v="43"/>
  </r>
  <r>
    <n v="223"/>
    <x v="32"/>
    <x v="0"/>
    <x v="4"/>
    <n v="54.6"/>
    <x v="0"/>
    <x v="0"/>
    <s v="Armenia"/>
    <x v="32"/>
  </r>
  <r>
    <n v="224"/>
    <x v="39"/>
    <x v="0"/>
    <x v="4"/>
    <n v="49.6"/>
    <x v="0"/>
    <x v="0"/>
    <s v="Kosovo"/>
    <x v="39"/>
  </r>
  <r>
    <n v="225"/>
    <x v="38"/>
    <x v="0"/>
    <x v="4"/>
    <n v="50.4"/>
    <x v="0"/>
    <x v="0"/>
    <s v="Kazakhstan"/>
    <x v="38"/>
  </r>
  <r>
    <n v="226"/>
    <x v="44"/>
    <x v="0"/>
    <x v="4"/>
    <n v="50.9"/>
    <x v="0"/>
    <x v="0"/>
    <s v="Bosnia&amp;Herz."/>
    <x v="44"/>
  </r>
  <r>
    <n v="227"/>
    <x v="41"/>
    <x v="0"/>
    <x v="4"/>
    <n v="52"/>
    <x v="0"/>
    <x v="0"/>
    <s v="Moldova"/>
    <x v="41"/>
  </r>
  <r>
    <n v="228"/>
    <x v="42"/>
    <x v="0"/>
    <x v="4"/>
    <n v="50"/>
    <x v="0"/>
    <x v="0"/>
    <s v="Russia"/>
    <x v="42"/>
  </r>
  <r>
    <n v="229"/>
    <x v="40"/>
    <x v="0"/>
    <x v="4"/>
    <n v="48.4"/>
    <x v="0"/>
    <x v="0"/>
    <s v="Azerbaijan"/>
    <x v="40"/>
  </r>
  <r>
    <n v="230"/>
    <x v="45"/>
    <x v="0"/>
    <x v="4"/>
    <n v="45"/>
    <x v="0"/>
    <x v="0"/>
    <s v="Ukraine"/>
    <x v="45"/>
  </r>
  <r>
    <n v="231"/>
    <x v="47"/>
    <x v="0"/>
    <x v="5"/>
    <n v="87.7"/>
    <x v="0"/>
    <x v="0"/>
    <s v="Denmark"/>
    <x v="0"/>
  </r>
  <r>
    <n v="232"/>
    <x v="48"/>
    <x v="0"/>
    <x v="5"/>
    <n v="85.5"/>
    <x v="0"/>
    <x v="0"/>
    <s v="Finland"/>
    <x v="3"/>
  </r>
  <r>
    <n v="233"/>
    <x v="49"/>
    <x v="0"/>
    <x v="5"/>
    <n v="85.4"/>
    <x v="0"/>
    <x v="0"/>
    <s v="Sweden"/>
    <x v="1"/>
  </r>
  <r>
    <n v="234"/>
    <x v="50"/>
    <x v="0"/>
    <x v="5"/>
    <n v="84.3"/>
    <x v="0"/>
    <x v="0"/>
    <s v="Norway"/>
    <x v="2"/>
  </r>
  <r>
    <n v="235"/>
    <x v="51"/>
    <x v="0"/>
    <x v="5"/>
    <n v="81.7"/>
    <x v="0"/>
    <x v="0"/>
    <s v="UnitedKingdom"/>
    <x v="5"/>
  </r>
  <r>
    <n v="236"/>
    <x v="52"/>
    <x v="0"/>
    <x v="5"/>
    <n v="81.5"/>
    <x v="0"/>
    <x v="0"/>
    <s v="Netherlands"/>
    <x v="7"/>
  </r>
  <r>
    <n v="237"/>
    <x v="53"/>
    <x v="0"/>
    <x v="5"/>
    <n v="81"/>
    <x v="0"/>
    <x v="0"/>
    <s v="Switzerland"/>
    <x v="4"/>
  </r>
  <r>
    <n v="238"/>
    <x v="54"/>
    <x v="0"/>
    <x v="5"/>
    <n v="80.400000000000006"/>
    <x v="0"/>
    <x v="0"/>
    <s v="Germany"/>
    <x v="6"/>
  </r>
  <r>
    <n v="239"/>
    <x v="55"/>
    <x v="0"/>
    <x v="5"/>
    <n v="79"/>
    <x v="0"/>
    <x v="0"/>
    <s v="Iceland"/>
    <x v="8"/>
  </r>
  <r>
    <n v="240"/>
    <x v="56"/>
    <x v="0"/>
    <x v="5"/>
    <n v="77.2"/>
    <x v="0"/>
    <x v="0"/>
    <s v="Austria"/>
    <x v="9"/>
  </r>
  <r>
    <n v="241"/>
    <x v="57"/>
    <x v="0"/>
    <x v="5"/>
    <n v="77.099999999999994"/>
    <x v="0"/>
    <x v="0"/>
    <s v="Ireland"/>
    <x v="11"/>
  </r>
  <r>
    <n v="242"/>
    <x v="58"/>
    <x v="0"/>
    <x v="5"/>
    <n v="74.8"/>
    <x v="0"/>
    <x v="0"/>
    <s v="Belgium"/>
    <x v="12"/>
  </r>
  <r>
    <n v="243"/>
    <x v="59"/>
    <x v="0"/>
    <x v="5"/>
    <n v="74.7"/>
    <x v="0"/>
    <x v="0"/>
    <s v="Estonia"/>
    <x v="10"/>
  </r>
  <r>
    <n v="244"/>
    <x v="60"/>
    <x v="0"/>
    <x v="5"/>
    <n v="74.7"/>
    <x v="0"/>
    <x v="0"/>
    <s v="Luxembourg"/>
    <x v="13"/>
  </r>
  <r>
    <n v="245"/>
    <x v="61"/>
    <x v="0"/>
    <x v="5"/>
    <n v="73"/>
    <x v="0"/>
    <x v="0"/>
    <s v="France"/>
    <x v="14"/>
  </r>
  <r>
    <n v="246"/>
    <x v="62"/>
    <x v="0"/>
    <x v="5"/>
    <n v="70.3"/>
    <x v="0"/>
    <x v="0"/>
    <s v="Portugal"/>
    <x v="18"/>
  </r>
  <r>
    <n v="247"/>
    <x v="63"/>
    <x v="0"/>
    <x v="5"/>
    <n v="69.900000000000006"/>
    <x v="0"/>
    <x v="0"/>
    <s v="Lithuania"/>
    <x v="15"/>
  </r>
  <r>
    <n v="248"/>
    <x v="64"/>
    <x v="0"/>
    <x v="5"/>
    <n v="69.2"/>
    <x v="0"/>
    <x v="0"/>
    <s v="Poland"/>
    <x v="21"/>
  </r>
  <r>
    <n v="249"/>
    <x v="65"/>
    <x v="0"/>
    <x v="5"/>
    <n v="67.8"/>
    <x v="0"/>
    <x v="0"/>
    <s v="Slovenia"/>
    <x v="19"/>
  </r>
  <r>
    <n v="250"/>
    <x v="66"/>
    <x v="0"/>
    <x v="5"/>
    <n v="67.400000000000006"/>
    <x v="0"/>
    <x v="0"/>
    <s v="Spain"/>
    <x v="16"/>
  </r>
  <r>
    <n v="251"/>
    <x v="67"/>
    <x v="0"/>
    <x v="5"/>
    <n v="66.5"/>
    <x v="0"/>
    <x v="0"/>
    <s v="Latvia"/>
    <x v="20"/>
  </r>
  <r>
    <n v="252"/>
    <x v="68"/>
    <x v="0"/>
    <x v="5"/>
    <n v="66.400000000000006"/>
    <x v="0"/>
    <x v="0"/>
    <s v="Cyprus"/>
    <x v="23"/>
  </r>
  <r>
    <n v="253"/>
    <x v="69"/>
    <x v="0"/>
    <x v="5"/>
    <n v="65"/>
    <x v="0"/>
    <x v="0"/>
    <s v="CzechRepublic"/>
    <x v="22"/>
  </r>
  <r>
    <n v="254"/>
    <x v="70"/>
    <x v="0"/>
    <x v="5"/>
    <n v="64.7"/>
    <x v="0"/>
    <x v="0"/>
    <s v="Georgia"/>
    <x v="17"/>
  </r>
  <r>
    <n v="255"/>
    <x v="71"/>
    <x v="0"/>
    <x v="5"/>
    <n v="63.3"/>
    <x v="0"/>
    <x v="0"/>
    <s v="Slovakia"/>
    <x v="25"/>
  </r>
  <r>
    <n v="256"/>
    <x v="72"/>
    <x v="0"/>
    <x v="5"/>
    <n v="61.9"/>
    <x v="0"/>
    <x v="0"/>
    <s v="Croatia"/>
    <x v="26"/>
  </r>
  <r>
    <n v="257"/>
    <x v="73"/>
    <x v="0"/>
    <x v="5"/>
    <n v="61.8"/>
    <x v="0"/>
    <x v="0"/>
    <s v="Hungary"/>
    <x v="30"/>
  </r>
  <r>
    <n v="258"/>
    <x v="74"/>
    <x v="0"/>
    <x v="5"/>
    <n v="61.1"/>
    <x v="0"/>
    <x v="0"/>
    <s v="Macedonia"/>
    <x v="35"/>
  </r>
  <r>
    <n v="259"/>
    <x v="75"/>
    <x v="0"/>
    <x v="5"/>
    <n v="59.9"/>
    <x v="0"/>
    <x v="0"/>
    <s v="Romania"/>
    <x v="31"/>
  </r>
  <r>
    <n v="260"/>
    <x v="76"/>
    <x v="0"/>
    <x v="5"/>
    <n v="59.9"/>
    <x v="0"/>
    <x v="0"/>
    <s v="Malta"/>
    <x v="27"/>
  </r>
  <r>
    <n v="261"/>
    <x v="77"/>
    <x v="0"/>
    <x v="5"/>
    <n v="58"/>
    <x v="0"/>
    <x v="0"/>
    <s v="Italy"/>
    <x v="24"/>
  </r>
  <r>
    <n v="262"/>
    <x v="78"/>
    <x v="0"/>
    <x v="5"/>
    <n v="57.9"/>
    <x v="0"/>
    <x v="0"/>
    <s v="Montenegro"/>
    <x v="29"/>
  </r>
  <r>
    <n v="263"/>
    <x v="79"/>
    <x v="0"/>
    <x v="5"/>
    <n v="57.4"/>
    <x v="0"/>
    <x v="0"/>
    <s v="Bulgaria"/>
    <x v="36"/>
  </r>
  <r>
    <n v="264"/>
    <x v="80"/>
    <x v="0"/>
    <x v="5"/>
    <n v="57.2"/>
    <x v="0"/>
    <x v="0"/>
    <s v="Greece"/>
    <x v="33"/>
  </r>
  <r>
    <n v="265"/>
    <x v="81"/>
    <x v="0"/>
    <x v="5"/>
    <n v="55.6"/>
    <x v="0"/>
    <x v="0"/>
    <s v="Turkey"/>
    <x v="34"/>
  </r>
  <r>
    <n v="266"/>
    <x v="82"/>
    <x v="0"/>
    <x v="5"/>
    <n v="54.6"/>
    <x v="0"/>
    <x v="0"/>
    <s v="Armenia"/>
    <x v="32"/>
  </r>
  <r>
    <n v="267"/>
    <x v="83"/>
    <x v="0"/>
    <x v="5"/>
    <n v="54.2"/>
    <x v="0"/>
    <x v="0"/>
    <s v="Serbia"/>
    <x v="37"/>
  </r>
  <r>
    <n v="268"/>
    <x v="84"/>
    <x v="0"/>
    <x v="5"/>
    <n v="52.2"/>
    <x v="0"/>
    <x v="0"/>
    <s v="Belarus"/>
    <x v="28"/>
  </r>
  <r>
    <n v="269"/>
    <x v="85"/>
    <x v="0"/>
    <x v="5"/>
    <n v="52"/>
    <x v="0"/>
    <x v="0"/>
    <s v="Moldova"/>
    <x v="41"/>
  </r>
  <r>
    <n v="270"/>
    <x v="86"/>
    <x v="0"/>
    <x v="5"/>
    <n v="50.9"/>
    <x v="0"/>
    <x v="0"/>
    <s v="Bosnia&amp;Herz."/>
    <x v="44"/>
  </r>
  <r>
    <n v="271"/>
    <x v="87"/>
    <x v="0"/>
    <x v="5"/>
    <n v="50.3"/>
    <x v="0"/>
    <x v="0"/>
    <s v="Kazakhstan"/>
    <x v="38"/>
  </r>
  <r>
    <n v="272"/>
    <x v="88"/>
    <x v="0"/>
    <x v="5"/>
    <n v="50"/>
    <x v="0"/>
    <x v="0"/>
    <s v="Russia"/>
    <x v="42"/>
  </r>
  <r>
    <n v="273"/>
    <x v="89"/>
    <x v="0"/>
    <x v="5"/>
    <n v="49.6"/>
    <x v="0"/>
    <x v="0"/>
    <s v="Kosovo"/>
    <x v="39"/>
  </r>
  <r>
    <n v="274"/>
    <x v="90"/>
    <x v="0"/>
    <x v="5"/>
    <n v="48.4"/>
    <x v="0"/>
    <x v="0"/>
    <s v="Azerbaijan"/>
    <x v="40"/>
  </r>
  <r>
    <n v="275"/>
    <x v="91"/>
    <x v="0"/>
    <x v="5"/>
    <n v="48.3"/>
    <x v="0"/>
    <x v="0"/>
    <s v="Albania"/>
    <x v="43"/>
  </r>
  <r>
    <n v="276"/>
    <x v="92"/>
    <x v="0"/>
    <x v="5"/>
    <n v="45"/>
    <x v="0"/>
    <x v="0"/>
    <s v="Ukraine"/>
    <x v="45"/>
  </r>
  <r>
    <n v="277"/>
    <x v="47"/>
    <x v="0"/>
    <x v="6"/>
    <n v="88.1"/>
    <x v="0"/>
    <x v="0"/>
    <s v="Denmark"/>
    <x v="0"/>
  </r>
  <r>
    <n v="278"/>
    <x v="48"/>
    <x v="0"/>
    <x v="6"/>
    <n v="85"/>
    <x v="0"/>
    <x v="0"/>
    <s v="Finland"/>
    <x v="3"/>
  </r>
  <r>
    <n v="279"/>
    <x v="49"/>
    <x v="0"/>
    <x v="6"/>
    <n v="84.2"/>
    <x v="0"/>
    <x v="0"/>
    <s v="Sweden"/>
    <x v="1"/>
  </r>
  <r>
    <n v="280"/>
    <x v="50"/>
    <x v="0"/>
    <x v="6"/>
    <n v="83.8"/>
    <x v="0"/>
    <x v="0"/>
    <s v="Norway"/>
    <x v="2"/>
  </r>
  <r>
    <n v="281"/>
    <x v="51"/>
    <x v="0"/>
    <x v="6"/>
    <n v="80.099999999999994"/>
    <x v="0"/>
    <x v="0"/>
    <s v="UnitedKingdom"/>
    <x v="5"/>
  </r>
  <r>
    <n v="282"/>
    <x v="52"/>
    <x v="0"/>
    <x v="6"/>
    <n v="79.5"/>
    <x v="0"/>
    <x v="0"/>
    <s v="Netherlands"/>
    <x v="7"/>
  </r>
  <r>
    <n v="283"/>
    <x v="53"/>
    <x v="0"/>
    <x v="6"/>
    <n v="81"/>
    <x v="0"/>
    <x v="0"/>
    <s v="Switzerland"/>
    <x v="4"/>
  </r>
  <r>
    <n v="284"/>
    <x v="54"/>
    <x v="0"/>
    <x v="6"/>
    <n v="79.3"/>
    <x v="0"/>
    <x v="0"/>
    <s v="Germany"/>
    <x v="6"/>
  </r>
  <r>
    <n v="285"/>
    <x v="55"/>
    <x v="0"/>
    <x v="6"/>
    <n v="78.900000000000006"/>
    <x v="0"/>
    <x v="0"/>
    <s v="Iceland"/>
    <x v="8"/>
  </r>
  <r>
    <n v="286"/>
    <x v="56"/>
    <x v="0"/>
    <x v="6"/>
    <n v="75.2"/>
    <x v="0"/>
    <x v="0"/>
    <s v="Austria"/>
    <x v="9"/>
  </r>
  <r>
    <n v="287"/>
    <x v="57"/>
    <x v="0"/>
    <x v="6"/>
    <n v="76.400000000000006"/>
    <x v="0"/>
    <x v="0"/>
    <s v="Ireland"/>
    <x v="11"/>
  </r>
  <r>
    <n v="288"/>
    <x v="58"/>
    <x v="0"/>
    <x v="6"/>
    <n v="74.2"/>
    <x v="0"/>
    <x v="0"/>
    <s v="Belgium"/>
    <x v="12"/>
  </r>
  <r>
    <n v="289"/>
    <x v="59"/>
    <x v="0"/>
    <x v="6"/>
    <n v="74.099999999999994"/>
    <x v="0"/>
    <x v="0"/>
    <s v="Estonia"/>
    <x v="10"/>
  </r>
  <r>
    <n v="290"/>
    <x v="60"/>
    <x v="0"/>
    <x v="6"/>
    <n v="75.2"/>
    <x v="0"/>
    <x v="0"/>
    <s v="Luxembourg"/>
    <x v="13"/>
  </r>
  <r>
    <n v="291"/>
    <x v="61"/>
    <x v="0"/>
    <x v="6"/>
    <n v="72.3"/>
    <x v="0"/>
    <x v="0"/>
    <s v="France"/>
    <x v="14"/>
  </r>
  <r>
    <n v="292"/>
    <x v="62"/>
    <x v="0"/>
    <x v="6"/>
    <n v="70.2"/>
    <x v="0"/>
    <x v="0"/>
    <s v="Portugal"/>
    <x v="18"/>
  </r>
  <r>
    <n v="293"/>
    <x v="63"/>
    <x v="0"/>
    <x v="6"/>
    <n v="68.099999999999994"/>
    <x v="0"/>
    <x v="0"/>
    <s v="Lithuania"/>
    <x v="15"/>
  </r>
  <r>
    <n v="294"/>
    <x v="64"/>
    <x v="0"/>
    <x v="6"/>
    <n v="68.2"/>
    <x v="0"/>
    <x v="0"/>
    <s v="Poland"/>
    <x v="21"/>
  </r>
  <r>
    <n v="295"/>
    <x v="65"/>
    <x v="0"/>
    <x v="6"/>
    <n v="65.8"/>
    <x v="0"/>
    <x v="0"/>
    <s v="Slovenia"/>
    <x v="19"/>
  </r>
  <r>
    <n v="296"/>
    <x v="66"/>
    <x v="0"/>
    <x v="6"/>
    <n v="66.900000000000006"/>
    <x v="0"/>
    <x v="0"/>
    <s v="Spain"/>
    <x v="16"/>
  </r>
  <r>
    <n v="297"/>
    <x v="67"/>
    <x v="0"/>
    <x v="6"/>
    <n v="66.3"/>
    <x v="0"/>
    <x v="0"/>
    <s v="Latvia"/>
    <x v="20"/>
  </r>
  <r>
    <n v="298"/>
    <x v="68"/>
    <x v="0"/>
    <x v="6"/>
    <n v="65.2"/>
    <x v="0"/>
    <x v="0"/>
    <s v="Cyprus"/>
    <x v="23"/>
  </r>
  <r>
    <n v="299"/>
    <x v="69"/>
    <x v="0"/>
    <x v="6"/>
    <n v="62.4"/>
    <x v="0"/>
    <x v="0"/>
    <s v="CzechRepublic"/>
    <x v="22"/>
  </r>
  <r>
    <n v="300"/>
    <x v="70"/>
    <x v="0"/>
    <x v="6"/>
    <n v="64.400000000000006"/>
    <x v="0"/>
    <x v="0"/>
    <s v="Georgia"/>
    <x v="17"/>
  </r>
  <r>
    <n v="301"/>
    <x v="71"/>
    <x v="0"/>
    <x v="6"/>
    <n v="62.4"/>
    <x v="0"/>
    <x v="0"/>
    <s v="Slovakia"/>
    <x v="25"/>
  </r>
  <r>
    <n v="302"/>
    <x v="72"/>
    <x v="0"/>
    <x v="6"/>
    <n v="60.3"/>
    <x v="0"/>
    <x v="0"/>
    <s v="Croatia"/>
    <x v="26"/>
  </r>
  <r>
    <n v="303"/>
    <x v="73"/>
    <x v="0"/>
    <x v="6"/>
    <n v="63.2"/>
    <x v="0"/>
    <x v="0"/>
    <s v="Hungary"/>
    <x v="30"/>
  </r>
  <r>
    <n v="304"/>
    <x v="74"/>
    <x v="0"/>
    <x v="6"/>
    <n v="62.3"/>
    <x v="0"/>
    <x v="0"/>
    <s v="Macedonia"/>
    <x v="35"/>
  </r>
  <r>
    <n v="305"/>
    <x v="75"/>
    <x v="0"/>
    <x v="6"/>
    <n v="58.3"/>
    <x v="0"/>
    <x v="0"/>
    <s v="Romania"/>
    <x v="31"/>
  </r>
  <r>
    <n v="306"/>
    <x v="76"/>
    <x v="0"/>
    <x v="6"/>
    <n v="59.3"/>
    <x v="0"/>
    <x v="0"/>
    <s v="Malta"/>
    <x v="27"/>
  </r>
  <r>
    <n v="307"/>
    <x v="77"/>
    <x v="0"/>
    <x v="6"/>
    <n v="57.4"/>
    <x v="0"/>
    <x v="0"/>
    <s v="Italy"/>
    <x v="24"/>
  </r>
  <r>
    <n v="308"/>
    <x v="78"/>
    <x v="0"/>
    <x v="6"/>
    <n v="56.5"/>
    <x v="0"/>
    <x v="0"/>
    <s v="Montenegro"/>
    <x v="29"/>
  </r>
  <r>
    <n v="309"/>
    <x v="79"/>
    <x v="0"/>
    <x v="6"/>
    <n v="58.3"/>
    <x v="0"/>
    <x v="0"/>
    <s v="Bulgaria"/>
    <x v="36"/>
  </r>
  <r>
    <n v="310"/>
    <x v="80"/>
    <x v="0"/>
    <x v="6"/>
    <n v="55.7"/>
    <x v="0"/>
    <x v="0"/>
    <s v="Greece"/>
    <x v="33"/>
  </r>
  <r>
    <n v="311"/>
    <x v="81"/>
    <x v="0"/>
    <x v="6"/>
    <n v="57.5"/>
    <x v="0"/>
    <x v="0"/>
    <s v="Turkey"/>
    <x v="34"/>
  </r>
  <r>
    <n v="312"/>
    <x v="82"/>
    <x v="0"/>
    <x v="6"/>
    <n v="54.8"/>
    <x v="0"/>
    <x v="0"/>
    <s v="Armenia"/>
    <x v="32"/>
  </r>
  <r>
    <n v="313"/>
    <x v="83"/>
    <x v="0"/>
    <x v="6"/>
    <n v="53.1"/>
    <x v="0"/>
    <x v="0"/>
    <s v="Serbia"/>
    <x v="37"/>
  </r>
  <r>
    <n v="314"/>
    <x v="84"/>
    <x v="0"/>
    <x v="6"/>
    <n v="51.4"/>
    <x v="0"/>
    <x v="0"/>
    <s v="Belarus"/>
    <x v="28"/>
  </r>
  <r>
    <n v="315"/>
    <x v="85"/>
    <x v="0"/>
    <x v="6"/>
    <n v="52.9"/>
    <x v="0"/>
    <x v="0"/>
    <s v="Moldova"/>
    <x v="41"/>
  </r>
  <r>
    <n v="316"/>
    <x v="86"/>
    <x v="0"/>
    <x v="6"/>
    <n v="51.2"/>
    <x v="0"/>
    <x v="0"/>
    <s v="Bosnia&amp;Herz."/>
    <x v="44"/>
  </r>
  <r>
    <n v="317"/>
    <x v="87"/>
    <x v="0"/>
    <x v="6"/>
    <n v="49.2"/>
    <x v="0"/>
    <x v="0"/>
    <s v="Kazakhstan"/>
    <x v="38"/>
  </r>
  <r>
    <n v="318"/>
    <x v="88"/>
    <x v="0"/>
    <x v="6"/>
    <n v="48.1"/>
    <x v="0"/>
    <x v="0"/>
    <s v="Russia"/>
    <x v="42"/>
  </r>
  <r>
    <n v="319"/>
    <x v="89"/>
    <x v="0"/>
    <x v="6"/>
    <n v="49.6"/>
    <x v="0"/>
    <x v="0"/>
    <s v="Kosovo"/>
    <x v="39"/>
  </r>
  <r>
    <n v="320"/>
    <x v="90"/>
    <x v="0"/>
    <x v="6"/>
    <n v="47.8"/>
    <x v="0"/>
    <x v="0"/>
    <s v="Azerbaijan"/>
    <x v="40"/>
  </r>
  <r>
    <n v="321"/>
    <x v="91"/>
    <x v="0"/>
    <x v="6"/>
    <n v="49.8"/>
    <x v="0"/>
    <x v="0"/>
    <s v="Albania"/>
    <x v="43"/>
  </r>
  <r>
    <n v="322"/>
    <x v="92"/>
    <x v="0"/>
    <x v="6"/>
    <n v="44.2"/>
    <x v="0"/>
    <x v="0"/>
    <s v="Ukraine"/>
    <x v="4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5968C9C-4FB5-42E5-9097-FCE046EA8F58}" name="Kimutatás1" cacheId="7" applyNumberFormats="0" applyBorderFormats="0" applyFontFormats="0" applyPatternFormats="0" applyAlignmentFormats="0" applyWidthHeightFormats="1" dataCaption="Értékek" updatedVersion="7" minRefreshableVersion="3" useAutoFormatting="1" itemPrintTitles="1" createdVersion="7" indent="0" outline="1" outlineData="1" multipleFieldFilters="0">
  <location ref="A5:I100" firstHeaderRow="1" firstDataRow="2" firstDataCol="1" rowPageCount="3" colPageCount="1"/>
  <pivotFields count="7">
    <pivotField showAll="0"/>
    <pivotField axis="axisRow" showAll="0">
      <items count="94">
        <item x="91"/>
        <item x="43"/>
        <item x="82"/>
        <item x="32"/>
        <item x="56"/>
        <item x="9"/>
        <item x="90"/>
        <item x="40"/>
        <item x="84"/>
        <item x="28"/>
        <item x="58"/>
        <item x="12"/>
        <item x="86"/>
        <item x="44"/>
        <item x="79"/>
        <item x="36"/>
        <item x="72"/>
        <item x="26"/>
        <item x="68"/>
        <item x="23"/>
        <item x="69"/>
        <item x="22"/>
        <item x="47"/>
        <item x="0"/>
        <item x="59"/>
        <item x="10"/>
        <item x="48"/>
        <item x="3"/>
        <item x="61"/>
        <item x="14"/>
        <item x="70"/>
        <item x="17"/>
        <item x="54"/>
        <item x="6"/>
        <item x="80"/>
        <item x="33"/>
        <item x="73"/>
        <item x="30"/>
        <item x="55"/>
        <item x="8"/>
        <item x="57"/>
        <item x="11"/>
        <item x="77"/>
        <item x="24"/>
        <item x="87"/>
        <item x="38"/>
        <item x="89"/>
        <item x="39"/>
        <item x="67"/>
        <item x="20"/>
        <item x="63"/>
        <item x="15"/>
        <item x="60"/>
        <item x="13"/>
        <item x="74"/>
        <item x="46"/>
        <item x="76"/>
        <item x="27"/>
        <item x="85"/>
        <item x="41"/>
        <item x="78"/>
        <item x="29"/>
        <item x="52"/>
        <item x="7"/>
        <item x="35"/>
        <item x="50"/>
        <item x="2"/>
        <item x="64"/>
        <item x="21"/>
        <item x="62"/>
        <item x="18"/>
        <item x="75"/>
        <item x="31"/>
        <item x="88"/>
        <item x="42"/>
        <item x="83"/>
        <item x="37"/>
        <item x="71"/>
        <item x="25"/>
        <item x="65"/>
        <item x="19"/>
        <item x="66"/>
        <item x="16"/>
        <item x="49"/>
        <item x="1"/>
        <item x="53"/>
        <item x="4"/>
        <item x="81"/>
        <item x="34"/>
        <item x="92"/>
        <item x="45"/>
        <item x="51"/>
        <item x="5"/>
        <item t="default"/>
      </items>
    </pivotField>
    <pivotField axis="axisPage" showAll="0">
      <items count="2">
        <item x="0"/>
        <item t="default"/>
      </items>
    </pivotField>
    <pivotField axis="axisCol" showAll="0">
      <items count="8">
        <item x="6"/>
        <item x="5"/>
        <item x="4"/>
        <item x="3"/>
        <item x="2"/>
        <item x="1"/>
        <item x="0"/>
        <item t="default"/>
      </items>
    </pivotField>
    <pivotField dataField="1" showAll="0">
      <items count="258">
        <item x="256"/>
        <item x="212"/>
        <item x="172"/>
        <item x="254"/>
        <item x="131"/>
        <item x="253"/>
        <item x="206"/>
        <item x="211"/>
        <item x="171"/>
        <item x="252"/>
        <item x="207"/>
        <item x="255"/>
        <item x="210"/>
        <item x="45"/>
        <item x="90"/>
        <item x="220"/>
        <item x="208"/>
        <item x="130"/>
        <item x="44"/>
        <item x="209"/>
        <item x="89"/>
        <item x="129"/>
        <item x="251"/>
        <item x="43"/>
        <item x="170"/>
        <item x="88"/>
        <item x="128"/>
        <item x="169"/>
        <item x="203"/>
        <item x="127"/>
        <item x="168"/>
        <item x="87"/>
        <item x="86"/>
        <item x="250"/>
        <item x="42"/>
        <item x="41"/>
        <item x="126"/>
        <item x="85"/>
        <item x="167"/>
        <item x="40"/>
        <item x="125"/>
        <item x="166"/>
        <item x="165"/>
        <item x="202"/>
        <item x="84"/>
        <item x="124"/>
        <item x="39"/>
        <item x="249"/>
        <item x="83"/>
        <item x="82"/>
        <item x="205"/>
        <item x="248"/>
        <item x="81"/>
        <item x="164"/>
        <item x="247"/>
        <item x="80"/>
        <item x="79"/>
        <item x="38"/>
        <item x="163"/>
        <item x="123"/>
        <item x="162"/>
        <item x="204"/>
        <item x="161"/>
        <item x="37"/>
        <item x="201"/>
        <item x="122"/>
        <item x="36"/>
        <item x="78"/>
        <item x="35"/>
        <item x="34"/>
        <item x="200"/>
        <item x="121"/>
        <item x="120"/>
        <item x="198"/>
        <item x="33"/>
        <item x="32"/>
        <item x="245"/>
        <item x="160"/>
        <item x="31"/>
        <item x="30"/>
        <item x="77"/>
        <item x="76"/>
        <item x="75"/>
        <item x="246"/>
        <item x="159"/>
        <item x="29"/>
        <item x="119"/>
        <item x="118"/>
        <item x="28"/>
        <item x="74"/>
        <item x="73"/>
        <item x="72"/>
        <item x="195"/>
        <item x="158"/>
        <item x="27"/>
        <item x="26"/>
        <item x="117"/>
        <item x="116"/>
        <item x="115"/>
        <item x="157"/>
        <item x="156"/>
        <item x="199"/>
        <item x="155"/>
        <item x="114"/>
        <item x="197"/>
        <item x="196"/>
        <item x="71"/>
        <item x="244"/>
        <item x="241"/>
        <item x="113"/>
        <item x="70"/>
        <item x="25"/>
        <item x="24"/>
        <item x="243"/>
        <item x="154"/>
        <item x="153"/>
        <item x="112"/>
        <item x="242"/>
        <item x="219"/>
        <item x="190"/>
        <item x="193"/>
        <item x="240"/>
        <item x="69"/>
        <item x="23"/>
        <item x="237"/>
        <item x="152"/>
        <item x="22"/>
        <item x="239"/>
        <item x="194"/>
        <item x="218"/>
        <item x="189"/>
        <item x="111"/>
        <item x="151"/>
        <item x="238"/>
        <item x="110"/>
        <item x="21"/>
        <item x="217"/>
        <item x="192"/>
        <item x="68"/>
        <item x="191"/>
        <item x="67"/>
        <item x="66"/>
        <item x="235"/>
        <item x="20"/>
        <item x="236"/>
        <item x="109"/>
        <item x="19"/>
        <item x="65"/>
        <item x="150"/>
        <item x="149"/>
        <item x="108"/>
        <item x="107"/>
        <item x="64"/>
        <item x="148"/>
        <item x="106"/>
        <item x="216"/>
        <item x="18"/>
        <item x="186"/>
        <item x="105"/>
        <item x="147"/>
        <item x="17"/>
        <item x="146"/>
        <item x="63"/>
        <item x="16"/>
        <item x="188"/>
        <item x="234"/>
        <item x="62"/>
        <item x="187"/>
        <item x="61"/>
        <item x="15"/>
        <item x="233"/>
        <item x="145"/>
        <item x="14"/>
        <item x="185"/>
        <item x="104"/>
        <item x="103"/>
        <item x="232"/>
        <item x="231"/>
        <item x="60"/>
        <item x="59"/>
        <item x="184"/>
        <item x="13"/>
        <item x="144"/>
        <item x="12"/>
        <item x="58"/>
        <item x="229"/>
        <item x="102"/>
        <item x="143"/>
        <item x="101"/>
        <item x="57"/>
        <item x="142"/>
        <item x="230"/>
        <item x="56"/>
        <item x="100"/>
        <item x="99"/>
        <item x="11"/>
        <item x="141"/>
        <item x="183"/>
        <item x="182"/>
        <item x="55"/>
        <item x="10"/>
        <item x="54"/>
        <item x="98"/>
        <item x="9"/>
        <item x="140"/>
        <item x="8"/>
        <item x="228"/>
        <item x="181"/>
        <item x="53"/>
        <item x="7"/>
        <item x="227"/>
        <item x="52"/>
        <item x="226"/>
        <item x="139"/>
        <item x="6"/>
        <item x="97"/>
        <item x="225"/>
        <item x="5"/>
        <item x="51"/>
        <item x="215"/>
        <item x="138"/>
        <item x="96"/>
        <item x="179"/>
        <item x="4"/>
        <item x="178"/>
        <item x="137"/>
        <item x="50"/>
        <item x="180"/>
        <item x="214"/>
        <item x="177"/>
        <item x="136"/>
        <item x="95"/>
        <item x="94"/>
        <item x="49"/>
        <item x="93"/>
        <item x="3"/>
        <item x="48"/>
        <item x="2"/>
        <item x="47"/>
        <item x="1"/>
        <item x="92"/>
        <item x="224"/>
        <item x="135"/>
        <item x="223"/>
        <item x="176"/>
        <item x="134"/>
        <item x="222"/>
        <item x="133"/>
        <item x="174"/>
        <item x="213"/>
        <item x="175"/>
        <item x="91"/>
        <item x="0"/>
        <item x="46"/>
        <item x="132"/>
        <item x="173"/>
        <item x="221"/>
        <item t="default"/>
      </items>
    </pivotField>
    <pivotField axis="axisPage" showAll="0">
      <items count="2">
        <item x="0"/>
        <item t="default"/>
      </items>
    </pivotField>
    <pivotField axis="axisPage" showAll="0">
      <items count="2">
        <item x="0"/>
        <item t="default"/>
      </items>
    </pivotField>
  </pivotFields>
  <rowFields count="1">
    <field x="1"/>
  </rowFields>
  <rowItems count="9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t="grand">
      <x/>
    </i>
  </rowItems>
  <colFields count="1">
    <field x="3"/>
  </colFields>
  <colItems count="8">
    <i>
      <x/>
    </i>
    <i>
      <x v="1"/>
    </i>
    <i>
      <x v="2"/>
    </i>
    <i>
      <x v="3"/>
    </i>
    <i>
      <x v="4"/>
    </i>
    <i>
      <x v="5"/>
    </i>
    <i>
      <x v="6"/>
    </i>
    <i t="grand">
      <x/>
    </i>
  </colItems>
  <pageFields count="3">
    <pageField fld="2" item="0" hier="-1"/>
    <pageField fld="6" item="0" hier="-1"/>
    <pageField fld="5" item="0" hier="-1"/>
  </pageFields>
  <dataFields count="1">
    <dataField name="Mennyiség / érték" fld="4"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67AFA2AE-CECC-4D96-8948-8C505500915A}" name="Kimutatás2" cacheId="14" applyNumberFormats="0" applyBorderFormats="0" applyFontFormats="0" applyPatternFormats="0" applyAlignmentFormats="0" applyWidthHeightFormats="1" dataCaption="Értékek" updatedVersion="7" minRefreshableVersion="3" useAutoFormatting="1" itemPrintTitles="1" createdVersion="7" indent="0" outline="1" outlineData="1" multipleFieldFilters="0">
  <location ref="A5:I54" firstHeaderRow="1" firstDataRow="2" firstDataCol="1" rowPageCount="3" colPageCount="1"/>
  <pivotFields count="6">
    <pivotField axis="axisPage" showAll="0">
      <items count="2">
        <item x="0"/>
        <item t="default"/>
      </items>
    </pivotField>
    <pivotField axis="axisCol" showAll="0">
      <items count="8">
        <item x="6"/>
        <item x="5"/>
        <item x="4"/>
        <item x="3"/>
        <item x="2"/>
        <item x="1"/>
        <item x="0"/>
        <item t="default"/>
      </items>
    </pivotField>
    <pivotField dataField="1" showAll="0"/>
    <pivotField axis="axisPage" showAll="0">
      <items count="2">
        <item x="0"/>
        <item t="default"/>
      </items>
    </pivotField>
    <pivotField axis="axisPage" showAll="0">
      <items count="2">
        <item x="0"/>
        <item t="default"/>
      </items>
    </pivotField>
    <pivotField axis="axisRow" showAll="0">
      <items count="48">
        <item x="43"/>
        <item x="32"/>
        <item x="9"/>
        <item x="40"/>
        <item x="28"/>
        <item x="12"/>
        <item x="44"/>
        <item x="36"/>
        <item x="26"/>
        <item x="23"/>
        <item x="22"/>
        <item x="0"/>
        <item x="10"/>
        <item x="3"/>
        <item x="14"/>
        <item x="17"/>
        <item x="6"/>
        <item x="33"/>
        <item x="30"/>
        <item x="8"/>
        <item x="11"/>
        <item x="24"/>
        <item x="38"/>
        <item x="39"/>
        <item x="20"/>
        <item x="15"/>
        <item x="13"/>
        <item x="46"/>
        <item x="27"/>
        <item x="41"/>
        <item x="29"/>
        <item x="7"/>
        <item x="35"/>
        <item x="2"/>
        <item x="21"/>
        <item x="18"/>
        <item x="31"/>
        <item x="42"/>
        <item x="37"/>
        <item x="25"/>
        <item x="19"/>
        <item x="16"/>
        <item x="1"/>
        <item x="4"/>
        <item x="34"/>
        <item x="45"/>
        <item x="5"/>
        <item t="default"/>
      </items>
    </pivotField>
  </pivotFields>
  <rowFields count="1">
    <field x="5"/>
  </rowFields>
  <rowItems count="4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t="grand">
      <x/>
    </i>
  </rowItems>
  <colFields count="1">
    <field x="1"/>
  </colFields>
  <colItems count="8">
    <i>
      <x/>
    </i>
    <i>
      <x v="1"/>
    </i>
    <i>
      <x v="2"/>
    </i>
    <i>
      <x v="3"/>
    </i>
    <i>
      <x v="4"/>
    </i>
    <i>
      <x v="5"/>
    </i>
    <i>
      <x v="6"/>
    </i>
    <i t="grand">
      <x/>
    </i>
  </colItems>
  <pageFields count="3">
    <pageField fld="0" hier="-1"/>
    <pageField fld="3" hier="-1"/>
    <pageField fld="4" hier="-1"/>
  </pageFields>
  <dataFields count="1">
    <dataField name="Mennyiség / érték" fld="2" subtotal="count" baseField="0" baseItem="0"/>
  </dataFields>
  <conditionalFormats count="1">
    <conditionalFormat priority="1">
      <pivotAreas count="1">
        <pivotArea type="data" grandCol="1" collapsedLevelsAreSubtotals="1" fieldPosition="0">
          <references count="2">
            <reference field="4294967294" count="1" selected="0">
              <x v="0"/>
            </reference>
            <reference field="5" count="47">
              <x v="0"/>
              <x v="1"/>
              <x v="2"/>
              <x v="3"/>
              <x v="4"/>
              <x v="5"/>
              <x v="6"/>
              <x v="7"/>
              <x v="8"/>
              <x v="9"/>
              <x v="10"/>
              <x v="11"/>
              <x v="12"/>
              <x v="13"/>
              <x v="14"/>
              <x v="15"/>
              <x v="16"/>
              <x v="17"/>
              <x v="18"/>
              <x v="19"/>
              <x v="20"/>
              <x v="21"/>
              <x v="22"/>
              <x v="23"/>
              <x v="24"/>
              <x v="25"/>
              <x v="26"/>
              <x v="27"/>
              <x v="28"/>
              <x v="29"/>
              <x v="30"/>
              <x v="31"/>
              <x v="32"/>
              <x v="33"/>
              <x v="34"/>
              <x v="35"/>
              <x v="36"/>
              <x v="37"/>
              <x v="38"/>
              <x v="39"/>
              <x v="40"/>
              <x v="41"/>
              <x v="42"/>
              <x v="43"/>
              <x v="44"/>
              <x v="45"/>
              <x v="46"/>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796E495D-03F1-49A0-9CE4-60382B38BFAD}" name="Kimutatás4" cacheId="22" applyNumberFormats="0" applyBorderFormats="0" applyFontFormats="0" applyPatternFormats="0" applyAlignmentFormats="0" applyWidthHeightFormats="1" dataCaption="Értékek" grandTotalCaption="átlag" updatedVersion="7" minRefreshableVersion="3" useAutoFormatting="1" itemPrintTitles="1" createdVersion="7" indent="0" outline="1" outlineData="1" multipleFieldFilters="0">
  <location ref="K5:S53" firstHeaderRow="1" firstDataRow="2" firstDataCol="1" rowPageCount="3" colPageCount="1"/>
  <pivotFields count="9">
    <pivotField showAll="0"/>
    <pivotField showAll="0">
      <items count="94">
        <item x="91"/>
        <item x="43"/>
        <item x="82"/>
        <item x="32"/>
        <item x="56"/>
        <item x="9"/>
        <item x="90"/>
        <item x="40"/>
        <item x="84"/>
        <item x="28"/>
        <item x="58"/>
        <item x="12"/>
        <item x="86"/>
        <item x="44"/>
        <item x="79"/>
        <item x="36"/>
        <item x="72"/>
        <item x="26"/>
        <item x="68"/>
        <item x="23"/>
        <item x="69"/>
        <item x="22"/>
        <item x="47"/>
        <item x="0"/>
        <item x="59"/>
        <item x="10"/>
        <item x="48"/>
        <item x="3"/>
        <item x="61"/>
        <item x="14"/>
        <item x="70"/>
        <item x="17"/>
        <item x="54"/>
        <item x="6"/>
        <item x="80"/>
        <item x="33"/>
        <item x="73"/>
        <item x="30"/>
        <item x="55"/>
        <item x="8"/>
        <item x="57"/>
        <item x="11"/>
        <item x="77"/>
        <item x="24"/>
        <item x="87"/>
        <item x="38"/>
        <item x="89"/>
        <item x="39"/>
        <item x="67"/>
        <item x="20"/>
        <item x="63"/>
        <item x="15"/>
        <item x="60"/>
        <item x="13"/>
        <item x="74"/>
        <item x="46"/>
        <item x="76"/>
        <item x="27"/>
        <item x="85"/>
        <item x="41"/>
        <item x="78"/>
        <item x="29"/>
        <item x="52"/>
        <item x="7"/>
        <item x="35"/>
        <item x="50"/>
        <item x="2"/>
        <item x="64"/>
        <item x="21"/>
        <item x="62"/>
        <item x="18"/>
        <item x="75"/>
        <item x="31"/>
        <item x="88"/>
        <item x="42"/>
        <item x="83"/>
        <item x="37"/>
        <item x="71"/>
        <item x="25"/>
        <item x="65"/>
        <item x="19"/>
        <item x="66"/>
        <item x="16"/>
        <item x="49"/>
        <item x="1"/>
        <item x="53"/>
        <item x="4"/>
        <item x="81"/>
        <item x="34"/>
        <item x="92"/>
        <item x="45"/>
        <item x="51"/>
        <item x="5"/>
        <item t="default"/>
      </items>
    </pivotField>
    <pivotField axis="axisPage" showAll="0">
      <items count="2">
        <item x="0"/>
        <item t="default"/>
      </items>
    </pivotField>
    <pivotField axis="axisCol" showAll="0">
      <items count="8">
        <item x="6"/>
        <item x="5"/>
        <item x="4"/>
        <item x="3"/>
        <item x="2"/>
        <item x="1"/>
        <item x="0"/>
        <item t="default"/>
      </items>
    </pivotField>
    <pivotField dataField="1" showAll="0"/>
    <pivotField axis="axisPage" showAll="0">
      <items count="2">
        <item x="0"/>
        <item t="default"/>
      </items>
    </pivotField>
    <pivotField axis="axisPage" showAll="0">
      <items count="2">
        <item x="0"/>
        <item t="default"/>
      </items>
    </pivotField>
    <pivotField showAll="0"/>
    <pivotField axis="axisRow" showAll="0">
      <items count="47">
        <item x="43"/>
        <item x="32"/>
        <item x="9"/>
        <item x="40"/>
        <item x="28"/>
        <item x="12"/>
        <item x="44"/>
        <item x="36"/>
        <item x="26"/>
        <item x="23"/>
        <item x="22"/>
        <item x="0"/>
        <item x="10"/>
        <item x="3"/>
        <item x="14"/>
        <item x="17"/>
        <item x="6"/>
        <item x="33"/>
        <item x="30"/>
        <item x="8"/>
        <item x="11"/>
        <item x="24"/>
        <item x="38"/>
        <item x="39"/>
        <item x="20"/>
        <item x="15"/>
        <item x="13"/>
        <item x="35"/>
        <item x="27"/>
        <item x="41"/>
        <item x="29"/>
        <item x="7"/>
        <item x="2"/>
        <item x="21"/>
        <item x="18"/>
        <item x="31"/>
        <item x="42"/>
        <item x="37"/>
        <item x="25"/>
        <item x="19"/>
        <item x="16"/>
        <item x="1"/>
        <item x="4"/>
        <item x="34"/>
        <item x="45"/>
        <item x="5"/>
        <item t="default"/>
      </items>
    </pivotField>
  </pivotFields>
  <rowFields count="1">
    <field x="8"/>
  </rowFields>
  <rowItems count="4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t="grand">
      <x/>
    </i>
  </rowItems>
  <colFields count="1">
    <field x="3"/>
  </colFields>
  <colItems count="8">
    <i>
      <x/>
    </i>
    <i>
      <x v="1"/>
    </i>
    <i>
      <x v="2"/>
    </i>
    <i>
      <x v="3"/>
    </i>
    <i>
      <x v="4"/>
    </i>
    <i>
      <x v="5"/>
    </i>
    <i>
      <x v="6"/>
    </i>
    <i t="grand">
      <x/>
    </i>
  </colItems>
  <pageFields count="3">
    <pageField fld="2" item="0" hier="-1"/>
    <pageField fld="5" item="0" hier="-1"/>
    <pageField fld="6" item="0" hier="-1"/>
  </pageFields>
  <dataFields count="1">
    <dataField name="Átlag / érték" fld="4" subtotal="average" baseField="0" baseItem="0" numFmtId="164"/>
  </dataFields>
  <formats count="6">
    <format dxfId="9">
      <pivotArea outline="0" collapsedLevelsAreSubtotals="1" fieldPosition="0"/>
    </format>
    <format dxfId="8">
      <pivotArea dataOnly="0" labelOnly="1" fieldPosition="0">
        <references count="1">
          <reference field="8" count="1">
            <x v="27"/>
          </reference>
        </references>
      </pivotArea>
    </format>
    <format dxfId="7">
      <pivotArea collapsedLevelsAreSubtotals="1" fieldPosition="0">
        <references count="1">
          <reference field="8" count="1">
            <x v="11"/>
          </reference>
        </references>
      </pivotArea>
    </format>
    <format dxfId="6">
      <pivotArea dataOnly="0" labelOnly="1" fieldPosition="0">
        <references count="1">
          <reference field="8" count="1">
            <x v="11"/>
          </reference>
        </references>
      </pivotArea>
    </format>
    <format dxfId="3">
      <pivotArea collapsedLevelsAreSubtotals="1" fieldPosition="0">
        <references count="1">
          <reference field="8" count="1">
            <x v="19"/>
          </reference>
        </references>
      </pivotArea>
    </format>
    <format dxfId="2">
      <pivotArea dataOnly="0" labelOnly="1" fieldPosition="0">
        <references count="1">
          <reference field="8" count="1">
            <x v="19"/>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5B648DF0-85E7-43CF-AEB8-6DFA102BA480}" name="Kimutatás3" cacheId="22" applyNumberFormats="0" applyBorderFormats="0" applyFontFormats="0" applyPatternFormats="0" applyAlignmentFormats="0" applyWidthHeightFormats="1" dataCaption="Értékek" updatedVersion="7" minRefreshableVersion="3" useAutoFormatting="1" itemPrintTitles="1" createdVersion="7" indent="0" outline="1" outlineData="1" multipleFieldFilters="0">
  <location ref="A5:I53" firstHeaderRow="1" firstDataRow="2" firstDataCol="1" rowPageCount="3" colPageCount="1"/>
  <pivotFields count="9">
    <pivotField showAll="0"/>
    <pivotField showAll="0">
      <items count="94">
        <item x="91"/>
        <item x="43"/>
        <item x="82"/>
        <item x="32"/>
        <item x="56"/>
        <item x="9"/>
        <item x="90"/>
        <item x="40"/>
        <item x="84"/>
        <item x="28"/>
        <item x="58"/>
        <item x="12"/>
        <item x="86"/>
        <item x="44"/>
        <item x="79"/>
        <item x="36"/>
        <item x="72"/>
        <item x="26"/>
        <item x="68"/>
        <item x="23"/>
        <item x="69"/>
        <item x="22"/>
        <item x="47"/>
        <item x="0"/>
        <item x="59"/>
        <item x="10"/>
        <item x="48"/>
        <item x="3"/>
        <item x="61"/>
        <item x="14"/>
        <item x="70"/>
        <item x="17"/>
        <item x="54"/>
        <item x="6"/>
        <item x="80"/>
        <item x="33"/>
        <item x="73"/>
        <item x="30"/>
        <item x="55"/>
        <item x="8"/>
        <item x="57"/>
        <item x="11"/>
        <item x="77"/>
        <item x="24"/>
        <item x="87"/>
        <item x="38"/>
        <item x="89"/>
        <item x="39"/>
        <item x="67"/>
        <item x="20"/>
        <item x="63"/>
        <item x="15"/>
        <item x="60"/>
        <item x="13"/>
        <item x="74"/>
        <item x="46"/>
        <item x="76"/>
        <item x="27"/>
        <item x="85"/>
        <item x="41"/>
        <item x="78"/>
        <item x="29"/>
        <item x="52"/>
        <item x="7"/>
        <item x="35"/>
        <item x="50"/>
        <item x="2"/>
        <item x="64"/>
        <item x="21"/>
        <item x="62"/>
        <item x="18"/>
        <item x="75"/>
        <item x="31"/>
        <item x="88"/>
        <item x="42"/>
        <item x="83"/>
        <item x="37"/>
        <item x="71"/>
        <item x="25"/>
        <item x="65"/>
        <item x="19"/>
        <item x="66"/>
        <item x="16"/>
        <item x="49"/>
        <item x="1"/>
        <item x="53"/>
        <item x="4"/>
        <item x="81"/>
        <item x="34"/>
        <item x="92"/>
        <item x="45"/>
        <item x="51"/>
        <item x="5"/>
        <item t="default"/>
      </items>
    </pivotField>
    <pivotField axis="axisPage" showAll="0">
      <items count="2">
        <item x="0"/>
        <item t="default"/>
      </items>
    </pivotField>
    <pivotField axis="axisCol" showAll="0">
      <items count="8">
        <item x="6"/>
        <item x="5"/>
        <item x="4"/>
        <item x="3"/>
        <item x="2"/>
        <item x="1"/>
        <item x="0"/>
        <item t="default"/>
      </items>
    </pivotField>
    <pivotField dataField="1" showAll="0"/>
    <pivotField axis="axisPage" showAll="0">
      <items count="2">
        <item x="0"/>
        <item t="default"/>
      </items>
    </pivotField>
    <pivotField axis="axisPage" showAll="0">
      <items count="2">
        <item x="0"/>
        <item t="default"/>
      </items>
    </pivotField>
    <pivotField showAll="0"/>
    <pivotField axis="axisRow" showAll="0">
      <items count="47">
        <item x="43"/>
        <item x="32"/>
        <item x="9"/>
        <item x="40"/>
        <item x="28"/>
        <item x="12"/>
        <item x="44"/>
        <item x="36"/>
        <item x="26"/>
        <item x="23"/>
        <item x="22"/>
        <item x="0"/>
        <item x="10"/>
        <item x="3"/>
        <item x="14"/>
        <item x="17"/>
        <item x="6"/>
        <item x="33"/>
        <item x="30"/>
        <item x="8"/>
        <item x="11"/>
        <item x="24"/>
        <item x="38"/>
        <item x="39"/>
        <item x="20"/>
        <item x="15"/>
        <item x="13"/>
        <item x="35"/>
        <item x="27"/>
        <item x="41"/>
        <item x="29"/>
        <item x="7"/>
        <item x="2"/>
        <item x="21"/>
        <item x="18"/>
        <item x="31"/>
        <item x="42"/>
        <item x="37"/>
        <item x="25"/>
        <item x="19"/>
        <item x="16"/>
        <item x="1"/>
        <item x="4"/>
        <item x="34"/>
        <item x="45"/>
        <item x="5"/>
        <item t="default"/>
      </items>
    </pivotField>
  </pivotFields>
  <rowFields count="1">
    <field x="8"/>
  </rowFields>
  <rowItems count="4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t="grand">
      <x/>
    </i>
  </rowItems>
  <colFields count="1">
    <field x="3"/>
  </colFields>
  <colItems count="8">
    <i>
      <x/>
    </i>
    <i>
      <x v="1"/>
    </i>
    <i>
      <x v="2"/>
    </i>
    <i>
      <x v="3"/>
    </i>
    <i>
      <x v="4"/>
    </i>
    <i>
      <x v="5"/>
    </i>
    <i>
      <x v="6"/>
    </i>
    <i t="grand">
      <x/>
    </i>
  </colItems>
  <pageFields count="3">
    <pageField fld="2" item="0" hier="-1"/>
    <pageField fld="5" item="0" hier="-1"/>
    <pageField fld="6" item="0" hier="-1"/>
  </pageFields>
  <dataFields count="1">
    <dataField name="Mennyiség / érték" fld="4" subtotal="count" baseField="0" baseItem="0"/>
  </dataFields>
  <formats count="4">
    <format dxfId="5">
      <pivotArea collapsedLevelsAreSubtotals="1" fieldPosition="0">
        <references count="1">
          <reference field="8" count="1">
            <x v="11"/>
          </reference>
        </references>
      </pivotArea>
    </format>
    <format dxfId="4">
      <pivotArea dataOnly="0" labelOnly="1" fieldPosition="0">
        <references count="1">
          <reference field="8" count="1">
            <x v="11"/>
          </reference>
        </references>
      </pivotArea>
    </format>
    <format dxfId="1">
      <pivotArea collapsedLevelsAreSubtotals="1" fieldPosition="0">
        <references count="1">
          <reference field="8" count="1">
            <x v="19"/>
          </reference>
        </references>
      </pivotArea>
    </format>
    <format dxfId="0">
      <pivotArea dataOnly="0" labelOnly="1" fieldPosition="0">
        <references count="1">
          <reference field="8" count="1">
            <x v="19"/>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té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eucham.eu/best-european-countries-for-business-2019/" TargetMode="External"/><Relationship Id="rId7" Type="http://schemas.openxmlformats.org/officeDocument/2006/relationships/drawing" Target="../drawings/drawing1.xml"/><Relationship Id="rId2" Type="http://schemas.openxmlformats.org/officeDocument/2006/relationships/hyperlink" Target="https://eucham.eu/best-european-countries-for-business-2018/" TargetMode="External"/><Relationship Id="rId1" Type="http://schemas.openxmlformats.org/officeDocument/2006/relationships/hyperlink" Target="https://eucham.eu/best-european-countries-for-business-2017/" TargetMode="External"/><Relationship Id="rId6" Type="http://schemas.openxmlformats.org/officeDocument/2006/relationships/hyperlink" Target="https://eucham.eu/wp-content/uploads/2019/09/FULL-REPORT-Best-European-countries-for-business-2017-2.pdf" TargetMode="External"/><Relationship Id="rId5" Type="http://schemas.openxmlformats.org/officeDocument/2006/relationships/hyperlink" Target="https://eucham.eu/best-european-countries-for-business-2016/" TargetMode="External"/><Relationship Id="rId4" Type="http://schemas.openxmlformats.org/officeDocument/2006/relationships/hyperlink" Target="https://eucham.eu/best-european-countries-for-business-2020/" TargetMode="External"/></Relationships>
</file>

<file path=xl/worksheets/_rels/sheet10.xml.rels><?xml version="1.0" encoding="UTF-8" standalone="yes"?>
<Relationships xmlns="http://schemas.openxmlformats.org/package/2006/relationships"><Relationship Id="rId1" Type="http://schemas.openxmlformats.org/officeDocument/2006/relationships/hyperlink" Target="https://miau.my-x.hu/miau/281/election_2022_hu.pdf"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8.xml.rels><?xml version="1.0" encoding="UTF-8" standalone="yes"?>
<Relationships xmlns="http://schemas.openxmlformats.org/package/2006/relationships"><Relationship Id="rId3" Type="http://schemas.openxmlformats.org/officeDocument/2006/relationships/hyperlink" Target="https://miau.my-x.hu/myx-free/coco/test/286205620220305124319.html" TargetMode="External"/><Relationship Id="rId2" Type="http://schemas.openxmlformats.org/officeDocument/2006/relationships/pivotTable" Target="../pivotTables/pivotTable4.xml"/><Relationship Id="rId1" Type="http://schemas.openxmlformats.org/officeDocument/2006/relationships/pivotTable" Target="../pivotTables/pivotTable3.xml"/><Relationship Id="rId4"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0D69BC-8E1D-49DE-B140-CF68048EFE0C}">
  <dimension ref="A1:S54"/>
  <sheetViews>
    <sheetView workbookViewId="0">
      <selection activeCell="A5" sqref="A5"/>
    </sheetView>
  </sheetViews>
  <sheetFormatPr defaultRowHeight="14.4" x14ac:dyDescent="0.3"/>
  <sheetData>
    <row r="1" spans="1:19" x14ac:dyDescent="0.3">
      <c r="E1">
        <f>D5</f>
        <v>2014</v>
      </c>
      <c r="F1">
        <f>E5</f>
        <v>2015</v>
      </c>
    </row>
    <row r="2" spans="1:19" ht="60" x14ac:dyDescent="0.3">
      <c r="A2" s="1" t="s">
        <v>0</v>
      </c>
      <c r="E2" s="211" t="str">
        <f>C3</f>
        <v>EuCham score</v>
      </c>
      <c r="F2" s="211" t="str">
        <f>C3</f>
        <v>EuCham score</v>
      </c>
      <c r="G2" s="211" t="str">
        <f>D3</f>
        <v>DTF score</v>
      </c>
      <c r="H2" s="211" t="str">
        <f>D3</f>
        <v>DTF score</v>
      </c>
      <c r="I2" s="211" t="str">
        <f>E4</f>
        <v>Transparency Int.</v>
      </c>
      <c r="J2" s="211" t="str">
        <f>E4</f>
        <v>Transparency Int.</v>
      </c>
      <c r="M2" s="7" t="s">
        <v>63</v>
      </c>
      <c r="S2" t="s">
        <v>68</v>
      </c>
    </row>
    <row r="3" spans="1:19" ht="28.8" x14ac:dyDescent="0.3">
      <c r="A3" s="166"/>
      <c r="B3" s="167" t="s">
        <v>1</v>
      </c>
      <c r="C3" s="167" t="s">
        <v>2</v>
      </c>
      <c r="D3" s="3" t="s">
        <v>3</v>
      </c>
      <c r="E3" s="3" t="s">
        <v>5</v>
      </c>
      <c r="F3" s="166"/>
      <c r="M3" s="7" t="s">
        <v>64</v>
      </c>
      <c r="S3" t="s">
        <v>69</v>
      </c>
    </row>
    <row r="4" spans="1:19" ht="43.2" x14ac:dyDescent="0.3">
      <c r="A4" s="166"/>
      <c r="B4" s="167"/>
      <c r="C4" s="167"/>
      <c r="D4" s="3" t="s">
        <v>4</v>
      </c>
      <c r="E4" s="3" t="s">
        <v>6</v>
      </c>
      <c r="F4" s="166"/>
      <c r="M4" s="7" t="s">
        <v>65</v>
      </c>
    </row>
    <row r="5" spans="1:19" ht="28.8" x14ac:dyDescent="0.3">
      <c r="A5" s="2"/>
      <c r="B5" s="2">
        <v>2014</v>
      </c>
      <c r="C5" s="2" t="s">
        <v>7</v>
      </c>
      <c r="D5" s="2">
        <v>2014</v>
      </c>
      <c r="E5" s="3">
        <v>2015</v>
      </c>
      <c r="F5" s="4" t="s">
        <v>8</v>
      </c>
      <c r="G5" s="5" t="s">
        <v>9</v>
      </c>
      <c r="H5" s="5" t="s">
        <v>10</v>
      </c>
      <c r="I5" s="5" t="s">
        <v>11</v>
      </c>
      <c r="J5" s="2" t="s">
        <v>12</v>
      </c>
      <c r="M5" s="7" t="s">
        <v>66</v>
      </c>
    </row>
    <row r="6" spans="1:19" x14ac:dyDescent="0.3">
      <c r="A6" s="213" t="s">
        <v>13</v>
      </c>
      <c r="B6" s="2">
        <v>1</v>
      </c>
      <c r="C6" s="3">
        <v>1</v>
      </c>
      <c r="D6" s="2" t="s">
        <v>14</v>
      </c>
      <c r="E6" s="212">
        <v>88.1</v>
      </c>
      <c r="F6" s="213">
        <v>87.7</v>
      </c>
      <c r="G6" s="2">
        <v>84.3</v>
      </c>
      <c r="H6" s="2">
        <v>84.4</v>
      </c>
      <c r="I6" s="2">
        <v>92</v>
      </c>
      <c r="J6" s="2">
        <v>91</v>
      </c>
      <c r="M6" s="7" t="s">
        <v>67</v>
      </c>
    </row>
    <row r="7" spans="1:19" x14ac:dyDescent="0.3">
      <c r="A7" s="213" t="s">
        <v>15</v>
      </c>
      <c r="B7" s="2">
        <v>2</v>
      </c>
      <c r="C7" s="3">
        <v>2</v>
      </c>
      <c r="D7" s="2" t="s">
        <v>14</v>
      </c>
      <c r="E7" s="212">
        <v>85</v>
      </c>
      <c r="F7" s="213">
        <v>85.5</v>
      </c>
      <c r="G7" s="2">
        <v>81</v>
      </c>
      <c r="H7" s="2">
        <v>81.099999999999994</v>
      </c>
      <c r="I7" s="2">
        <v>89</v>
      </c>
      <c r="J7" s="2">
        <v>90</v>
      </c>
    </row>
    <row r="8" spans="1:19" x14ac:dyDescent="0.3">
      <c r="A8" s="213" t="s">
        <v>16</v>
      </c>
      <c r="B8" s="2">
        <v>3</v>
      </c>
      <c r="C8" s="3">
        <v>3</v>
      </c>
      <c r="D8" s="2" t="s">
        <v>14</v>
      </c>
      <c r="E8" s="212">
        <v>84.2</v>
      </c>
      <c r="F8" s="213">
        <v>85.4</v>
      </c>
      <c r="G8" s="2">
        <v>81.400000000000006</v>
      </c>
      <c r="H8" s="2">
        <v>81.7</v>
      </c>
      <c r="I8" s="2">
        <v>87</v>
      </c>
      <c r="J8" s="2">
        <v>89</v>
      </c>
    </row>
    <row r="9" spans="1:19" x14ac:dyDescent="0.3">
      <c r="A9" s="213" t="s">
        <v>17</v>
      </c>
      <c r="B9" s="2">
        <v>4</v>
      </c>
      <c r="C9" s="3">
        <v>4</v>
      </c>
      <c r="D9" s="2" t="s">
        <v>14</v>
      </c>
      <c r="E9" s="212">
        <v>83.8</v>
      </c>
      <c r="F9" s="213">
        <v>84.3</v>
      </c>
      <c r="G9" s="2">
        <v>81.5</v>
      </c>
      <c r="H9" s="2">
        <v>81.599999999999994</v>
      </c>
      <c r="I9" s="2">
        <v>86</v>
      </c>
      <c r="J9" s="2">
        <v>87</v>
      </c>
    </row>
    <row r="10" spans="1:19" ht="28.8" x14ac:dyDescent="0.3">
      <c r="A10" s="213" t="s">
        <v>18</v>
      </c>
      <c r="B10" s="2">
        <v>6</v>
      </c>
      <c r="C10" s="3">
        <v>5</v>
      </c>
      <c r="D10" s="2"/>
      <c r="E10" s="212">
        <v>80.099999999999994</v>
      </c>
      <c r="F10" s="213">
        <v>81.7</v>
      </c>
      <c r="G10" s="2">
        <v>82.2</v>
      </c>
      <c r="H10" s="2">
        <v>82.5</v>
      </c>
      <c r="I10" s="2">
        <v>78</v>
      </c>
      <c r="J10" s="2">
        <v>81</v>
      </c>
      <c r="M10" s="7" t="s">
        <v>70</v>
      </c>
    </row>
    <row r="11" spans="1:19" ht="28.8" x14ac:dyDescent="0.3">
      <c r="A11" s="213" t="s">
        <v>19</v>
      </c>
      <c r="B11" s="2">
        <v>7</v>
      </c>
      <c r="C11" s="3">
        <v>6</v>
      </c>
      <c r="D11" s="2"/>
      <c r="E11" s="212">
        <v>79.5</v>
      </c>
      <c r="F11" s="213">
        <v>81.5</v>
      </c>
      <c r="G11" s="2">
        <v>76</v>
      </c>
      <c r="H11" s="2">
        <v>75.900000000000006</v>
      </c>
      <c r="I11" s="2">
        <v>83</v>
      </c>
      <c r="J11" s="2">
        <v>87</v>
      </c>
      <c r="M11" t="s">
        <v>295</v>
      </c>
    </row>
    <row r="12" spans="1:19" ht="28.8" x14ac:dyDescent="0.3">
      <c r="A12" s="213" t="s">
        <v>20</v>
      </c>
      <c r="B12" s="2">
        <v>5</v>
      </c>
      <c r="C12" s="3">
        <v>7</v>
      </c>
      <c r="D12" s="2"/>
      <c r="E12" s="212">
        <v>81</v>
      </c>
      <c r="F12" s="213">
        <v>81</v>
      </c>
      <c r="G12" s="2">
        <v>76</v>
      </c>
      <c r="H12" s="2">
        <v>76</v>
      </c>
      <c r="I12" s="2">
        <v>86</v>
      </c>
      <c r="J12" s="2">
        <v>86</v>
      </c>
      <c r="M12" t="s">
        <v>270</v>
      </c>
    </row>
    <row r="13" spans="1:19" x14ac:dyDescent="0.3">
      <c r="A13" s="213" t="s">
        <v>21</v>
      </c>
      <c r="B13" s="2">
        <v>8</v>
      </c>
      <c r="C13" s="3">
        <v>8</v>
      </c>
      <c r="D13" s="2" t="s">
        <v>14</v>
      </c>
      <c r="E13" s="212">
        <v>79.3</v>
      </c>
      <c r="F13" s="213">
        <v>80.400000000000006</v>
      </c>
      <c r="G13" s="2">
        <v>79.599999999999994</v>
      </c>
      <c r="H13" s="2">
        <v>79.900000000000006</v>
      </c>
      <c r="I13" s="2">
        <v>79</v>
      </c>
      <c r="J13" s="2">
        <v>81</v>
      </c>
      <c r="M13" t="s">
        <v>170</v>
      </c>
    </row>
    <row r="14" spans="1:19" x14ac:dyDescent="0.3">
      <c r="A14" s="213" t="s">
        <v>22</v>
      </c>
      <c r="B14" s="2">
        <v>9</v>
      </c>
      <c r="C14" s="3">
        <v>9</v>
      </c>
      <c r="D14" s="2" t="s">
        <v>14</v>
      </c>
      <c r="E14" s="212">
        <v>78.900000000000006</v>
      </c>
      <c r="F14" s="213">
        <v>79</v>
      </c>
      <c r="G14" s="2">
        <v>78.900000000000006</v>
      </c>
      <c r="H14" s="2">
        <v>78.900000000000006</v>
      </c>
      <c r="I14" s="2">
        <v>79</v>
      </c>
      <c r="J14" s="2">
        <v>79</v>
      </c>
    </row>
    <row r="15" spans="1:19" x14ac:dyDescent="0.3">
      <c r="A15" s="213" t="s">
        <v>23</v>
      </c>
      <c r="B15" s="2">
        <v>11</v>
      </c>
      <c r="C15" s="3">
        <v>10</v>
      </c>
      <c r="D15" s="2"/>
      <c r="E15" s="212">
        <v>75.2</v>
      </c>
      <c r="F15" s="213">
        <v>77.2</v>
      </c>
      <c r="G15" s="2">
        <v>78.400000000000006</v>
      </c>
      <c r="H15" s="2">
        <v>78.400000000000006</v>
      </c>
      <c r="I15" s="2">
        <v>72</v>
      </c>
      <c r="J15" s="2">
        <v>76</v>
      </c>
    </row>
    <row r="16" spans="1:19" x14ac:dyDescent="0.3">
      <c r="A16" s="213" t="s">
        <v>24</v>
      </c>
      <c r="B16" s="2">
        <v>10</v>
      </c>
      <c r="C16" s="3">
        <v>11</v>
      </c>
      <c r="D16" s="2"/>
      <c r="E16" s="212">
        <v>76.400000000000006</v>
      </c>
      <c r="F16" s="213">
        <v>77.099999999999994</v>
      </c>
      <c r="G16" s="2">
        <v>78.900000000000006</v>
      </c>
      <c r="H16" s="2">
        <v>79.2</v>
      </c>
      <c r="I16" s="2">
        <v>74</v>
      </c>
      <c r="J16" s="2">
        <v>75</v>
      </c>
    </row>
    <row r="17" spans="1:10" x14ac:dyDescent="0.3">
      <c r="A17" s="213" t="s">
        <v>25</v>
      </c>
      <c r="B17" s="2">
        <v>13</v>
      </c>
      <c r="C17" s="3">
        <v>12</v>
      </c>
      <c r="D17" s="2"/>
      <c r="E17" s="212">
        <v>74.2</v>
      </c>
      <c r="F17" s="213">
        <v>74.8</v>
      </c>
      <c r="G17" s="2">
        <v>72.400000000000006</v>
      </c>
      <c r="H17" s="2">
        <v>72.5</v>
      </c>
      <c r="I17" s="2">
        <v>76</v>
      </c>
      <c r="J17" s="2">
        <v>77</v>
      </c>
    </row>
    <row r="18" spans="1:10" x14ac:dyDescent="0.3">
      <c r="A18" s="213" t="s">
        <v>26</v>
      </c>
      <c r="B18" s="2">
        <v>14</v>
      </c>
      <c r="C18" s="3">
        <v>13</v>
      </c>
      <c r="D18" s="2"/>
      <c r="E18" s="212">
        <v>74.099999999999994</v>
      </c>
      <c r="F18" s="213">
        <v>74.7</v>
      </c>
      <c r="G18" s="2">
        <v>79.3</v>
      </c>
      <c r="H18" s="2">
        <v>79.5</v>
      </c>
      <c r="I18" s="2">
        <v>69</v>
      </c>
      <c r="J18" s="2">
        <v>70</v>
      </c>
    </row>
    <row r="19" spans="1:10" ht="28.8" x14ac:dyDescent="0.3">
      <c r="A19" s="213" t="s">
        <v>27</v>
      </c>
      <c r="B19" s="2">
        <v>12</v>
      </c>
      <c r="C19" s="3">
        <v>14</v>
      </c>
      <c r="D19" s="2"/>
      <c r="E19" s="212">
        <v>75.2</v>
      </c>
      <c r="F19" s="213">
        <v>74.7</v>
      </c>
      <c r="G19" s="2">
        <v>68.3</v>
      </c>
      <c r="H19" s="2">
        <v>68.3</v>
      </c>
      <c r="I19" s="2">
        <v>82</v>
      </c>
      <c r="J19" s="2">
        <v>81</v>
      </c>
    </row>
    <row r="20" spans="1:10" x14ac:dyDescent="0.3">
      <c r="A20" s="213" t="s">
        <v>28</v>
      </c>
      <c r="B20" s="2">
        <v>15</v>
      </c>
      <c r="C20" s="3">
        <v>15</v>
      </c>
      <c r="D20" s="2" t="s">
        <v>14</v>
      </c>
      <c r="E20" s="212">
        <v>72.3</v>
      </c>
      <c r="F20" s="213">
        <v>73</v>
      </c>
      <c r="G20" s="2">
        <v>75.5</v>
      </c>
      <c r="H20" s="2">
        <v>76</v>
      </c>
      <c r="I20" s="2">
        <v>69</v>
      </c>
      <c r="J20" s="2">
        <v>70</v>
      </c>
    </row>
    <row r="21" spans="1:10" x14ac:dyDescent="0.3">
      <c r="A21" s="213" t="s">
        <v>29</v>
      </c>
      <c r="B21" s="2">
        <v>16</v>
      </c>
      <c r="C21" s="3">
        <v>16</v>
      </c>
      <c r="D21" s="2" t="s">
        <v>14</v>
      </c>
      <c r="E21" s="212">
        <v>70.2</v>
      </c>
      <c r="F21" s="213">
        <v>70.3</v>
      </c>
      <c r="G21" s="2">
        <v>77.400000000000006</v>
      </c>
      <c r="H21" s="2">
        <v>77.599999999999994</v>
      </c>
      <c r="I21" s="2">
        <v>63</v>
      </c>
      <c r="J21" s="2">
        <v>63</v>
      </c>
    </row>
    <row r="22" spans="1:10" x14ac:dyDescent="0.3">
      <c r="A22" s="213" t="s">
        <v>30</v>
      </c>
      <c r="B22" s="2">
        <v>18</v>
      </c>
      <c r="C22" s="3">
        <v>17</v>
      </c>
      <c r="D22" s="2"/>
      <c r="E22" s="212">
        <v>68.099999999999994</v>
      </c>
      <c r="F22" s="213">
        <v>69.900000000000006</v>
      </c>
      <c r="G22" s="2">
        <v>78.2</v>
      </c>
      <c r="H22" s="2">
        <v>78.900000000000006</v>
      </c>
      <c r="I22" s="2">
        <v>58</v>
      </c>
      <c r="J22" s="2">
        <v>61</v>
      </c>
    </row>
    <row r="23" spans="1:10" x14ac:dyDescent="0.3">
      <c r="A23" s="213" t="s">
        <v>31</v>
      </c>
      <c r="B23" s="2">
        <v>17</v>
      </c>
      <c r="C23" s="3">
        <v>18</v>
      </c>
      <c r="D23" s="2"/>
      <c r="E23" s="212">
        <v>68.2</v>
      </c>
      <c r="F23" s="213">
        <v>69.2</v>
      </c>
      <c r="G23" s="2">
        <v>75.400000000000006</v>
      </c>
      <c r="H23" s="2">
        <v>76.5</v>
      </c>
      <c r="I23" s="2">
        <v>61</v>
      </c>
      <c r="J23" s="2">
        <v>62</v>
      </c>
    </row>
    <row r="24" spans="1:10" x14ac:dyDescent="0.3">
      <c r="A24" s="213" t="s">
        <v>32</v>
      </c>
      <c r="B24" s="2">
        <v>21</v>
      </c>
      <c r="C24" s="3">
        <v>19</v>
      </c>
      <c r="D24" s="2"/>
      <c r="E24" s="212">
        <v>65.8</v>
      </c>
      <c r="F24" s="213">
        <v>67.8</v>
      </c>
      <c r="G24" s="2">
        <v>73.7</v>
      </c>
      <c r="H24" s="2">
        <v>75.599999999999994</v>
      </c>
      <c r="I24" s="2">
        <v>58</v>
      </c>
      <c r="J24" s="2">
        <v>60</v>
      </c>
    </row>
    <row r="25" spans="1:10" x14ac:dyDescent="0.3">
      <c r="A25" s="213" t="s">
        <v>33</v>
      </c>
      <c r="B25" s="2">
        <v>19</v>
      </c>
      <c r="C25" s="3">
        <v>20</v>
      </c>
      <c r="D25" s="2"/>
      <c r="E25" s="212">
        <v>66.900000000000006</v>
      </c>
      <c r="F25" s="213">
        <v>67.400000000000006</v>
      </c>
      <c r="G25" s="2">
        <v>73.8</v>
      </c>
      <c r="H25" s="2">
        <v>74.900000000000006</v>
      </c>
      <c r="I25" s="2">
        <v>60</v>
      </c>
      <c r="J25" s="2">
        <v>60</v>
      </c>
    </row>
    <row r="26" spans="1:10" x14ac:dyDescent="0.3">
      <c r="A26" s="213" t="s">
        <v>34</v>
      </c>
      <c r="B26" s="2">
        <v>20</v>
      </c>
      <c r="C26" s="3">
        <v>21</v>
      </c>
      <c r="D26" s="2"/>
      <c r="E26" s="212">
        <v>66.3</v>
      </c>
      <c r="F26" s="213">
        <v>66.5</v>
      </c>
      <c r="G26" s="2">
        <v>77.5</v>
      </c>
      <c r="H26" s="2">
        <v>78.099999999999994</v>
      </c>
      <c r="I26" s="2">
        <v>55</v>
      </c>
      <c r="J26" s="2">
        <v>55</v>
      </c>
    </row>
    <row r="27" spans="1:10" x14ac:dyDescent="0.3">
      <c r="A27" s="213" t="s">
        <v>35</v>
      </c>
      <c r="B27" s="2">
        <v>22</v>
      </c>
      <c r="C27" s="3">
        <v>22</v>
      </c>
      <c r="D27" s="2" t="s">
        <v>14</v>
      </c>
      <c r="E27" s="212">
        <v>65.2</v>
      </c>
      <c r="F27" s="213">
        <v>66.400000000000006</v>
      </c>
      <c r="G27" s="2">
        <v>67.400000000000006</v>
      </c>
      <c r="H27" s="2">
        <v>71.8</v>
      </c>
      <c r="I27" s="2">
        <v>63</v>
      </c>
      <c r="J27" s="2">
        <v>61</v>
      </c>
    </row>
    <row r="28" spans="1:10" ht="28.8" x14ac:dyDescent="0.3">
      <c r="A28" s="213" t="s">
        <v>36</v>
      </c>
      <c r="B28" s="2">
        <v>25</v>
      </c>
      <c r="C28" s="3">
        <v>23</v>
      </c>
      <c r="D28" s="2"/>
      <c r="E28" s="212">
        <v>62.4</v>
      </c>
      <c r="F28" s="213">
        <v>65</v>
      </c>
      <c r="G28" s="2">
        <v>73.900000000000006</v>
      </c>
      <c r="H28" s="2">
        <v>74</v>
      </c>
      <c r="I28" s="2">
        <v>51</v>
      </c>
      <c r="J28" s="2">
        <v>56</v>
      </c>
    </row>
    <row r="29" spans="1:10" x14ac:dyDescent="0.3">
      <c r="A29" s="213" t="s">
        <v>37</v>
      </c>
      <c r="B29" s="2">
        <v>23</v>
      </c>
      <c r="C29" s="3">
        <v>24</v>
      </c>
      <c r="D29" s="2"/>
      <c r="E29" s="212">
        <v>64.400000000000006</v>
      </c>
      <c r="F29" s="213">
        <v>64.7</v>
      </c>
      <c r="G29" s="2">
        <v>76.8</v>
      </c>
      <c r="H29" s="2">
        <v>77.5</v>
      </c>
      <c r="I29" s="2">
        <v>52</v>
      </c>
      <c r="J29" s="2">
        <v>52</v>
      </c>
    </row>
    <row r="30" spans="1:10" x14ac:dyDescent="0.3">
      <c r="A30" s="213" t="s">
        <v>38</v>
      </c>
      <c r="B30" s="2">
        <v>26</v>
      </c>
      <c r="C30" s="3">
        <v>25</v>
      </c>
      <c r="D30" s="2"/>
      <c r="E30" s="212">
        <v>62.4</v>
      </c>
      <c r="F30" s="213">
        <v>63.3</v>
      </c>
      <c r="G30" s="2">
        <v>74.7</v>
      </c>
      <c r="H30" s="2">
        <v>75.599999999999994</v>
      </c>
      <c r="I30" s="2">
        <v>50</v>
      </c>
      <c r="J30" s="2">
        <v>51</v>
      </c>
    </row>
    <row r="31" spans="1:10" x14ac:dyDescent="0.3">
      <c r="A31" s="213" t="s">
        <v>39</v>
      </c>
      <c r="B31" s="2">
        <v>28</v>
      </c>
      <c r="C31" s="3">
        <v>26</v>
      </c>
      <c r="D31" s="2"/>
      <c r="E31" s="212">
        <v>60.3</v>
      </c>
      <c r="F31" s="213">
        <v>61.9</v>
      </c>
      <c r="G31" s="2">
        <v>72.5</v>
      </c>
      <c r="H31" s="2">
        <v>72.7</v>
      </c>
      <c r="I31" s="2">
        <v>48</v>
      </c>
      <c r="J31" s="2">
        <v>51</v>
      </c>
    </row>
    <row r="32" spans="1:10" x14ac:dyDescent="0.3">
      <c r="A32" s="213" t="s">
        <v>40</v>
      </c>
      <c r="B32" s="2">
        <v>24</v>
      </c>
      <c r="C32" s="3">
        <v>27</v>
      </c>
      <c r="D32" s="2"/>
      <c r="E32" s="212">
        <v>63.2</v>
      </c>
      <c r="F32" s="213">
        <v>61.8</v>
      </c>
      <c r="G32" s="2">
        <v>72.5</v>
      </c>
      <c r="H32" s="2">
        <v>72.599999999999994</v>
      </c>
      <c r="I32" s="2">
        <v>54</v>
      </c>
      <c r="J32" s="2">
        <v>51</v>
      </c>
    </row>
    <row r="33" spans="1:10" ht="28.8" x14ac:dyDescent="0.3">
      <c r="A33" s="213" t="s">
        <v>41</v>
      </c>
      <c r="B33" s="2">
        <v>27</v>
      </c>
      <c r="C33" s="3">
        <v>28</v>
      </c>
      <c r="D33" s="2"/>
      <c r="E33" s="212">
        <v>62.3</v>
      </c>
      <c r="F33" s="213">
        <v>61.1</v>
      </c>
      <c r="G33" s="2">
        <v>79.7</v>
      </c>
      <c r="H33" s="2">
        <v>80.2</v>
      </c>
      <c r="I33" s="2">
        <v>45</v>
      </c>
      <c r="J33" s="2">
        <v>42</v>
      </c>
    </row>
    <row r="34" spans="1:10" x14ac:dyDescent="0.3">
      <c r="A34" s="213" t="s">
        <v>42</v>
      </c>
      <c r="B34" s="2">
        <v>31</v>
      </c>
      <c r="C34" s="3">
        <v>29</v>
      </c>
      <c r="D34" s="2"/>
      <c r="E34" s="212">
        <v>58.3</v>
      </c>
      <c r="F34" s="213">
        <v>59.9</v>
      </c>
      <c r="G34" s="2">
        <v>73.599999999999994</v>
      </c>
      <c r="H34" s="2">
        <v>73.8</v>
      </c>
      <c r="I34" s="2">
        <v>43</v>
      </c>
      <c r="J34" s="2">
        <v>46</v>
      </c>
    </row>
    <row r="35" spans="1:10" x14ac:dyDescent="0.3">
      <c r="A35" s="213" t="s">
        <v>43</v>
      </c>
      <c r="B35" s="2">
        <v>29</v>
      </c>
      <c r="C35" s="3">
        <v>30</v>
      </c>
      <c r="D35" s="2"/>
      <c r="E35" s="212">
        <v>59.3</v>
      </c>
      <c r="F35" s="213">
        <v>59.9</v>
      </c>
      <c r="G35" s="2">
        <v>63.7</v>
      </c>
      <c r="H35" s="2">
        <v>63.7</v>
      </c>
      <c r="I35" s="2">
        <v>55</v>
      </c>
      <c r="J35" s="2">
        <v>56</v>
      </c>
    </row>
    <row r="36" spans="1:10" x14ac:dyDescent="0.3">
      <c r="A36" s="213" t="s">
        <v>44</v>
      </c>
      <c r="B36" s="2">
        <v>33</v>
      </c>
      <c r="C36" s="3">
        <v>31</v>
      </c>
      <c r="D36" s="2"/>
      <c r="E36" s="212">
        <v>57.4</v>
      </c>
      <c r="F36" s="213">
        <v>58</v>
      </c>
      <c r="G36" s="2">
        <v>71.7</v>
      </c>
      <c r="H36" s="2">
        <v>72.099999999999994</v>
      </c>
      <c r="I36" s="2">
        <v>43</v>
      </c>
      <c r="J36" s="2">
        <v>44</v>
      </c>
    </row>
    <row r="37" spans="1:10" ht="28.8" x14ac:dyDescent="0.3">
      <c r="A37" s="213" t="s">
        <v>45</v>
      </c>
      <c r="B37" s="2">
        <v>34</v>
      </c>
      <c r="C37" s="3">
        <v>32</v>
      </c>
      <c r="D37" s="2"/>
      <c r="E37" s="212">
        <v>56.5</v>
      </c>
      <c r="F37" s="213">
        <v>57.9</v>
      </c>
      <c r="G37" s="2">
        <v>71.099999999999994</v>
      </c>
      <c r="H37" s="2">
        <v>71.900000000000006</v>
      </c>
      <c r="I37" s="2">
        <v>42</v>
      </c>
      <c r="J37" s="2">
        <v>44</v>
      </c>
    </row>
    <row r="38" spans="1:10" x14ac:dyDescent="0.3">
      <c r="A38" s="213" t="s">
        <v>46</v>
      </c>
      <c r="B38" s="2">
        <v>30</v>
      </c>
      <c r="C38" s="3">
        <v>33</v>
      </c>
      <c r="D38" s="2"/>
      <c r="E38" s="212">
        <v>58.3</v>
      </c>
      <c r="F38" s="213">
        <v>57.4</v>
      </c>
      <c r="G38" s="2">
        <v>73.599999999999994</v>
      </c>
      <c r="H38" s="2">
        <v>73.7</v>
      </c>
      <c r="I38" s="2">
        <v>43</v>
      </c>
      <c r="J38" s="2">
        <v>41</v>
      </c>
    </row>
    <row r="39" spans="1:10" x14ac:dyDescent="0.3">
      <c r="A39" s="213" t="s">
        <v>47</v>
      </c>
      <c r="B39" s="2">
        <v>35</v>
      </c>
      <c r="C39" s="3">
        <v>34</v>
      </c>
      <c r="D39" s="2"/>
      <c r="E39" s="212">
        <v>55.7</v>
      </c>
      <c r="F39" s="213">
        <v>57.2</v>
      </c>
      <c r="G39" s="2">
        <v>68.3</v>
      </c>
      <c r="H39" s="2">
        <v>68.400000000000006</v>
      </c>
      <c r="I39" s="2">
        <v>43</v>
      </c>
      <c r="J39" s="2">
        <v>46</v>
      </c>
    </row>
    <row r="40" spans="1:10" x14ac:dyDescent="0.3">
      <c r="A40" s="213" t="s">
        <v>48</v>
      </c>
      <c r="B40" s="2">
        <v>32</v>
      </c>
      <c r="C40" s="3">
        <v>35</v>
      </c>
      <c r="D40" s="2"/>
      <c r="E40" s="212">
        <v>57.5</v>
      </c>
      <c r="F40" s="213">
        <v>55.6</v>
      </c>
      <c r="G40" s="2">
        <v>69.900000000000006</v>
      </c>
      <c r="H40" s="2">
        <v>69.2</v>
      </c>
      <c r="I40" s="2">
        <v>45</v>
      </c>
      <c r="J40" s="2">
        <v>42</v>
      </c>
    </row>
    <row r="41" spans="1:10" x14ac:dyDescent="0.3">
      <c r="A41" s="213" t="s">
        <v>49</v>
      </c>
      <c r="B41" s="2">
        <v>36</v>
      </c>
      <c r="C41" s="3">
        <v>36</v>
      </c>
      <c r="D41" s="2" t="s">
        <v>14</v>
      </c>
      <c r="E41" s="212">
        <v>54.8</v>
      </c>
      <c r="F41" s="213">
        <v>54.6</v>
      </c>
      <c r="G41" s="2">
        <v>72.7</v>
      </c>
      <c r="H41" s="2">
        <v>74.2</v>
      </c>
      <c r="I41" s="2">
        <v>37</v>
      </c>
      <c r="J41" s="2">
        <v>35</v>
      </c>
    </row>
    <row r="42" spans="1:10" x14ac:dyDescent="0.3">
      <c r="A42" s="213" t="s">
        <v>50</v>
      </c>
      <c r="B42" s="2">
        <v>37</v>
      </c>
      <c r="C42" s="3">
        <v>37</v>
      </c>
      <c r="D42" s="2" t="s">
        <v>14</v>
      </c>
      <c r="E42" s="212">
        <v>53.1</v>
      </c>
      <c r="F42" s="213">
        <v>54.2</v>
      </c>
      <c r="G42" s="2">
        <v>65.3</v>
      </c>
      <c r="H42" s="2">
        <v>68.400000000000006</v>
      </c>
      <c r="I42" s="2">
        <v>41</v>
      </c>
      <c r="J42" s="2">
        <v>40</v>
      </c>
    </row>
    <row r="43" spans="1:10" x14ac:dyDescent="0.3">
      <c r="A43" s="213" t="s">
        <v>51</v>
      </c>
      <c r="B43" s="2">
        <v>39</v>
      </c>
      <c r="C43" s="3">
        <v>38</v>
      </c>
      <c r="D43" s="2"/>
      <c r="E43" s="212">
        <v>51.4</v>
      </c>
      <c r="F43" s="213">
        <v>52.2</v>
      </c>
      <c r="G43" s="2">
        <v>71.8</v>
      </c>
      <c r="H43" s="2">
        <v>72.3</v>
      </c>
      <c r="I43" s="2">
        <v>31</v>
      </c>
      <c r="J43" s="2">
        <v>32</v>
      </c>
    </row>
    <row r="44" spans="1:10" x14ac:dyDescent="0.3">
      <c r="A44" s="213" t="s">
        <v>52</v>
      </c>
      <c r="B44" s="2">
        <v>38</v>
      </c>
      <c r="C44" s="3">
        <v>39</v>
      </c>
      <c r="D44" s="2"/>
      <c r="E44" s="212">
        <v>52.9</v>
      </c>
      <c r="F44" s="213">
        <v>52</v>
      </c>
      <c r="G44" s="2">
        <v>70.8</v>
      </c>
      <c r="H44" s="2">
        <v>71</v>
      </c>
      <c r="I44" s="2">
        <v>35</v>
      </c>
      <c r="J44" s="2">
        <v>33</v>
      </c>
    </row>
    <row r="45" spans="1:10" ht="28.8" x14ac:dyDescent="0.3">
      <c r="A45" s="213" t="s">
        <v>53</v>
      </c>
      <c r="B45" s="2">
        <v>40</v>
      </c>
      <c r="C45" s="3">
        <v>40</v>
      </c>
      <c r="D45" s="2" t="s">
        <v>14</v>
      </c>
      <c r="E45" s="212">
        <v>51.2</v>
      </c>
      <c r="F45" s="213">
        <v>50.9</v>
      </c>
      <c r="G45" s="2">
        <v>63.4</v>
      </c>
      <c r="H45" s="2">
        <v>63.7</v>
      </c>
      <c r="I45" s="2">
        <v>39</v>
      </c>
      <c r="J45" s="2">
        <v>38</v>
      </c>
    </row>
    <row r="46" spans="1:10" ht="28.8" x14ac:dyDescent="0.3">
      <c r="A46" s="213" t="s">
        <v>54</v>
      </c>
      <c r="B46" s="2">
        <v>43</v>
      </c>
      <c r="C46" s="3">
        <v>41</v>
      </c>
      <c r="D46" s="2"/>
      <c r="E46" s="212">
        <v>49.2</v>
      </c>
      <c r="F46" s="213">
        <v>50.3</v>
      </c>
      <c r="G46" s="2">
        <v>69.3</v>
      </c>
      <c r="H46" s="2">
        <v>72.7</v>
      </c>
      <c r="I46" s="2">
        <v>29</v>
      </c>
      <c r="J46" s="2">
        <v>28</v>
      </c>
    </row>
    <row r="47" spans="1:10" x14ac:dyDescent="0.3">
      <c r="A47" s="213" t="s">
        <v>55</v>
      </c>
      <c r="B47" s="2">
        <v>44</v>
      </c>
      <c r="C47" s="3">
        <v>42</v>
      </c>
      <c r="D47" s="2"/>
      <c r="E47" s="212">
        <v>48.1</v>
      </c>
      <c r="F47" s="213">
        <v>50</v>
      </c>
      <c r="G47" s="2">
        <v>69.3</v>
      </c>
      <c r="H47" s="2">
        <v>71</v>
      </c>
      <c r="I47" s="2">
        <v>27</v>
      </c>
      <c r="J47" s="2">
        <v>29</v>
      </c>
    </row>
    <row r="48" spans="1:10" x14ac:dyDescent="0.3">
      <c r="A48" s="213" t="s">
        <v>56</v>
      </c>
      <c r="B48" s="2">
        <v>42</v>
      </c>
      <c r="C48" s="3">
        <v>43</v>
      </c>
      <c r="D48" s="2"/>
      <c r="E48" s="212">
        <v>49.6</v>
      </c>
      <c r="F48" s="213">
        <v>49.6</v>
      </c>
      <c r="G48" s="2">
        <v>66.099999999999994</v>
      </c>
      <c r="H48" s="2">
        <v>66.2</v>
      </c>
      <c r="I48" s="2">
        <v>33</v>
      </c>
      <c r="J48" s="2">
        <v>33</v>
      </c>
    </row>
    <row r="49" spans="1:10" ht="28.8" x14ac:dyDescent="0.3">
      <c r="A49" s="213" t="s">
        <v>57</v>
      </c>
      <c r="B49" s="2">
        <v>45</v>
      </c>
      <c r="C49" s="3">
        <v>44</v>
      </c>
      <c r="D49" s="2"/>
      <c r="E49" s="212">
        <v>47.8</v>
      </c>
      <c r="F49" s="213">
        <v>48.4</v>
      </c>
      <c r="G49" s="2">
        <v>66.7</v>
      </c>
      <c r="H49" s="2">
        <v>67.8</v>
      </c>
      <c r="I49" s="2">
        <v>29</v>
      </c>
      <c r="J49" s="2">
        <v>29</v>
      </c>
    </row>
    <row r="50" spans="1:10" x14ac:dyDescent="0.3">
      <c r="A50" s="213" t="s">
        <v>58</v>
      </c>
      <c r="B50" s="2">
        <v>41</v>
      </c>
      <c r="C50" s="3">
        <v>45</v>
      </c>
      <c r="D50" s="2"/>
      <c r="E50" s="212">
        <v>49.8</v>
      </c>
      <c r="F50" s="213">
        <v>48.3</v>
      </c>
      <c r="G50" s="2">
        <v>66.7</v>
      </c>
      <c r="H50" s="2">
        <v>60.5</v>
      </c>
      <c r="I50" s="2">
        <v>33</v>
      </c>
      <c r="J50" s="2">
        <v>36</v>
      </c>
    </row>
    <row r="51" spans="1:10" x14ac:dyDescent="0.3">
      <c r="A51" s="213" t="s">
        <v>59</v>
      </c>
      <c r="B51" s="2">
        <v>46</v>
      </c>
      <c r="C51" s="3">
        <v>46</v>
      </c>
      <c r="D51" s="2" t="s">
        <v>14</v>
      </c>
      <c r="E51" s="212">
        <v>44.2</v>
      </c>
      <c r="F51" s="213">
        <v>45</v>
      </c>
      <c r="G51" s="2">
        <v>62.3</v>
      </c>
      <c r="H51" s="2">
        <v>63</v>
      </c>
      <c r="I51" s="2">
        <v>26</v>
      </c>
      <c r="J51" s="2">
        <v>27</v>
      </c>
    </row>
    <row r="52" spans="1:10" ht="105" x14ac:dyDescent="0.3">
      <c r="A52" s="6" t="s">
        <v>60</v>
      </c>
    </row>
    <row r="53" spans="1:10" ht="120" x14ac:dyDescent="0.3">
      <c r="A53" s="6" t="s">
        <v>61</v>
      </c>
    </row>
    <row r="54" spans="1:10" ht="60" x14ac:dyDescent="0.3">
      <c r="A54" s="6" t="s">
        <v>62</v>
      </c>
    </row>
  </sheetData>
  <mergeCells count="4">
    <mergeCell ref="A3:A4"/>
    <mergeCell ref="B3:B4"/>
    <mergeCell ref="C3:C4"/>
    <mergeCell ref="F3:F4"/>
  </mergeCells>
  <hyperlinks>
    <hyperlink ref="M3" r:id="rId1" xr:uid="{70E41B06-E62A-4096-98E0-9AEAAADE701F}"/>
    <hyperlink ref="M4" r:id="rId2" xr:uid="{AE99771A-905B-4736-8ED9-8F7FD355D8CC}"/>
    <hyperlink ref="M5" r:id="rId3" xr:uid="{7A2955EE-7C5D-4450-ADA0-4FDE13056E3C}"/>
    <hyperlink ref="M6" r:id="rId4" xr:uid="{77DA0F22-EE26-4723-94FA-C9BDDB888981}"/>
    <hyperlink ref="M2" r:id="rId5" xr:uid="{CC7CF35A-300F-4CD5-9B14-BCD0B52C6E13}"/>
    <hyperlink ref="M10" r:id="rId6" xr:uid="{86385349-6109-4DFD-8E71-D453038E8811}"/>
  </hyperlinks>
  <pageMargins left="0.7" right="0.7" top="0.75" bottom="0.75" header="0.3" footer="0.3"/>
  <drawing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3BF45D-A710-48B0-A440-A4C4234ED4B2}">
  <dimension ref="A1:A4"/>
  <sheetViews>
    <sheetView tabSelected="1" workbookViewId="0">
      <selection activeCell="A3" sqref="A3"/>
    </sheetView>
  </sheetViews>
  <sheetFormatPr defaultRowHeight="14.4" x14ac:dyDescent="0.3"/>
  <cols>
    <col min="1" max="1" width="74.21875" customWidth="1"/>
  </cols>
  <sheetData>
    <row r="1" spans="1:1" ht="28.8" x14ac:dyDescent="0.3">
      <c r="A1" s="144" t="s">
        <v>660</v>
      </c>
    </row>
    <row r="2" spans="1:1" ht="28.8" x14ac:dyDescent="0.3">
      <c r="A2" s="144" t="s">
        <v>661</v>
      </c>
    </row>
    <row r="3" spans="1:1" x14ac:dyDescent="0.3">
      <c r="A3" s="263" t="s">
        <v>662</v>
      </c>
    </row>
    <row r="4" spans="1:1" x14ac:dyDescent="0.3">
      <c r="A4" s="144" t="s">
        <v>663</v>
      </c>
    </row>
  </sheetData>
  <hyperlinks>
    <hyperlink ref="A3" r:id="rId1" xr:uid="{4E3C8328-E2B4-434A-8BFA-E7408B677E9C}"/>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B6E202-07EA-4D69-8A04-7B1CA3EAC362}">
  <dimension ref="A1:J109"/>
  <sheetViews>
    <sheetView topLeftCell="A47" workbookViewId="0">
      <selection activeCell="C62" sqref="C62"/>
    </sheetView>
  </sheetViews>
  <sheetFormatPr defaultRowHeight="14.4" x14ac:dyDescent="0.3"/>
  <sheetData>
    <row r="1" spans="1:3" x14ac:dyDescent="0.3">
      <c r="A1" s="8" t="s">
        <v>71</v>
      </c>
    </row>
    <row r="2" spans="1:3" x14ac:dyDescent="0.3">
      <c r="A2" s="9"/>
    </row>
    <row r="3" spans="1:3" x14ac:dyDescent="0.3">
      <c r="A3" s="9" t="s">
        <v>72</v>
      </c>
      <c r="B3" s="10" t="s">
        <v>73</v>
      </c>
    </row>
    <row r="4" spans="1:3" x14ac:dyDescent="0.3">
      <c r="A4" s="8" t="s">
        <v>71</v>
      </c>
    </row>
    <row r="5" spans="1:3" x14ac:dyDescent="0.3">
      <c r="A5" s="8" t="s">
        <v>71</v>
      </c>
    </row>
    <row r="6" spans="1:3" ht="18" x14ac:dyDescent="0.3">
      <c r="A6" s="11" t="s">
        <v>74</v>
      </c>
    </row>
    <row r="7" spans="1:3" x14ac:dyDescent="0.3">
      <c r="A7" s="12" t="s">
        <v>75</v>
      </c>
    </row>
    <row r="8" spans="1:3" x14ac:dyDescent="0.3">
      <c r="A8" s="12" t="s">
        <v>71</v>
      </c>
    </row>
    <row r="9" spans="1:3" x14ac:dyDescent="0.3">
      <c r="A9" s="13" t="s">
        <v>76</v>
      </c>
    </row>
    <row r="10" spans="1:3" ht="15" thickBot="1" x14ac:dyDescent="0.35">
      <c r="A10" s="14" t="s">
        <v>77</v>
      </c>
    </row>
    <row r="11" spans="1:3" ht="15" thickBot="1" x14ac:dyDescent="0.35">
      <c r="A11" s="15" t="s">
        <v>71</v>
      </c>
      <c r="B11" s="16" t="s">
        <v>78</v>
      </c>
      <c r="C11" s="16" t="s">
        <v>79</v>
      </c>
    </row>
    <row r="12" spans="1:3" ht="15" thickBot="1" x14ac:dyDescent="0.35">
      <c r="A12" s="17">
        <v>1</v>
      </c>
      <c r="B12" s="18" t="s">
        <v>80</v>
      </c>
      <c r="C12" s="18">
        <v>87.45</v>
      </c>
    </row>
    <row r="13" spans="1:3" ht="15" thickBot="1" x14ac:dyDescent="0.35">
      <c r="A13" s="19">
        <v>2</v>
      </c>
      <c r="B13" s="20" t="s">
        <v>81</v>
      </c>
      <c r="C13" s="20">
        <v>85.05</v>
      </c>
    </row>
    <row r="14" spans="1:3" ht="15" thickBot="1" x14ac:dyDescent="0.35">
      <c r="A14" s="17">
        <v>3</v>
      </c>
      <c r="B14" s="18" t="s">
        <v>82</v>
      </c>
      <c r="C14" s="18">
        <v>84.9</v>
      </c>
    </row>
    <row r="15" spans="1:3" ht="15" thickBot="1" x14ac:dyDescent="0.35">
      <c r="A15" s="19">
        <v>4</v>
      </c>
      <c r="B15" s="20" t="s">
        <v>83</v>
      </c>
      <c r="C15" s="20">
        <v>83.9</v>
      </c>
    </row>
    <row r="16" spans="1:3" ht="28.2" thickBot="1" x14ac:dyDescent="0.35">
      <c r="A16" s="17">
        <v>5</v>
      </c>
      <c r="B16" s="18" t="s">
        <v>84</v>
      </c>
      <c r="C16" s="18">
        <v>81.849999999999994</v>
      </c>
    </row>
    <row r="17" spans="1:3" ht="15" thickBot="1" x14ac:dyDescent="0.35">
      <c r="A17" s="19" t="s">
        <v>85</v>
      </c>
      <c r="B17" s="20" t="s">
        <v>71</v>
      </c>
      <c r="C17" s="20" t="s">
        <v>71</v>
      </c>
    </row>
    <row r="18" spans="1:3" ht="15" thickBot="1" x14ac:dyDescent="0.35">
      <c r="A18" s="17">
        <v>46</v>
      </c>
      <c r="B18" s="18" t="s">
        <v>86</v>
      </c>
      <c r="C18" s="18">
        <v>46.45</v>
      </c>
    </row>
    <row r="19" spans="1:3" x14ac:dyDescent="0.3">
      <c r="A19" s="21" t="s">
        <v>71</v>
      </c>
    </row>
    <row r="20" spans="1:3" x14ac:dyDescent="0.3">
      <c r="A20" s="22" t="s">
        <v>87</v>
      </c>
    </row>
    <row r="21" spans="1:3" x14ac:dyDescent="0.3">
      <c r="A21" s="21" t="s">
        <v>71</v>
      </c>
    </row>
    <row r="22" spans="1:3" x14ac:dyDescent="0.3">
      <c r="A22" s="22" t="s">
        <v>88</v>
      </c>
    </row>
    <row r="23" spans="1:3" x14ac:dyDescent="0.3">
      <c r="A23" s="23" t="s">
        <v>89</v>
      </c>
    </row>
    <row r="24" spans="1:3" x14ac:dyDescent="0.3">
      <c r="A24" s="21" t="s">
        <v>71</v>
      </c>
    </row>
    <row r="25" spans="1:3" x14ac:dyDescent="0.3">
      <c r="A25" s="22" t="s">
        <v>90</v>
      </c>
    </row>
    <row r="26" spans="1:3" ht="55.2" x14ac:dyDescent="0.3">
      <c r="A26" s="24" t="s">
        <v>71</v>
      </c>
      <c r="B26" s="168" t="s">
        <v>71</v>
      </c>
      <c r="C26" s="28" t="s">
        <v>94</v>
      </c>
    </row>
    <row r="27" spans="1:3" ht="307.2" x14ac:dyDescent="0.3">
      <c r="A27" s="25" t="s">
        <v>91</v>
      </c>
      <c r="B27" s="168"/>
      <c r="C27" s="29" t="s">
        <v>71</v>
      </c>
    </row>
    <row r="28" spans="1:3" ht="19.2" x14ac:dyDescent="0.3">
      <c r="A28" s="26" t="s">
        <v>92</v>
      </c>
      <c r="B28" s="168"/>
      <c r="C28" s="30"/>
    </row>
    <row r="29" spans="1:3" ht="326.39999999999998" x14ac:dyDescent="0.3">
      <c r="A29" s="27" t="s">
        <v>93</v>
      </c>
      <c r="B29" s="168"/>
      <c r="C29" s="30"/>
    </row>
    <row r="30" spans="1:3" x14ac:dyDescent="0.3">
      <c r="A30" s="31" t="s">
        <v>95</v>
      </c>
    </row>
    <row r="31" spans="1:3" x14ac:dyDescent="0.3">
      <c r="A31" s="8" t="s">
        <v>71</v>
      </c>
    </row>
    <row r="32" spans="1:3" x14ac:dyDescent="0.3">
      <c r="A32" s="32" t="s">
        <v>96</v>
      </c>
    </row>
    <row r="33" spans="1:1" x14ac:dyDescent="0.3">
      <c r="A33" s="33" t="s">
        <v>71</v>
      </c>
    </row>
    <row r="34" spans="1:1" x14ac:dyDescent="0.3">
      <c r="A34" s="34" t="s">
        <v>97</v>
      </c>
    </row>
    <row r="35" spans="1:1" x14ac:dyDescent="0.3">
      <c r="A35" s="34" t="s">
        <v>71</v>
      </c>
    </row>
    <row r="36" spans="1:1" x14ac:dyDescent="0.3">
      <c r="A36" s="34" t="s">
        <v>98</v>
      </c>
    </row>
    <row r="37" spans="1:1" x14ac:dyDescent="0.3">
      <c r="A37" s="34" t="s">
        <v>71</v>
      </c>
    </row>
    <row r="38" spans="1:1" x14ac:dyDescent="0.3">
      <c r="A38" s="34" t="s">
        <v>99</v>
      </c>
    </row>
    <row r="39" spans="1:1" x14ac:dyDescent="0.3">
      <c r="A39" s="34" t="s">
        <v>71</v>
      </c>
    </row>
    <row r="40" spans="1:1" x14ac:dyDescent="0.3">
      <c r="A40" s="32" t="s">
        <v>100</v>
      </c>
    </row>
    <row r="41" spans="1:1" x14ac:dyDescent="0.3">
      <c r="A41" s="34" t="s">
        <v>71</v>
      </c>
    </row>
    <row r="42" spans="1:1" ht="376.2" x14ac:dyDescent="0.3">
      <c r="A42" s="35" t="s">
        <v>101</v>
      </c>
    </row>
    <row r="43" spans="1:1" x14ac:dyDescent="0.3">
      <c r="A43" s="34" t="s">
        <v>71</v>
      </c>
    </row>
    <row r="44" spans="1:1" ht="409.6" x14ac:dyDescent="0.3">
      <c r="A44" s="35" t="s">
        <v>102</v>
      </c>
    </row>
    <row r="45" spans="1:1" x14ac:dyDescent="0.3">
      <c r="A45" s="34" t="s">
        <v>71</v>
      </c>
    </row>
    <row r="46" spans="1:1" ht="409.6" x14ac:dyDescent="0.3">
      <c r="A46" s="35" t="s">
        <v>103</v>
      </c>
    </row>
    <row r="47" spans="1:1" x14ac:dyDescent="0.3">
      <c r="A47" s="34" t="s">
        <v>71</v>
      </c>
    </row>
    <row r="48" spans="1:1" x14ac:dyDescent="0.3">
      <c r="A48" s="34" t="s">
        <v>104</v>
      </c>
    </row>
    <row r="49" spans="1:10" x14ac:dyDescent="0.3">
      <c r="A49" s="10" t="s">
        <v>105</v>
      </c>
      <c r="B49" s="36">
        <v>44595</v>
      </c>
    </row>
    <row r="50" spans="1:10" x14ac:dyDescent="0.3">
      <c r="A50" s="8" t="s">
        <v>71</v>
      </c>
    </row>
    <row r="51" spans="1:10" ht="15.6" x14ac:dyDescent="0.3">
      <c r="A51" s="37" t="s">
        <v>71</v>
      </c>
    </row>
    <row r="52" spans="1:10" ht="17.399999999999999" x14ac:dyDescent="0.3">
      <c r="A52" s="38" t="s">
        <v>76</v>
      </c>
    </row>
    <row r="53" spans="1:10" ht="17.399999999999999" x14ac:dyDescent="0.3">
      <c r="B53" s="39" t="s">
        <v>71</v>
      </c>
      <c r="C53" s="40" t="s">
        <v>106</v>
      </c>
    </row>
    <row r="54" spans="1:10" ht="15" thickBot="1" x14ac:dyDescent="0.35">
      <c r="A54" s="39" t="s">
        <v>71</v>
      </c>
    </row>
    <row r="55" spans="1:10" ht="15" thickBot="1" x14ac:dyDescent="0.35">
      <c r="A55" s="169" t="s">
        <v>71</v>
      </c>
      <c r="B55" s="42"/>
      <c r="C55" s="43" t="s">
        <v>107</v>
      </c>
      <c r="D55" s="44"/>
      <c r="E55" s="208" t="s">
        <v>108</v>
      </c>
      <c r="F55" s="209"/>
      <c r="G55" s="171" t="s">
        <v>109</v>
      </c>
      <c r="H55" s="172"/>
      <c r="I55" s="173" t="s">
        <v>110</v>
      </c>
      <c r="J55" s="174"/>
    </row>
    <row r="56" spans="1:10" ht="15" thickBot="1" x14ac:dyDescent="0.35">
      <c r="A56" s="170"/>
      <c r="B56" s="45">
        <v>2016</v>
      </c>
      <c r="C56" s="46">
        <v>2017</v>
      </c>
      <c r="D56" s="47" t="s">
        <v>71</v>
      </c>
      <c r="E56" s="210">
        <v>2016</v>
      </c>
      <c r="F56" s="204">
        <v>2017</v>
      </c>
      <c r="G56" s="48">
        <v>2016</v>
      </c>
      <c r="H56" s="48">
        <v>2017</v>
      </c>
      <c r="I56" s="48">
        <v>2016</v>
      </c>
      <c r="J56" s="48">
        <v>2017</v>
      </c>
    </row>
    <row r="57" spans="1:10" ht="15" thickBot="1" x14ac:dyDescent="0.35">
      <c r="A57" s="205" t="s">
        <v>111</v>
      </c>
      <c r="B57" s="49">
        <v>1</v>
      </c>
      <c r="C57" s="50">
        <v>1</v>
      </c>
      <c r="D57" s="49" t="s">
        <v>112</v>
      </c>
      <c r="E57" s="210">
        <v>87.7</v>
      </c>
      <c r="F57" s="204">
        <v>87.45</v>
      </c>
      <c r="G57" s="51">
        <v>84.4</v>
      </c>
      <c r="H57" s="51">
        <v>84.9</v>
      </c>
      <c r="I57" s="51">
        <v>91</v>
      </c>
      <c r="J57" s="51">
        <v>90</v>
      </c>
    </row>
    <row r="58" spans="1:10" ht="15" thickBot="1" x14ac:dyDescent="0.35">
      <c r="A58" s="205" t="s">
        <v>113</v>
      </c>
      <c r="B58" s="52">
        <v>3</v>
      </c>
      <c r="C58" s="53">
        <v>2</v>
      </c>
      <c r="D58" s="54" t="s">
        <v>114</v>
      </c>
      <c r="E58" s="210">
        <v>85.4</v>
      </c>
      <c r="F58" s="204">
        <v>85.05</v>
      </c>
      <c r="G58" s="55">
        <v>81.7</v>
      </c>
      <c r="H58" s="55">
        <v>82.1</v>
      </c>
      <c r="I58" s="56">
        <v>89</v>
      </c>
      <c r="J58" s="56">
        <v>88</v>
      </c>
    </row>
    <row r="59" spans="1:10" ht="15" thickBot="1" x14ac:dyDescent="0.35">
      <c r="A59" s="205" t="s">
        <v>115</v>
      </c>
      <c r="B59" s="49">
        <v>2</v>
      </c>
      <c r="C59" s="50">
        <v>3</v>
      </c>
      <c r="D59" s="57" t="s">
        <v>116</v>
      </c>
      <c r="E59" s="210">
        <v>85.6</v>
      </c>
      <c r="F59" s="204">
        <v>84.9</v>
      </c>
      <c r="G59" s="51">
        <v>81.099999999999994</v>
      </c>
      <c r="H59" s="51">
        <v>80.8</v>
      </c>
      <c r="I59" s="51">
        <v>90</v>
      </c>
      <c r="J59" s="51">
        <v>89</v>
      </c>
    </row>
    <row r="60" spans="1:10" ht="15" thickBot="1" x14ac:dyDescent="0.35">
      <c r="A60" s="205" t="s">
        <v>117</v>
      </c>
      <c r="B60" s="52">
        <v>4</v>
      </c>
      <c r="C60" s="53">
        <v>4</v>
      </c>
      <c r="D60" s="58" t="s">
        <v>112</v>
      </c>
      <c r="E60" s="210">
        <v>84.3</v>
      </c>
      <c r="F60" s="204">
        <v>83.9</v>
      </c>
      <c r="G60" s="56">
        <v>81.599999999999994</v>
      </c>
      <c r="H60" s="56">
        <v>82.8</v>
      </c>
      <c r="I60" s="56">
        <v>87</v>
      </c>
      <c r="J60" s="56">
        <v>85</v>
      </c>
    </row>
    <row r="61" spans="1:10" ht="40.200000000000003" thickBot="1" x14ac:dyDescent="0.35">
      <c r="A61" s="206" t="s">
        <v>118</v>
      </c>
      <c r="B61" s="59">
        <v>5</v>
      </c>
      <c r="C61" s="60">
        <v>5</v>
      </c>
      <c r="D61" s="59" t="s">
        <v>112</v>
      </c>
      <c r="E61" s="210">
        <v>81.8</v>
      </c>
      <c r="F61" s="204">
        <v>81.849999999999994</v>
      </c>
      <c r="G61" s="61">
        <v>82.5</v>
      </c>
      <c r="H61" s="61">
        <v>82.7</v>
      </c>
      <c r="I61" s="61">
        <v>81</v>
      </c>
      <c r="J61" s="61">
        <v>81</v>
      </c>
    </row>
    <row r="62" spans="1:10" ht="27" thickBot="1" x14ac:dyDescent="0.35">
      <c r="A62" s="205" t="s">
        <v>119</v>
      </c>
      <c r="B62" s="52">
        <v>7</v>
      </c>
      <c r="C62" s="53">
        <v>6</v>
      </c>
      <c r="D62" s="54" t="s">
        <v>114</v>
      </c>
      <c r="E62" s="210">
        <v>81</v>
      </c>
      <c r="F62" s="204">
        <v>81.05</v>
      </c>
      <c r="G62" s="56">
        <v>76</v>
      </c>
      <c r="H62" s="56">
        <v>76.099999999999994</v>
      </c>
      <c r="I62" s="56">
        <v>86</v>
      </c>
      <c r="J62" s="56">
        <v>86</v>
      </c>
    </row>
    <row r="63" spans="1:10" ht="15" thickBot="1" x14ac:dyDescent="0.35">
      <c r="A63" s="205" t="s">
        <v>120</v>
      </c>
      <c r="B63" s="49">
        <v>8</v>
      </c>
      <c r="C63" s="50">
        <v>7</v>
      </c>
      <c r="D63" s="62" t="s">
        <v>114</v>
      </c>
      <c r="E63" s="210">
        <v>80.5</v>
      </c>
      <c r="F63" s="204">
        <v>80.45</v>
      </c>
      <c r="G63" s="51">
        <v>79.900000000000006</v>
      </c>
      <c r="H63" s="51">
        <v>79.900000000000006</v>
      </c>
      <c r="I63" s="51">
        <v>81</v>
      </c>
      <c r="J63" s="51">
        <v>81</v>
      </c>
    </row>
    <row r="64" spans="1:10" ht="27" thickBot="1" x14ac:dyDescent="0.35">
      <c r="A64" s="205" t="s">
        <v>121</v>
      </c>
      <c r="B64" s="52">
        <v>6</v>
      </c>
      <c r="C64" s="53">
        <v>8</v>
      </c>
      <c r="D64" s="63" t="s">
        <v>122</v>
      </c>
      <c r="E64" s="210">
        <v>81.5</v>
      </c>
      <c r="F64" s="204">
        <v>79.7</v>
      </c>
      <c r="G64" s="56">
        <v>75.900000000000006</v>
      </c>
      <c r="H64" s="56">
        <v>76.400000000000006</v>
      </c>
      <c r="I64" s="56">
        <v>87</v>
      </c>
      <c r="J64" s="56">
        <v>83</v>
      </c>
    </row>
    <row r="65" spans="1:10" ht="15" thickBot="1" x14ac:dyDescent="0.35">
      <c r="A65" s="205" t="s">
        <v>123</v>
      </c>
      <c r="B65" s="49">
        <v>9</v>
      </c>
      <c r="C65" s="50">
        <v>9</v>
      </c>
      <c r="D65" s="49" t="s">
        <v>112</v>
      </c>
      <c r="E65" s="210">
        <v>79</v>
      </c>
      <c r="F65" s="204">
        <v>78.45</v>
      </c>
      <c r="G65" s="51">
        <v>78.900000000000006</v>
      </c>
      <c r="H65" s="51">
        <v>78.900000000000006</v>
      </c>
      <c r="I65" s="51">
        <v>79</v>
      </c>
      <c r="J65" s="51">
        <v>78</v>
      </c>
    </row>
    <row r="66" spans="1:10" ht="15" thickBot="1" x14ac:dyDescent="0.35">
      <c r="A66" s="205" t="s">
        <v>124</v>
      </c>
      <c r="B66" s="52">
        <v>10</v>
      </c>
      <c r="C66" s="53">
        <v>10</v>
      </c>
      <c r="D66" s="52" t="s">
        <v>112</v>
      </c>
      <c r="E66" s="210">
        <v>77.2</v>
      </c>
      <c r="F66" s="204">
        <v>76.95</v>
      </c>
      <c r="G66" s="56">
        <v>78.400000000000006</v>
      </c>
      <c r="H66" s="56">
        <v>78.900000000000006</v>
      </c>
      <c r="I66" s="56">
        <v>76</v>
      </c>
      <c r="J66" s="56">
        <v>75</v>
      </c>
    </row>
    <row r="67" spans="1:10" ht="15" thickBot="1" x14ac:dyDescent="0.35">
      <c r="A67" s="205" t="s">
        <v>125</v>
      </c>
      <c r="B67" s="59">
        <v>11</v>
      </c>
      <c r="C67" s="60">
        <v>11</v>
      </c>
      <c r="D67" s="59" t="s">
        <v>112</v>
      </c>
      <c r="E67" s="210">
        <v>77.099999999999994</v>
      </c>
      <c r="F67" s="204">
        <v>76.25</v>
      </c>
      <c r="G67" s="61">
        <v>79.2</v>
      </c>
      <c r="H67" s="61">
        <v>79.5</v>
      </c>
      <c r="I67" s="61">
        <v>75</v>
      </c>
      <c r="J67" s="61">
        <v>73</v>
      </c>
    </row>
    <row r="68" spans="1:10" ht="15" thickBot="1" x14ac:dyDescent="0.35">
      <c r="A68" s="205" t="s">
        <v>126</v>
      </c>
      <c r="B68" s="52">
        <v>12</v>
      </c>
      <c r="C68" s="53">
        <v>12</v>
      </c>
      <c r="D68" s="52" t="s">
        <v>127</v>
      </c>
      <c r="E68" s="210">
        <v>74.8</v>
      </c>
      <c r="F68" s="204">
        <v>75.55</v>
      </c>
      <c r="G68" s="56">
        <v>79.5</v>
      </c>
      <c r="H68" s="56">
        <v>81.099999999999994</v>
      </c>
      <c r="I68" s="56">
        <v>70</v>
      </c>
      <c r="J68" s="56">
        <v>70</v>
      </c>
    </row>
    <row r="69" spans="1:10" ht="15" thickBot="1" x14ac:dyDescent="0.35">
      <c r="A69" s="205" t="s">
        <v>128</v>
      </c>
      <c r="B69" s="59">
        <v>12</v>
      </c>
      <c r="C69" s="60">
        <v>13</v>
      </c>
      <c r="D69" s="64" t="s">
        <v>116</v>
      </c>
      <c r="E69" s="210">
        <v>74.8</v>
      </c>
      <c r="F69" s="204">
        <v>75</v>
      </c>
      <c r="G69" s="61">
        <v>72.5</v>
      </c>
      <c r="H69" s="61">
        <v>73</v>
      </c>
      <c r="I69" s="61">
        <v>77</v>
      </c>
      <c r="J69" s="61">
        <v>77</v>
      </c>
    </row>
    <row r="70" spans="1:10" ht="27" thickBot="1" x14ac:dyDescent="0.35">
      <c r="A70" s="205" t="s">
        <v>129</v>
      </c>
      <c r="B70" s="52">
        <v>14</v>
      </c>
      <c r="C70" s="53">
        <v>14</v>
      </c>
      <c r="D70" s="52" t="s">
        <v>112</v>
      </c>
      <c r="E70" s="210">
        <v>74.7</v>
      </c>
      <c r="F70" s="204">
        <v>74.900000000000006</v>
      </c>
      <c r="G70" s="56">
        <v>68.3</v>
      </c>
      <c r="H70" s="56">
        <v>68.8</v>
      </c>
      <c r="I70" s="56">
        <v>81</v>
      </c>
      <c r="J70" s="56">
        <v>81</v>
      </c>
    </row>
    <row r="71" spans="1:10" ht="15" thickBot="1" x14ac:dyDescent="0.35">
      <c r="A71" s="205" t="s">
        <v>130</v>
      </c>
      <c r="B71" s="49">
        <v>15</v>
      </c>
      <c r="C71" s="50">
        <v>15</v>
      </c>
      <c r="D71" s="49" t="s">
        <v>112</v>
      </c>
      <c r="E71" s="210">
        <v>73</v>
      </c>
      <c r="F71" s="204">
        <v>72.650000000000006</v>
      </c>
      <c r="G71" s="51">
        <v>76</v>
      </c>
      <c r="H71" s="51">
        <v>76.3</v>
      </c>
      <c r="I71" s="51">
        <v>70</v>
      </c>
      <c r="J71" s="51">
        <v>69</v>
      </c>
    </row>
    <row r="72" spans="1:10" ht="15" thickBot="1" x14ac:dyDescent="0.35">
      <c r="A72" s="205" t="s">
        <v>131</v>
      </c>
      <c r="B72" s="52">
        <v>18</v>
      </c>
      <c r="C72" s="53">
        <v>16</v>
      </c>
      <c r="D72" s="65" t="s">
        <v>132</v>
      </c>
      <c r="E72" s="210">
        <v>69.3</v>
      </c>
      <c r="F72" s="204">
        <v>69.900000000000006</v>
      </c>
      <c r="G72" s="56">
        <v>76.5</v>
      </c>
      <c r="H72" s="56">
        <v>77.8</v>
      </c>
      <c r="I72" s="56">
        <v>62</v>
      </c>
      <c r="J72" s="56">
        <v>62</v>
      </c>
    </row>
    <row r="73" spans="1:10" ht="15" thickBot="1" x14ac:dyDescent="0.35">
      <c r="A73" s="205" t="s">
        <v>133</v>
      </c>
      <c r="B73" s="59">
        <v>16</v>
      </c>
      <c r="C73" s="60">
        <v>17</v>
      </c>
      <c r="D73" s="64" t="s">
        <v>116</v>
      </c>
      <c r="E73" s="210">
        <v>70.3</v>
      </c>
      <c r="F73" s="204">
        <v>69.7</v>
      </c>
      <c r="G73" s="61">
        <v>77.599999999999994</v>
      </c>
      <c r="H73" s="61">
        <v>77.400000000000006</v>
      </c>
      <c r="I73" s="61">
        <v>63</v>
      </c>
      <c r="J73" s="61">
        <v>62</v>
      </c>
    </row>
    <row r="74" spans="1:10" ht="27" thickBot="1" x14ac:dyDescent="0.35">
      <c r="A74" s="205" t="s">
        <v>134</v>
      </c>
      <c r="B74" s="52">
        <v>17</v>
      </c>
      <c r="C74" s="53">
        <v>18</v>
      </c>
      <c r="D74" s="66" t="s">
        <v>135</v>
      </c>
      <c r="E74" s="210">
        <v>70</v>
      </c>
      <c r="F74" s="204">
        <v>68.900000000000006</v>
      </c>
      <c r="G74" s="56">
        <v>78.900000000000006</v>
      </c>
      <c r="H74" s="56">
        <v>78.8</v>
      </c>
      <c r="I74" s="56">
        <v>61</v>
      </c>
      <c r="J74" s="56">
        <v>59</v>
      </c>
    </row>
    <row r="75" spans="1:10" ht="15" thickBot="1" x14ac:dyDescent="0.35">
      <c r="A75" s="205" t="s">
        <v>136</v>
      </c>
      <c r="B75" s="59">
        <v>21</v>
      </c>
      <c r="C75" s="60">
        <v>19</v>
      </c>
      <c r="D75" s="67" t="s">
        <v>132</v>
      </c>
      <c r="E75" s="210">
        <v>66.599999999999994</v>
      </c>
      <c r="F75" s="204">
        <v>68.8</v>
      </c>
      <c r="G75" s="61">
        <v>78.099999999999994</v>
      </c>
      <c r="H75" s="61">
        <v>80.599999999999994</v>
      </c>
      <c r="I75" s="61">
        <v>55</v>
      </c>
      <c r="J75" s="61">
        <v>57</v>
      </c>
    </row>
    <row r="76" spans="1:10" ht="15" thickBot="1" x14ac:dyDescent="0.35">
      <c r="A76" s="205" t="s">
        <v>137</v>
      </c>
      <c r="B76" s="52">
        <v>24</v>
      </c>
      <c r="C76" s="53">
        <v>20</v>
      </c>
      <c r="D76" s="68" t="s">
        <v>138</v>
      </c>
      <c r="E76" s="210">
        <v>64.8</v>
      </c>
      <c r="F76" s="204">
        <v>68.599999999999994</v>
      </c>
      <c r="G76" s="56">
        <v>77.5</v>
      </c>
      <c r="H76" s="56">
        <v>80.2</v>
      </c>
      <c r="I76" s="56">
        <v>52</v>
      </c>
      <c r="J76" s="56">
        <v>57</v>
      </c>
    </row>
    <row r="77" spans="1:10" ht="15" thickBot="1" x14ac:dyDescent="0.35">
      <c r="A77" s="205" t="s">
        <v>139</v>
      </c>
      <c r="B77" s="59">
        <v>19</v>
      </c>
      <c r="C77" s="60">
        <v>21</v>
      </c>
      <c r="D77" s="69" t="s">
        <v>122</v>
      </c>
      <c r="E77" s="210">
        <v>67.8</v>
      </c>
      <c r="F77" s="204">
        <v>68.55</v>
      </c>
      <c r="G77" s="61">
        <v>75.599999999999994</v>
      </c>
      <c r="H77" s="61">
        <v>76.099999999999994</v>
      </c>
      <c r="I77" s="61">
        <v>60</v>
      </c>
      <c r="J77" s="61">
        <v>61</v>
      </c>
    </row>
    <row r="78" spans="1:10" ht="15" thickBot="1" x14ac:dyDescent="0.35">
      <c r="A78" s="205" t="s">
        <v>140</v>
      </c>
      <c r="B78" s="52">
        <v>20</v>
      </c>
      <c r="C78" s="53">
        <v>22</v>
      </c>
      <c r="D78" s="63" t="s">
        <v>122</v>
      </c>
      <c r="E78" s="210">
        <v>67.5</v>
      </c>
      <c r="F78" s="204">
        <v>66.849999999999994</v>
      </c>
      <c r="G78" s="56">
        <v>74.900000000000006</v>
      </c>
      <c r="H78" s="56">
        <v>75.7</v>
      </c>
      <c r="I78" s="56">
        <v>60</v>
      </c>
      <c r="J78" s="56">
        <v>58</v>
      </c>
    </row>
    <row r="79" spans="1:10" ht="40.200000000000003" thickBot="1" x14ac:dyDescent="0.35">
      <c r="A79" s="206" t="s">
        <v>141</v>
      </c>
      <c r="B79" s="49">
        <v>23</v>
      </c>
      <c r="C79" s="50">
        <v>23</v>
      </c>
      <c r="D79" s="49" t="s">
        <v>112</v>
      </c>
      <c r="E79" s="210">
        <v>65</v>
      </c>
      <c r="F79" s="204">
        <v>65.849999999999994</v>
      </c>
      <c r="G79" s="51">
        <v>74</v>
      </c>
      <c r="H79" s="51">
        <v>76.7</v>
      </c>
      <c r="I79" s="51">
        <v>56</v>
      </c>
      <c r="J79" s="51">
        <v>55</v>
      </c>
    </row>
    <row r="80" spans="1:10" ht="15" thickBot="1" x14ac:dyDescent="0.35">
      <c r="A80" s="205" t="s">
        <v>142</v>
      </c>
      <c r="B80" s="52">
        <v>22</v>
      </c>
      <c r="C80" s="53">
        <v>24</v>
      </c>
      <c r="D80" s="63" t="s">
        <v>122</v>
      </c>
      <c r="E80" s="210">
        <v>66.400000000000006</v>
      </c>
      <c r="F80" s="204">
        <v>63.85</v>
      </c>
      <c r="G80" s="56">
        <v>71.8</v>
      </c>
      <c r="H80" s="56">
        <v>72.7</v>
      </c>
      <c r="I80" s="56">
        <v>61</v>
      </c>
      <c r="J80" s="56">
        <v>55</v>
      </c>
    </row>
    <row r="81" spans="1:10" ht="15" thickBot="1" x14ac:dyDescent="0.35">
      <c r="A81" s="205" t="s">
        <v>143</v>
      </c>
      <c r="B81" s="59">
        <v>25</v>
      </c>
      <c r="C81" s="60">
        <v>25</v>
      </c>
      <c r="D81" s="59" t="s">
        <v>112</v>
      </c>
      <c r="E81" s="210">
        <v>63.3</v>
      </c>
      <c r="F81" s="204">
        <v>63.3</v>
      </c>
      <c r="G81" s="61">
        <v>75.599999999999994</v>
      </c>
      <c r="H81" s="61">
        <v>75.599999999999994</v>
      </c>
      <c r="I81" s="61">
        <v>51</v>
      </c>
      <c r="J81" s="61">
        <v>51</v>
      </c>
    </row>
    <row r="82" spans="1:10" ht="15" thickBot="1" x14ac:dyDescent="0.35">
      <c r="A82" s="205" t="s">
        <v>144</v>
      </c>
      <c r="B82" s="52">
        <v>29</v>
      </c>
      <c r="C82" s="53">
        <v>26</v>
      </c>
      <c r="D82" s="68" t="s">
        <v>138</v>
      </c>
      <c r="E82" s="210">
        <v>59.9</v>
      </c>
      <c r="F82" s="204">
        <v>61.15</v>
      </c>
      <c r="G82" s="56">
        <v>73.8</v>
      </c>
      <c r="H82" s="56">
        <v>74.3</v>
      </c>
      <c r="I82" s="56">
        <v>46</v>
      </c>
      <c r="J82" s="56">
        <v>48</v>
      </c>
    </row>
    <row r="83" spans="1:10" ht="15" thickBot="1" x14ac:dyDescent="0.35">
      <c r="A83" s="205" t="s">
        <v>145</v>
      </c>
      <c r="B83" s="59">
        <v>26</v>
      </c>
      <c r="C83" s="60">
        <v>27</v>
      </c>
      <c r="D83" s="64" t="s">
        <v>116</v>
      </c>
      <c r="E83" s="210">
        <v>61.9</v>
      </c>
      <c r="F83" s="204">
        <v>61</v>
      </c>
      <c r="G83" s="61">
        <v>72.7</v>
      </c>
      <c r="H83" s="61">
        <v>73</v>
      </c>
      <c r="I83" s="61">
        <v>51</v>
      </c>
      <c r="J83" s="61">
        <v>49</v>
      </c>
    </row>
    <row r="84" spans="1:10" ht="15" thickBot="1" x14ac:dyDescent="0.35">
      <c r="A84" s="205" t="s">
        <v>146</v>
      </c>
      <c r="B84" s="52">
        <v>27</v>
      </c>
      <c r="C84" s="53">
        <v>28</v>
      </c>
      <c r="D84" s="66" t="s">
        <v>116</v>
      </c>
      <c r="E84" s="210">
        <v>61.8</v>
      </c>
      <c r="F84" s="204">
        <v>60.55</v>
      </c>
      <c r="G84" s="56">
        <v>72.599999999999994</v>
      </c>
      <c r="H84" s="56">
        <v>73.099999999999994</v>
      </c>
      <c r="I84" s="56">
        <v>51</v>
      </c>
      <c r="J84" s="56">
        <v>48</v>
      </c>
    </row>
    <row r="85" spans="1:10" ht="15" thickBot="1" x14ac:dyDescent="0.35">
      <c r="A85" s="205" t="s">
        <v>147</v>
      </c>
      <c r="B85" s="49">
        <v>29</v>
      </c>
      <c r="C85" s="50">
        <v>29</v>
      </c>
      <c r="D85" s="49" t="s">
        <v>127</v>
      </c>
      <c r="E85" s="210">
        <v>59.9</v>
      </c>
      <c r="F85" s="204">
        <v>60</v>
      </c>
      <c r="G85" s="51">
        <v>63.7</v>
      </c>
      <c r="H85" s="51">
        <v>65</v>
      </c>
      <c r="I85" s="51">
        <v>56</v>
      </c>
      <c r="J85" s="51">
        <v>55</v>
      </c>
    </row>
    <row r="86" spans="1:10" ht="15" thickBot="1" x14ac:dyDescent="0.35">
      <c r="A86" s="205" t="s">
        <v>148</v>
      </c>
      <c r="B86" s="52">
        <v>31</v>
      </c>
      <c r="C86" s="53">
        <v>30</v>
      </c>
      <c r="D86" s="54" t="s">
        <v>114</v>
      </c>
      <c r="E86" s="210">
        <v>58.1</v>
      </c>
      <c r="F86" s="204">
        <v>59.65</v>
      </c>
      <c r="G86" s="56">
        <v>72.099999999999994</v>
      </c>
      <c r="H86" s="56">
        <v>72.3</v>
      </c>
      <c r="I86" s="56">
        <v>44</v>
      </c>
      <c r="J86" s="56">
        <v>47</v>
      </c>
    </row>
    <row r="87" spans="1:10" ht="27" thickBot="1" x14ac:dyDescent="0.35">
      <c r="A87" s="205" t="s">
        <v>149</v>
      </c>
      <c r="B87" s="49">
        <v>28</v>
      </c>
      <c r="C87" s="50">
        <v>31</v>
      </c>
      <c r="D87" s="70" t="s">
        <v>150</v>
      </c>
      <c r="E87" s="210">
        <v>61.1</v>
      </c>
      <c r="F87" s="204">
        <v>59.35</v>
      </c>
      <c r="G87" s="51">
        <v>80.2</v>
      </c>
      <c r="H87" s="51">
        <v>81.7</v>
      </c>
      <c r="I87" s="51">
        <v>42</v>
      </c>
      <c r="J87" s="51">
        <v>37</v>
      </c>
    </row>
    <row r="88" spans="1:10" ht="27" thickBot="1" x14ac:dyDescent="0.35">
      <c r="A88" s="205" t="s">
        <v>151</v>
      </c>
      <c r="B88" s="52">
        <v>32</v>
      </c>
      <c r="C88" s="53">
        <v>32</v>
      </c>
      <c r="D88" s="52" t="s">
        <v>112</v>
      </c>
      <c r="E88" s="210">
        <v>58</v>
      </c>
      <c r="F88" s="204">
        <v>58.55</v>
      </c>
      <c r="G88" s="56">
        <v>71.900000000000006</v>
      </c>
      <c r="H88" s="56">
        <v>72.099999999999994</v>
      </c>
      <c r="I88" s="56">
        <v>44</v>
      </c>
      <c r="J88" s="56">
        <v>45</v>
      </c>
    </row>
    <row r="89" spans="1:10" ht="15" thickBot="1" x14ac:dyDescent="0.35">
      <c r="A89" s="205" t="s">
        <v>152</v>
      </c>
      <c r="B89" s="59">
        <v>33</v>
      </c>
      <c r="C89" s="60">
        <v>33</v>
      </c>
      <c r="D89" s="59" t="s">
        <v>112</v>
      </c>
      <c r="E89" s="210">
        <v>57.4</v>
      </c>
      <c r="F89" s="204">
        <v>57.25</v>
      </c>
      <c r="G89" s="61">
        <v>73.7</v>
      </c>
      <c r="H89" s="61">
        <v>73.5</v>
      </c>
      <c r="I89" s="61">
        <v>41</v>
      </c>
      <c r="J89" s="61">
        <v>41</v>
      </c>
    </row>
    <row r="90" spans="1:10" ht="15" thickBot="1" x14ac:dyDescent="0.35">
      <c r="A90" s="205" t="s">
        <v>153</v>
      </c>
      <c r="B90" s="52">
        <v>37</v>
      </c>
      <c r="C90" s="53">
        <v>34</v>
      </c>
      <c r="D90" s="68" t="s">
        <v>138</v>
      </c>
      <c r="E90" s="210">
        <v>54.2</v>
      </c>
      <c r="F90" s="204">
        <v>57.15</v>
      </c>
      <c r="G90" s="56">
        <v>68.400000000000006</v>
      </c>
      <c r="H90" s="56">
        <v>72.3</v>
      </c>
      <c r="I90" s="56">
        <v>40</v>
      </c>
      <c r="J90" s="56">
        <v>42</v>
      </c>
    </row>
    <row r="91" spans="1:10" ht="15" thickBot="1" x14ac:dyDescent="0.35">
      <c r="A91" s="205" t="s">
        <v>154</v>
      </c>
      <c r="B91" s="59">
        <v>38</v>
      </c>
      <c r="C91" s="60">
        <v>35</v>
      </c>
      <c r="D91" s="71" t="s">
        <v>138</v>
      </c>
      <c r="E91" s="210">
        <v>52.2</v>
      </c>
      <c r="F91" s="204">
        <v>57.05</v>
      </c>
      <c r="G91" s="61">
        <v>72.3</v>
      </c>
      <c r="H91" s="61">
        <v>74.099999999999994</v>
      </c>
      <c r="I91" s="61">
        <v>32</v>
      </c>
      <c r="J91" s="61">
        <v>40</v>
      </c>
    </row>
    <row r="92" spans="1:10" ht="15" thickBot="1" x14ac:dyDescent="0.35">
      <c r="A92" s="205" t="s">
        <v>155</v>
      </c>
      <c r="B92" s="52">
        <v>34</v>
      </c>
      <c r="C92" s="53">
        <v>36</v>
      </c>
      <c r="D92" s="63" t="s">
        <v>122</v>
      </c>
      <c r="E92" s="210">
        <v>57.2</v>
      </c>
      <c r="F92" s="204">
        <v>56.35</v>
      </c>
      <c r="G92" s="56">
        <v>68.400000000000006</v>
      </c>
      <c r="H92" s="56">
        <v>68.7</v>
      </c>
      <c r="I92" s="56">
        <v>46</v>
      </c>
      <c r="J92" s="56">
        <v>44</v>
      </c>
    </row>
    <row r="93" spans="1:10" ht="15" thickBot="1" x14ac:dyDescent="0.35">
      <c r="A93" s="205" t="s">
        <v>156</v>
      </c>
      <c r="B93" s="49">
        <v>35</v>
      </c>
      <c r="C93" s="50">
        <v>37</v>
      </c>
      <c r="D93" s="72" t="s">
        <v>122</v>
      </c>
      <c r="E93" s="210">
        <v>55.6</v>
      </c>
      <c r="F93" s="204">
        <v>54.1</v>
      </c>
      <c r="G93" s="51">
        <v>69.2</v>
      </c>
      <c r="H93" s="51">
        <v>67.2</v>
      </c>
      <c r="I93" s="51">
        <v>42</v>
      </c>
      <c r="J93" s="51">
        <v>41</v>
      </c>
    </row>
    <row r="94" spans="1:10" ht="15" thickBot="1" x14ac:dyDescent="0.35">
      <c r="A94" s="205" t="s">
        <v>157</v>
      </c>
      <c r="B94" s="52">
        <v>45</v>
      </c>
      <c r="C94" s="53">
        <v>38</v>
      </c>
      <c r="D94" s="68" t="s">
        <v>138</v>
      </c>
      <c r="E94" s="210">
        <v>48.3</v>
      </c>
      <c r="F94" s="204">
        <v>53.95</v>
      </c>
      <c r="G94" s="56">
        <v>60.5</v>
      </c>
      <c r="H94" s="56">
        <v>68.900000000000006</v>
      </c>
      <c r="I94" s="56">
        <v>36</v>
      </c>
      <c r="J94" s="56">
        <v>39</v>
      </c>
    </row>
    <row r="95" spans="1:10" ht="15" thickBot="1" x14ac:dyDescent="0.35">
      <c r="A95" s="205" t="s">
        <v>158</v>
      </c>
      <c r="B95" s="59">
        <v>36</v>
      </c>
      <c r="C95" s="60">
        <v>39</v>
      </c>
      <c r="D95" s="73" t="s">
        <v>150</v>
      </c>
      <c r="E95" s="210">
        <v>54.6</v>
      </c>
      <c r="F95" s="204">
        <v>53.3</v>
      </c>
      <c r="G95" s="61">
        <v>74.2</v>
      </c>
      <c r="H95" s="61">
        <v>73.599999999999994</v>
      </c>
      <c r="I95" s="61">
        <v>35</v>
      </c>
      <c r="J95" s="61">
        <v>33</v>
      </c>
    </row>
    <row r="96" spans="1:10" ht="15" thickBot="1" x14ac:dyDescent="0.35">
      <c r="A96" s="205" t="s">
        <v>159</v>
      </c>
      <c r="B96" s="52">
        <v>43</v>
      </c>
      <c r="C96" s="53">
        <v>40</v>
      </c>
      <c r="D96" s="68" t="s">
        <v>138</v>
      </c>
      <c r="E96" s="210">
        <v>49.6</v>
      </c>
      <c r="F96" s="204">
        <v>52.4</v>
      </c>
      <c r="G96" s="56">
        <v>66.2</v>
      </c>
      <c r="H96" s="56">
        <v>68.8</v>
      </c>
      <c r="I96" s="56">
        <v>33</v>
      </c>
      <c r="J96" s="56">
        <v>36</v>
      </c>
    </row>
    <row r="97" spans="1:10" ht="27" thickBot="1" x14ac:dyDescent="0.35">
      <c r="A97" s="205" t="s">
        <v>160</v>
      </c>
      <c r="B97" s="49">
        <v>41</v>
      </c>
      <c r="C97" s="50">
        <v>41</v>
      </c>
      <c r="D97" s="49" t="s">
        <v>112</v>
      </c>
      <c r="E97" s="210">
        <v>50.4</v>
      </c>
      <c r="F97" s="204">
        <v>52.05</v>
      </c>
      <c r="G97" s="51">
        <v>72.7</v>
      </c>
      <c r="H97" s="51">
        <v>75.099999999999994</v>
      </c>
      <c r="I97" s="51">
        <v>28</v>
      </c>
      <c r="J97" s="51">
        <v>29</v>
      </c>
    </row>
    <row r="98" spans="1:10" ht="27" thickBot="1" x14ac:dyDescent="0.35">
      <c r="A98" s="205" t="s">
        <v>161</v>
      </c>
      <c r="B98" s="52">
        <v>40</v>
      </c>
      <c r="C98" s="53">
        <v>42</v>
      </c>
      <c r="D98" s="63" t="s">
        <v>122</v>
      </c>
      <c r="E98" s="210">
        <v>50.9</v>
      </c>
      <c r="F98" s="204">
        <v>51.4</v>
      </c>
      <c r="G98" s="56">
        <v>63.7</v>
      </c>
      <c r="H98" s="56">
        <v>63.8</v>
      </c>
      <c r="I98" s="56">
        <v>38</v>
      </c>
      <c r="J98" s="56">
        <v>39</v>
      </c>
    </row>
    <row r="99" spans="1:10" ht="15" thickBot="1" x14ac:dyDescent="0.35">
      <c r="A99" s="205" t="s">
        <v>162</v>
      </c>
      <c r="B99" s="59">
        <v>39</v>
      </c>
      <c r="C99" s="60">
        <v>42</v>
      </c>
      <c r="D99" s="73" t="s">
        <v>150</v>
      </c>
      <c r="E99" s="210">
        <v>52</v>
      </c>
      <c r="F99" s="204">
        <v>51.4</v>
      </c>
      <c r="G99" s="61">
        <v>71</v>
      </c>
      <c r="H99" s="61">
        <v>72.8</v>
      </c>
      <c r="I99" s="61">
        <v>33</v>
      </c>
      <c r="J99" s="61">
        <v>30</v>
      </c>
    </row>
    <row r="100" spans="1:10" ht="15" thickBot="1" x14ac:dyDescent="0.35">
      <c r="A100" s="205" t="s">
        <v>163</v>
      </c>
      <c r="B100" s="52">
        <v>42</v>
      </c>
      <c r="C100" s="53">
        <v>44</v>
      </c>
      <c r="D100" s="63" t="s">
        <v>122</v>
      </c>
      <c r="E100" s="210">
        <v>50</v>
      </c>
      <c r="F100" s="204">
        <v>51.1</v>
      </c>
      <c r="G100" s="56">
        <v>71</v>
      </c>
      <c r="H100" s="56">
        <v>73.2</v>
      </c>
      <c r="I100" s="56">
        <v>29</v>
      </c>
      <c r="J100" s="56">
        <v>29</v>
      </c>
    </row>
    <row r="101" spans="1:10" ht="27" thickBot="1" x14ac:dyDescent="0.35">
      <c r="A101" s="205" t="s">
        <v>164</v>
      </c>
      <c r="B101" s="49">
        <v>44</v>
      </c>
      <c r="C101" s="50">
        <v>45</v>
      </c>
      <c r="D101" s="57" t="s">
        <v>116</v>
      </c>
      <c r="E101" s="210">
        <v>48.4</v>
      </c>
      <c r="F101" s="204">
        <v>49</v>
      </c>
      <c r="G101" s="51">
        <v>67.8</v>
      </c>
      <c r="H101" s="51">
        <v>68</v>
      </c>
      <c r="I101" s="51">
        <v>29</v>
      </c>
      <c r="J101" s="51">
        <v>30</v>
      </c>
    </row>
    <row r="102" spans="1:10" ht="15" thickBot="1" x14ac:dyDescent="0.35">
      <c r="A102" s="205" t="s">
        <v>165</v>
      </c>
      <c r="B102" s="52">
        <v>46</v>
      </c>
      <c r="C102" s="53">
        <v>46</v>
      </c>
      <c r="D102" s="52" t="s">
        <v>112</v>
      </c>
      <c r="E102" s="210">
        <v>45</v>
      </c>
      <c r="F102" s="204">
        <v>46.45</v>
      </c>
      <c r="G102" s="56">
        <v>63</v>
      </c>
      <c r="H102" s="56">
        <v>63.9</v>
      </c>
      <c r="I102" s="56">
        <v>27</v>
      </c>
      <c r="J102" s="56">
        <v>29</v>
      </c>
    </row>
    <row r="103" spans="1:10" x14ac:dyDescent="0.3">
      <c r="A103" s="74" t="s">
        <v>71</v>
      </c>
    </row>
    <row r="104" spans="1:10" x14ac:dyDescent="0.3">
      <c r="A104" s="75" t="s">
        <v>166</v>
      </c>
    </row>
    <row r="105" spans="1:10" x14ac:dyDescent="0.3">
      <c r="A105" s="74" t="s">
        <v>167</v>
      </c>
    </row>
    <row r="106" spans="1:10" x14ac:dyDescent="0.3">
      <c r="A106" s="74" t="s">
        <v>168</v>
      </c>
    </row>
    <row r="107" spans="1:10" x14ac:dyDescent="0.3">
      <c r="A107" s="74" t="s">
        <v>169</v>
      </c>
    </row>
    <row r="108" spans="1:10" x14ac:dyDescent="0.3">
      <c r="A108" s="74" t="s">
        <v>71</v>
      </c>
    </row>
    <row r="109" spans="1:10" x14ac:dyDescent="0.3">
      <c r="A109" s="10" t="s">
        <v>105</v>
      </c>
      <c r="B109" s="36">
        <v>44623</v>
      </c>
    </row>
  </sheetData>
  <mergeCells count="5">
    <mergeCell ref="B26:B29"/>
    <mergeCell ref="A55:A56"/>
    <mergeCell ref="E55:F55"/>
    <mergeCell ref="G55:H55"/>
    <mergeCell ref="I55:J55"/>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F153DB-E4F1-4D74-9DB3-53276B4CD89B}">
  <dimension ref="A1:J109"/>
  <sheetViews>
    <sheetView topLeftCell="A47" workbookViewId="0">
      <selection activeCell="A57" sqref="A57:A102"/>
    </sheetView>
  </sheetViews>
  <sheetFormatPr defaultRowHeight="14.4" x14ac:dyDescent="0.3"/>
  <sheetData>
    <row r="1" spans="1:3" x14ac:dyDescent="0.3">
      <c r="A1" s="8" t="s">
        <v>71</v>
      </c>
    </row>
    <row r="3" spans="1:3" x14ac:dyDescent="0.3">
      <c r="A3" s="8" t="s">
        <v>71</v>
      </c>
    </row>
    <row r="4" spans="1:3" x14ac:dyDescent="0.3">
      <c r="A4" s="9" t="s">
        <v>296</v>
      </c>
      <c r="B4" s="10" t="s">
        <v>73</v>
      </c>
    </row>
    <row r="5" spans="1:3" x14ac:dyDescent="0.3">
      <c r="A5" s="8" t="s">
        <v>71</v>
      </c>
    </row>
    <row r="6" spans="1:3" ht="18" x14ac:dyDescent="0.3">
      <c r="A6" s="11" t="s">
        <v>74</v>
      </c>
    </row>
    <row r="7" spans="1:3" x14ac:dyDescent="0.3">
      <c r="A7" s="12" t="s">
        <v>297</v>
      </c>
    </row>
    <row r="8" spans="1:3" x14ac:dyDescent="0.3">
      <c r="A8" s="12" t="s">
        <v>71</v>
      </c>
    </row>
    <row r="9" spans="1:3" x14ac:dyDescent="0.3">
      <c r="A9" s="13" t="s">
        <v>298</v>
      </c>
    </row>
    <row r="10" spans="1:3" ht="15" thickBot="1" x14ac:dyDescent="0.35">
      <c r="A10" s="14" t="s">
        <v>77</v>
      </c>
    </row>
    <row r="11" spans="1:3" ht="15" thickBot="1" x14ac:dyDescent="0.35">
      <c r="A11" s="15" t="s">
        <v>71</v>
      </c>
      <c r="B11" s="16" t="s">
        <v>78</v>
      </c>
      <c r="C11" s="16" t="s">
        <v>79</v>
      </c>
    </row>
    <row r="12" spans="1:3" ht="15" thickBot="1" x14ac:dyDescent="0.35">
      <c r="A12" s="17">
        <v>1</v>
      </c>
      <c r="B12" s="18" t="s">
        <v>80</v>
      </c>
      <c r="C12" s="18">
        <v>86</v>
      </c>
    </row>
    <row r="13" spans="1:3" ht="15" thickBot="1" x14ac:dyDescent="0.35">
      <c r="A13" s="19">
        <v>2</v>
      </c>
      <c r="B13" s="20" t="s">
        <v>83</v>
      </c>
      <c r="C13" s="20">
        <v>84</v>
      </c>
    </row>
    <row r="14" spans="1:3" ht="15" thickBot="1" x14ac:dyDescent="0.35">
      <c r="A14" s="17">
        <v>3</v>
      </c>
      <c r="B14" s="18" t="s">
        <v>82</v>
      </c>
      <c r="C14" s="18">
        <v>83</v>
      </c>
    </row>
    <row r="15" spans="1:3" ht="15" thickBot="1" x14ac:dyDescent="0.35">
      <c r="A15" s="19">
        <v>4</v>
      </c>
      <c r="B15" s="20" t="s">
        <v>228</v>
      </c>
      <c r="C15" s="20">
        <v>83</v>
      </c>
    </row>
    <row r="16" spans="1:3" ht="28.2" thickBot="1" x14ac:dyDescent="0.35">
      <c r="A16" s="17">
        <v>5</v>
      </c>
      <c r="B16" s="18" t="s">
        <v>84</v>
      </c>
      <c r="C16" s="18">
        <v>82</v>
      </c>
    </row>
    <row r="17" spans="1:3" ht="15" thickBot="1" x14ac:dyDescent="0.35">
      <c r="A17" s="19" t="s">
        <v>85</v>
      </c>
      <c r="B17" s="20" t="s">
        <v>71</v>
      </c>
      <c r="C17" s="20" t="s">
        <v>71</v>
      </c>
    </row>
    <row r="18" spans="1:3" ht="15" thickBot="1" x14ac:dyDescent="0.35">
      <c r="A18" s="17">
        <v>46</v>
      </c>
      <c r="B18" s="18" t="s">
        <v>86</v>
      </c>
      <c r="C18" s="18">
        <v>48</v>
      </c>
    </row>
    <row r="19" spans="1:3" x14ac:dyDescent="0.3">
      <c r="A19" s="21" t="s">
        <v>71</v>
      </c>
    </row>
    <row r="20" spans="1:3" x14ac:dyDescent="0.3">
      <c r="A20" s="22" t="s">
        <v>87</v>
      </c>
    </row>
    <row r="21" spans="1:3" x14ac:dyDescent="0.3">
      <c r="A21" s="21" t="s">
        <v>71</v>
      </c>
    </row>
    <row r="22" spans="1:3" x14ac:dyDescent="0.3">
      <c r="A22" s="22" t="s">
        <v>88</v>
      </c>
    </row>
    <row r="23" spans="1:3" x14ac:dyDescent="0.3">
      <c r="A23" s="23" t="s">
        <v>89</v>
      </c>
    </row>
    <row r="24" spans="1:3" x14ac:dyDescent="0.3">
      <c r="A24" s="21" t="s">
        <v>71</v>
      </c>
    </row>
    <row r="25" spans="1:3" x14ac:dyDescent="0.3">
      <c r="A25" s="22" t="s">
        <v>90</v>
      </c>
    </row>
    <row r="26" spans="1:3" ht="55.2" x14ac:dyDescent="0.3">
      <c r="A26" s="24" t="s">
        <v>71</v>
      </c>
      <c r="B26" s="168" t="s">
        <v>71</v>
      </c>
      <c r="C26" s="28" t="s">
        <v>94</v>
      </c>
    </row>
    <row r="27" spans="1:3" ht="307.2" x14ac:dyDescent="0.3">
      <c r="A27" s="25" t="s">
        <v>91</v>
      </c>
      <c r="B27" s="168"/>
      <c r="C27" s="29" t="s">
        <v>71</v>
      </c>
    </row>
    <row r="28" spans="1:3" ht="19.2" x14ac:dyDescent="0.3">
      <c r="A28" s="26" t="s">
        <v>92</v>
      </c>
      <c r="B28" s="168"/>
      <c r="C28" s="30"/>
    </row>
    <row r="29" spans="1:3" ht="326.39999999999998" x14ac:dyDescent="0.3">
      <c r="A29" s="27" t="s">
        <v>93</v>
      </c>
      <c r="B29" s="168"/>
      <c r="C29" s="30"/>
    </row>
    <row r="30" spans="1:3" x14ac:dyDescent="0.3">
      <c r="A30" s="31" t="s">
        <v>95</v>
      </c>
    </row>
    <row r="31" spans="1:3" x14ac:dyDescent="0.3">
      <c r="A31" s="8" t="s">
        <v>71</v>
      </c>
    </row>
    <row r="32" spans="1:3" x14ac:dyDescent="0.3">
      <c r="A32" s="32" t="s">
        <v>96</v>
      </c>
    </row>
    <row r="33" spans="1:1" x14ac:dyDescent="0.3">
      <c r="A33" s="33" t="s">
        <v>71</v>
      </c>
    </row>
    <row r="34" spans="1:1" x14ac:dyDescent="0.3">
      <c r="A34" s="34" t="s">
        <v>97</v>
      </c>
    </row>
    <row r="35" spans="1:1" x14ac:dyDescent="0.3">
      <c r="A35" s="34" t="s">
        <v>71</v>
      </c>
    </row>
    <row r="36" spans="1:1" x14ac:dyDescent="0.3">
      <c r="A36" s="34" t="s">
        <v>299</v>
      </c>
    </row>
    <row r="37" spans="1:1" x14ac:dyDescent="0.3">
      <c r="A37" s="34" t="s">
        <v>71</v>
      </c>
    </row>
    <row r="38" spans="1:1" x14ac:dyDescent="0.3">
      <c r="A38" s="34" t="s">
        <v>99</v>
      </c>
    </row>
    <row r="39" spans="1:1" x14ac:dyDescent="0.3">
      <c r="A39" s="34" t="s">
        <v>71</v>
      </c>
    </row>
    <row r="40" spans="1:1" x14ac:dyDescent="0.3">
      <c r="A40" s="32" t="s">
        <v>100</v>
      </c>
    </row>
    <row r="41" spans="1:1" x14ac:dyDescent="0.3">
      <c r="A41" s="34" t="s">
        <v>71</v>
      </c>
    </row>
    <row r="42" spans="1:1" ht="376.2" x14ac:dyDescent="0.3">
      <c r="A42" s="35" t="s">
        <v>101</v>
      </c>
    </row>
    <row r="43" spans="1:1" x14ac:dyDescent="0.3">
      <c r="A43" s="34" t="s">
        <v>71</v>
      </c>
    </row>
    <row r="44" spans="1:1" ht="409.6" x14ac:dyDescent="0.3">
      <c r="A44" s="35" t="s">
        <v>102</v>
      </c>
    </row>
    <row r="45" spans="1:1" x14ac:dyDescent="0.3">
      <c r="A45" s="34" t="s">
        <v>71</v>
      </c>
    </row>
    <row r="46" spans="1:1" ht="409.6" x14ac:dyDescent="0.3">
      <c r="A46" s="35" t="s">
        <v>103</v>
      </c>
    </row>
    <row r="47" spans="1:1" x14ac:dyDescent="0.3">
      <c r="A47" s="34" t="s">
        <v>71</v>
      </c>
    </row>
    <row r="48" spans="1:1" x14ac:dyDescent="0.3">
      <c r="A48" s="34" t="s">
        <v>104</v>
      </c>
    </row>
    <row r="49" spans="1:10" x14ac:dyDescent="0.3">
      <c r="A49" s="10" t="s">
        <v>300</v>
      </c>
      <c r="B49" s="36">
        <v>44595</v>
      </c>
    </row>
    <row r="50" spans="1:10" x14ac:dyDescent="0.3">
      <c r="A50" s="8" t="s">
        <v>71</v>
      </c>
    </row>
    <row r="51" spans="1:10" ht="15.6" x14ac:dyDescent="0.3">
      <c r="A51" s="37" t="s">
        <v>71</v>
      </c>
    </row>
    <row r="52" spans="1:10" ht="17.399999999999999" x14ac:dyDescent="0.3">
      <c r="A52" s="38" t="s">
        <v>298</v>
      </c>
    </row>
    <row r="53" spans="1:10" ht="17.399999999999999" x14ac:dyDescent="0.3">
      <c r="B53" s="39" t="s">
        <v>71</v>
      </c>
      <c r="C53" s="40" t="s">
        <v>106</v>
      </c>
    </row>
    <row r="54" spans="1:10" ht="15" thickBot="1" x14ac:dyDescent="0.35">
      <c r="A54" s="39" t="s">
        <v>71</v>
      </c>
    </row>
    <row r="55" spans="1:10" ht="15" thickBot="1" x14ac:dyDescent="0.35">
      <c r="A55" s="169" t="s">
        <v>71</v>
      </c>
      <c r="B55" s="42"/>
      <c r="C55" s="150" t="s">
        <v>107</v>
      </c>
      <c r="D55" s="44"/>
      <c r="E55" s="208" t="s">
        <v>108</v>
      </c>
      <c r="F55" s="209"/>
      <c r="G55" s="171" t="s">
        <v>109</v>
      </c>
      <c r="H55" s="172"/>
      <c r="I55" s="173" t="s">
        <v>110</v>
      </c>
      <c r="J55" s="174"/>
    </row>
    <row r="56" spans="1:10" ht="15" thickBot="1" x14ac:dyDescent="0.35">
      <c r="A56" s="170"/>
      <c r="B56" s="165">
        <v>2017</v>
      </c>
      <c r="C56" s="46">
        <v>2018</v>
      </c>
      <c r="D56" s="47" t="s">
        <v>71</v>
      </c>
      <c r="E56" s="47">
        <v>2017</v>
      </c>
      <c r="F56" s="204">
        <v>2018</v>
      </c>
      <c r="G56" s="48">
        <v>2017</v>
      </c>
      <c r="H56" s="48">
        <v>2018</v>
      </c>
      <c r="I56" s="48">
        <v>2017</v>
      </c>
      <c r="J56" s="48">
        <v>2018</v>
      </c>
    </row>
    <row r="57" spans="1:10" ht="15" thickBot="1" x14ac:dyDescent="0.35">
      <c r="A57" s="205" t="s">
        <v>111</v>
      </c>
      <c r="B57" s="49">
        <v>1</v>
      </c>
      <c r="C57" s="50">
        <v>1</v>
      </c>
      <c r="D57" s="49" t="s">
        <v>112</v>
      </c>
      <c r="E57" s="49">
        <v>87.45</v>
      </c>
      <c r="F57" s="204">
        <v>86.03</v>
      </c>
      <c r="G57" s="51">
        <v>84.9</v>
      </c>
      <c r="H57" s="51">
        <v>84.1</v>
      </c>
      <c r="I57" s="51">
        <v>90</v>
      </c>
      <c r="J57" s="51">
        <v>88</v>
      </c>
    </row>
    <row r="58" spans="1:10" ht="15" thickBot="1" x14ac:dyDescent="0.35">
      <c r="A58" s="205" t="s">
        <v>117</v>
      </c>
      <c r="B58" s="52">
        <v>4</v>
      </c>
      <c r="C58" s="53">
        <v>2</v>
      </c>
      <c r="D58" s="65" t="s">
        <v>132</v>
      </c>
      <c r="E58" s="52">
        <v>83.9</v>
      </c>
      <c r="F58" s="204">
        <v>83.58</v>
      </c>
      <c r="G58" s="56">
        <v>82.8</v>
      </c>
      <c r="H58" s="56">
        <v>82.1</v>
      </c>
      <c r="I58" s="56">
        <v>85</v>
      </c>
      <c r="J58" s="56">
        <v>85</v>
      </c>
    </row>
    <row r="59" spans="1:10" ht="15" thickBot="1" x14ac:dyDescent="0.35">
      <c r="A59" s="205" t="s">
        <v>115</v>
      </c>
      <c r="B59" s="49">
        <v>3</v>
      </c>
      <c r="C59" s="50">
        <v>3</v>
      </c>
      <c r="D59" s="49" t="s">
        <v>127</v>
      </c>
      <c r="E59" s="49">
        <v>84.9</v>
      </c>
      <c r="F59" s="204">
        <v>82.69</v>
      </c>
      <c r="G59" s="51">
        <v>80.8</v>
      </c>
      <c r="H59" s="51">
        <v>80.400000000000006</v>
      </c>
      <c r="I59" s="51">
        <v>89</v>
      </c>
      <c r="J59" s="51">
        <v>85</v>
      </c>
    </row>
    <row r="60" spans="1:10" ht="15" thickBot="1" x14ac:dyDescent="0.35">
      <c r="A60" s="205" t="s">
        <v>228</v>
      </c>
      <c r="B60" s="52">
        <v>2</v>
      </c>
      <c r="C60" s="53">
        <v>4</v>
      </c>
      <c r="D60" s="63" t="s">
        <v>122</v>
      </c>
      <c r="E60" s="52">
        <v>84.62</v>
      </c>
      <c r="F60" s="204">
        <v>82.64</v>
      </c>
      <c r="G60" s="56">
        <v>81.2</v>
      </c>
      <c r="H60" s="56">
        <v>81.3</v>
      </c>
      <c r="I60" s="56">
        <v>88</v>
      </c>
      <c r="J60" s="56">
        <v>84</v>
      </c>
    </row>
    <row r="61" spans="1:10" ht="40.200000000000003" thickBot="1" x14ac:dyDescent="0.35">
      <c r="A61" s="206" t="s">
        <v>118</v>
      </c>
      <c r="B61" s="59">
        <v>5</v>
      </c>
      <c r="C61" s="60">
        <v>5</v>
      </c>
      <c r="D61" s="59" t="s">
        <v>112</v>
      </c>
      <c r="E61" s="59">
        <v>81.849999999999994</v>
      </c>
      <c r="F61" s="204">
        <v>82.11</v>
      </c>
      <c r="G61" s="61">
        <v>82.7</v>
      </c>
      <c r="H61" s="61">
        <v>82.2</v>
      </c>
      <c r="I61" s="61">
        <v>81</v>
      </c>
      <c r="J61" s="61">
        <v>82</v>
      </c>
    </row>
    <row r="62" spans="1:10" ht="27" thickBot="1" x14ac:dyDescent="0.35">
      <c r="A62" s="205" t="s">
        <v>119</v>
      </c>
      <c r="B62" s="52">
        <v>6</v>
      </c>
      <c r="C62" s="53">
        <v>6</v>
      </c>
      <c r="D62" s="52" t="s">
        <v>127</v>
      </c>
      <c r="E62" s="52">
        <v>81.05</v>
      </c>
      <c r="F62" s="204">
        <v>80.459999999999994</v>
      </c>
      <c r="G62" s="56">
        <v>76.099999999999994</v>
      </c>
      <c r="H62" s="56">
        <v>75.900000000000006</v>
      </c>
      <c r="I62" s="56">
        <v>86</v>
      </c>
      <c r="J62" s="56">
        <v>85</v>
      </c>
    </row>
    <row r="63" spans="1:10" ht="15" thickBot="1" x14ac:dyDescent="0.35">
      <c r="A63" s="205" t="s">
        <v>120</v>
      </c>
      <c r="B63" s="49">
        <v>7</v>
      </c>
      <c r="C63" s="50">
        <v>7</v>
      </c>
      <c r="D63" s="49" t="s">
        <v>127</v>
      </c>
      <c r="E63" s="49">
        <v>80.45</v>
      </c>
      <c r="F63" s="204">
        <v>80</v>
      </c>
      <c r="G63" s="51">
        <v>79.900000000000006</v>
      </c>
      <c r="H63" s="51">
        <v>79</v>
      </c>
      <c r="I63" s="51">
        <v>81</v>
      </c>
      <c r="J63" s="51">
        <v>81</v>
      </c>
    </row>
    <row r="64" spans="1:10" ht="27" thickBot="1" x14ac:dyDescent="0.35">
      <c r="A64" s="205" t="s">
        <v>121</v>
      </c>
      <c r="B64" s="52">
        <v>8</v>
      </c>
      <c r="C64" s="53">
        <v>8</v>
      </c>
      <c r="D64" s="52" t="s">
        <v>127</v>
      </c>
      <c r="E64" s="52">
        <v>79.7</v>
      </c>
      <c r="F64" s="204">
        <v>79.02</v>
      </c>
      <c r="G64" s="56">
        <v>76.400000000000006</v>
      </c>
      <c r="H64" s="56">
        <v>76</v>
      </c>
      <c r="I64" s="56">
        <v>83</v>
      </c>
      <c r="J64" s="56">
        <v>82</v>
      </c>
    </row>
    <row r="65" spans="1:10" ht="15" thickBot="1" x14ac:dyDescent="0.35">
      <c r="A65" s="205" t="s">
        <v>123</v>
      </c>
      <c r="B65" s="49">
        <v>9</v>
      </c>
      <c r="C65" s="50">
        <v>9</v>
      </c>
      <c r="D65" s="49" t="s">
        <v>112</v>
      </c>
      <c r="E65" s="49">
        <v>78.45</v>
      </c>
      <c r="F65" s="204">
        <v>77.75</v>
      </c>
      <c r="G65" s="51">
        <v>78.900000000000006</v>
      </c>
      <c r="H65" s="51">
        <v>78.5</v>
      </c>
      <c r="I65" s="51">
        <v>78</v>
      </c>
      <c r="J65" s="51">
        <v>77</v>
      </c>
    </row>
    <row r="66" spans="1:10" ht="15" thickBot="1" x14ac:dyDescent="0.35">
      <c r="A66" s="205" t="s">
        <v>124</v>
      </c>
      <c r="B66" s="52">
        <v>10</v>
      </c>
      <c r="C66" s="53">
        <v>10</v>
      </c>
      <c r="D66" s="52" t="s">
        <v>112</v>
      </c>
      <c r="E66" s="52">
        <v>76.95</v>
      </c>
      <c r="F66" s="204">
        <v>76.77</v>
      </c>
      <c r="G66" s="56">
        <v>78.900000000000006</v>
      </c>
      <c r="H66" s="56">
        <v>78.5</v>
      </c>
      <c r="I66" s="56">
        <v>75</v>
      </c>
      <c r="J66" s="56">
        <v>75</v>
      </c>
    </row>
    <row r="67" spans="1:10" ht="15" thickBot="1" x14ac:dyDescent="0.35">
      <c r="A67" s="205" t="s">
        <v>125</v>
      </c>
      <c r="B67" s="59">
        <v>11</v>
      </c>
      <c r="C67" s="60">
        <v>11</v>
      </c>
      <c r="D67" s="59" t="s">
        <v>112</v>
      </c>
      <c r="E67" s="59">
        <v>76.25</v>
      </c>
      <c r="F67" s="204">
        <v>76.760000000000005</v>
      </c>
      <c r="G67" s="61">
        <v>79.5</v>
      </c>
      <c r="H67" s="61">
        <v>79.5</v>
      </c>
      <c r="I67" s="61">
        <v>73</v>
      </c>
      <c r="J67" s="61">
        <v>74</v>
      </c>
    </row>
    <row r="68" spans="1:10" ht="15" thickBot="1" x14ac:dyDescent="0.35">
      <c r="A68" s="205" t="s">
        <v>126</v>
      </c>
      <c r="B68" s="52">
        <v>12</v>
      </c>
      <c r="C68" s="53">
        <v>12</v>
      </c>
      <c r="D68" s="52" t="s">
        <v>127</v>
      </c>
      <c r="E68" s="52">
        <v>75.55</v>
      </c>
      <c r="F68" s="204">
        <v>75.900000000000006</v>
      </c>
      <c r="G68" s="56">
        <v>81.099999999999994</v>
      </c>
      <c r="H68" s="56">
        <v>80.8</v>
      </c>
      <c r="I68" s="56">
        <v>70</v>
      </c>
      <c r="J68" s="56">
        <v>71</v>
      </c>
    </row>
    <row r="69" spans="1:10" ht="27" thickBot="1" x14ac:dyDescent="0.35">
      <c r="A69" s="205" t="s">
        <v>129</v>
      </c>
      <c r="B69" s="59">
        <v>14</v>
      </c>
      <c r="C69" s="60">
        <v>13</v>
      </c>
      <c r="D69" s="110" t="s">
        <v>254</v>
      </c>
      <c r="E69" s="59">
        <v>74.900000000000006</v>
      </c>
      <c r="F69" s="204">
        <v>75.510000000000005</v>
      </c>
      <c r="G69" s="61">
        <v>68.8</v>
      </c>
      <c r="H69" s="61">
        <v>69</v>
      </c>
      <c r="I69" s="61">
        <v>81</v>
      </c>
      <c r="J69" s="61">
        <v>82</v>
      </c>
    </row>
    <row r="70" spans="1:10" ht="15" thickBot="1" x14ac:dyDescent="0.35">
      <c r="A70" s="205" t="s">
        <v>285</v>
      </c>
      <c r="B70" s="52">
        <v>13</v>
      </c>
      <c r="C70" s="53">
        <v>14</v>
      </c>
      <c r="D70" s="66" t="s">
        <v>258</v>
      </c>
      <c r="E70" s="52">
        <v>74.459999999999994</v>
      </c>
      <c r="F70" s="204">
        <v>73.349999999999994</v>
      </c>
      <c r="G70" s="56">
        <v>71.900000000000006</v>
      </c>
      <c r="H70" s="56">
        <v>71.7</v>
      </c>
      <c r="I70" s="56">
        <v>77</v>
      </c>
      <c r="J70" s="56">
        <v>75</v>
      </c>
    </row>
    <row r="71" spans="1:10" ht="15" thickBot="1" x14ac:dyDescent="0.35">
      <c r="A71" s="205" t="s">
        <v>130</v>
      </c>
      <c r="B71" s="49">
        <v>15</v>
      </c>
      <c r="C71" s="50">
        <v>15</v>
      </c>
      <c r="D71" s="49" t="s">
        <v>112</v>
      </c>
      <c r="E71" s="49">
        <v>72.650000000000006</v>
      </c>
      <c r="F71" s="204">
        <v>73.069999999999993</v>
      </c>
      <c r="G71" s="51">
        <v>76.3</v>
      </c>
      <c r="H71" s="51">
        <v>76.099999999999994</v>
      </c>
      <c r="I71" s="51">
        <v>69</v>
      </c>
      <c r="J71" s="51">
        <v>70</v>
      </c>
    </row>
    <row r="72" spans="1:10" ht="15" thickBot="1" x14ac:dyDescent="0.35">
      <c r="A72" s="205" t="s">
        <v>133</v>
      </c>
      <c r="B72" s="52">
        <v>17</v>
      </c>
      <c r="C72" s="53">
        <v>16</v>
      </c>
      <c r="D72" s="54" t="s">
        <v>114</v>
      </c>
      <c r="E72" s="52">
        <v>69.7</v>
      </c>
      <c r="F72" s="204">
        <v>69.92</v>
      </c>
      <c r="G72" s="56">
        <v>77.400000000000006</v>
      </c>
      <c r="H72" s="56">
        <v>76.8</v>
      </c>
      <c r="I72" s="56">
        <v>62</v>
      </c>
      <c r="J72" s="56">
        <v>63</v>
      </c>
    </row>
    <row r="73" spans="1:10" ht="27" thickBot="1" x14ac:dyDescent="0.35">
      <c r="A73" s="205" t="s">
        <v>134</v>
      </c>
      <c r="B73" s="59">
        <v>18</v>
      </c>
      <c r="C73" s="60">
        <v>17</v>
      </c>
      <c r="D73" s="110" t="s">
        <v>301</v>
      </c>
      <c r="E73" s="59">
        <v>68.900000000000006</v>
      </c>
      <c r="F73" s="204">
        <v>69.44</v>
      </c>
      <c r="G73" s="61">
        <v>78.8</v>
      </c>
      <c r="H73" s="61">
        <v>79.900000000000006</v>
      </c>
      <c r="I73" s="61">
        <v>59</v>
      </c>
      <c r="J73" s="61">
        <v>59</v>
      </c>
    </row>
    <row r="74" spans="1:10" ht="15" thickBot="1" x14ac:dyDescent="0.35">
      <c r="A74" s="205" t="s">
        <v>137</v>
      </c>
      <c r="B74" s="52">
        <v>20</v>
      </c>
      <c r="C74" s="53">
        <v>18</v>
      </c>
      <c r="D74" s="65" t="s">
        <v>132</v>
      </c>
      <c r="E74" s="52">
        <v>68.599999999999994</v>
      </c>
      <c r="F74" s="204">
        <v>69.02</v>
      </c>
      <c r="G74" s="56">
        <v>80.2</v>
      </c>
      <c r="H74" s="56">
        <v>82</v>
      </c>
      <c r="I74" s="56">
        <v>57</v>
      </c>
      <c r="J74" s="56">
        <v>56</v>
      </c>
    </row>
    <row r="75" spans="1:10" ht="15" thickBot="1" x14ac:dyDescent="0.35">
      <c r="A75" s="205" t="s">
        <v>302</v>
      </c>
      <c r="B75" s="59">
        <v>16</v>
      </c>
      <c r="C75" s="60">
        <v>19</v>
      </c>
      <c r="D75" s="69" t="s">
        <v>150</v>
      </c>
      <c r="E75" s="59">
        <v>69.56</v>
      </c>
      <c r="F75" s="204">
        <v>68.650000000000006</v>
      </c>
      <c r="G75" s="61">
        <v>77.099999999999994</v>
      </c>
      <c r="H75" s="61">
        <v>77.3</v>
      </c>
      <c r="I75" s="61">
        <v>62</v>
      </c>
      <c r="J75" s="61">
        <v>60</v>
      </c>
    </row>
    <row r="76" spans="1:10" ht="15" thickBot="1" x14ac:dyDescent="0.35">
      <c r="A76" s="205" t="s">
        <v>136</v>
      </c>
      <c r="B76" s="52">
        <v>19</v>
      </c>
      <c r="C76" s="53">
        <v>20</v>
      </c>
      <c r="D76" s="66" t="s">
        <v>116</v>
      </c>
      <c r="E76" s="52">
        <v>68.8</v>
      </c>
      <c r="F76" s="204">
        <v>68.63</v>
      </c>
      <c r="G76" s="56">
        <v>80.599999999999994</v>
      </c>
      <c r="H76" s="56">
        <v>79.3</v>
      </c>
      <c r="I76" s="56">
        <v>57</v>
      </c>
      <c r="J76" s="56">
        <v>58</v>
      </c>
    </row>
    <row r="77" spans="1:10" ht="15" thickBot="1" x14ac:dyDescent="0.35">
      <c r="A77" s="205" t="s">
        <v>139</v>
      </c>
      <c r="B77" s="59">
        <v>21</v>
      </c>
      <c r="C77" s="60">
        <v>21</v>
      </c>
      <c r="D77" s="59" t="s">
        <v>127</v>
      </c>
      <c r="E77" s="59">
        <v>68.55</v>
      </c>
      <c r="F77" s="204">
        <v>68.209999999999994</v>
      </c>
      <c r="G77" s="61">
        <v>76.099999999999994</v>
      </c>
      <c r="H77" s="61">
        <v>75.400000000000006</v>
      </c>
      <c r="I77" s="61">
        <v>61</v>
      </c>
      <c r="J77" s="61">
        <v>61</v>
      </c>
    </row>
    <row r="78" spans="1:10" ht="15" thickBot="1" x14ac:dyDescent="0.35">
      <c r="A78" s="205" t="s">
        <v>140</v>
      </c>
      <c r="B78" s="52">
        <v>22</v>
      </c>
      <c r="C78" s="53">
        <v>22</v>
      </c>
      <c r="D78" s="52" t="s">
        <v>127</v>
      </c>
      <c r="E78" s="52">
        <v>66.849999999999994</v>
      </c>
      <c r="F78" s="204">
        <v>67.010000000000005</v>
      </c>
      <c r="G78" s="56">
        <v>75.7</v>
      </c>
      <c r="H78" s="56">
        <v>77</v>
      </c>
      <c r="I78" s="56">
        <v>58</v>
      </c>
      <c r="J78" s="56">
        <v>57</v>
      </c>
    </row>
    <row r="79" spans="1:10" ht="40.200000000000003" thickBot="1" x14ac:dyDescent="0.35">
      <c r="A79" s="206" t="s">
        <v>141</v>
      </c>
      <c r="B79" s="49">
        <v>23</v>
      </c>
      <c r="C79" s="50">
        <v>23</v>
      </c>
      <c r="D79" s="49" t="s">
        <v>112</v>
      </c>
      <c r="E79" s="49">
        <v>65.849999999999994</v>
      </c>
      <c r="F79" s="204">
        <v>66.64</v>
      </c>
      <c r="G79" s="51">
        <v>76.7</v>
      </c>
      <c r="H79" s="51">
        <v>76.3</v>
      </c>
      <c r="I79" s="51">
        <v>55</v>
      </c>
      <c r="J79" s="51">
        <v>57</v>
      </c>
    </row>
    <row r="80" spans="1:10" ht="15" thickBot="1" x14ac:dyDescent="0.35">
      <c r="A80" s="205" t="s">
        <v>142</v>
      </c>
      <c r="B80" s="52">
        <v>24</v>
      </c>
      <c r="C80" s="53">
        <v>24</v>
      </c>
      <c r="D80" s="52" t="s">
        <v>127</v>
      </c>
      <c r="E80" s="52">
        <v>63.85</v>
      </c>
      <c r="F80" s="204">
        <v>64.319999999999993</v>
      </c>
      <c r="G80" s="56">
        <v>72.7</v>
      </c>
      <c r="H80" s="56">
        <v>71.599999999999994</v>
      </c>
      <c r="I80" s="56">
        <v>55</v>
      </c>
      <c r="J80" s="56">
        <v>57</v>
      </c>
    </row>
    <row r="81" spans="1:10" ht="15" thickBot="1" x14ac:dyDescent="0.35">
      <c r="A81" s="205" t="s">
        <v>143</v>
      </c>
      <c r="B81" s="59">
        <v>25</v>
      </c>
      <c r="C81" s="60">
        <v>25</v>
      </c>
      <c r="D81" s="59" t="s">
        <v>112</v>
      </c>
      <c r="E81" s="59">
        <v>63.3</v>
      </c>
      <c r="F81" s="204">
        <v>62.45</v>
      </c>
      <c r="G81" s="61">
        <v>75.599999999999994</v>
      </c>
      <c r="H81" s="61">
        <v>74.900000000000006</v>
      </c>
      <c r="I81" s="61">
        <v>51</v>
      </c>
      <c r="J81" s="61">
        <v>50</v>
      </c>
    </row>
    <row r="82" spans="1:10" ht="15" thickBot="1" x14ac:dyDescent="0.35">
      <c r="A82" s="205" t="s">
        <v>148</v>
      </c>
      <c r="B82" s="52">
        <v>30</v>
      </c>
      <c r="C82" s="53">
        <v>26</v>
      </c>
      <c r="D82" s="68" t="s">
        <v>290</v>
      </c>
      <c r="E82" s="52">
        <v>59.65</v>
      </c>
      <c r="F82" s="204">
        <v>61.35</v>
      </c>
      <c r="G82" s="56">
        <v>72.3</v>
      </c>
      <c r="H82" s="56">
        <v>72.7</v>
      </c>
      <c r="I82" s="56">
        <v>47</v>
      </c>
      <c r="J82" s="56">
        <v>50</v>
      </c>
    </row>
    <row r="83" spans="1:10" ht="15" thickBot="1" x14ac:dyDescent="0.35">
      <c r="A83" s="205" t="s">
        <v>303</v>
      </c>
      <c r="B83" s="59">
        <v>26</v>
      </c>
      <c r="C83" s="60">
        <v>27</v>
      </c>
      <c r="D83" s="64" t="s">
        <v>116</v>
      </c>
      <c r="E83" s="59">
        <v>60.35</v>
      </c>
      <c r="F83" s="204">
        <v>60.44</v>
      </c>
      <c r="G83" s="61">
        <v>72.7</v>
      </c>
      <c r="H83" s="61">
        <v>72.8</v>
      </c>
      <c r="I83" s="61">
        <v>48</v>
      </c>
      <c r="J83" s="61">
        <v>48</v>
      </c>
    </row>
    <row r="84" spans="1:10" ht="15" thickBot="1" x14ac:dyDescent="0.35">
      <c r="A84" s="205" t="s">
        <v>147</v>
      </c>
      <c r="B84" s="52">
        <v>29</v>
      </c>
      <c r="C84" s="53">
        <v>28</v>
      </c>
      <c r="D84" s="54" t="s">
        <v>114</v>
      </c>
      <c r="E84" s="52">
        <v>60</v>
      </c>
      <c r="F84" s="204">
        <v>60.36</v>
      </c>
      <c r="G84" s="56">
        <v>65</v>
      </c>
      <c r="H84" s="56">
        <v>64.7</v>
      </c>
      <c r="I84" s="56">
        <v>55</v>
      </c>
      <c r="J84" s="56">
        <v>56</v>
      </c>
    </row>
    <row r="85" spans="1:10" ht="15" thickBot="1" x14ac:dyDescent="0.35">
      <c r="A85" s="205" t="s">
        <v>145</v>
      </c>
      <c r="B85" s="59">
        <v>27</v>
      </c>
      <c r="C85" s="60">
        <v>29</v>
      </c>
      <c r="D85" s="69" t="s">
        <v>122</v>
      </c>
      <c r="E85" s="59">
        <v>61</v>
      </c>
      <c r="F85" s="204">
        <v>60.35</v>
      </c>
      <c r="G85" s="61">
        <v>73</v>
      </c>
      <c r="H85" s="61">
        <v>71.7</v>
      </c>
      <c r="I85" s="61">
        <v>49</v>
      </c>
      <c r="J85" s="61">
        <v>49</v>
      </c>
    </row>
    <row r="86" spans="1:10" ht="27" thickBot="1" x14ac:dyDescent="0.35">
      <c r="A86" s="205" t="s">
        <v>151</v>
      </c>
      <c r="B86" s="52">
        <v>32</v>
      </c>
      <c r="C86" s="53">
        <v>30</v>
      </c>
      <c r="D86" s="65" t="s">
        <v>256</v>
      </c>
      <c r="E86" s="52">
        <v>58.55</v>
      </c>
      <c r="F86" s="204">
        <v>59.59</v>
      </c>
      <c r="G86" s="56">
        <v>72.099999999999994</v>
      </c>
      <c r="H86" s="56">
        <v>73.2</v>
      </c>
      <c r="I86" s="56">
        <v>45</v>
      </c>
      <c r="J86" s="56">
        <v>46</v>
      </c>
    </row>
    <row r="87" spans="1:10" ht="15" thickBot="1" x14ac:dyDescent="0.35">
      <c r="A87" s="205" t="s">
        <v>154</v>
      </c>
      <c r="B87" s="59">
        <v>35</v>
      </c>
      <c r="C87" s="60">
        <v>31</v>
      </c>
      <c r="D87" s="71" t="s">
        <v>290</v>
      </c>
      <c r="E87" s="59">
        <v>57.05</v>
      </c>
      <c r="F87" s="204">
        <v>59.53</v>
      </c>
      <c r="G87" s="61">
        <v>74.099999999999994</v>
      </c>
      <c r="H87" s="61">
        <v>75.099999999999994</v>
      </c>
      <c r="I87" s="61">
        <v>40</v>
      </c>
      <c r="J87" s="61">
        <v>44</v>
      </c>
    </row>
    <row r="88" spans="1:10" ht="15" thickBot="1" x14ac:dyDescent="0.35">
      <c r="A88" s="205" t="s">
        <v>146</v>
      </c>
      <c r="B88" s="52">
        <v>28</v>
      </c>
      <c r="C88" s="53">
        <v>32</v>
      </c>
      <c r="D88" s="120" t="s">
        <v>304</v>
      </c>
      <c r="E88" s="52">
        <v>60.55</v>
      </c>
      <c r="F88" s="204">
        <v>58.7</v>
      </c>
      <c r="G88" s="56">
        <v>73.099999999999994</v>
      </c>
      <c r="H88" s="56">
        <v>72.400000000000006</v>
      </c>
      <c r="I88" s="56">
        <v>48</v>
      </c>
      <c r="J88" s="56">
        <v>45</v>
      </c>
    </row>
    <row r="89" spans="1:10" ht="27" thickBot="1" x14ac:dyDescent="0.35">
      <c r="A89" s="205" t="s">
        <v>149</v>
      </c>
      <c r="B89" s="49">
        <v>31</v>
      </c>
      <c r="C89" s="50">
        <v>33</v>
      </c>
      <c r="D89" s="72" t="s">
        <v>122</v>
      </c>
      <c r="E89" s="49">
        <v>59.35</v>
      </c>
      <c r="F89" s="204">
        <v>58.09</v>
      </c>
      <c r="G89" s="51">
        <v>81.7</v>
      </c>
      <c r="H89" s="51">
        <v>81.2</v>
      </c>
      <c r="I89" s="51">
        <v>37</v>
      </c>
      <c r="J89" s="51">
        <v>35</v>
      </c>
    </row>
    <row r="90" spans="1:10" ht="15" thickBot="1" x14ac:dyDescent="0.35">
      <c r="A90" s="205" t="s">
        <v>155</v>
      </c>
      <c r="B90" s="52">
        <v>36</v>
      </c>
      <c r="C90" s="53">
        <v>34</v>
      </c>
      <c r="D90" s="65" t="s">
        <v>132</v>
      </c>
      <c r="E90" s="52">
        <v>56.35</v>
      </c>
      <c r="F90" s="204">
        <v>58.01</v>
      </c>
      <c r="G90" s="56">
        <v>68.7</v>
      </c>
      <c r="H90" s="56">
        <v>68</v>
      </c>
      <c r="I90" s="56">
        <v>44</v>
      </c>
      <c r="J90" s="56">
        <v>48</v>
      </c>
    </row>
    <row r="91" spans="1:10" ht="15" thickBot="1" x14ac:dyDescent="0.35">
      <c r="A91" s="205" t="s">
        <v>152</v>
      </c>
      <c r="B91" s="59">
        <v>33</v>
      </c>
      <c r="C91" s="60">
        <v>35</v>
      </c>
      <c r="D91" s="69" t="s">
        <v>305</v>
      </c>
      <c r="E91" s="59">
        <v>57.25</v>
      </c>
      <c r="F91" s="204">
        <v>57.46</v>
      </c>
      <c r="G91" s="61">
        <v>73.5</v>
      </c>
      <c r="H91" s="61">
        <v>71.900000000000006</v>
      </c>
      <c r="I91" s="61">
        <v>41</v>
      </c>
      <c r="J91" s="61">
        <v>43</v>
      </c>
    </row>
    <row r="92" spans="1:10" ht="15" thickBot="1" x14ac:dyDescent="0.35">
      <c r="A92" s="205" t="s">
        <v>153</v>
      </c>
      <c r="B92" s="52">
        <v>34</v>
      </c>
      <c r="C92" s="53">
        <v>36</v>
      </c>
      <c r="D92" s="63" t="s">
        <v>122</v>
      </c>
      <c r="E92" s="52">
        <v>57.15</v>
      </c>
      <c r="F92" s="204">
        <v>57.07</v>
      </c>
      <c r="G92" s="56">
        <v>72.3</v>
      </c>
      <c r="H92" s="56">
        <v>73.099999999999994</v>
      </c>
      <c r="I92" s="56">
        <v>42</v>
      </c>
      <c r="J92" s="56">
        <v>41</v>
      </c>
    </row>
    <row r="93" spans="1:10" ht="15" thickBot="1" x14ac:dyDescent="0.35">
      <c r="A93" s="205" t="s">
        <v>159</v>
      </c>
      <c r="B93" s="59">
        <v>40</v>
      </c>
      <c r="C93" s="60">
        <v>37</v>
      </c>
      <c r="D93" s="67" t="s">
        <v>138</v>
      </c>
      <c r="E93" s="59">
        <v>52.4</v>
      </c>
      <c r="F93" s="204">
        <v>56.25</v>
      </c>
      <c r="G93" s="61">
        <v>68.8</v>
      </c>
      <c r="H93" s="61">
        <v>73.5</v>
      </c>
      <c r="I93" s="61">
        <v>36</v>
      </c>
      <c r="J93" s="61">
        <v>39</v>
      </c>
    </row>
    <row r="94" spans="1:10" ht="15" thickBot="1" x14ac:dyDescent="0.35">
      <c r="A94" s="205" t="s">
        <v>156</v>
      </c>
      <c r="B94" s="52">
        <v>37</v>
      </c>
      <c r="C94" s="53">
        <v>38</v>
      </c>
      <c r="D94" s="66" t="s">
        <v>116</v>
      </c>
      <c r="E94" s="52">
        <v>54.1</v>
      </c>
      <c r="F94" s="204">
        <v>54.57</v>
      </c>
      <c r="G94" s="56">
        <v>67.2</v>
      </c>
      <c r="H94" s="56">
        <v>69.099999999999994</v>
      </c>
      <c r="I94" s="56">
        <v>41</v>
      </c>
      <c r="J94" s="56">
        <v>40</v>
      </c>
    </row>
    <row r="95" spans="1:10" ht="15" thickBot="1" x14ac:dyDescent="0.35">
      <c r="A95" s="205" t="s">
        <v>158</v>
      </c>
      <c r="B95" s="59">
        <v>39</v>
      </c>
      <c r="C95" s="60">
        <v>39</v>
      </c>
      <c r="D95" s="59" t="s">
        <v>127</v>
      </c>
      <c r="E95" s="59">
        <v>53.3</v>
      </c>
      <c r="F95" s="204">
        <v>53.76</v>
      </c>
      <c r="G95" s="61">
        <v>73.599999999999994</v>
      </c>
      <c r="H95" s="61">
        <v>72.5</v>
      </c>
      <c r="I95" s="61">
        <v>33</v>
      </c>
      <c r="J95" s="61">
        <v>35</v>
      </c>
    </row>
    <row r="96" spans="1:10" ht="15" thickBot="1" x14ac:dyDescent="0.35">
      <c r="A96" s="205" t="s">
        <v>157</v>
      </c>
      <c r="B96" s="52">
        <v>38</v>
      </c>
      <c r="C96" s="53">
        <v>40</v>
      </c>
      <c r="D96" s="63" t="s">
        <v>122</v>
      </c>
      <c r="E96" s="52">
        <v>53.95</v>
      </c>
      <c r="F96" s="204">
        <v>53.35</v>
      </c>
      <c r="G96" s="56">
        <v>68.900000000000006</v>
      </c>
      <c r="H96" s="56">
        <v>68.7</v>
      </c>
      <c r="I96" s="56">
        <v>39</v>
      </c>
      <c r="J96" s="56">
        <v>38</v>
      </c>
    </row>
    <row r="97" spans="1:10" ht="27" thickBot="1" x14ac:dyDescent="0.35">
      <c r="A97" s="205" t="s">
        <v>160</v>
      </c>
      <c r="B97" s="49">
        <v>41</v>
      </c>
      <c r="C97" s="50">
        <v>41</v>
      </c>
      <c r="D97" s="49" t="s">
        <v>112</v>
      </c>
      <c r="E97" s="49">
        <v>52.05</v>
      </c>
      <c r="F97" s="204">
        <v>53.22</v>
      </c>
      <c r="G97" s="51">
        <v>75.099999999999994</v>
      </c>
      <c r="H97" s="51">
        <v>75.400000000000006</v>
      </c>
      <c r="I97" s="51">
        <v>29</v>
      </c>
      <c r="J97" s="51">
        <v>31</v>
      </c>
    </row>
    <row r="98" spans="1:10" ht="15" thickBot="1" x14ac:dyDescent="0.35">
      <c r="A98" s="205" t="s">
        <v>163</v>
      </c>
      <c r="B98" s="52">
        <v>44</v>
      </c>
      <c r="C98" s="53">
        <v>42</v>
      </c>
      <c r="D98" s="65" t="s">
        <v>132</v>
      </c>
      <c r="E98" s="52">
        <v>51.1</v>
      </c>
      <c r="F98" s="204">
        <v>52.25</v>
      </c>
      <c r="G98" s="56">
        <v>73.2</v>
      </c>
      <c r="H98" s="56">
        <v>75.5</v>
      </c>
      <c r="I98" s="56">
        <v>29</v>
      </c>
      <c r="J98" s="56">
        <v>29</v>
      </c>
    </row>
    <row r="99" spans="1:10" ht="15" thickBot="1" x14ac:dyDescent="0.35">
      <c r="A99" s="205" t="s">
        <v>162</v>
      </c>
      <c r="B99" s="59">
        <v>42</v>
      </c>
      <c r="C99" s="60">
        <v>43</v>
      </c>
      <c r="D99" s="64" t="s">
        <v>116</v>
      </c>
      <c r="E99" s="59">
        <v>51.4</v>
      </c>
      <c r="F99" s="204">
        <v>52</v>
      </c>
      <c r="G99" s="61">
        <v>72.8</v>
      </c>
      <c r="H99" s="61">
        <v>73</v>
      </c>
      <c r="I99" s="61">
        <v>30</v>
      </c>
      <c r="J99" s="61">
        <v>31</v>
      </c>
    </row>
    <row r="100" spans="1:10" ht="27" thickBot="1" x14ac:dyDescent="0.35">
      <c r="A100" s="205" t="s">
        <v>161</v>
      </c>
      <c r="B100" s="52">
        <v>42</v>
      </c>
      <c r="C100" s="53">
        <v>44</v>
      </c>
      <c r="D100" s="63" t="s">
        <v>122</v>
      </c>
      <c r="E100" s="52">
        <v>51.4</v>
      </c>
      <c r="F100" s="204">
        <v>51.1</v>
      </c>
      <c r="G100" s="56">
        <v>63.8</v>
      </c>
      <c r="H100" s="56">
        <v>64.2</v>
      </c>
      <c r="I100" s="56">
        <v>39</v>
      </c>
      <c r="J100" s="56">
        <v>38</v>
      </c>
    </row>
    <row r="101" spans="1:10" ht="27" thickBot="1" x14ac:dyDescent="0.35">
      <c r="A101" s="205" t="s">
        <v>164</v>
      </c>
      <c r="B101" s="49">
        <v>45</v>
      </c>
      <c r="C101" s="50">
        <v>45</v>
      </c>
      <c r="D101" s="49" t="s">
        <v>127</v>
      </c>
      <c r="E101" s="49">
        <v>49</v>
      </c>
      <c r="F101" s="204">
        <v>50.6</v>
      </c>
      <c r="G101" s="51">
        <v>68</v>
      </c>
      <c r="H101" s="51">
        <v>70.2</v>
      </c>
      <c r="I101" s="51">
        <v>30</v>
      </c>
      <c r="J101" s="51">
        <v>31</v>
      </c>
    </row>
    <row r="102" spans="1:10" ht="15" thickBot="1" x14ac:dyDescent="0.35">
      <c r="A102" s="205" t="s">
        <v>165</v>
      </c>
      <c r="B102" s="52">
        <v>46</v>
      </c>
      <c r="C102" s="53">
        <v>46</v>
      </c>
      <c r="D102" s="52" t="s">
        <v>112</v>
      </c>
      <c r="E102" s="52">
        <v>46.45</v>
      </c>
      <c r="F102" s="204">
        <v>47.88</v>
      </c>
      <c r="G102" s="56">
        <v>63.9</v>
      </c>
      <c r="H102" s="56">
        <v>65.7</v>
      </c>
      <c r="I102" s="56">
        <v>29</v>
      </c>
      <c r="J102" s="56">
        <v>30</v>
      </c>
    </row>
    <row r="103" spans="1:10" x14ac:dyDescent="0.3">
      <c r="A103" s="74" t="s">
        <v>71</v>
      </c>
    </row>
    <row r="104" spans="1:10" x14ac:dyDescent="0.3">
      <c r="A104" s="75" t="s">
        <v>306</v>
      </c>
    </row>
    <row r="105" spans="1:10" x14ac:dyDescent="0.3">
      <c r="A105" s="74" t="s">
        <v>167</v>
      </c>
    </row>
    <row r="106" spans="1:10" x14ac:dyDescent="0.3">
      <c r="A106" s="74" t="s">
        <v>293</v>
      </c>
    </row>
    <row r="107" spans="1:10" x14ac:dyDescent="0.3">
      <c r="A107" s="74" t="s">
        <v>307</v>
      </c>
    </row>
    <row r="108" spans="1:10" x14ac:dyDescent="0.3">
      <c r="A108" s="74" t="s">
        <v>71</v>
      </c>
    </row>
    <row r="109" spans="1:10" x14ac:dyDescent="0.3">
      <c r="A109" s="10" t="s">
        <v>300</v>
      </c>
      <c r="B109" s="36">
        <v>44623</v>
      </c>
    </row>
  </sheetData>
  <mergeCells count="5">
    <mergeCell ref="B26:B29"/>
    <mergeCell ref="A55:A56"/>
    <mergeCell ref="E55:F55"/>
    <mergeCell ref="G55:H55"/>
    <mergeCell ref="I55:J55"/>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7F814-72AE-49C1-A426-1D214AEC7CE3}">
  <dimension ref="A1:J99"/>
  <sheetViews>
    <sheetView topLeftCell="A42" workbookViewId="0">
      <selection activeCell="A50" sqref="A50:A95"/>
    </sheetView>
  </sheetViews>
  <sheetFormatPr defaultRowHeight="14.4" x14ac:dyDescent="0.3"/>
  <sheetData>
    <row r="1" spans="1:3" x14ac:dyDescent="0.3">
      <c r="A1" s="123" t="s">
        <v>71</v>
      </c>
    </row>
    <row r="3" spans="1:3" x14ac:dyDescent="0.3">
      <c r="A3" s="123" t="s">
        <v>71</v>
      </c>
    </row>
    <row r="4" spans="1:3" ht="18" x14ac:dyDescent="0.3">
      <c r="A4" s="124" t="s">
        <v>74</v>
      </c>
    </row>
    <row r="5" spans="1:3" x14ac:dyDescent="0.3">
      <c r="A5" s="125" t="s">
        <v>271</v>
      </c>
    </row>
    <row r="6" spans="1:3" x14ac:dyDescent="0.3">
      <c r="A6" s="126" t="s">
        <v>71</v>
      </c>
    </row>
    <row r="7" spans="1:3" x14ac:dyDescent="0.3">
      <c r="A7" s="127" t="s">
        <v>272</v>
      </c>
    </row>
    <row r="8" spans="1:3" ht="15" thickBot="1" x14ac:dyDescent="0.35">
      <c r="A8" s="128" t="s">
        <v>77</v>
      </c>
    </row>
    <row r="9" spans="1:3" ht="15" thickBot="1" x14ac:dyDescent="0.35">
      <c r="A9" s="129" t="s">
        <v>71</v>
      </c>
      <c r="B9" s="130" t="s">
        <v>78</v>
      </c>
      <c r="C9" s="130" t="s">
        <v>79</v>
      </c>
    </row>
    <row r="10" spans="1:3" ht="15" thickBot="1" x14ac:dyDescent="0.35">
      <c r="A10" s="131">
        <v>1</v>
      </c>
      <c r="B10" s="132" t="s">
        <v>80</v>
      </c>
      <c r="C10" s="132">
        <v>86</v>
      </c>
    </row>
    <row r="11" spans="1:3" ht="15" thickBot="1" x14ac:dyDescent="0.35">
      <c r="A11" s="133">
        <v>2</v>
      </c>
      <c r="B11" s="134" t="s">
        <v>83</v>
      </c>
      <c r="C11" s="134">
        <v>83</v>
      </c>
    </row>
    <row r="12" spans="1:3" ht="15" thickBot="1" x14ac:dyDescent="0.35">
      <c r="A12" s="131">
        <v>3</v>
      </c>
      <c r="B12" s="132" t="s">
        <v>228</v>
      </c>
      <c r="C12" s="132">
        <v>83</v>
      </c>
    </row>
    <row r="13" spans="1:3" ht="15" thickBot="1" x14ac:dyDescent="0.35">
      <c r="A13" s="133">
        <v>4</v>
      </c>
      <c r="B13" s="134" t="s">
        <v>229</v>
      </c>
      <c r="C13" s="134">
        <v>83</v>
      </c>
    </row>
    <row r="14" spans="1:3" ht="28.2" thickBot="1" x14ac:dyDescent="0.35">
      <c r="A14" s="131">
        <v>5</v>
      </c>
      <c r="B14" s="132" t="s">
        <v>84</v>
      </c>
      <c r="C14" s="132">
        <v>81</v>
      </c>
    </row>
    <row r="15" spans="1:3" ht="15" thickBot="1" x14ac:dyDescent="0.35">
      <c r="A15" s="133" t="s">
        <v>85</v>
      </c>
      <c r="B15" s="134" t="s">
        <v>71</v>
      </c>
      <c r="C15" s="134" t="s">
        <v>71</v>
      </c>
    </row>
    <row r="16" spans="1:3" ht="15" thickBot="1" x14ac:dyDescent="0.35">
      <c r="A16" s="131">
        <v>46</v>
      </c>
      <c r="B16" s="132" t="s">
        <v>86</v>
      </c>
      <c r="C16" s="132">
        <v>50</v>
      </c>
    </row>
    <row r="17" spans="1:3" x14ac:dyDescent="0.3">
      <c r="A17" s="135" t="s">
        <v>71</v>
      </c>
    </row>
    <row r="18" spans="1:3" x14ac:dyDescent="0.3">
      <c r="A18" s="136" t="s">
        <v>273</v>
      </c>
    </row>
    <row r="19" spans="1:3" x14ac:dyDescent="0.3">
      <c r="A19" s="135" t="s">
        <v>71</v>
      </c>
    </row>
    <row r="20" spans="1:3" x14ac:dyDescent="0.3">
      <c r="A20" s="136" t="s">
        <v>274</v>
      </c>
    </row>
    <row r="21" spans="1:3" x14ac:dyDescent="0.3">
      <c r="A21" s="135" t="s">
        <v>71</v>
      </c>
    </row>
    <row r="22" spans="1:3" x14ac:dyDescent="0.3">
      <c r="A22" s="136" t="s">
        <v>275</v>
      </c>
    </row>
    <row r="23" spans="1:3" ht="55.2" x14ac:dyDescent="0.3">
      <c r="A23" s="137" t="s">
        <v>71</v>
      </c>
      <c r="B23" s="141" t="s">
        <v>238</v>
      </c>
      <c r="C23" s="142" t="s">
        <v>276</v>
      </c>
    </row>
    <row r="24" spans="1:3" ht="307.2" x14ac:dyDescent="0.3">
      <c r="A24" s="138" t="s">
        <v>91</v>
      </c>
      <c r="B24" s="142" t="s">
        <v>71</v>
      </c>
      <c r="C24" s="142" t="s">
        <v>71</v>
      </c>
    </row>
    <row r="25" spans="1:3" ht="345" x14ac:dyDescent="0.3">
      <c r="A25" s="139" t="s">
        <v>92</v>
      </c>
      <c r="B25" s="143" t="s">
        <v>71</v>
      </c>
      <c r="C25" s="142" t="s">
        <v>277</v>
      </c>
    </row>
    <row r="26" spans="1:3" ht="326.39999999999998" x14ac:dyDescent="0.3">
      <c r="A26" s="140" t="s">
        <v>93</v>
      </c>
      <c r="B26" s="144"/>
      <c r="C26" s="30"/>
    </row>
    <row r="27" spans="1:3" x14ac:dyDescent="0.3">
      <c r="A27" s="99" t="s">
        <v>71</v>
      </c>
    </row>
    <row r="28" spans="1:3" x14ac:dyDescent="0.3">
      <c r="A28" s="99" t="s">
        <v>71</v>
      </c>
    </row>
    <row r="29" spans="1:3" x14ac:dyDescent="0.3">
      <c r="A29" s="100" t="s">
        <v>242</v>
      </c>
    </row>
    <row r="30" spans="1:3" x14ac:dyDescent="0.3">
      <c r="A30" s="145" t="s">
        <v>71</v>
      </c>
    </row>
    <row r="31" spans="1:3" ht="409.6" x14ac:dyDescent="0.3">
      <c r="A31" s="35" t="s">
        <v>278</v>
      </c>
    </row>
    <row r="32" spans="1:3" x14ac:dyDescent="0.3">
      <c r="A32" s="102" t="s">
        <v>71</v>
      </c>
    </row>
    <row r="33" spans="1:10" ht="409.6" x14ac:dyDescent="0.3">
      <c r="A33" s="35" t="s">
        <v>279</v>
      </c>
    </row>
    <row r="34" spans="1:10" x14ac:dyDescent="0.3">
      <c r="A34" s="102" t="s">
        <v>71</v>
      </c>
    </row>
    <row r="35" spans="1:10" x14ac:dyDescent="0.3">
      <c r="A35" s="100" t="s">
        <v>245</v>
      </c>
    </row>
    <row r="36" spans="1:10" x14ac:dyDescent="0.3">
      <c r="A36" s="102" t="s">
        <v>71</v>
      </c>
    </row>
    <row r="37" spans="1:10" ht="342" x14ac:dyDescent="0.3">
      <c r="A37" s="35" t="s">
        <v>280</v>
      </c>
    </row>
    <row r="38" spans="1:10" x14ac:dyDescent="0.3">
      <c r="A38" s="102" t="s">
        <v>71</v>
      </c>
    </row>
    <row r="39" spans="1:10" ht="409.6" x14ac:dyDescent="0.3">
      <c r="A39" s="35" t="s">
        <v>281</v>
      </c>
    </row>
    <row r="40" spans="1:10" x14ac:dyDescent="0.3">
      <c r="A40" s="102" t="s">
        <v>71</v>
      </c>
    </row>
    <row r="41" spans="1:10" ht="409.6" x14ac:dyDescent="0.3">
      <c r="A41" s="35" t="s">
        <v>103</v>
      </c>
    </row>
    <row r="42" spans="1:10" x14ac:dyDescent="0.3">
      <c r="A42" s="146" t="s">
        <v>71</v>
      </c>
    </row>
    <row r="43" spans="1:10" ht="15.6" x14ac:dyDescent="0.3">
      <c r="A43" s="37" t="s">
        <v>71</v>
      </c>
    </row>
    <row r="44" spans="1:10" ht="17.399999999999999" x14ac:dyDescent="0.3">
      <c r="A44" s="105" t="s">
        <v>272</v>
      </c>
    </row>
    <row r="45" spans="1:10" ht="17.399999999999999" x14ac:dyDescent="0.3">
      <c r="B45" s="147" t="s">
        <v>71</v>
      </c>
      <c r="C45" s="148" t="s">
        <v>106</v>
      </c>
    </row>
    <row r="46" spans="1:10" ht="15" thickBot="1" x14ac:dyDescent="0.35">
      <c r="A46" s="146" t="s">
        <v>71</v>
      </c>
    </row>
    <row r="47" spans="1:10" ht="19.2" customHeight="1" thickBot="1" x14ac:dyDescent="0.35">
      <c r="A47" s="177" t="s">
        <v>71</v>
      </c>
      <c r="B47" s="149"/>
      <c r="C47" s="150" t="s">
        <v>107</v>
      </c>
      <c r="D47" s="151"/>
      <c r="E47" s="208" t="s">
        <v>108</v>
      </c>
      <c r="F47" s="209"/>
      <c r="G47" s="171" t="s">
        <v>251</v>
      </c>
      <c r="H47" s="172"/>
      <c r="I47" s="173" t="s">
        <v>110</v>
      </c>
      <c r="J47" s="174"/>
    </row>
    <row r="48" spans="1:10" x14ac:dyDescent="0.3">
      <c r="A48" s="177"/>
      <c r="B48" s="179">
        <v>2018</v>
      </c>
      <c r="C48" s="181">
        <v>2019</v>
      </c>
      <c r="D48" s="183" t="s">
        <v>71</v>
      </c>
      <c r="E48" s="185">
        <v>2018</v>
      </c>
      <c r="F48" s="202">
        <v>2019</v>
      </c>
      <c r="G48" s="187" t="s">
        <v>282</v>
      </c>
      <c r="H48" s="109">
        <v>2019</v>
      </c>
      <c r="I48" s="175">
        <v>2018</v>
      </c>
      <c r="J48" s="175" t="s">
        <v>284</v>
      </c>
    </row>
    <row r="49" spans="1:10" ht="15" thickBot="1" x14ac:dyDescent="0.35">
      <c r="A49" s="178"/>
      <c r="B49" s="180"/>
      <c r="C49" s="182"/>
      <c r="D49" s="184"/>
      <c r="E49" s="186"/>
      <c r="F49" s="203"/>
      <c r="G49" s="188"/>
      <c r="H49" s="48" t="s">
        <v>283</v>
      </c>
      <c r="I49" s="176"/>
      <c r="J49" s="176"/>
    </row>
    <row r="50" spans="1:10" ht="15" thickBot="1" x14ac:dyDescent="0.35">
      <c r="A50" s="205" t="s">
        <v>111</v>
      </c>
      <c r="B50" s="49">
        <v>1</v>
      </c>
      <c r="C50" s="50">
        <v>1</v>
      </c>
      <c r="D50" s="49" t="s">
        <v>112</v>
      </c>
      <c r="E50" s="49">
        <v>86.03</v>
      </c>
      <c r="F50" s="204">
        <v>86.32</v>
      </c>
      <c r="G50" s="51">
        <v>84.06</v>
      </c>
      <c r="H50" s="51">
        <v>84.64</v>
      </c>
      <c r="I50" s="51">
        <v>88</v>
      </c>
      <c r="J50" s="51">
        <v>88</v>
      </c>
    </row>
    <row r="51" spans="1:10" ht="15" thickBot="1" x14ac:dyDescent="0.35">
      <c r="A51" s="205" t="s">
        <v>117</v>
      </c>
      <c r="B51" s="52">
        <v>2</v>
      </c>
      <c r="C51" s="53">
        <v>2</v>
      </c>
      <c r="D51" s="52" t="s">
        <v>127</v>
      </c>
      <c r="E51" s="52">
        <v>83.58</v>
      </c>
      <c r="F51" s="204">
        <v>83.48</v>
      </c>
      <c r="G51" s="56">
        <v>82.16</v>
      </c>
      <c r="H51" s="56">
        <v>82.95</v>
      </c>
      <c r="I51" s="56">
        <v>85</v>
      </c>
      <c r="J51" s="56">
        <v>84</v>
      </c>
    </row>
    <row r="52" spans="1:10" ht="15" thickBot="1" x14ac:dyDescent="0.35">
      <c r="A52" s="205" t="s">
        <v>113</v>
      </c>
      <c r="B52" s="49">
        <v>4</v>
      </c>
      <c r="C52" s="50">
        <v>3</v>
      </c>
      <c r="D52" s="152" t="s">
        <v>114</v>
      </c>
      <c r="E52" s="49">
        <v>82.64</v>
      </c>
      <c r="F52" s="204">
        <v>83.14</v>
      </c>
      <c r="G52" s="51">
        <v>81.27</v>
      </c>
      <c r="H52" s="51">
        <v>81.27</v>
      </c>
      <c r="I52" s="51">
        <v>84</v>
      </c>
      <c r="J52" s="51">
        <v>85</v>
      </c>
    </row>
    <row r="53" spans="1:10" ht="15" thickBot="1" x14ac:dyDescent="0.35">
      <c r="A53" s="205" t="s">
        <v>229</v>
      </c>
      <c r="B53" s="52">
        <v>3</v>
      </c>
      <c r="C53" s="53">
        <v>4</v>
      </c>
      <c r="D53" s="153" t="s">
        <v>116</v>
      </c>
      <c r="E53" s="52">
        <v>82.69</v>
      </c>
      <c r="F53" s="204">
        <v>82.68</v>
      </c>
      <c r="G53" s="56">
        <v>80.37</v>
      </c>
      <c r="H53" s="56">
        <v>80.349999999999994</v>
      </c>
      <c r="I53" s="56">
        <v>85</v>
      </c>
      <c r="J53" s="56">
        <v>85</v>
      </c>
    </row>
    <row r="54" spans="1:10" ht="40.200000000000003" thickBot="1" x14ac:dyDescent="0.35">
      <c r="A54" s="206" t="s">
        <v>118</v>
      </c>
      <c r="B54" s="59">
        <v>5</v>
      </c>
      <c r="C54" s="60">
        <v>5</v>
      </c>
      <c r="D54" s="59" t="s">
        <v>112</v>
      </c>
      <c r="E54" s="59">
        <v>82.11</v>
      </c>
      <c r="F54" s="204">
        <v>81.33</v>
      </c>
      <c r="G54" s="61">
        <v>82.22</v>
      </c>
      <c r="H54" s="61">
        <v>82.65</v>
      </c>
      <c r="I54" s="61">
        <v>82</v>
      </c>
      <c r="J54" s="61">
        <v>80</v>
      </c>
    </row>
    <row r="55" spans="1:10" ht="27" thickBot="1" x14ac:dyDescent="0.35">
      <c r="A55" s="205" t="s">
        <v>119</v>
      </c>
      <c r="B55" s="52">
        <v>6</v>
      </c>
      <c r="C55" s="53">
        <v>6</v>
      </c>
      <c r="D55" s="52" t="s">
        <v>127</v>
      </c>
      <c r="E55" s="52">
        <v>80.459999999999994</v>
      </c>
      <c r="F55" s="204">
        <v>80.349999999999994</v>
      </c>
      <c r="G55" s="56">
        <v>75.92</v>
      </c>
      <c r="H55" s="56">
        <v>75.69</v>
      </c>
      <c r="I55" s="56">
        <v>85</v>
      </c>
      <c r="J55" s="56">
        <v>85</v>
      </c>
    </row>
    <row r="56" spans="1:10" ht="15" thickBot="1" x14ac:dyDescent="0.35">
      <c r="A56" s="205" t="s">
        <v>120</v>
      </c>
      <c r="B56" s="49">
        <v>7</v>
      </c>
      <c r="C56" s="50">
        <v>7</v>
      </c>
      <c r="D56" s="49" t="s">
        <v>127</v>
      </c>
      <c r="E56" s="49">
        <v>80</v>
      </c>
      <c r="F56" s="204">
        <v>79.45</v>
      </c>
      <c r="G56" s="51">
        <v>79</v>
      </c>
      <c r="H56" s="51">
        <v>78.900000000000006</v>
      </c>
      <c r="I56" s="51">
        <v>81</v>
      </c>
      <c r="J56" s="51">
        <v>80</v>
      </c>
    </row>
    <row r="57" spans="1:10" ht="27" thickBot="1" x14ac:dyDescent="0.35">
      <c r="A57" s="205" t="s">
        <v>121</v>
      </c>
      <c r="B57" s="52">
        <v>8</v>
      </c>
      <c r="C57" s="53">
        <v>8</v>
      </c>
      <c r="D57" s="52" t="s">
        <v>127</v>
      </c>
      <c r="E57" s="52">
        <v>79.02</v>
      </c>
      <c r="F57" s="204">
        <v>79.02</v>
      </c>
      <c r="G57" s="56">
        <v>76.03</v>
      </c>
      <c r="H57" s="56">
        <v>76.040000000000006</v>
      </c>
      <c r="I57" s="56">
        <v>82</v>
      </c>
      <c r="J57" s="56">
        <v>82</v>
      </c>
    </row>
    <row r="58" spans="1:10" ht="15" thickBot="1" x14ac:dyDescent="0.35">
      <c r="A58" s="205" t="s">
        <v>123</v>
      </c>
      <c r="B58" s="49">
        <v>9</v>
      </c>
      <c r="C58" s="50">
        <v>9</v>
      </c>
      <c r="D58" s="49" t="s">
        <v>112</v>
      </c>
      <c r="E58" s="49">
        <v>77.75</v>
      </c>
      <c r="F58" s="204">
        <v>77.680000000000007</v>
      </c>
      <c r="G58" s="51">
        <v>78.5</v>
      </c>
      <c r="H58" s="51">
        <v>79.349999999999994</v>
      </c>
      <c r="I58" s="51">
        <v>77</v>
      </c>
      <c r="J58" s="51">
        <v>76</v>
      </c>
    </row>
    <row r="59" spans="1:10" ht="15" thickBot="1" x14ac:dyDescent="0.35">
      <c r="A59" s="205" t="s">
        <v>124</v>
      </c>
      <c r="B59" s="52">
        <v>10</v>
      </c>
      <c r="C59" s="53">
        <v>10</v>
      </c>
      <c r="D59" s="52" t="s">
        <v>112</v>
      </c>
      <c r="E59" s="52">
        <v>76.77</v>
      </c>
      <c r="F59" s="204">
        <v>77.290000000000006</v>
      </c>
      <c r="G59" s="56">
        <v>78.540000000000006</v>
      </c>
      <c r="H59" s="56">
        <v>78.569999999999993</v>
      </c>
      <c r="I59" s="56">
        <v>75</v>
      </c>
      <c r="J59" s="56">
        <v>76</v>
      </c>
    </row>
    <row r="60" spans="1:10" ht="15" thickBot="1" x14ac:dyDescent="0.35">
      <c r="A60" s="205" t="s">
        <v>126</v>
      </c>
      <c r="B60" s="59">
        <v>12</v>
      </c>
      <c r="C60" s="60">
        <v>11</v>
      </c>
      <c r="D60" s="154" t="s">
        <v>254</v>
      </c>
      <c r="E60" s="59">
        <v>75.900000000000006</v>
      </c>
      <c r="F60" s="204">
        <v>76.75</v>
      </c>
      <c r="G60" s="61">
        <v>80.8</v>
      </c>
      <c r="H60" s="61">
        <v>80.5</v>
      </c>
      <c r="I60" s="61">
        <v>71</v>
      </c>
      <c r="J60" s="61">
        <v>73</v>
      </c>
    </row>
    <row r="61" spans="1:10" ht="15" thickBot="1" x14ac:dyDescent="0.35">
      <c r="A61" s="205" t="s">
        <v>125</v>
      </c>
      <c r="B61" s="52">
        <v>11</v>
      </c>
      <c r="C61" s="53">
        <v>12</v>
      </c>
      <c r="D61" s="153" t="s">
        <v>116</v>
      </c>
      <c r="E61" s="52">
        <v>76.760000000000005</v>
      </c>
      <c r="F61" s="204">
        <v>75.959999999999994</v>
      </c>
      <c r="G61" s="56">
        <v>79.510000000000005</v>
      </c>
      <c r="H61" s="56">
        <v>78.91</v>
      </c>
      <c r="I61" s="56">
        <v>74</v>
      </c>
      <c r="J61" s="56">
        <v>73</v>
      </c>
    </row>
    <row r="62" spans="1:10" ht="27" thickBot="1" x14ac:dyDescent="0.35">
      <c r="A62" s="205" t="s">
        <v>129</v>
      </c>
      <c r="B62" s="59">
        <v>13</v>
      </c>
      <c r="C62" s="60">
        <v>13</v>
      </c>
      <c r="D62" s="59" t="s">
        <v>112</v>
      </c>
      <c r="E62" s="59">
        <v>75.510000000000005</v>
      </c>
      <c r="F62" s="204">
        <v>75.010000000000005</v>
      </c>
      <c r="G62" s="61">
        <v>69.010000000000005</v>
      </c>
      <c r="H62" s="61">
        <v>69.010000000000005</v>
      </c>
      <c r="I62" s="61">
        <v>82</v>
      </c>
      <c r="J62" s="61">
        <v>81</v>
      </c>
    </row>
    <row r="63" spans="1:10" ht="15" thickBot="1" x14ac:dyDescent="0.35">
      <c r="A63" s="205" t="s">
        <v>130</v>
      </c>
      <c r="B63" s="52">
        <v>15</v>
      </c>
      <c r="C63" s="53">
        <v>14</v>
      </c>
      <c r="D63" s="155" t="s">
        <v>254</v>
      </c>
      <c r="E63" s="52">
        <v>73.069999999999993</v>
      </c>
      <c r="F63" s="204">
        <v>74.650000000000006</v>
      </c>
      <c r="G63" s="56">
        <v>76.13</v>
      </c>
      <c r="H63" s="56">
        <v>77.290000000000006</v>
      </c>
      <c r="I63" s="56">
        <v>70</v>
      </c>
      <c r="J63" s="56">
        <v>72</v>
      </c>
    </row>
    <row r="64" spans="1:10" ht="15" thickBot="1" x14ac:dyDescent="0.35">
      <c r="A64" s="205" t="s">
        <v>285</v>
      </c>
      <c r="B64" s="49">
        <v>14</v>
      </c>
      <c r="C64" s="50">
        <v>15</v>
      </c>
      <c r="D64" s="156" t="s">
        <v>258</v>
      </c>
      <c r="E64" s="49">
        <v>73.349999999999994</v>
      </c>
      <c r="F64" s="204">
        <v>74.48</v>
      </c>
      <c r="G64" s="51">
        <v>71.69</v>
      </c>
      <c r="H64" s="51">
        <v>73.95</v>
      </c>
      <c r="I64" s="51">
        <v>75</v>
      </c>
      <c r="J64" s="51">
        <v>75</v>
      </c>
    </row>
    <row r="65" spans="1:10" ht="15" thickBot="1" x14ac:dyDescent="0.35">
      <c r="A65" s="205" t="s">
        <v>286</v>
      </c>
      <c r="B65" s="52">
        <v>18</v>
      </c>
      <c r="C65" s="53">
        <v>16</v>
      </c>
      <c r="D65" s="157" t="s">
        <v>132</v>
      </c>
      <c r="E65" s="52">
        <v>69.02</v>
      </c>
      <c r="F65" s="204">
        <v>70.64</v>
      </c>
      <c r="G65" s="56">
        <v>82.04</v>
      </c>
      <c r="H65" s="56">
        <v>83.28</v>
      </c>
      <c r="I65" s="56">
        <v>56</v>
      </c>
      <c r="J65" s="56">
        <v>58</v>
      </c>
    </row>
    <row r="66" spans="1:10" ht="15" thickBot="1" x14ac:dyDescent="0.35">
      <c r="A66" s="205" t="s">
        <v>133</v>
      </c>
      <c r="B66" s="59">
        <v>16</v>
      </c>
      <c r="C66" s="60">
        <v>17</v>
      </c>
      <c r="D66" s="158" t="s">
        <v>135</v>
      </c>
      <c r="E66" s="59">
        <v>69.92</v>
      </c>
      <c r="F66" s="204">
        <v>70.28</v>
      </c>
      <c r="G66" s="61">
        <v>76.84</v>
      </c>
      <c r="H66" s="61">
        <v>76.55</v>
      </c>
      <c r="I66" s="61">
        <v>63</v>
      </c>
      <c r="J66" s="61">
        <v>64</v>
      </c>
    </row>
    <row r="67" spans="1:10" ht="27" thickBot="1" x14ac:dyDescent="0.35">
      <c r="A67" s="205" t="s">
        <v>287</v>
      </c>
      <c r="B67" s="52">
        <v>17</v>
      </c>
      <c r="C67" s="53">
        <v>18</v>
      </c>
      <c r="D67" s="153" t="s">
        <v>116</v>
      </c>
      <c r="E67" s="52">
        <v>69.44</v>
      </c>
      <c r="F67" s="204">
        <v>69.92</v>
      </c>
      <c r="G67" s="56">
        <v>79.87</v>
      </c>
      <c r="H67" s="56">
        <v>80.83</v>
      </c>
      <c r="I67" s="56">
        <v>59</v>
      </c>
      <c r="J67" s="56">
        <v>59</v>
      </c>
    </row>
    <row r="68" spans="1:10" ht="15" thickBot="1" x14ac:dyDescent="0.35">
      <c r="A68" s="205" t="s">
        <v>288</v>
      </c>
      <c r="B68" s="59">
        <v>20</v>
      </c>
      <c r="C68" s="60">
        <v>19</v>
      </c>
      <c r="D68" s="154" t="s">
        <v>114</v>
      </c>
      <c r="E68" s="59">
        <v>68.63</v>
      </c>
      <c r="F68" s="204">
        <v>68.8</v>
      </c>
      <c r="G68" s="61">
        <v>79.260000000000005</v>
      </c>
      <c r="H68" s="61">
        <v>79.59</v>
      </c>
      <c r="I68" s="61">
        <v>58</v>
      </c>
      <c r="J68" s="61">
        <v>58</v>
      </c>
    </row>
    <row r="69" spans="1:10" ht="15" thickBot="1" x14ac:dyDescent="0.35">
      <c r="A69" s="205" t="s">
        <v>131</v>
      </c>
      <c r="B69" s="52">
        <v>19</v>
      </c>
      <c r="C69" s="53">
        <v>20</v>
      </c>
      <c r="D69" s="153" t="s">
        <v>116</v>
      </c>
      <c r="E69" s="52">
        <v>68.650000000000006</v>
      </c>
      <c r="F69" s="204">
        <v>68.48</v>
      </c>
      <c r="G69" s="56">
        <v>77.3</v>
      </c>
      <c r="H69" s="56">
        <v>76.95</v>
      </c>
      <c r="I69" s="56">
        <v>60</v>
      </c>
      <c r="J69" s="56">
        <v>60</v>
      </c>
    </row>
    <row r="70" spans="1:10" ht="15" thickBot="1" x14ac:dyDescent="0.35">
      <c r="A70" s="205" t="s">
        <v>140</v>
      </c>
      <c r="B70" s="59">
        <v>22</v>
      </c>
      <c r="C70" s="60">
        <v>21</v>
      </c>
      <c r="D70" s="154" t="s">
        <v>114</v>
      </c>
      <c r="E70" s="59">
        <v>67.010000000000005</v>
      </c>
      <c r="F70" s="204">
        <v>67.84</v>
      </c>
      <c r="G70" s="61">
        <v>77.02</v>
      </c>
      <c r="H70" s="61">
        <v>77.680000000000007</v>
      </c>
      <c r="I70" s="61">
        <v>57</v>
      </c>
      <c r="J70" s="61">
        <v>58</v>
      </c>
    </row>
    <row r="71" spans="1:10" ht="15" thickBot="1" x14ac:dyDescent="0.35">
      <c r="A71" s="205" t="s">
        <v>139</v>
      </c>
      <c r="B71" s="52">
        <v>21</v>
      </c>
      <c r="C71" s="53">
        <v>22</v>
      </c>
      <c r="D71" s="153" t="s">
        <v>116</v>
      </c>
      <c r="E71" s="52">
        <v>68.209999999999994</v>
      </c>
      <c r="F71" s="204">
        <v>67.81</v>
      </c>
      <c r="G71" s="56">
        <v>75.42</v>
      </c>
      <c r="H71" s="56">
        <v>75.61</v>
      </c>
      <c r="I71" s="56">
        <v>61</v>
      </c>
      <c r="J71" s="56">
        <v>60</v>
      </c>
    </row>
    <row r="72" spans="1:10" ht="40.200000000000003" thickBot="1" x14ac:dyDescent="0.35">
      <c r="A72" s="206" t="s">
        <v>141</v>
      </c>
      <c r="B72" s="49">
        <v>23</v>
      </c>
      <c r="C72" s="50">
        <v>23</v>
      </c>
      <c r="D72" s="49" t="s">
        <v>112</v>
      </c>
      <c r="E72" s="49">
        <v>66.64</v>
      </c>
      <c r="F72" s="204">
        <v>67.55</v>
      </c>
      <c r="G72" s="51">
        <v>76.27</v>
      </c>
      <c r="H72" s="51">
        <v>76.099999999999994</v>
      </c>
      <c r="I72" s="51">
        <v>57</v>
      </c>
      <c r="J72" s="51">
        <v>59</v>
      </c>
    </row>
    <row r="73" spans="1:10" ht="15" thickBot="1" x14ac:dyDescent="0.35">
      <c r="A73" s="205" t="s">
        <v>142</v>
      </c>
      <c r="B73" s="52">
        <v>24</v>
      </c>
      <c r="C73" s="53">
        <v>24</v>
      </c>
      <c r="D73" s="52" t="s">
        <v>127</v>
      </c>
      <c r="E73" s="52">
        <v>64.319999999999993</v>
      </c>
      <c r="F73" s="204">
        <v>65.36</v>
      </c>
      <c r="G73" s="56">
        <v>71.63</v>
      </c>
      <c r="H73" s="56">
        <v>71.709999999999994</v>
      </c>
      <c r="I73" s="56">
        <v>57</v>
      </c>
      <c r="J73" s="56">
        <v>59</v>
      </c>
    </row>
    <row r="74" spans="1:10" ht="15" thickBot="1" x14ac:dyDescent="0.35">
      <c r="A74" s="205" t="s">
        <v>143</v>
      </c>
      <c r="B74" s="59">
        <v>25</v>
      </c>
      <c r="C74" s="60">
        <v>25</v>
      </c>
      <c r="D74" s="59" t="s">
        <v>112</v>
      </c>
      <c r="E74" s="59">
        <v>62.45</v>
      </c>
      <c r="F74" s="204">
        <v>62.59</v>
      </c>
      <c r="G74" s="61">
        <v>74.900000000000006</v>
      </c>
      <c r="H74" s="61">
        <v>75.150000000000006</v>
      </c>
      <c r="I74" s="61">
        <v>50</v>
      </c>
      <c r="J74" s="61">
        <v>50</v>
      </c>
    </row>
    <row r="75" spans="1:10" ht="15" thickBot="1" x14ac:dyDescent="0.35">
      <c r="A75" s="205" t="s">
        <v>148</v>
      </c>
      <c r="B75" s="52">
        <v>26</v>
      </c>
      <c r="C75" s="53">
        <v>26</v>
      </c>
      <c r="D75" s="52" t="s">
        <v>127</v>
      </c>
      <c r="E75" s="52">
        <v>61.35</v>
      </c>
      <c r="F75" s="204">
        <v>62.28</v>
      </c>
      <c r="G75" s="56">
        <v>72.7</v>
      </c>
      <c r="H75" s="56">
        <v>72.56</v>
      </c>
      <c r="I75" s="56">
        <v>50</v>
      </c>
      <c r="J75" s="56">
        <v>52</v>
      </c>
    </row>
    <row r="76" spans="1:10" ht="15" thickBot="1" x14ac:dyDescent="0.35">
      <c r="A76" s="205" t="s">
        <v>289</v>
      </c>
      <c r="B76" s="59">
        <v>31</v>
      </c>
      <c r="C76" s="60">
        <v>27</v>
      </c>
      <c r="D76" s="159" t="s">
        <v>290</v>
      </c>
      <c r="E76" s="59">
        <v>59.53</v>
      </c>
      <c r="F76" s="204">
        <v>59.89</v>
      </c>
      <c r="G76" s="61">
        <v>75.06</v>
      </c>
      <c r="H76" s="61">
        <v>75.77</v>
      </c>
      <c r="I76" s="61">
        <v>44</v>
      </c>
      <c r="J76" s="61">
        <v>44</v>
      </c>
    </row>
    <row r="77" spans="1:10" ht="15" thickBot="1" x14ac:dyDescent="0.35">
      <c r="A77" s="205" t="s">
        <v>147</v>
      </c>
      <c r="B77" s="52">
        <v>28</v>
      </c>
      <c r="C77" s="53">
        <v>28</v>
      </c>
      <c r="D77" s="52" t="s">
        <v>127</v>
      </c>
      <c r="E77" s="52">
        <v>60.36</v>
      </c>
      <c r="F77" s="204">
        <v>59.72</v>
      </c>
      <c r="G77" s="56">
        <v>64.72</v>
      </c>
      <c r="H77" s="56">
        <v>65.430000000000007</v>
      </c>
      <c r="I77" s="56">
        <v>56</v>
      </c>
      <c r="J77" s="56">
        <v>54</v>
      </c>
    </row>
    <row r="78" spans="1:10" ht="15" thickBot="1" x14ac:dyDescent="0.35">
      <c r="A78" s="205" t="s">
        <v>145</v>
      </c>
      <c r="B78" s="59">
        <v>29</v>
      </c>
      <c r="C78" s="60">
        <v>29</v>
      </c>
      <c r="D78" s="59" t="s">
        <v>127</v>
      </c>
      <c r="E78" s="59">
        <v>60.35</v>
      </c>
      <c r="F78" s="204">
        <v>59.7</v>
      </c>
      <c r="G78" s="61">
        <v>71.7</v>
      </c>
      <c r="H78" s="61">
        <v>71.400000000000006</v>
      </c>
      <c r="I78" s="61">
        <v>49</v>
      </c>
      <c r="J78" s="61">
        <v>48</v>
      </c>
    </row>
    <row r="79" spans="1:10" ht="15" thickBot="1" x14ac:dyDescent="0.35">
      <c r="A79" s="205" t="s">
        <v>144</v>
      </c>
      <c r="B79" s="52">
        <v>27</v>
      </c>
      <c r="C79" s="53">
        <v>30</v>
      </c>
      <c r="D79" s="160" t="s">
        <v>291</v>
      </c>
      <c r="E79" s="52">
        <v>60.44</v>
      </c>
      <c r="F79" s="204">
        <v>59.65</v>
      </c>
      <c r="G79" s="56">
        <v>72.87</v>
      </c>
      <c r="H79" s="56">
        <v>72.3</v>
      </c>
      <c r="I79" s="56">
        <v>48</v>
      </c>
      <c r="J79" s="56">
        <v>47</v>
      </c>
    </row>
    <row r="80" spans="1:10" ht="27" thickBot="1" x14ac:dyDescent="0.35">
      <c r="A80" s="205" t="s">
        <v>149</v>
      </c>
      <c r="B80" s="59">
        <v>33</v>
      </c>
      <c r="C80" s="60">
        <v>31</v>
      </c>
      <c r="D80" s="161" t="s">
        <v>132</v>
      </c>
      <c r="E80" s="59">
        <v>58.09</v>
      </c>
      <c r="F80" s="204">
        <v>59.28</v>
      </c>
      <c r="G80" s="61">
        <v>81.180000000000007</v>
      </c>
      <c r="H80" s="61">
        <v>81.55</v>
      </c>
      <c r="I80" s="61">
        <v>35</v>
      </c>
      <c r="J80" s="61">
        <v>37</v>
      </c>
    </row>
    <row r="81" spans="1:10" ht="15" thickBot="1" x14ac:dyDescent="0.35">
      <c r="A81" s="205" t="s">
        <v>146</v>
      </c>
      <c r="B81" s="52">
        <v>32</v>
      </c>
      <c r="C81" s="53">
        <v>32</v>
      </c>
      <c r="D81" s="52" t="s">
        <v>127</v>
      </c>
      <c r="E81" s="52">
        <v>58.7</v>
      </c>
      <c r="F81" s="204">
        <v>59.14</v>
      </c>
      <c r="G81" s="56">
        <v>72.39</v>
      </c>
      <c r="H81" s="56">
        <v>72.28</v>
      </c>
      <c r="I81" s="56">
        <v>45</v>
      </c>
      <c r="J81" s="56">
        <v>46</v>
      </c>
    </row>
    <row r="82" spans="1:10" ht="27" thickBot="1" x14ac:dyDescent="0.35">
      <c r="A82" s="205" t="s">
        <v>151</v>
      </c>
      <c r="B82" s="49">
        <v>30</v>
      </c>
      <c r="C82" s="50">
        <v>33</v>
      </c>
      <c r="D82" s="162" t="s">
        <v>150</v>
      </c>
      <c r="E82" s="49">
        <v>59.59</v>
      </c>
      <c r="F82" s="204">
        <v>58.87</v>
      </c>
      <c r="G82" s="51">
        <v>73.180000000000007</v>
      </c>
      <c r="H82" s="51">
        <v>72.73</v>
      </c>
      <c r="I82" s="51">
        <v>46</v>
      </c>
      <c r="J82" s="51">
        <v>45</v>
      </c>
    </row>
    <row r="83" spans="1:10" ht="15" thickBot="1" x14ac:dyDescent="0.35">
      <c r="A83" s="205" t="s">
        <v>156</v>
      </c>
      <c r="B83" s="52">
        <v>38</v>
      </c>
      <c r="C83" s="53">
        <v>34</v>
      </c>
      <c r="D83" s="163" t="s">
        <v>290</v>
      </c>
      <c r="E83" s="52">
        <v>54.57</v>
      </c>
      <c r="F83" s="204">
        <v>57.67</v>
      </c>
      <c r="G83" s="56">
        <v>69.14</v>
      </c>
      <c r="H83" s="56">
        <v>74.33</v>
      </c>
      <c r="I83" s="56">
        <v>40</v>
      </c>
      <c r="J83" s="56">
        <v>41</v>
      </c>
    </row>
    <row r="84" spans="1:10" ht="15" thickBot="1" x14ac:dyDescent="0.35">
      <c r="A84" s="205" t="s">
        <v>152</v>
      </c>
      <c r="B84" s="59">
        <v>35</v>
      </c>
      <c r="C84" s="60">
        <v>35</v>
      </c>
      <c r="D84" s="59" t="s">
        <v>112</v>
      </c>
      <c r="E84" s="59">
        <v>57.46</v>
      </c>
      <c r="F84" s="204">
        <v>56.62</v>
      </c>
      <c r="G84" s="61">
        <v>71.91</v>
      </c>
      <c r="H84" s="61">
        <v>71.239999999999995</v>
      </c>
      <c r="I84" s="61">
        <v>43</v>
      </c>
      <c r="J84" s="61">
        <v>42</v>
      </c>
    </row>
    <row r="85" spans="1:10" ht="15" thickBot="1" x14ac:dyDescent="0.35">
      <c r="A85" s="205" t="s">
        <v>155</v>
      </c>
      <c r="B85" s="52">
        <v>34</v>
      </c>
      <c r="C85" s="53">
        <v>36</v>
      </c>
      <c r="D85" s="160" t="s">
        <v>122</v>
      </c>
      <c r="E85" s="52">
        <v>58.01</v>
      </c>
      <c r="F85" s="204">
        <v>56.54</v>
      </c>
      <c r="G85" s="56">
        <v>68.02</v>
      </c>
      <c r="H85" s="56">
        <v>68.08</v>
      </c>
      <c r="I85" s="56">
        <v>48</v>
      </c>
      <c r="J85" s="56">
        <v>45</v>
      </c>
    </row>
    <row r="86" spans="1:10" ht="15" thickBot="1" x14ac:dyDescent="0.35">
      <c r="A86" s="205" t="s">
        <v>153</v>
      </c>
      <c r="B86" s="59">
        <v>36</v>
      </c>
      <c r="C86" s="60">
        <v>37</v>
      </c>
      <c r="D86" s="158" t="s">
        <v>116</v>
      </c>
      <c r="E86" s="59">
        <v>57.07</v>
      </c>
      <c r="F86" s="204">
        <v>56.25</v>
      </c>
      <c r="G86" s="61">
        <v>73.13</v>
      </c>
      <c r="H86" s="61">
        <v>73.489999999999995</v>
      </c>
      <c r="I86" s="61">
        <v>41</v>
      </c>
      <c r="J86" s="61">
        <v>39</v>
      </c>
    </row>
    <row r="87" spans="1:10" ht="15" thickBot="1" x14ac:dyDescent="0.35">
      <c r="A87" s="205" t="s">
        <v>159</v>
      </c>
      <c r="B87" s="52">
        <v>37</v>
      </c>
      <c r="C87" s="53">
        <v>38</v>
      </c>
      <c r="D87" s="153" t="s">
        <v>116</v>
      </c>
      <c r="E87" s="52">
        <v>56.25</v>
      </c>
      <c r="F87" s="204">
        <v>55.58</v>
      </c>
      <c r="G87" s="56">
        <v>73.489999999999995</v>
      </c>
      <c r="H87" s="56">
        <v>74.150000000000006</v>
      </c>
      <c r="I87" s="56">
        <v>39</v>
      </c>
      <c r="J87" s="56">
        <v>37</v>
      </c>
    </row>
    <row r="88" spans="1:10" ht="15" thickBot="1" x14ac:dyDescent="0.35">
      <c r="A88" s="205" t="s">
        <v>158</v>
      </c>
      <c r="B88" s="59">
        <v>39</v>
      </c>
      <c r="C88" s="60">
        <v>39</v>
      </c>
      <c r="D88" s="59" t="s">
        <v>127</v>
      </c>
      <c r="E88" s="59">
        <v>53.76</v>
      </c>
      <c r="F88" s="204">
        <v>55.19</v>
      </c>
      <c r="G88" s="61">
        <v>72.510000000000005</v>
      </c>
      <c r="H88" s="61">
        <v>75.37</v>
      </c>
      <c r="I88" s="61">
        <v>35</v>
      </c>
      <c r="J88" s="61">
        <v>35</v>
      </c>
    </row>
    <row r="89" spans="1:10" ht="27" thickBot="1" x14ac:dyDescent="0.35">
      <c r="A89" s="205" t="s">
        <v>160</v>
      </c>
      <c r="B89" s="52">
        <v>41</v>
      </c>
      <c r="C89" s="53">
        <v>40</v>
      </c>
      <c r="D89" s="155" t="s">
        <v>114</v>
      </c>
      <c r="E89" s="52">
        <v>53.22</v>
      </c>
      <c r="F89" s="204">
        <v>54.45</v>
      </c>
      <c r="G89" s="56">
        <v>75.44</v>
      </c>
      <c r="H89" s="56">
        <v>77.89</v>
      </c>
      <c r="I89" s="56">
        <v>31</v>
      </c>
      <c r="J89" s="56">
        <v>31</v>
      </c>
    </row>
    <row r="90" spans="1:10" ht="15" thickBot="1" x14ac:dyDescent="0.35">
      <c r="A90" s="205" t="s">
        <v>162</v>
      </c>
      <c r="B90" s="49">
        <v>43</v>
      </c>
      <c r="C90" s="50">
        <v>41</v>
      </c>
      <c r="D90" s="164" t="s">
        <v>256</v>
      </c>
      <c r="E90" s="49">
        <v>52</v>
      </c>
      <c r="F90" s="204">
        <v>53.27</v>
      </c>
      <c r="G90" s="51">
        <v>73</v>
      </c>
      <c r="H90" s="51">
        <v>73.540000000000006</v>
      </c>
      <c r="I90" s="51">
        <v>31</v>
      </c>
      <c r="J90" s="51">
        <v>33</v>
      </c>
    </row>
    <row r="91" spans="1:10" ht="15" thickBot="1" x14ac:dyDescent="0.35">
      <c r="A91" s="205" t="s">
        <v>157</v>
      </c>
      <c r="B91" s="52">
        <v>40</v>
      </c>
      <c r="C91" s="53">
        <v>42</v>
      </c>
      <c r="D91" s="160" t="s">
        <v>122</v>
      </c>
      <c r="E91" s="52">
        <v>53.35</v>
      </c>
      <c r="F91" s="204">
        <v>52.76</v>
      </c>
      <c r="G91" s="56">
        <v>68.7</v>
      </c>
      <c r="H91" s="56">
        <v>69.510000000000005</v>
      </c>
      <c r="I91" s="56">
        <v>38</v>
      </c>
      <c r="J91" s="56">
        <v>36</v>
      </c>
    </row>
    <row r="92" spans="1:10" ht="15" thickBot="1" x14ac:dyDescent="0.35">
      <c r="A92" s="205" t="s">
        <v>163</v>
      </c>
      <c r="B92" s="59">
        <v>42</v>
      </c>
      <c r="C92" s="60">
        <v>43</v>
      </c>
      <c r="D92" s="158" t="s">
        <v>116</v>
      </c>
      <c r="E92" s="59">
        <v>52.25</v>
      </c>
      <c r="F92" s="204">
        <v>52.69</v>
      </c>
      <c r="G92" s="61">
        <v>75.5</v>
      </c>
      <c r="H92" s="61">
        <v>77.37</v>
      </c>
      <c r="I92" s="61">
        <v>29</v>
      </c>
      <c r="J92" s="61">
        <v>28</v>
      </c>
    </row>
    <row r="93" spans="1:10" ht="27" thickBot="1" x14ac:dyDescent="0.35">
      <c r="A93" s="205" t="s">
        <v>164</v>
      </c>
      <c r="B93" s="52">
        <v>45</v>
      </c>
      <c r="C93" s="53">
        <v>44</v>
      </c>
      <c r="D93" s="155" t="s">
        <v>114</v>
      </c>
      <c r="E93" s="52">
        <v>50.6</v>
      </c>
      <c r="F93" s="204">
        <v>51.82</v>
      </c>
      <c r="G93" s="56">
        <v>70.19</v>
      </c>
      <c r="H93" s="56">
        <v>78.64</v>
      </c>
      <c r="I93" s="56">
        <v>31</v>
      </c>
      <c r="J93" s="56">
        <v>25</v>
      </c>
    </row>
    <row r="94" spans="1:10" ht="27" thickBot="1" x14ac:dyDescent="0.35">
      <c r="A94" s="205" t="s">
        <v>161</v>
      </c>
      <c r="B94" s="49">
        <v>44</v>
      </c>
      <c r="C94" s="50">
        <v>45</v>
      </c>
      <c r="D94" s="156" t="s">
        <v>116</v>
      </c>
      <c r="E94" s="49">
        <v>51.1</v>
      </c>
      <c r="F94" s="204">
        <v>50.91</v>
      </c>
      <c r="G94" s="51">
        <v>64.2</v>
      </c>
      <c r="H94" s="51">
        <v>63.82</v>
      </c>
      <c r="I94" s="51">
        <v>38</v>
      </c>
      <c r="J94" s="51">
        <v>38</v>
      </c>
    </row>
    <row r="95" spans="1:10" ht="15" thickBot="1" x14ac:dyDescent="0.35">
      <c r="A95" s="205" t="s">
        <v>165</v>
      </c>
      <c r="B95" s="52">
        <v>46</v>
      </c>
      <c r="C95" s="53">
        <v>46</v>
      </c>
      <c r="D95" s="52" t="s">
        <v>112</v>
      </c>
      <c r="E95" s="52">
        <v>47.88</v>
      </c>
      <c r="F95" s="204">
        <v>50.13</v>
      </c>
      <c r="G95" s="56">
        <v>65.75</v>
      </c>
      <c r="H95" s="56">
        <v>68.25</v>
      </c>
      <c r="I95" s="56">
        <v>30</v>
      </c>
      <c r="J95" s="56">
        <v>32</v>
      </c>
    </row>
    <row r="96" spans="1:10" x14ac:dyDescent="0.3">
      <c r="A96" s="121" t="s">
        <v>71</v>
      </c>
    </row>
    <row r="97" spans="1:1" x14ac:dyDescent="0.3">
      <c r="A97" s="121" t="s">
        <v>292</v>
      </c>
    </row>
    <row r="98" spans="1:1" x14ac:dyDescent="0.3">
      <c r="A98" s="122" t="s">
        <v>293</v>
      </c>
    </row>
    <row r="99" spans="1:1" x14ac:dyDescent="0.3">
      <c r="A99" s="122" t="s">
        <v>294</v>
      </c>
    </row>
  </sheetData>
  <mergeCells count="12">
    <mergeCell ref="I48:I49"/>
    <mergeCell ref="J48:J49"/>
    <mergeCell ref="A47:A49"/>
    <mergeCell ref="E47:F47"/>
    <mergeCell ref="G47:H47"/>
    <mergeCell ref="I47:J47"/>
    <mergeCell ref="B48:B49"/>
    <mergeCell ref="C48:C49"/>
    <mergeCell ref="D48:D49"/>
    <mergeCell ref="E48:E49"/>
    <mergeCell ref="F48:F49"/>
    <mergeCell ref="G48:G49"/>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2E9F2-AC03-4AFC-AC51-7C15C9D43574}">
  <dimension ref="A1:J140"/>
  <sheetViews>
    <sheetView topLeftCell="A85" workbookViewId="0">
      <selection activeCell="F87" sqref="E87:F87"/>
    </sheetView>
  </sheetViews>
  <sheetFormatPr defaultRowHeight="14.4" x14ac:dyDescent="0.3"/>
  <sheetData>
    <row r="1" spans="1:1" x14ac:dyDescent="0.3">
      <c r="A1" s="76" t="s">
        <v>171</v>
      </c>
    </row>
    <row r="2" spans="1:1" ht="37.200000000000003" x14ac:dyDescent="0.3">
      <c r="A2" s="77" t="s">
        <v>172</v>
      </c>
    </row>
    <row r="3" spans="1:1" ht="37.200000000000003" x14ac:dyDescent="0.3">
      <c r="A3" s="77" t="s">
        <v>173</v>
      </c>
    </row>
    <row r="4" spans="1:1" x14ac:dyDescent="0.3">
      <c r="A4" s="76" t="s">
        <v>71</v>
      </c>
    </row>
    <row r="5" spans="1:1" x14ac:dyDescent="0.3">
      <c r="A5" s="76" t="s">
        <v>71</v>
      </c>
    </row>
    <row r="6" spans="1:1" x14ac:dyDescent="0.3">
      <c r="A6" s="78" t="s">
        <v>71</v>
      </c>
    </row>
    <row r="7" spans="1:1" x14ac:dyDescent="0.3">
      <c r="A7" s="79" t="s">
        <v>174</v>
      </c>
    </row>
    <row r="8" spans="1:1" x14ac:dyDescent="0.3">
      <c r="A8" s="80" t="s">
        <v>175</v>
      </c>
    </row>
    <row r="9" spans="1:1" x14ac:dyDescent="0.3">
      <c r="A9" s="80" t="s">
        <v>176</v>
      </c>
    </row>
    <row r="10" spans="1:1" x14ac:dyDescent="0.3">
      <c r="A10" s="80" t="s">
        <v>177</v>
      </c>
    </row>
    <row r="11" spans="1:1" x14ac:dyDescent="0.3">
      <c r="A11" s="80" t="s">
        <v>178</v>
      </c>
    </row>
    <row r="12" spans="1:1" x14ac:dyDescent="0.3">
      <c r="A12" s="78" t="s">
        <v>71</v>
      </c>
    </row>
    <row r="13" spans="1:1" x14ac:dyDescent="0.3">
      <c r="A13" s="81" t="s">
        <v>71</v>
      </c>
    </row>
    <row r="14" spans="1:1" ht="18.600000000000001" x14ac:dyDescent="0.3">
      <c r="A14" s="82" t="s">
        <v>179</v>
      </c>
    </row>
    <row r="15" spans="1:1" ht="18.600000000000001" x14ac:dyDescent="0.3">
      <c r="A15" s="82" t="s">
        <v>180</v>
      </c>
    </row>
    <row r="16" spans="1:1" ht="18.600000000000001" x14ac:dyDescent="0.3">
      <c r="A16" s="82" t="s">
        <v>181</v>
      </c>
    </row>
    <row r="17" spans="1:6" ht="15.6" x14ac:dyDescent="0.3">
      <c r="A17" s="83" t="s">
        <v>71</v>
      </c>
    </row>
    <row r="18" spans="1:6" ht="15.6" x14ac:dyDescent="0.3">
      <c r="B18" s="84" t="s">
        <v>182</v>
      </c>
    </row>
    <row r="19" spans="1:6" ht="15.6" x14ac:dyDescent="0.3">
      <c r="A19" s="85" t="s">
        <v>71</v>
      </c>
    </row>
    <row r="20" spans="1:6" x14ac:dyDescent="0.3">
      <c r="A20" s="76" t="s">
        <v>71</v>
      </c>
    </row>
    <row r="21" spans="1:6" x14ac:dyDescent="0.3">
      <c r="A21" s="76" t="s">
        <v>71</v>
      </c>
    </row>
    <row r="22" spans="1:6" ht="15.6" x14ac:dyDescent="0.3">
      <c r="A22" s="86" t="s">
        <v>183</v>
      </c>
    </row>
    <row r="23" spans="1:6" ht="15.6" x14ac:dyDescent="0.3">
      <c r="A23" s="87" t="s">
        <v>184</v>
      </c>
      <c r="B23" s="88">
        <v>84</v>
      </c>
      <c r="C23" s="87" t="s">
        <v>185</v>
      </c>
      <c r="D23" s="89">
        <v>70</v>
      </c>
      <c r="E23" s="87" t="s">
        <v>186</v>
      </c>
      <c r="F23" s="89">
        <v>58</v>
      </c>
    </row>
    <row r="24" spans="1:6" ht="15.6" x14ac:dyDescent="0.3">
      <c r="A24" s="87" t="s">
        <v>187</v>
      </c>
      <c r="B24" s="88">
        <v>83</v>
      </c>
      <c r="C24" s="87" t="s">
        <v>188</v>
      </c>
      <c r="D24" s="89">
        <v>69</v>
      </c>
      <c r="E24" s="87" t="s">
        <v>189</v>
      </c>
      <c r="F24" s="89">
        <v>58</v>
      </c>
    </row>
    <row r="25" spans="1:6" ht="15.6" x14ac:dyDescent="0.3">
      <c r="A25" s="87" t="s">
        <v>190</v>
      </c>
      <c r="B25" s="88">
        <v>83</v>
      </c>
      <c r="C25" s="87" t="s">
        <v>191</v>
      </c>
      <c r="D25" s="89">
        <v>68</v>
      </c>
      <c r="E25" s="87" t="s">
        <v>192</v>
      </c>
      <c r="F25" s="89">
        <v>58</v>
      </c>
    </row>
    <row r="26" spans="1:6" ht="15.6" x14ac:dyDescent="0.3">
      <c r="A26" s="87" t="s">
        <v>193</v>
      </c>
      <c r="B26" s="88">
        <v>81</v>
      </c>
      <c r="C26" s="87" t="s">
        <v>194</v>
      </c>
      <c r="D26" s="89">
        <v>68</v>
      </c>
      <c r="E26" s="87" t="s">
        <v>195</v>
      </c>
      <c r="F26" s="89">
        <v>58</v>
      </c>
    </row>
    <row r="27" spans="1:6" ht="15.6" x14ac:dyDescent="0.3">
      <c r="A27" s="87" t="s">
        <v>196</v>
      </c>
      <c r="B27" s="88">
        <v>80</v>
      </c>
      <c r="C27" s="87" t="s">
        <v>197</v>
      </c>
      <c r="D27" s="89">
        <v>67</v>
      </c>
      <c r="E27" s="87" t="s">
        <v>198</v>
      </c>
      <c r="F27" s="89">
        <v>57</v>
      </c>
    </row>
    <row r="28" spans="1:6" ht="15.6" x14ac:dyDescent="0.3">
      <c r="A28" s="87" t="s">
        <v>199</v>
      </c>
      <c r="B28" s="88">
        <v>80</v>
      </c>
      <c r="C28" s="87" t="s">
        <v>200</v>
      </c>
      <c r="D28" s="89">
        <v>66</v>
      </c>
      <c r="E28" s="87" t="s">
        <v>201</v>
      </c>
      <c r="F28" s="89">
        <v>57</v>
      </c>
    </row>
    <row r="29" spans="1:6" ht="15.6" x14ac:dyDescent="0.3">
      <c r="A29" s="87" t="s">
        <v>202</v>
      </c>
      <c r="B29" s="88">
        <v>79</v>
      </c>
      <c r="C29" s="87" t="s">
        <v>203</v>
      </c>
      <c r="D29" s="89">
        <v>66</v>
      </c>
      <c r="E29" s="87" t="s">
        <v>204</v>
      </c>
      <c r="F29" s="89">
        <v>55</v>
      </c>
    </row>
    <row r="30" spans="1:6" ht="15.6" x14ac:dyDescent="0.3">
      <c r="A30" s="87" t="s">
        <v>205</v>
      </c>
    </row>
    <row r="31" spans="1:6" ht="15.6" x14ac:dyDescent="0.3">
      <c r="A31" s="87" t="s">
        <v>206</v>
      </c>
    </row>
    <row r="32" spans="1:6" ht="15.6" x14ac:dyDescent="0.3">
      <c r="A32" s="87" t="s">
        <v>207</v>
      </c>
      <c r="B32" s="89">
        <v>77</v>
      </c>
      <c r="C32" s="87" t="s">
        <v>208</v>
      </c>
      <c r="D32" s="89">
        <v>60</v>
      </c>
      <c r="E32" s="87" t="s">
        <v>209</v>
      </c>
      <c r="F32" s="88">
        <v>53</v>
      </c>
    </row>
    <row r="33" spans="1:6" ht="15.6" x14ac:dyDescent="0.3">
      <c r="A33" s="87" t="s">
        <v>210</v>
      </c>
      <c r="B33" s="89">
        <v>77</v>
      </c>
      <c r="C33" s="87" t="s">
        <v>211</v>
      </c>
      <c r="D33" s="89">
        <v>60</v>
      </c>
      <c r="E33" s="87" t="s">
        <v>212</v>
      </c>
      <c r="F33" s="88">
        <v>51</v>
      </c>
    </row>
    <row r="34" spans="1:6" ht="15.6" x14ac:dyDescent="0.3">
      <c r="A34" s="87" t="s">
        <v>213</v>
      </c>
      <c r="B34" s="89">
        <v>75</v>
      </c>
      <c r="C34" s="87" t="s">
        <v>214</v>
      </c>
      <c r="D34" s="89">
        <v>60</v>
      </c>
      <c r="E34" s="87" t="s">
        <v>215</v>
      </c>
      <c r="F34" s="88">
        <v>51</v>
      </c>
    </row>
    <row r="35" spans="1:6" ht="15.6" x14ac:dyDescent="0.3">
      <c r="A35" s="87" t="s">
        <v>216</v>
      </c>
      <c r="B35" s="89">
        <v>75</v>
      </c>
      <c r="C35" s="87" t="s">
        <v>217</v>
      </c>
      <c r="D35" s="89">
        <v>59</v>
      </c>
      <c r="E35" s="87" t="s">
        <v>218</v>
      </c>
      <c r="F35" s="88">
        <v>50</v>
      </c>
    </row>
    <row r="36" spans="1:6" ht="15.6" x14ac:dyDescent="0.3">
      <c r="A36" s="87" t="s">
        <v>219</v>
      </c>
      <c r="B36" s="89">
        <v>73</v>
      </c>
      <c r="C36" s="87" t="s">
        <v>220</v>
      </c>
      <c r="D36" s="89">
        <v>59</v>
      </c>
      <c r="E36" s="90" t="s">
        <v>221</v>
      </c>
      <c r="F36" s="90" t="s">
        <v>71</v>
      </c>
    </row>
    <row r="37" spans="1:6" ht="15.6" x14ac:dyDescent="0.3">
      <c r="A37" s="87" t="s">
        <v>222</v>
      </c>
      <c r="B37" s="89">
        <v>71</v>
      </c>
      <c r="C37" s="87" t="s">
        <v>223</v>
      </c>
      <c r="D37" s="89">
        <v>59</v>
      </c>
      <c r="E37" s="90" t="s">
        <v>224</v>
      </c>
      <c r="F37" s="90" t="s">
        <v>71</v>
      </c>
    </row>
    <row r="38" spans="1:6" x14ac:dyDescent="0.3">
      <c r="A38" s="76" t="s">
        <v>71</v>
      </c>
    </row>
    <row r="39" spans="1:6" x14ac:dyDescent="0.3">
      <c r="A39" s="76" t="s">
        <v>71</v>
      </c>
    </row>
    <row r="40" spans="1:6" x14ac:dyDescent="0.3">
      <c r="A40" s="76" t="s">
        <v>71</v>
      </c>
    </row>
    <row r="41" spans="1:6" ht="18" x14ac:dyDescent="0.3">
      <c r="A41" s="91" t="s">
        <v>225</v>
      </c>
    </row>
    <row r="42" spans="1:6" x14ac:dyDescent="0.3">
      <c r="A42" s="92" t="s">
        <v>226</v>
      </c>
    </row>
    <row r="43" spans="1:6" x14ac:dyDescent="0.3">
      <c r="A43" s="12" t="s">
        <v>71</v>
      </c>
    </row>
    <row r="44" spans="1:6" x14ac:dyDescent="0.3">
      <c r="A44" s="93" t="s">
        <v>227</v>
      </c>
    </row>
    <row r="45" spans="1:6" ht="15" thickBot="1" x14ac:dyDescent="0.35">
      <c r="A45" s="94" t="s">
        <v>77</v>
      </c>
    </row>
    <row r="46" spans="1:6" ht="15" thickBot="1" x14ac:dyDescent="0.35">
      <c r="A46" s="15" t="s">
        <v>71</v>
      </c>
      <c r="B46" s="16" t="s">
        <v>78</v>
      </c>
      <c r="C46" s="16" t="s">
        <v>79</v>
      </c>
    </row>
    <row r="47" spans="1:6" ht="15" thickBot="1" x14ac:dyDescent="0.35">
      <c r="A47" s="17">
        <v>1</v>
      </c>
      <c r="B47" s="18" t="s">
        <v>80</v>
      </c>
      <c r="C47" s="18">
        <v>86</v>
      </c>
    </row>
    <row r="48" spans="1:6" ht="15" thickBot="1" x14ac:dyDescent="0.35">
      <c r="A48" s="19">
        <v>2</v>
      </c>
      <c r="B48" s="20" t="s">
        <v>228</v>
      </c>
      <c r="C48" s="20">
        <v>84</v>
      </c>
    </row>
    <row r="49" spans="1:3" ht="15" thickBot="1" x14ac:dyDescent="0.35">
      <c r="A49" s="17">
        <v>3</v>
      </c>
      <c r="B49" s="18" t="s">
        <v>83</v>
      </c>
      <c r="C49" s="18">
        <v>83</v>
      </c>
    </row>
    <row r="50" spans="1:3" ht="15" thickBot="1" x14ac:dyDescent="0.35">
      <c r="A50" s="19">
        <v>4</v>
      </c>
      <c r="B50" s="20" t="s">
        <v>229</v>
      </c>
      <c r="C50" s="20">
        <v>83</v>
      </c>
    </row>
    <row r="51" spans="1:3" ht="28.2" thickBot="1" x14ac:dyDescent="0.35">
      <c r="A51" s="17">
        <v>5</v>
      </c>
      <c r="B51" s="18" t="s">
        <v>230</v>
      </c>
      <c r="C51" s="18">
        <v>81</v>
      </c>
    </row>
    <row r="52" spans="1:3" ht="15" thickBot="1" x14ac:dyDescent="0.35">
      <c r="A52" s="19" t="s">
        <v>85</v>
      </c>
      <c r="B52" s="20" t="s">
        <v>71</v>
      </c>
      <c r="C52" s="20" t="s">
        <v>71</v>
      </c>
    </row>
    <row r="53" spans="1:3" ht="15" thickBot="1" x14ac:dyDescent="0.35">
      <c r="A53" s="17">
        <v>46</v>
      </c>
      <c r="B53" s="18" t="s">
        <v>86</v>
      </c>
      <c r="C53" s="18">
        <v>50</v>
      </c>
    </row>
    <row r="54" spans="1:3" x14ac:dyDescent="0.3">
      <c r="A54" s="21" t="s">
        <v>71</v>
      </c>
    </row>
    <row r="55" spans="1:3" x14ac:dyDescent="0.3">
      <c r="A55" s="95" t="s">
        <v>231</v>
      </c>
    </row>
    <row r="56" spans="1:3" x14ac:dyDescent="0.3">
      <c r="A56" s="96" t="s">
        <v>232</v>
      </c>
    </row>
    <row r="57" spans="1:3" x14ac:dyDescent="0.3">
      <c r="A57" s="21" t="s">
        <v>71</v>
      </c>
    </row>
    <row r="58" spans="1:3" x14ac:dyDescent="0.3">
      <c r="A58" s="95" t="s">
        <v>233</v>
      </c>
    </row>
    <row r="59" spans="1:3" x14ac:dyDescent="0.3">
      <c r="A59" s="21" t="s">
        <v>71</v>
      </c>
    </row>
    <row r="60" spans="1:3" x14ac:dyDescent="0.3">
      <c r="A60" s="95" t="s">
        <v>234</v>
      </c>
    </row>
    <row r="61" spans="1:3" x14ac:dyDescent="0.3">
      <c r="A61" s="21" t="s">
        <v>235</v>
      </c>
    </row>
    <row r="62" spans="1:3" x14ac:dyDescent="0.3">
      <c r="A62" s="96" t="s">
        <v>236</v>
      </c>
    </row>
    <row r="63" spans="1:3" x14ac:dyDescent="0.3">
      <c r="A63" s="24" t="s">
        <v>71</v>
      </c>
      <c r="B63" s="28" t="s">
        <v>71</v>
      </c>
      <c r="C63" s="28" t="s">
        <v>71</v>
      </c>
    </row>
    <row r="64" spans="1:3" ht="409.6" x14ac:dyDescent="0.3">
      <c r="A64" s="97" t="s">
        <v>237</v>
      </c>
      <c r="B64" s="41" t="s">
        <v>238</v>
      </c>
      <c r="C64" s="28" t="s">
        <v>239</v>
      </c>
    </row>
    <row r="65" spans="1:3" ht="326.39999999999998" x14ac:dyDescent="0.3">
      <c r="A65" s="98" t="s">
        <v>93</v>
      </c>
      <c r="B65" s="30"/>
      <c r="C65" s="28" t="s">
        <v>240</v>
      </c>
    </row>
    <row r="66" spans="1:3" x14ac:dyDescent="0.3">
      <c r="A66" s="21" t="s">
        <v>171</v>
      </c>
    </row>
    <row r="67" spans="1:3" x14ac:dyDescent="0.3">
      <c r="A67" s="95" t="s">
        <v>241</v>
      </c>
    </row>
    <row r="68" spans="1:3" x14ac:dyDescent="0.3">
      <c r="A68" s="99" t="s">
        <v>71</v>
      </c>
    </row>
    <row r="69" spans="1:3" x14ac:dyDescent="0.3">
      <c r="A69" s="100" t="s">
        <v>242</v>
      </c>
    </row>
    <row r="70" spans="1:3" x14ac:dyDescent="0.3">
      <c r="A70" s="101" t="s">
        <v>71</v>
      </c>
    </row>
    <row r="71" spans="1:3" ht="409.6" x14ac:dyDescent="0.3">
      <c r="A71" s="35" t="s">
        <v>243</v>
      </c>
    </row>
    <row r="72" spans="1:3" x14ac:dyDescent="0.3">
      <c r="A72" s="102" t="s">
        <v>71</v>
      </c>
    </row>
    <row r="73" spans="1:3" ht="409.6" x14ac:dyDescent="0.3">
      <c r="A73" s="35" t="s">
        <v>244</v>
      </c>
    </row>
    <row r="74" spans="1:3" x14ac:dyDescent="0.3">
      <c r="A74" s="102" t="s">
        <v>71</v>
      </c>
    </row>
    <row r="75" spans="1:3" x14ac:dyDescent="0.3">
      <c r="A75" s="100" t="s">
        <v>245</v>
      </c>
    </row>
    <row r="76" spans="1:3" x14ac:dyDescent="0.3">
      <c r="A76" s="103" t="s">
        <v>71</v>
      </c>
    </row>
    <row r="77" spans="1:3" ht="330.6" x14ac:dyDescent="0.3">
      <c r="A77" s="35" t="s">
        <v>246</v>
      </c>
    </row>
    <row r="78" spans="1:3" x14ac:dyDescent="0.3">
      <c r="A78" s="102" t="s">
        <v>71</v>
      </c>
    </row>
    <row r="79" spans="1:3" ht="409.6" x14ac:dyDescent="0.3">
      <c r="A79" s="35" t="s">
        <v>247</v>
      </c>
    </row>
    <row r="80" spans="1:3" x14ac:dyDescent="0.3">
      <c r="A80" s="102" t="s">
        <v>71</v>
      </c>
    </row>
    <row r="81" spans="1:10" x14ac:dyDescent="0.3">
      <c r="A81" s="102" t="s">
        <v>248</v>
      </c>
    </row>
    <row r="82" spans="1:10" x14ac:dyDescent="0.3">
      <c r="A82" s="104" t="s">
        <v>71</v>
      </c>
    </row>
    <row r="83" spans="1:10" ht="17.399999999999999" x14ac:dyDescent="0.3">
      <c r="A83" s="105" t="s">
        <v>249</v>
      </c>
    </row>
    <row r="84" spans="1:10" ht="17.399999999999999" x14ac:dyDescent="0.3">
      <c r="A84" s="106" t="s">
        <v>250</v>
      </c>
    </row>
    <row r="85" spans="1:10" x14ac:dyDescent="0.3">
      <c r="A85" s="107" t="s">
        <v>71</v>
      </c>
    </row>
    <row r="86" spans="1:10" ht="15" thickBot="1" x14ac:dyDescent="0.35">
      <c r="A86" s="108" t="s">
        <v>71</v>
      </c>
    </row>
    <row r="87" spans="1:10" ht="19.2" customHeight="1" thickBot="1" x14ac:dyDescent="0.35">
      <c r="A87" s="169" t="s">
        <v>71</v>
      </c>
      <c r="B87" s="42"/>
      <c r="C87" s="190" t="s">
        <v>107</v>
      </c>
      <c r="D87" s="191"/>
      <c r="E87" s="216" t="s">
        <v>308</v>
      </c>
      <c r="F87" s="217"/>
      <c r="G87" s="171" t="s">
        <v>251</v>
      </c>
      <c r="H87" s="172"/>
      <c r="I87" s="173" t="s">
        <v>110</v>
      </c>
      <c r="J87" s="174"/>
    </row>
    <row r="88" spans="1:10" x14ac:dyDescent="0.3">
      <c r="A88" s="169"/>
      <c r="B88" s="192">
        <v>2019</v>
      </c>
      <c r="C88" s="195">
        <v>2020</v>
      </c>
      <c r="D88" s="198" t="s">
        <v>252</v>
      </c>
      <c r="E88" s="183">
        <v>2019</v>
      </c>
      <c r="F88" s="214">
        <v>2020</v>
      </c>
      <c r="G88" s="109" t="s">
        <v>71</v>
      </c>
      <c r="H88" s="175">
        <v>2020</v>
      </c>
      <c r="I88" s="175">
        <v>2019</v>
      </c>
      <c r="J88" s="175" t="s">
        <v>253</v>
      </c>
    </row>
    <row r="89" spans="1:10" x14ac:dyDescent="0.3">
      <c r="A89" s="169"/>
      <c r="B89" s="193"/>
      <c r="C89" s="196"/>
      <c r="D89" s="199"/>
      <c r="E89" s="201"/>
      <c r="F89" s="215"/>
      <c r="G89" s="109">
        <v>2019</v>
      </c>
      <c r="H89" s="189"/>
      <c r="I89" s="189"/>
      <c r="J89" s="189"/>
    </row>
    <row r="90" spans="1:10" ht="15" thickBot="1" x14ac:dyDescent="0.35">
      <c r="A90" s="170"/>
      <c r="B90" s="194"/>
      <c r="C90" s="197"/>
      <c r="D90" s="200"/>
      <c r="E90" s="184"/>
      <c r="F90" s="205"/>
      <c r="G90" s="48" t="s">
        <v>71</v>
      </c>
      <c r="H90" s="176"/>
      <c r="I90" s="176"/>
      <c r="J90" s="176"/>
    </row>
    <row r="91" spans="1:10" ht="15" thickBot="1" x14ac:dyDescent="0.35">
      <c r="A91" s="205" t="s">
        <v>111</v>
      </c>
      <c r="B91" s="49">
        <v>1</v>
      </c>
      <c r="C91" s="50">
        <v>1</v>
      </c>
      <c r="D91" s="49" t="s">
        <v>112</v>
      </c>
      <c r="E91" s="49">
        <v>86.32</v>
      </c>
      <c r="F91" s="204">
        <v>86.15</v>
      </c>
      <c r="G91" s="51">
        <v>84.64</v>
      </c>
      <c r="H91" s="51">
        <v>85.3</v>
      </c>
      <c r="I91" s="51">
        <v>88</v>
      </c>
      <c r="J91" s="51">
        <v>87</v>
      </c>
    </row>
    <row r="92" spans="1:10" ht="15" thickBot="1" x14ac:dyDescent="0.35">
      <c r="A92" s="205" t="s">
        <v>113</v>
      </c>
      <c r="B92" s="52">
        <v>3</v>
      </c>
      <c r="C92" s="53">
        <v>2</v>
      </c>
      <c r="D92" s="54" t="s">
        <v>114</v>
      </c>
      <c r="E92" s="52">
        <v>83.14</v>
      </c>
      <c r="F92" s="204">
        <v>83.5</v>
      </c>
      <c r="G92" s="56">
        <v>81.27</v>
      </c>
      <c r="H92" s="56">
        <v>82</v>
      </c>
      <c r="I92" s="56">
        <v>85</v>
      </c>
      <c r="J92" s="56">
        <v>85</v>
      </c>
    </row>
    <row r="93" spans="1:10" ht="15" thickBot="1" x14ac:dyDescent="0.35">
      <c r="A93" s="205" t="s">
        <v>117</v>
      </c>
      <c r="B93" s="49">
        <v>2</v>
      </c>
      <c r="C93" s="50">
        <v>3</v>
      </c>
      <c r="D93" s="57" t="s">
        <v>116</v>
      </c>
      <c r="E93" s="49">
        <v>83.48</v>
      </c>
      <c r="F93" s="204">
        <v>83.3</v>
      </c>
      <c r="G93" s="51">
        <v>82.95</v>
      </c>
      <c r="H93" s="51">
        <v>82.6</v>
      </c>
      <c r="I93" s="51">
        <v>84</v>
      </c>
      <c r="J93" s="51">
        <v>84</v>
      </c>
    </row>
    <row r="94" spans="1:10" ht="15" thickBot="1" x14ac:dyDescent="0.35">
      <c r="A94" s="205" t="s">
        <v>229</v>
      </c>
      <c r="B94" s="52">
        <v>4</v>
      </c>
      <c r="C94" s="53">
        <v>4</v>
      </c>
      <c r="D94" s="52" t="s">
        <v>127</v>
      </c>
      <c r="E94" s="52">
        <v>82.68</v>
      </c>
      <c r="F94" s="204">
        <v>83.1</v>
      </c>
      <c r="G94" s="56">
        <v>80.349999999999994</v>
      </c>
      <c r="H94" s="56">
        <v>80.2</v>
      </c>
      <c r="I94" s="56">
        <v>85</v>
      </c>
      <c r="J94" s="56">
        <v>86</v>
      </c>
    </row>
    <row r="95" spans="1:10" ht="27" thickBot="1" x14ac:dyDescent="0.35">
      <c r="A95" s="205" t="s">
        <v>119</v>
      </c>
      <c r="B95" s="59">
        <v>6</v>
      </c>
      <c r="C95" s="60">
        <v>5</v>
      </c>
      <c r="D95" s="110" t="s">
        <v>254</v>
      </c>
      <c r="E95" s="59">
        <v>80.349999999999994</v>
      </c>
      <c r="F95" s="204">
        <v>80.8</v>
      </c>
      <c r="G95" s="61">
        <v>75.69</v>
      </c>
      <c r="H95" s="61">
        <v>76.599999999999994</v>
      </c>
      <c r="I95" s="61">
        <v>85</v>
      </c>
      <c r="J95" s="61">
        <v>85</v>
      </c>
    </row>
    <row r="96" spans="1:10" ht="40.200000000000003" thickBot="1" x14ac:dyDescent="0.35">
      <c r="A96" s="206" t="s">
        <v>118</v>
      </c>
      <c r="B96" s="52">
        <v>5</v>
      </c>
      <c r="C96" s="53">
        <v>6</v>
      </c>
      <c r="D96" s="66" t="s">
        <v>116</v>
      </c>
      <c r="E96" s="52">
        <v>81.33</v>
      </c>
      <c r="F96" s="204">
        <v>80.25</v>
      </c>
      <c r="G96" s="56">
        <v>82.65</v>
      </c>
      <c r="H96" s="56">
        <v>83.5</v>
      </c>
      <c r="I96" s="56">
        <v>80</v>
      </c>
      <c r="J96" s="56">
        <v>77</v>
      </c>
    </row>
    <row r="97" spans="1:10" ht="15" thickBot="1" x14ac:dyDescent="0.35">
      <c r="A97" s="205" t="s">
        <v>120</v>
      </c>
      <c r="B97" s="49">
        <v>7</v>
      </c>
      <c r="C97" s="50">
        <v>7</v>
      </c>
      <c r="D97" s="111" t="s">
        <v>112</v>
      </c>
      <c r="E97" s="49">
        <v>79.45</v>
      </c>
      <c r="F97" s="204">
        <v>79.849999999999994</v>
      </c>
      <c r="G97" s="51">
        <v>78.95</v>
      </c>
      <c r="H97" s="51">
        <v>79.7</v>
      </c>
      <c r="I97" s="51">
        <v>80</v>
      </c>
      <c r="J97" s="51">
        <v>80</v>
      </c>
    </row>
    <row r="98" spans="1:10" ht="27" thickBot="1" x14ac:dyDescent="0.35">
      <c r="A98" s="205" t="s">
        <v>121</v>
      </c>
      <c r="B98" s="52">
        <v>8</v>
      </c>
      <c r="C98" s="53">
        <v>8</v>
      </c>
      <c r="D98" s="58" t="s">
        <v>112</v>
      </c>
      <c r="E98" s="52">
        <v>79.02</v>
      </c>
      <c r="F98" s="204">
        <v>79.05</v>
      </c>
      <c r="G98" s="56">
        <v>76.040000000000006</v>
      </c>
      <c r="H98" s="56">
        <v>76.099999999999994</v>
      </c>
      <c r="I98" s="56">
        <v>82</v>
      </c>
      <c r="J98" s="56">
        <v>82</v>
      </c>
    </row>
    <row r="99" spans="1:10" ht="15" thickBot="1" x14ac:dyDescent="0.35">
      <c r="A99" s="205" t="s">
        <v>123</v>
      </c>
      <c r="B99" s="49">
        <v>9</v>
      </c>
      <c r="C99" s="50">
        <v>9</v>
      </c>
      <c r="D99" s="111" t="s">
        <v>255</v>
      </c>
      <c r="E99" s="49">
        <v>77.680000000000007</v>
      </c>
      <c r="F99" s="204">
        <v>78.5</v>
      </c>
      <c r="G99" s="51">
        <v>79.349999999999994</v>
      </c>
      <c r="H99" s="51">
        <v>79</v>
      </c>
      <c r="I99" s="51">
        <v>76</v>
      </c>
      <c r="J99" s="51">
        <v>78</v>
      </c>
    </row>
    <row r="100" spans="1:10" ht="15" thickBot="1" x14ac:dyDescent="0.35">
      <c r="A100" s="205" t="s">
        <v>124</v>
      </c>
      <c r="B100" s="112">
        <v>10</v>
      </c>
      <c r="C100" s="113">
        <v>10</v>
      </c>
      <c r="D100" s="58" t="s">
        <v>255</v>
      </c>
      <c r="E100" s="52">
        <v>77.290000000000006</v>
      </c>
      <c r="F100" s="204">
        <v>77.849999999999994</v>
      </c>
      <c r="G100" s="56">
        <v>78.569999999999993</v>
      </c>
      <c r="H100" s="56">
        <v>78.7</v>
      </c>
      <c r="I100" s="56">
        <v>76</v>
      </c>
      <c r="J100" s="56">
        <v>77</v>
      </c>
    </row>
    <row r="101" spans="1:10" ht="15" thickBot="1" x14ac:dyDescent="0.35">
      <c r="A101" s="205" t="s">
        <v>126</v>
      </c>
      <c r="B101" s="114">
        <v>11</v>
      </c>
      <c r="C101" s="115">
        <v>11</v>
      </c>
      <c r="D101" s="116" t="s">
        <v>255</v>
      </c>
      <c r="E101" s="59">
        <v>76.75</v>
      </c>
      <c r="F101" s="204">
        <v>77.3</v>
      </c>
      <c r="G101" s="61">
        <v>80.5</v>
      </c>
      <c r="H101" s="61">
        <v>80.599999999999994</v>
      </c>
      <c r="I101" s="61">
        <v>73</v>
      </c>
      <c r="J101" s="61">
        <v>74</v>
      </c>
    </row>
    <row r="102" spans="1:10" ht="15" thickBot="1" x14ac:dyDescent="0.35">
      <c r="A102" s="205" t="s">
        <v>125</v>
      </c>
      <c r="B102" s="112">
        <v>12</v>
      </c>
      <c r="C102" s="113">
        <v>12</v>
      </c>
      <c r="D102" s="58" t="s">
        <v>112</v>
      </c>
      <c r="E102" s="52">
        <v>75.959999999999994</v>
      </c>
      <c r="F102" s="204">
        <v>76.8</v>
      </c>
      <c r="G102" s="56">
        <v>78.91</v>
      </c>
      <c r="H102" s="56">
        <v>79.599999999999994</v>
      </c>
      <c r="I102" s="56">
        <v>73</v>
      </c>
      <c r="J102" s="56">
        <v>74</v>
      </c>
    </row>
    <row r="103" spans="1:10" ht="15" thickBot="1" x14ac:dyDescent="0.35">
      <c r="A103" s="205" t="s">
        <v>128</v>
      </c>
      <c r="B103" s="114">
        <v>15</v>
      </c>
      <c r="C103" s="115">
        <v>13</v>
      </c>
      <c r="D103" s="110" t="s">
        <v>256</v>
      </c>
      <c r="E103" s="59">
        <v>74.48</v>
      </c>
      <c r="F103" s="204">
        <v>75</v>
      </c>
      <c r="G103" s="61">
        <v>73.95</v>
      </c>
      <c r="H103" s="61">
        <v>75</v>
      </c>
      <c r="I103" s="61">
        <v>75</v>
      </c>
      <c r="J103" s="61">
        <v>75</v>
      </c>
    </row>
    <row r="104" spans="1:10" ht="27" thickBot="1" x14ac:dyDescent="0.35">
      <c r="A104" s="205" t="s">
        <v>257</v>
      </c>
      <c r="B104" s="112">
        <v>13</v>
      </c>
      <c r="C104" s="113">
        <v>14</v>
      </c>
      <c r="D104" s="66" t="s">
        <v>258</v>
      </c>
      <c r="E104" s="52">
        <v>75.010000000000005</v>
      </c>
      <c r="F104" s="204">
        <v>74.8</v>
      </c>
      <c r="G104" s="56">
        <v>69.010000000000005</v>
      </c>
      <c r="H104" s="56">
        <v>69.599999999999994</v>
      </c>
      <c r="I104" s="56">
        <v>81</v>
      </c>
      <c r="J104" s="56">
        <v>80</v>
      </c>
    </row>
    <row r="105" spans="1:10" ht="15" thickBot="1" x14ac:dyDescent="0.35">
      <c r="A105" s="205" t="s">
        <v>130</v>
      </c>
      <c r="B105" s="117">
        <v>14</v>
      </c>
      <c r="C105" s="118">
        <v>15</v>
      </c>
      <c r="D105" s="57" t="s">
        <v>258</v>
      </c>
      <c r="E105" s="49">
        <v>74.650000000000006</v>
      </c>
      <c r="F105" s="204">
        <v>72.900000000000006</v>
      </c>
      <c r="G105" s="51">
        <v>77.290000000000006</v>
      </c>
      <c r="H105" s="51">
        <v>76.8</v>
      </c>
      <c r="I105" s="51">
        <v>72</v>
      </c>
      <c r="J105" s="51">
        <v>69</v>
      </c>
    </row>
    <row r="106" spans="1:10" ht="27" thickBot="1" x14ac:dyDescent="0.35">
      <c r="A106" s="205" t="s">
        <v>134</v>
      </c>
      <c r="B106" s="112">
        <v>18</v>
      </c>
      <c r="C106" s="113">
        <v>16</v>
      </c>
      <c r="D106" s="54" t="s">
        <v>132</v>
      </c>
      <c r="E106" s="52">
        <v>69.92</v>
      </c>
      <c r="F106" s="204">
        <v>70.8</v>
      </c>
      <c r="G106" s="56">
        <v>80.83</v>
      </c>
      <c r="H106" s="56">
        <v>81.599999999999994</v>
      </c>
      <c r="I106" s="56">
        <v>59</v>
      </c>
      <c r="J106" s="56">
        <v>60</v>
      </c>
    </row>
    <row r="107" spans="1:10" ht="15" thickBot="1" x14ac:dyDescent="0.35">
      <c r="A107" s="205" t="s">
        <v>259</v>
      </c>
      <c r="B107" s="114">
        <v>21</v>
      </c>
      <c r="C107" s="115">
        <v>17</v>
      </c>
      <c r="D107" s="67" t="s">
        <v>260</v>
      </c>
      <c r="E107" s="59">
        <v>67.84</v>
      </c>
      <c r="F107" s="204">
        <v>69.95</v>
      </c>
      <c r="G107" s="61">
        <v>77.680000000000007</v>
      </c>
      <c r="H107" s="61">
        <v>77.900000000000006</v>
      </c>
      <c r="I107" s="61">
        <v>58</v>
      </c>
      <c r="J107" s="61">
        <v>62</v>
      </c>
    </row>
    <row r="108" spans="1:10" ht="15" thickBot="1" x14ac:dyDescent="0.35">
      <c r="A108" s="205" t="s">
        <v>137</v>
      </c>
      <c r="B108" s="112">
        <v>16</v>
      </c>
      <c r="C108" s="113">
        <v>18</v>
      </c>
      <c r="D108" s="66" t="s">
        <v>122</v>
      </c>
      <c r="E108" s="52">
        <v>70.64</v>
      </c>
      <c r="F108" s="204">
        <v>69.849999999999994</v>
      </c>
      <c r="G108" s="56">
        <v>83.28</v>
      </c>
      <c r="H108" s="56">
        <v>83.7</v>
      </c>
      <c r="I108" s="56">
        <v>58</v>
      </c>
      <c r="J108" s="56">
        <v>56</v>
      </c>
    </row>
    <row r="109" spans="1:10" ht="15" thickBot="1" x14ac:dyDescent="0.35">
      <c r="A109" s="205" t="s">
        <v>133</v>
      </c>
      <c r="B109" s="114">
        <v>17</v>
      </c>
      <c r="C109" s="115">
        <v>19</v>
      </c>
      <c r="D109" s="64" t="s">
        <v>122</v>
      </c>
      <c r="E109" s="59">
        <v>70.28</v>
      </c>
      <c r="F109" s="204">
        <v>69.25</v>
      </c>
      <c r="G109" s="61">
        <v>76.55</v>
      </c>
      <c r="H109" s="61">
        <v>76.5</v>
      </c>
      <c r="I109" s="61">
        <v>64</v>
      </c>
      <c r="J109" s="61">
        <v>62</v>
      </c>
    </row>
    <row r="110" spans="1:10" ht="15" thickBot="1" x14ac:dyDescent="0.35">
      <c r="A110" s="205" t="s">
        <v>139</v>
      </c>
      <c r="B110" s="112">
        <v>22</v>
      </c>
      <c r="C110" s="113">
        <v>20</v>
      </c>
      <c r="D110" s="54" t="s">
        <v>132</v>
      </c>
      <c r="E110" s="52">
        <v>67.81</v>
      </c>
      <c r="F110" s="204">
        <v>68.25</v>
      </c>
      <c r="G110" s="56">
        <v>75.61</v>
      </c>
      <c r="H110" s="56">
        <v>76.5</v>
      </c>
      <c r="I110" s="56">
        <v>60</v>
      </c>
      <c r="J110" s="56">
        <v>60</v>
      </c>
    </row>
    <row r="111" spans="1:10" ht="15" thickBot="1" x14ac:dyDescent="0.35">
      <c r="A111" s="205" t="s">
        <v>136</v>
      </c>
      <c r="B111" s="114">
        <v>19</v>
      </c>
      <c r="C111" s="115">
        <v>21</v>
      </c>
      <c r="D111" s="64" t="s">
        <v>122</v>
      </c>
      <c r="E111" s="59">
        <v>68.8</v>
      </c>
      <c r="F111" s="204">
        <v>68.150000000000006</v>
      </c>
      <c r="G111" s="61">
        <v>79.59</v>
      </c>
      <c r="H111" s="61">
        <v>80.3</v>
      </c>
      <c r="I111" s="61">
        <v>58</v>
      </c>
      <c r="J111" s="61">
        <v>56</v>
      </c>
    </row>
    <row r="112" spans="1:10" ht="15" thickBot="1" x14ac:dyDescent="0.35">
      <c r="A112" s="205" t="s">
        <v>131</v>
      </c>
      <c r="B112" s="112">
        <v>20</v>
      </c>
      <c r="C112" s="113">
        <v>22</v>
      </c>
      <c r="D112" s="66" t="s">
        <v>122</v>
      </c>
      <c r="E112" s="52">
        <v>68.48</v>
      </c>
      <c r="F112" s="204">
        <v>67.2</v>
      </c>
      <c r="G112" s="56">
        <v>76.95</v>
      </c>
      <c r="H112" s="56">
        <v>76.400000000000006</v>
      </c>
      <c r="I112" s="56">
        <v>60</v>
      </c>
      <c r="J112" s="56">
        <v>58</v>
      </c>
    </row>
    <row r="113" spans="1:10" ht="27" thickBot="1" x14ac:dyDescent="0.35">
      <c r="A113" s="205" t="s">
        <v>141</v>
      </c>
      <c r="B113" s="117">
        <v>23</v>
      </c>
      <c r="C113" s="118">
        <v>23</v>
      </c>
      <c r="D113" s="111" t="s">
        <v>255</v>
      </c>
      <c r="E113" s="49">
        <v>67.55</v>
      </c>
      <c r="F113" s="204">
        <v>66.150000000000006</v>
      </c>
      <c r="G113" s="51">
        <v>76.099999999999994</v>
      </c>
      <c r="H113" s="51">
        <v>76.3</v>
      </c>
      <c r="I113" s="51">
        <v>59</v>
      </c>
      <c r="J113" s="51">
        <v>56</v>
      </c>
    </row>
    <row r="114" spans="1:10" ht="15" thickBot="1" x14ac:dyDescent="0.35">
      <c r="A114" s="205" t="s">
        <v>142</v>
      </c>
      <c r="B114" s="112">
        <v>24</v>
      </c>
      <c r="C114" s="113">
        <v>24</v>
      </c>
      <c r="D114" s="58" t="s">
        <v>112</v>
      </c>
      <c r="E114" s="52">
        <v>65.36</v>
      </c>
      <c r="F114" s="204">
        <v>65.7</v>
      </c>
      <c r="G114" s="56">
        <v>71.709999999999994</v>
      </c>
      <c r="H114" s="56">
        <v>73.400000000000006</v>
      </c>
      <c r="I114" s="56">
        <v>59</v>
      </c>
      <c r="J114" s="56">
        <v>58</v>
      </c>
    </row>
    <row r="115" spans="1:10" ht="15" thickBot="1" x14ac:dyDescent="0.35">
      <c r="A115" s="205" t="s">
        <v>148</v>
      </c>
      <c r="B115" s="114">
        <v>26</v>
      </c>
      <c r="C115" s="115">
        <v>25</v>
      </c>
      <c r="D115" s="110" t="s">
        <v>254</v>
      </c>
      <c r="E115" s="59">
        <v>62.28</v>
      </c>
      <c r="F115" s="204">
        <v>62.95</v>
      </c>
      <c r="G115" s="61">
        <v>72.56</v>
      </c>
      <c r="H115" s="61">
        <v>72.900000000000006</v>
      </c>
      <c r="I115" s="61">
        <v>52</v>
      </c>
      <c r="J115" s="61">
        <v>53</v>
      </c>
    </row>
    <row r="116" spans="1:10" ht="15" thickBot="1" x14ac:dyDescent="0.35">
      <c r="A116" s="205" t="s">
        <v>143</v>
      </c>
      <c r="B116" s="112">
        <v>25</v>
      </c>
      <c r="C116" s="113">
        <v>26</v>
      </c>
      <c r="D116" s="66" t="s">
        <v>116</v>
      </c>
      <c r="E116" s="52">
        <v>62.59</v>
      </c>
      <c r="F116" s="204">
        <v>62.8</v>
      </c>
      <c r="G116" s="56">
        <v>75.17</v>
      </c>
      <c r="H116" s="56">
        <v>75.599999999999994</v>
      </c>
      <c r="I116" s="56">
        <v>50</v>
      </c>
      <c r="J116" s="56">
        <v>50</v>
      </c>
    </row>
    <row r="117" spans="1:10" ht="15" thickBot="1" x14ac:dyDescent="0.35">
      <c r="A117" s="205" t="s">
        <v>261</v>
      </c>
      <c r="B117" s="114">
        <v>29</v>
      </c>
      <c r="C117" s="115">
        <v>27</v>
      </c>
      <c r="D117" s="110" t="s">
        <v>132</v>
      </c>
      <c r="E117" s="59">
        <v>59.7</v>
      </c>
      <c r="F117" s="204">
        <v>60.3</v>
      </c>
      <c r="G117" s="61">
        <v>71.400000000000006</v>
      </c>
      <c r="H117" s="61">
        <v>73.599999999999994</v>
      </c>
      <c r="I117" s="61">
        <v>48</v>
      </c>
      <c r="J117" s="61">
        <v>47</v>
      </c>
    </row>
    <row r="118" spans="1:10" ht="15" thickBot="1" x14ac:dyDescent="0.35">
      <c r="A118" s="205" t="s">
        <v>147</v>
      </c>
      <c r="B118" s="112">
        <v>28</v>
      </c>
      <c r="C118" s="113">
        <v>28</v>
      </c>
      <c r="D118" s="58" t="s">
        <v>112</v>
      </c>
      <c r="E118" s="52">
        <v>59.72</v>
      </c>
      <c r="F118" s="204">
        <v>60.05</v>
      </c>
      <c r="G118" s="56">
        <v>65.430000000000007</v>
      </c>
      <c r="H118" s="56">
        <v>66.099999999999994</v>
      </c>
      <c r="I118" s="56">
        <v>54</v>
      </c>
      <c r="J118" s="56">
        <v>54</v>
      </c>
    </row>
    <row r="119" spans="1:10" ht="15" thickBot="1" x14ac:dyDescent="0.35">
      <c r="A119" s="205" t="s">
        <v>154</v>
      </c>
      <c r="B119" s="114">
        <v>27</v>
      </c>
      <c r="C119" s="115">
        <v>29</v>
      </c>
      <c r="D119" s="64" t="s">
        <v>122</v>
      </c>
      <c r="E119" s="59">
        <v>59.89</v>
      </c>
      <c r="F119" s="204">
        <v>59.65</v>
      </c>
      <c r="G119" s="61">
        <v>75.77</v>
      </c>
      <c r="H119" s="61">
        <v>74.3</v>
      </c>
      <c r="I119" s="61">
        <v>44</v>
      </c>
      <c r="J119" s="61">
        <v>45</v>
      </c>
    </row>
    <row r="120" spans="1:10" ht="27" thickBot="1" x14ac:dyDescent="0.35">
      <c r="A120" s="205" t="s">
        <v>151</v>
      </c>
      <c r="B120" s="112">
        <v>33</v>
      </c>
      <c r="C120" s="113">
        <v>30</v>
      </c>
      <c r="D120" s="54" t="s">
        <v>262</v>
      </c>
      <c r="E120" s="52">
        <v>58.87</v>
      </c>
      <c r="F120" s="204">
        <v>59.4</v>
      </c>
      <c r="G120" s="56">
        <v>72.73</v>
      </c>
      <c r="H120" s="56">
        <v>73.8</v>
      </c>
      <c r="I120" s="56">
        <v>45</v>
      </c>
      <c r="J120" s="56">
        <v>45</v>
      </c>
    </row>
    <row r="121" spans="1:10" ht="15" thickBot="1" x14ac:dyDescent="0.35">
      <c r="A121" s="205" t="s">
        <v>146</v>
      </c>
      <c r="B121" s="114">
        <v>32</v>
      </c>
      <c r="C121" s="115">
        <v>31</v>
      </c>
      <c r="D121" s="110" t="s">
        <v>114</v>
      </c>
      <c r="E121" s="59">
        <v>59.14</v>
      </c>
      <c r="F121" s="204">
        <v>58.7</v>
      </c>
      <c r="G121" s="61">
        <v>72.28</v>
      </c>
      <c r="H121" s="61">
        <v>73.400000000000006</v>
      </c>
      <c r="I121" s="61">
        <v>46</v>
      </c>
      <c r="J121" s="61">
        <v>44</v>
      </c>
    </row>
    <row r="122" spans="1:10" ht="15" thickBot="1" x14ac:dyDescent="0.35">
      <c r="A122" s="205" t="s">
        <v>144</v>
      </c>
      <c r="B122" s="112">
        <v>30</v>
      </c>
      <c r="C122" s="113">
        <v>32</v>
      </c>
      <c r="D122" s="66" t="s">
        <v>122</v>
      </c>
      <c r="E122" s="52">
        <v>59.65</v>
      </c>
      <c r="F122" s="204">
        <v>58.65</v>
      </c>
      <c r="G122" s="56">
        <v>72.3</v>
      </c>
      <c r="H122" s="56">
        <v>73.3</v>
      </c>
      <c r="I122" s="56">
        <v>47</v>
      </c>
      <c r="J122" s="56">
        <v>44</v>
      </c>
    </row>
    <row r="123" spans="1:10" ht="15" thickBot="1" x14ac:dyDescent="0.35">
      <c r="A123" s="205" t="s">
        <v>158</v>
      </c>
      <c r="B123" s="117">
        <v>39</v>
      </c>
      <c r="C123" s="118">
        <v>33</v>
      </c>
      <c r="D123" s="119" t="s">
        <v>263</v>
      </c>
      <c r="E123" s="49">
        <v>55.19</v>
      </c>
      <c r="F123" s="204">
        <v>58.25</v>
      </c>
      <c r="G123" s="51">
        <v>75.37</v>
      </c>
      <c r="H123" s="51">
        <v>74.5</v>
      </c>
      <c r="I123" s="51">
        <v>35</v>
      </c>
      <c r="J123" s="51">
        <v>42</v>
      </c>
    </row>
    <row r="124" spans="1:10" ht="15" thickBot="1" x14ac:dyDescent="0.35">
      <c r="A124" s="205" t="s">
        <v>155</v>
      </c>
      <c r="B124" s="112">
        <v>36</v>
      </c>
      <c r="C124" s="113">
        <v>34</v>
      </c>
      <c r="D124" s="54" t="s">
        <v>132</v>
      </c>
      <c r="E124" s="52">
        <v>56.54</v>
      </c>
      <c r="F124" s="204">
        <v>58.2</v>
      </c>
      <c r="G124" s="56">
        <v>68.08</v>
      </c>
      <c r="H124" s="56">
        <v>68.400000000000006</v>
      </c>
      <c r="I124" s="56">
        <v>45</v>
      </c>
      <c r="J124" s="56">
        <v>48</v>
      </c>
    </row>
    <row r="125" spans="1:10" ht="15" thickBot="1" x14ac:dyDescent="0.35">
      <c r="A125" s="205" t="s">
        <v>156</v>
      </c>
      <c r="B125" s="114">
        <v>34</v>
      </c>
      <c r="C125" s="115">
        <v>35</v>
      </c>
      <c r="D125" s="64" t="s">
        <v>258</v>
      </c>
      <c r="E125" s="59">
        <v>57.67</v>
      </c>
      <c r="F125" s="204">
        <v>57.9</v>
      </c>
      <c r="G125" s="61">
        <v>74.33</v>
      </c>
      <c r="H125" s="61">
        <v>76.8</v>
      </c>
      <c r="I125" s="61">
        <v>41</v>
      </c>
      <c r="J125" s="61">
        <v>39</v>
      </c>
    </row>
    <row r="126" spans="1:10" ht="40.200000000000003" thickBot="1" x14ac:dyDescent="0.35">
      <c r="A126" s="207" t="s">
        <v>264</v>
      </c>
      <c r="B126" s="112">
        <v>31</v>
      </c>
      <c r="C126" s="113">
        <v>36</v>
      </c>
      <c r="D126" s="120" t="s">
        <v>265</v>
      </c>
      <c r="E126" s="52">
        <v>59.28</v>
      </c>
      <c r="F126" s="204">
        <v>57.85</v>
      </c>
      <c r="G126" s="56">
        <v>81.55</v>
      </c>
      <c r="H126" s="56">
        <v>80.7</v>
      </c>
      <c r="I126" s="56">
        <v>37</v>
      </c>
      <c r="J126" s="56">
        <v>35</v>
      </c>
    </row>
    <row r="127" spans="1:10" ht="15" thickBot="1" x14ac:dyDescent="0.35">
      <c r="A127" s="205" t="s">
        <v>152</v>
      </c>
      <c r="B127" s="114">
        <v>35</v>
      </c>
      <c r="C127" s="115">
        <v>37</v>
      </c>
      <c r="D127" s="64" t="s">
        <v>122</v>
      </c>
      <c r="E127" s="59">
        <v>56.62</v>
      </c>
      <c r="F127" s="204">
        <v>57.5</v>
      </c>
      <c r="G127" s="61">
        <v>71.239999999999995</v>
      </c>
      <c r="H127" s="61">
        <v>72</v>
      </c>
      <c r="I127" s="61">
        <v>42</v>
      </c>
      <c r="J127" s="61">
        <v>43</v>
      </c>
    </row>
    <row r="128" spans="1:10" ht="15" thickBot="1" x14ac:dyDescent="0.35">
      <c r="A128" s="205" t="s">
        <v>153</v>
      </c>
      <c r="B128" s="112">
        <v>37</v>
      </c>
      <c r="C128" s="113">
        <v>38</v>
      </c>
      <c r="D128" s="66" t="s">
        <v>116</v>
      </c>
      <c r="E128" s="52">
        <v>56.25</v>
      </c>
      <c r="F128" s="204">
        <v>57.35</v>
      </c>
      <c r="G128" s="56">
        <v>73.489999999999995</v>
      </c>
      <c r="H128" s="56">
        <v>75.7</v>
      </c>
      <c r="I128" s="56">
        <v>39</v>
      </c>
      <c r="J128" s="56">
        <v>39</v>
      </c>
    </row>
    <row r="129" spans="1:10" ht="27" thickBot="1" x14ac:dyDescent="0.35">
      <c r="A129" s="205" t="s">
        <v>160</v>
      </c>
      <c r="B129" s="114">
        <v>40</v>
      </c>
      <c r="C129" s="115">
        <v>39</v>
      </c>
      <c r="D129" s="110" t="s">
        <v>114</v>
      </c>
      <c r="E129" s="59">
        <v>54.45</v>
      </c>
      <c r="F129" s="204">
        <v>56.8</v>
      </c>
      <c r="G129" s="61">
        <v>77.89</v>
      </c>
      <c r="H129" s="61">
        <v>79.599999999999994</v>
      </c>
      <c r="I129" s="61">
        <v>31</v>
      </c>
      <c r="J129" s="61">
        <v>34</v>
      </c>
    </row>
    <row r="130" spans="1:10" ht="15" thickBot="1" x14ac:dyDescent="0.35">
      <c r="A130" s="205" t="s">
        <v>159</v>
      </c>
      <c r="B130" s="112">
        <v>38</v>
      </c>
      <c r="C130" s="113">
        <v>40</v>
      </c>
      <c r="D130" s="66" t="s">
        <v>122</v>
      </c>
      <c r="E130" s="52">
        <v>55.58</v>
      </c>
      <c r="F130" s="204">
        <v>54.6</v>
      </c>
      <c r="G130" s="56">
        <v>74.150000000000006</v>
      </c>
      <c r="H130" s="56">
        <v>73.2</v>
      </c>
      <c r="I130" s="56">
        <v>37</v>
      </c>
      <c r="J130" s="56">
        <v>36</v>
      </c>
    </row>
    <row r="131" spans="1:10" ht="27" thickBot="1" x14ac:dyDescent="0.35">
      <c r="A131" s="205" t="s">
        <v>164</v>
      </c>
      <c r="B131" s="117">
        <v>44</v>
      </c>
      <c r="C131" s="118">
        <v>41</v>
      </c>
      <c r="D131" s="62" t="s">
        <v>262</v>
      </c>
      <c r="E131" s="49">
        <v>51.82</v>
      </c>
      <c r="F131" s="204">
        <v>53.35</v>
      </c>
      <c r="G131" s="51">
        <v>78.64</v>
      </c>
      <c r="H131" s="51">
        <v>76.7</v>
      </c>
      <c r="I131" s="51">
        <v>25</v>
      </c>
      <c r="J131" s="51">
        <v>30</v>
      </c>
    </row>
    <row r="132" spans="1:10" ht="15" thickBot="1" x14ac:dyDescent="0.35">
      <c r="A132" s="205" t="s">
        <v>162</v>
      </c>
      <c r="B132" s="112">
        <v>41</v>
      </c>
      <c r="C132" s="113">
        <v>42</v>
      </c>
      <c r="D132" s="66" t="s">
        <v>116</v>
      </c>
      <c r="E132" s="52">
        <v>53.27</v>
      </c>
      <c r="F132" s="204">
        <v>53.2</v>
      </c>
      <c r="G132" s="56">
        <v>73.540000000000006</v>
      </c>
      <c r="H132" s="56">
        <v>74.400000000000006</v>
      </c>
      <c r="I132" s="56">
        <v>33</v>
      </c>
      <c r="J132" s="56">
        <v>32</v>
      </c>
    </row>
    <row r="133" spans="1:10" ht="15" thickBot="1" x14ac:dyDescent="0.35">
      <c r="A133" s="205" t="s">
        <v>163</v>
      </c>
      <c r="B133" s="114">
        <v>43</v>
      </c>
      <c r="C133" s="115">
        <v>43</v>
      </c>
      <c r="D133" s="116" t="s">
        <v>112</v>
      </c>
      <c r="E133" s="59">
        <v>52.69</v>
      </c>
      <c r="F133" s="204">
        <v>53.1</v>
      </c>
      <c r="G133" s="61">
        <v>77.37</v>
      </c>
      <c r="H133" s="61">
        <v>78.2</v>
      </c>
      <c r="I133" s="61">
        <v>28</v>
      </c>
      <c r="J133" s="61">
        <v>28</v>
      </c>
    </row>
    <row r="134" spans="1:10" ht="15" thickBot="1" x14ac:dyDescent="0.35">
      <c r="A134" s="205" t="s">
        <v>266</v>
      </c>
      <c r="B134" s="112">
        <v>42</v>
      </c>
      <c r="C134" s="113">
        <v>44</v>
      </c>
      <c r="D134" s="66" t="s">
        <v>122</v>
      </c>
      <c r="E134" s="52">
        <v>52.76</v>
      </c>
      <c r="F134" s="204">
        <v>51.35</v>
      </c>
      <c r="G134" s="56">
        <v>69.510000000000005</v>
      </c>
      <c r="H134" s="56">
        <v>67.7</v>
      </c>
      <c r="I134" s="56">
        <v>36</v>
      </c>
      <c r="J134" s="56">
        <v>35</v>
      </c>
    </row>
    <row r="135" spans="1:10" ht="27" thickBot="1" x14ac:dyDescent="0.35">
      <c r="A135" s="205" t="s">
        <v>161</v>
      </c>
      <c r="B135" s="117">
        <v>45</v>
      </c>
      <c r="C135" s="118">
        <v>45</v>
      </c>
      <c r="D135" s="111" t="s">
        <v>112</v>
      </c>
      <c r="E135" s="49">
        <v>50.91</v>
      </c>
      <c r="F135" s="204">
        <v>50.7</v>
      </c>
      <c r="G135" s="51">
        <v>63.82</v>
      </c>
      <c r="H135" s="51">
        <v>65.400000000000006</v>
      </c>
      <c r="I135" s="51">
        <v>38</v>
      </c>
      <c r="J135" s="51">
        <v>36</v>
      </c>
    </row>
    <row r="136" spans="1:10" ht="15" thickBot="1" x14ac:dyDescent="0.35">
      <c r="A136" s="205" t="s">
        <v>165</v>
      </c>
      <c r="B136" s="112">
        <v>46</v>
      </c>
      <c r="C136" s="113">
        <v>46</v>
      </c>
      <c r="D136" s="58" t="s">
        <v>255</v>
      </c>
      <c r="E136" s="52">
        <v>50.13</v>
      </c>
      <c r="F136" s="204">
        <v>50.1</v>
      </c>
      <c r="G136" s="56">
        <v>68.25</v>
      </c>
      <c r="H136" s="56">
        <v>70.2</v>
      </c>
      <c r="I136" s="56">
        <v>32</v>
      </c>
      <c r="J136" s="56">
        <v>30</v>
      </c>
    </row>
    <row r="137" spans="1:10" x14ac:dyDescent="0.3">
      <c r="A137" s="121" t="s">
        <v>71</v>
      </c>
    </row>
    <row r="138" spans="1:10" x14ac:dyDescent="0.3">
      <c r="A138" s="121" t="s">
        <v>267</v>
      </c>
    </row>
    <row r="139" spans="1:10" x14ac:dyDescent="0.3">
      <c r="A139" s="122" t="s">
        <v>268</v>
      </c>
    </row>
    <row r="140" spans="1:10" x14ac:dyDescent="0.3">
      <c r="A140" s="122" t="s">
        <v>269</v>
      </c>
    </row>
  </sheetData>
  <mergeCells count="11">
    <mergeCell ref="H88:H90"/>
    <mergeCell ref="I88:I90"/>
    <mergeCell ref="J88:J90"/>
    <mergeCell ref="A87:A90"/>
    <mergeCell ref="C87:D87"/>
    <mergeCell ref="G87:H87"/>
    <mergeCell ref="I87:J87"/>
    <mergeCell ref="B88:B90"/>
    <mergeCell ref="C88:C90"/>
    <mergeCell ref="D88:D90"/>
    <mergeCell ref="E88:E90"/>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46934D-FDD2-4ABB-9A80-455BA3CC1DFC}">
  <dimension ref="A1:I100"/>
  <sheetViews>
    <sheetView zoomScale="61" zoomScaleNormal="145" workbookViewId="0">
      <selection sqref="A1:XFD1048576"/>
    </sheetView>
  </sheetViews>
  <sheetFormatPr defaultRowHeight="14.4" x14ac:dyDescent="0.3"/>
  <cols>
    <col min="1" max="1" width="16.88671875" bestFit="1" customWidth="1"/>
    <col min="2" max="2" width="38" bestFit="1" customWidth="1"/>
    <col min="3" max="8" width="5.5546875" bestFit="1" customWidth="1"/>
    <col min="9" max="9" width="9.77734375" bestFit="1" customWidth="1"/>
    <col min="10" max="39" width="5" bestFit="1" customWidth="1"/>
    <col min="40" max="40" width="3" bestFit="1" customWidth="1"/>
    <col min="41" max="42" width="5" bestFit="1" customWidth="1"/>
    <col min="43" max="43" width="3" bestFit="1" customWidth="1"/>
    <col min="44" max="44" width="5" bestFit="1" customWidth="1"/>
    <col min="45" max="45" width="11.109375" bestFit="1" customWidth="1"/>
    <col min="46" max="46" width="7" bestFit="1" customWidth="1"/>
    <col min="47" max="49" width="5" bestFit="1" customWidth="1"/>
    <col min="50" max="50" width="3" bestFit="1" customWidth="1"/>
    <col min="51" max="52" width="5" bestFit="1" customWidth="1"/>
    <col min="53" max="53" width="3" bestFit="1" customWidth="1"/>
    <col min="54" max="60" width="5" bestFit="1" customWidth="1"/>
    <col min="61" max="61" width="3" bestFit="1" customWidth="1"/>
    <col min="62" max="67" width="5" bestFit="1" customWidth="1"/>
    <col min="68" max="68" width="3" bestFit="1" customWidth="1"/>
    <col min="69" max="75" width="5" bestFit="1" customWidth="1"/>
    <col min="76" max="76" width="3" bestFit="1" customWidth="1"/>
    <col min="77" max="80" width="5" bestFit="1" customWidth="1"/>
    <col min="81" max="81" width="3" bestFit="1" customWidth="1"/>
    <col min="82" max="82" width="5" bestFit="1" customWidth="1"/>
    <col min="83" max="83" width="3" bestFit="1" customWidth="1"/>
    <col min="84" max="89" width="5" bestFit="1" customWidth="1"/>
    <col min="90" max="90" width="11.109375" bestFit="1" customWidth="1"/>
    <col min="91" max="91" width="7" bestFit="1" customWidth="1"/>
    <col min="92" max="94" width="5" bestFit="1" customWidth="1"/>
    <col min="95" max="95" width="3" bestFit="1" customWidth="1"/>
    <col min="96" max="97" width="5" bestFit="1" customWidth="1"/>
    <col min="98" max="98" width="3" bestFit="1" customWidth="1"/>
    <col min="99" max="104" width="5" bestFit="1" customWidth="1"/>
    <col min="105" max="105" width="3" bestFit="1" customWidth="1"/>
    <col min="106" max="112" width="5" bestFit="1" customWidth="1"/>
    <col min="113" max="113" width="3" bestFit="1" customWidth="1"/>
    <col min="114" max="118" width="5" bestFit="1" customWidth="1"/>
    <col min="119" max="119" width="3" bestFit="1" customWidth="1"/>
    <col min="120" max="120" width="5" bestFit="1" customWidth="1"/>
    <col min="121" max="121" width="3" bestFit="1" customWidth="1"/>
    <col min="122" max="125" width="5" bestFit="1" customWidth="1"/>
    <col min="126" max="126" width="3" bestFit="1" customWidth="1"/>
    <col min="127" max="127" width="5" bestFit="1" customWidth="1"/>
    <col min="128" max="128" width="3" bestFit="1" customWidth="1"/>
    <col min="129" max="134" width="5" bestFit="1" customWidth="1"/>
    <col min="135" max="135" width="11.109375" bestFit="1" customWidth="1"/>
    <col min="136" max="136" width="7" bestFit="1" customWidth="1"/>
    <col min="137" max="137" width="3" bestFit="1" customWidth="1"/>
    <col min="138" max="139" width="5" bestFit="1" customWidth="1"/>
    <col min="140" max="140" width="6" bestFit="1" customWidth="1"/>
    <col min="141" max="142" width="5" bestFit="1" customWidth="1"/>
    <col min="143" max="143" width="6" bestFit="1" customWidth="1"/>
    <col min="144" max="144" width="5" bestFit="1" customWidth="1"/>
    <col min="145" max="151" width="6" bestFit="1" customWidth="1"/>
    <col min="152" max="152" width="3" bestFit="1" customWidth="1"/>
    <col min="153" max="153" width="6" bestFit="1" customWidth="1"/>
    <col min="154" max="154" width="3" bestFit="1" customWidth="1"/>
    <col min="155" max="155" width="6" bestFit="1" customWidth="1"/>
    <col min="156" max="156" width="5" bestFit="1" customWidth="1"/>
    <col min="157" max="160" width="6" bestFit="1" customWidth="1"/>
    <col min="161" max="165" width="5" bestFit="1" customWidth="1"/>
    <col min="166" max="166" width="6" bestFit="1" customWidth="1"/>
    <col min="167" max="167" width="5" bestFit="1" customWidth="1"/>
    <col min="168" max="168" width="3" bestFit="1" customWidth="1"/>
    <col min="169" max="172" width="6" bestFit="1" customWidth="1"/>
    <col min="173" max="173" width="5" bestFit="1" customWidth="1"/>
    <col min="174" max="176" width="6" bestFit="1" customWidth="1"/>
    <col min="177" max="178" width="5" bestFit="1" customWidth="1"/>
    <col min="179" max="180" width="6" bestFit="1" customWidth="1"/>
    <col min="181" max="181" width="11.109375" bestFit="1" customWidth="1"/>
    <col min="182" max="182" width="7" bestFit="1" customWidth="1"/>
    <col min="183" max="184" width="5" bestFit="1" customWidth="1"/>
    <col min="185" max="185" width="3" bestFit="1" customWidth="1"/>
    <col min="186" max="195" width="6" bestFit="1" customWidth="1"/>
    <col min="196" max="196" width="5" bestFit="1" customWidth="1"/>
    <col min="197" max="215" width="6" bestFit="1" customWidth="1"/>
    <col min="216" max="216" width="5" bestFit="1" customWidth="1"/>
    <col min="217" max="220" width="6" bestFit="1" customWidth="1"/>
    <col min="221" max="221" width="3" bestFit="1" customWidth="1"/>
    <col min="222" max="227" width="6" bestFit="1" customWidth="1"/>
    <col min="228" max="228" width="11.109375" bestFit="1" customWidth="1"/>
    <col min="229" max="229" width="7" bestFit="1" customWidth="1"/>
    <col min="230" max="245" width="6" bestFit="1" customWidth="1"/>
    <col min="246" max="246" width="5" bestFit="1" customWidth="1"/>
    <col min="247" max="255" width="6" bestFit="1" customWidth="1"/>
    <col min="256" max="256" width="5" bestFit="1" customWidth="1"/>
    <col min="257" max="274" width="6" bestFit="1" customWidth="1"/>
    <col min="275" max="275" width="11.109375" bestFit="1" customWidth="1"/>
    <col min="276" max="276" width="7" bestFit="1" customWidth="1"/>
    <col min="277" max="277" width="5" bestFit="1" customWidth="1"/>
    <col min="278" max="278" width="6" bestFit="1" customWidth="1"/>
    <col min="279" max="280" width="5" bestFit="1" customWidth="1"/>
    <col min="281" max="281" width="6" bestFit="1" customWidth="1"/>
    <col min="282" max="283" width="5" bestFit="1" customWidth="1"/>
    <col min="284" max="284" width="6" bestFit="1" customWidth="1"/>
    <col min="285" max="285" width="5" bestFit="1" customWidth="1"/>
    <col min="286" max="286" width="6" bestFit="1" customWidth="1"/>
    <col min="287" max="288" width="5" bestFit="1" customWidth="1"/>
    <col min="289" max="290" width="6" bestFit="1" customWidth="1"/>
    <col min="291" max="292" width="5" bestFit="1" customWidth="1"/>
    <col min="293" max="294" width="6" bestFit="1" customWidth="1"/>
    <col min="295" max="296" width="5" bestFit="1" customWidth="1"/>
    <col min="297" max="297" width="6" bestFit="1" customWidth="1"/>
    <col min="298" max="298" width="5" bestFit="1" customWidth="1"/>
    <col min="299" max="299" width="6" bestFit="1" customWidth="1"/>
    <col min="300" max="300" width="5" bestFit="1" customWidth="1"/>
    <col min="301" max="305" width="6" bestFit="1" customWidth="1"/>
    <col min="306" max="308" width="5" bestFit="1" customWidth="1"/>
    <col min="309" max="309" width="3" bestFit="1" customWidth="1"/>
    <col min="310" max="311" width="5" bestFit="1" customWidth="1"/>
    <col min="312" max="312" width="6" bestFit="1" customWidth="1"/>
    <col min="313" max="313" width="5" bestFit="1" customWidth="1"/>
    <col min="314" max="316" width="6" bestFit="1" customWidth="1"/>
    <col min="317" max="320" width="5" bestFit="1" customWidth="1"/>
    <col min="321" max="321" width="6" bestFit="1" customWidth="1"/>
    <col min="322" max="322" width="11.109375" bestFit="1" customWidth="1"/>
    <col min="323" max="323" width="9.6640625" bestFit="1" customWidth="1"/>
  </cols>
  <sheetData>
    <row r="1" spans="1:9" x14ac:dyDescent="0.3">
      <c r="A1" s="218" t="s">
        <v>315</v>
      </c>
      <c r="B1" t="s">
        <v>349</v>
      </c>
    </row>
    <row r="2" spans="1:9" x14ac:dyDescent="0.3">
      <c r="A2" s="218" t="s">
        <v>314</v>
      </c>
      <c r="B2" t="s">
        <v>350</v>
      </c>
    </row>
    <row r="3" spans="1:9" x14ac:dyDescent="0.3">
      <c r="A3" s="218" t="s">
        <v>313</v>
      </c>
      <c r="B3" t="s">
        <v>316</v>
      </c>
    </row>
    <row r="5" spans="1:9" x14ac:dyDescent="0.3">
      <c r="A5" s="218" t="s">
        <v>348</v>
      </c>
      <c r="B5" s="218" t="s">
        <v>347</v>
      </c>
    </row>
    <row r="6" spans="1:9" x14ac:dyDescent="0.3">
      <c r="A6" s="218" t="s">
        <v>317</v>
      </c>
      <c r="B6">
        <v>2014</v>
      </c>
      <c r="C6">
        <v>2015</v>
      </c>
      <c r="D6">
        <v>2016</v>
      </c>
      <c r="E6">
        <v>2017</v>
      </c>
      <c r="F6">
        <v>2018</v>
      </c>
      <c r="G6">
        <v>2019</v>
      </c>
      <c r="H6">
        <v>2020</v>
      </c>
      <c r="I6" t="s">
        <v>345</v>
      </c>
    </row>
    <row r="7" spans="1:9" x14ac:dyDescent="0.3">
      <c r="A7" s="219" t="s">
        <v>58</v>
      </c>
      <c r="B7" s="220">
        <v>1</v>
      </c>
      <c r="C7" s="220">
        <v>1</v>
      </c>
      <c r="D7" s="220"/>
      <c r="E7" s="220"/>
      <c r="F7" s="220"/>
      <c r="G7" s="220"/>
      <c r="H7" s="220"/>
      <c r="I7" s="220">
        <v>2</v>
      </c>
    </row>
    <row r="8" spans="1:9" x14ac:dyDescent="0.3">
      <c r="A8" s="219" t="s">
        <v>266</v>
      </c>
      <c r="B8" s="220"/>
      <c r="C8" s="220"/>
      <c r="D8" s="220">
        <v>1</v>
      </c>
      <c r="E8" s="220">
        <v>1</v>
      </c>
      <c r="F8" s="220">
        <v>1</v>
      </c>
      <c r="G8" s="220">
        <v>1</v>
      </c>
      <c r="H8" s="220">
        <v>1</v>
      </c>
      <c r="I8" s="220">
        <v>5</v>
      </c>
    </row>
    <row r="9" spans="1:9" x14ac:dyDescent="0.3">
      <c r="A9" s="219" t="s">
        <v>49</v>
      </c>
      <c r="B9" s="220">
        <v>1</v>
      </c>
      <c r="C9" s="220">
        <v>1</v>
      </c>
      <c r="D9" s="220"/>
      <c r="E9" s="220"/>
      <c r="F9" s="220"/>
      <c r="G9" s="220"/>
      <c r="H9" s="220"/>
      <c r="I9" s="220">
        <v>2</v>
      </c>
    </row>
    <row r="10" spans="1:9" x14ac:dyDescent="0.3">
      <c r="A10" s="219" t="s">
        <v>318</v>
      </c>
      <c r="B10" s="220"/>
      <c r="C10" s="220"/>
      <c r="D10" s="220">
        <v>1</v>
      </c>
      <c r="E10" s="220">
        <v>1</v>
      </c>
      <c r="F10" s="220">
        <v>1</v>
      </c>
      <c r="G10" s="220">
        <v>1</v>
      </c>
      <c r="H10" s="220">
        <v>1</v>
      </c>
      <c r="I10" s="220">
        <v>5</v>
      </c>
    </row>
    <row r="11" spans="1:9" x14ac:dyDescent="0.3">
      <c r="A11" s="219" t="s">
        <v>23</v>
      </c>
      <c r="B11" s="220">
        <v>1</v>
      </c>
      <c r="C11" s="220">
        <v>1</v>
      </c>
      <c r="D11" s="220"/>
      <c r="E11" s="220"/>
      <c r="F11" s="220"/>
      <c r="G11" s="220"/>
      <c r="H11" s="220"/>
      <c r="I11" s="220">
        <v>2</v>
      </c>
    </row>
    <row r="12" spans="1:9" x14ac:dyDescent="0.3">
      <c r="A12" s="219" t="s">
        <v>319</v>
      </c>
      <c r="B12" s="220"/>
      <c r="C12" s="220"/>
      <c r="D12" s="220">
        <v>1</v>
      </c>
      <c r="E12" s="220">
        <v>1</v>
      </c>
      <c r="F12" s="220">
        <v>1</v>
      </c>
      <c r="G12" s="220">
        <v>1</v>
      </c>
      <c r="H12" s="220">
        <v>1</v>
      </c>
      <c r="I12" s="220">
        <v>5</v>
      </c>
    </row>
    <row r="13" spans="1:9" x14ac:dyDescent="0.3">
      <c r="A13" s="219" t="s">
        <v>57</v>
      </c>
      <c r="B13" s="220">
        <v>1</v>
      </c>
      <c r="C13" s="220">
        <v>1</v>
      </c>
      <c r="D13" s="220"/>
      <c r="E13" s="220"/>
      <c r="F13" s="220"/>
      <c r="G13" s="220"/>
      <c r="H13" s="220"/>
      <c r="I13" s="220">
        <v>2</v>
      </c>
    </row>
    <row r="14" spans="1:9" x14ac:dyDescent="0.3">
      <c r="A14" s="219" t="s">
        <v>320</v>
      </c>
      <c r="B14" s="220"/>
      <c r="C14" s="220"/>
      <c r="D14" s="220">
        <v>1</v>
      </c>
      <c r="E14" s="220">
        <v>1</v>
      </c>
      <c r="F14" s="220">
        <v>1</v>
      </c>
      <c r="G14" s="220">
        <v>1</v>
      </c>
      <c r="H14" s="220">
        <v>1</v>
      </c>
      <c r="I14" s="220">
        <v>5</v>
      </c>
    </row>
    <row r="15" spans="1:9" x14ac:dyDescent="0.3">
      <c r="A15" s="219" t="s">
        <v>51</v>
      </c>
      <c r="B15" s="220">
        <v>1</v>
      </c>
      <c r="C15" s="220">
        <v>1</v>
      </c>
      <c r="D15" s="220"/>
      <c r="E15" s="220"/>
      <c r="F15" s="220"/>
      <c r="G15" s="220"/>
      <c r="H15" s="220"/>
      <c r="I15" s="220">
        <v>2</v>
      </c>
    </row>
    <row r="16" spans="1:9" x14ac:dyDescent="0.3">
      <c r="A16" s="219" t="s">
        <v>289</v>
      </c>
      <c r="B16" s="220"/>
      <c r="C16" s="220"/>
      <c r="D16" s="220">
        <v>1</v>
      </c>
      <c r="E16" s="220">
        <v>1</v>
      </c>
      <c r="F16" s="220">
        <v>1</v>
      </c>
      <c r="G16" s="220">
        <v>1</v>
      </c>
      <c r="H16" s="220">
        <v>1</v>
      </c>
      <c r="I16" s="220">
        <v>5</v>
      </c>
    </row>
    <row r="17" spans="1:9" x14ac:dyDescent="0.3">
      <c r="A17" s="219" t="s">
        <v>25</v>
      </c>
      <c r="B17" s="220">
        <v>1</v>
      </c>
      <c r="C17" s="220">
        <v>1</v>
      </c>
      <c r="D17" s="220"/>
      <c r="E17" s="220"/>
      <c r="F17" s="220"/>
      <c r="G17" s="220"/>
      <c r="H17" s="220"/>
      <c r="I17" s="220">
        <v>2</v>
      </c>
    </row>
    <row r="18" spans="1:9" x14ac:dyDescent="0.3">
      <c r="A18" s="219" t="s">
        <v>285</v>
      </c>
      <c r="B18" s="220"/>
      <c r="C18" s="220"/>
      <c r="D18" s="220">
        <v>1</v>
      </c>
      <c r="E18" s="220">
        <v>1</v>
      </c>
      <c r="F18" s="220">
        <v>1</v>
      </c>
      <c r="G18" s="220">
        <v>1</v>
      </c>
      <c r="H18" s="220">
        <v>1</v>
      </c>
      <c r="I18" s="220">
        <v>5</v>
      </c>
    </row>
    <row r="19" spans="1:9" x14ac:dyDescent="0.3">
      <c r="A19" s="219" t="s">
        <v>53</v>
      </c>
      <c r="B19" s="220">
        <v>1</v>
      </c>
      <c r="C19" s="220">
        <v>1</v>
      </c>
      <c r="D19" s="220"/>
      <c r="E19" s="220"/>
      <c r="F19" s="220"/>
      <c r="G19" s="220"/>
      <c r="H19" s="220"/>
      <c r="I19" s="220">
        <v>2</v>
      </c>
    </row>
    <row r="20" spans="1:9" x14ac:dyDescent="0.3">
      <c r="A20" s="219" t="s">
        <v>321</v>
      </c>
      <c r="B20" s="220"/>
      <c r="C20" s="220"/>
      <c r="D20" s="220">
        <v>1</v>
      </c>
      <c r="E20" s="220">
        <v>1</v>
      </c>
      <c r="F20" s="220">
        <v>1</v>
      </c>
      <c r="G20" s="220">
        <v>1</v>
      </c>
      <c r="H20" s="220">
        <v>1</v>
      </c>
      <c r="I20" s="220">
        <v>5</v>
      </c>
    </row>
    <row r="21" spans="1:9" x14ac:dyDescent="0.3">
      <c r="A21" s="219" t="s">
        <v>46</v>
      </c>
      <c r="B21" s="220">
        <v>1</v>
      </c>
      <c r="C21" s="220">
        <v>1</v>
      </c>
      <c r="D21" s="220"/>
      <c r="E21" s="220"/>
      <c r="F21" s="220"/>
      <c r="G21" s="220"/>
      <c r="H21" s="220"/>
      <c r="I21" s="220">
        <v>2</v>
      </c>
    </row>
    <row r="22" spans="1:9" x14ac:dyDescent="0.3">
      <c r="A22" s="219" t="s">
        <v>322</v>
      </c>
      <c r="B22" s="220"/>
      <c r="C22" s="220"/>
      <c r="D22" s="220">
        <v>1</v>
      </c>
      <c r="E22" s="220">
        <v>1</v>
      </c>
      <c r="F22" s="220">
        <v>1</v>
      </c>
      <c r="G22" s="220">
        <v>1</v>
      </c>
      <c r="H22" s="220">
        <v>1</v>
      </c>
      <c r="I22" s="220">
        <v>5</v>
      </c>
    </row>
    <row r="23" spans="1:9" x14ac:dyDescent="0.3">
      <c r="A23" s="219" t="s">
        <v>39</v>
      </c>
      <c r="B23" s="220">
        <v>1</v>
      </c>
      <c r="C23" s="220">
        <v>1</v>
      </c>
      <c r="D23" s="220"/>
      <c r="E23" s="220"/>
      <c r="F23" s="220"/>
      <c r="G23" s="220"/>
      <c r="H23" s="220"/>
      <c r="I23" s="220">
        <v>2</v>
      </c>
    </row>
    <row r="24" spans="1:9" x14ac:dyDescent="0.3">
      <c r="A24" s="219" t="s">
        <v>261</v>
      </c>
      <c r="B24" s="220"/>
      <c r="C24" s="220"/>
      <c r="D24" s="220">
        <v>1</v>
      </c>
      <c r="E24" s="220">
        <v>1</v>
      </c>
      <c r="F24" s="220">
        <v>1</v>
      </c>
      <c r="G24" s="220">
        <v>1</v>
      </c>
      <c r="H24" s="220">
        <v>1</v>
      </c>
      <c r="I24" s="220">
        <v>5</v>
      </c>
    </row>
    <row r="25" spans="1:9" x14ac:dyDescent="0.3">
      <c r="A25" s="219" t="s">
        <v>35</v>
      </c>
      <c r="B25" s="220">
        <v>1</v>
      </c>
      <c r="C25" s="220">
        <v>1</v>
      </c>
      <c r="D25" s="220"/>
      <c r="E25" s="220"/>
      <c r="F25" s="220"/>
      <c r="G25" s="220"/>
      <c r="H25" s="220"/>
      <c r="I25" s="220">
        <v>2</v>
      </c>
    </row>
    <row r="26" spans="1:9" x14ac:dyDescent="0.3">
      <c r="A26" s="219" t="s">
        <v>323</v>
      </c>
      <c r="B26" s="220"/>
      <c r="C26" s="220"/>
      <c r="D26" s="220">
        <v>1</v>
      </c>
      <c r="E26" s="220">
        <v>1</v>
      </c>
      <c r="F26" s="220">
        <v>1</v>
      </c>
      <c r="G26" s="220">
        <v>1</v>
      </c>
      <c r="H26" s="220">
        <v>1</v>
      </c>
      <c r="I26" s="220">
        <v>5</v>
      </c>
    </row>
    <row r="27" spans="1:9" x14ac:dyDescent="0.3">
      <c r="A27" s="219" t="s">
        <v>36</v>
      </c>
      <c r="B27" s="220">
        <v>1</v>
      </c>
      <c r="C27" s="220">
        <v>1</v>
      </c>
      <c r="D27" s="220"/>
      <c r="E27" s="220"/>
      <c r="F27" s="220"/>
      <c r="G27" s="220"/>
      <c r="H27" s="220"/>
      <c r="I27" s="220">
        <v>2</v>
      </c>
    </row>
    <row r="28" spans="1:9" x14ac:dyDescent="0.3">
      <c r="A28" s="219" t="s">
        <v>324</v>
      </c>
      <c r="B28" s="220"/>
      <c r="C28" s="220"/>
      <c r="D28" s="220">
        <v>1</v>
      </c>
      <c r="E28" s="220">
        <v>1</v>
      </c>
      <c r="F28" s="220">
        <v>1</v>
      </c>
      <c r="G28" s="220">
        <v>1</v>
      </c>
      <c r="H28" s="220">
        <v>1</v>
      </c>
      <c r="I28" s="220">
        <v>5</v>
      </c>
    </row>
    <row r="29" spans="1:9" x14ac:dyDescent="0.3">
      <c r="A29" s="219" t="s">
        <v>13</v>
      </c>
      <c r="B29" s="220">
        <v>1</v>
      </c>
      <c r="C29" s="220">
        <v>1</v>
      </c>
      <c r="D29" s="220"/>
      <c r="E29" s="220"/>
      <c r="F29" s="220"/>
      <c r="G29" s="220"/>
      <c r="H29" s="220"/>
      <c r="I29" s="220">
        <v>2</v>
      </c>
    </row>
    <row r="30" spans="1:9" x14ac:dyDescent="0.3">
      <c r="A30" s="219" t="s">
        <v>325</v>
      </c>
      <c r="B30" s="220"/>
      <c r="C30" s="220"/>
      <c r="D30" s="220">
        <v>1</v>
      </c>
      <c r="E30" s="220">
        <v>1</v>
      </c>
      <c r="F30" s="220">
        <v>1</v>
      </c>
      <c r="G30" s="220">
        <v>1</v>
      </c>
      <c r="H30" s="220">
        <v>1</v>
      </c>
      <c r="I30" s="220">
        <v>5</v>
      </c>
    </row>
    <row r="31" spans="1:9" x14ac:dyDescent="0.3">
      <c r="A31" s="219" t="s">
        <v>26</v>
      </c>
      <c r="B31" s="220">
        <v>1</v>
      </c>
      <c r="C31" s="220">
        <v>1</v>
      </c>
      <c r="D31" s="220"/>
      <c r="E31" s="220"/>
      <c r="F31" s="220"/>
      <c r="G31" s="220"/>
      <c r="H31" s="220"/>
      <c r="I31" s="220">
        <v>2</v>
      </c>
    </row>
    <row r="32" spans="1:9" x14ac:dyDescent="0.3">
      <c r="A32" s="219" t="s">
        <v>326</v>
      </c>
      <c r="B32" s="220"/>
      <c r="C32" s="220"/>
      <c r="D32" s="220">
        <v>1</v>
      </c>
      <c r="E32" s="220">
        <v>1</v>
      </c>
      <c r="F32" s="220">
        <v>1</v>
      </c>
      <c r="G32" s="220">
        <v>1</v>
      </c>
      <c r="H32" s="220">
        <v>1</v>
      </c>
      <c r="I32" s="220">
        <v>5</v>
      </c>
    </row>
    <row r="33" spans="1:9" x14ac:dyDescent="0.3">
      <c r="A33" s="219" t="s">
        <v>15</v>
      </c>
      <c r="B33" s="220">
        <v>1</v>
      </c>
      <c r="C33" s="220">
        <v>1</v>
      </c>
      <c r="D33" s="220"/>
      <c r="E33" s="220"/>
      <c r="F33" s="220"/>
      <c r="G33" s="220"/>
      <c r="H33" s="220"/>
      <c r="I33" s="220">
        <v>2</v>
      </c>
    </row>
    <row r="34" spans="1:9" x14ac:dyDescent="0.3">
      <c r="A34" s="219" t="s">
        <v>229</v>
      </c>
      <c r="B34" s="220"/>
      <c r="C34" s="220"/>
      <c r="D34" s="220">
        <v>1</v>
      </c>
      <c r="E34" s="220">
        <v>1</v>
      </c>
      <c r="F34" s="220">
        <v>1</v>
      </c>
      <c r="G34" s="220">
        <v>1</v>
      </c>
      <c r="H34" s="220">
        <v>1</v>
      </c>
      <c r="I34" s="220">
        <v>5</v>
      </c>
    </row>
    <row r="35" spans="1:9" x14ac:dyDescent="0.3">
      <c r="A35" s="219" t="s">
        <v>28</v>
      </c>
      <c r="B35" s="220">
        <v>1</v>
      </c>
      <c r="C35" s="220">
        <v>1</v>
      </c>
      <c r="D35" s="220"/>
      <c r="E35" s="220"/>
      <c r="F35" s="220"/>
      <c r="G35" s="220"/>
      <c r="H35" s="220"/>
      <c r="I35" s="220">
        <v>2</v>
      </c>
    </row>
    <row r="36" spans="1:9" x14ac:dyDescent="0.3">
      <c r="A36" s="219" t="s">
        <v>130</v>
      </c>
      <c r="B36" s="220"/>
      <c r="C36" s="220"/>
      <c r="D36" s="220">
        <v>1</v>
      </c>
      <c r="E36" s="220">
        <v>1</v>
      </c>
      <c r="F36" s="220">
        <v>1</v>
      </c>
      <c r="G36" s="220">
        <v>1</v>
      </c>
      <c r="H36" s="220">
        <v>1</v>
      </c>
      <c r="I36" s="220">
        <v>5</v>
      </c>
    </row>
    <row r="37" spans="1:9" x14ac:dyDescent="0.3">
      <c r="A37" s="219" t="s">
        <v>37</v>
      </c>
      <c r="B37" s="220">
        <v>1</v>
      </c>
      <c r="C37" s="220">
        <v>1</v>
      </c>
      <c r="D37" s="220"/>
      <c r="E37" s="220"/>
      <c r="F37" s="220"/>
      <c r="G37" s="220"/>
      <c r="H37" s="220"/>
      <c r="I37" s="220">
        <v>2</v>
      </c>
    </row>
    <row r="38" spans="1:9" x14ac:dyDescent="0.3">
      <c r="A38" s="219" t="s">
        <v>286</v>
      </c>
      <c r="B38" s="220"/>
      <c r="C38" s="220"/>
      <c r="D38" s="220">
        <v>1</v>
      </c>
      <c r="E38" s="220">
        <v>1</v>
      </c>
      <c r="F38" s="220">
        <v>1</v>
      </c>
      <c r="G38" s="220">
        <v>1</v>
      </c>
      <c r="H38" s="220">
        <v>1</v>
      </c>
      <c r="I38" s="220">
        <v>5</v>
      </c>
    </row>
    <row r="39" spans="1:9" x14ac:dyDescent="0.3">
      <c r="A39" s="219" t="s">
        <v>21</v>
      </c>
      <c r="B39" s="220">
        <v>1</v>
      </c>
      <c r="C39" s="220">
        <v>1</v>
      </c>
      <c r="D39" s="220"/>
      <c r="E39" s="220"/>
      <c r="F39" s="220"/>
      <c r="G39" s="220"/>
      <c r="H39" s="220"/>
      <c r="I39" s="220">
        <v>2</v>
      </c>
    </row>
    <row r="40" spans="1:9" x14ac:dyDescent="0.3">
      <c r="A40" s="219" t="s">
        <v>327</v>
      </c>
      <c r="B40" s="220"/>
      <c r="C40" s="220"/>
      <c r="D40" s="220">
        <v>1</v>
      </c>
      <c r="E40" s="220">
        <v>1</v>
      </c>
      <c r="F40" s="220">
        <v>1</v>
      </c>
      <c r="G40" s="220">
        <v>1</v>
      </c>
      <c r="H40" s="220">
        <v>1</v>
      </c>
      <c r="I40" s="220">
        <v>5</v>
      </c>
    </row>
    <row r="41" spans="1:9" x14ac:dyDescent="0.3">
      <c r="A41" s="219" t="s">
        <v>47</v>
      </c>
      <c r="B41" s="220">
        <v>1</v>
      </c>
      <c r="C41" s="220">
        <v>1</v>
      </c>
      <c r="D41" s="220"/>
      <c r="E41" s="220"/>
      <c r="F41" s="220"/>
      <c r="G41" s="220"/>
      <c r="H41" s="220"/>
      <c r="I41" s="220">
        <v>2</v>
      </c>
    </row>
    <row r="42" spans="1:9" x14ac:dyDescent="0.3">
      <c r="A42" s="219" t="s">
        <v>328</v>
      </c>
      <c r="B42" s="220"/>
      <c r="C42" s="220"/>
      <c r="D42" s="220">
        <v>1</v>
      </c>
      <c r="E42" s="220">
        <v>1</v>
      </c>
      <c r="F42" s="220">
        <v>1</v>
      </c>
      <c r="G42" s="220">
        <v>1</v>
      </c>
      <c r="H42" s="220">
        <v>1</v>
      </c>
      <c r="I42" s="220">
        <v>5</v>
      </c>
    </row>
    <row r="43" spans="1:9" x14ac:dyDescent="0.3">
      <c r="A43" s="219" t="s">
        <v>40</v>
      </c>
      <c r="B43" s="220">
        <v>1</v>
      </c>
      <c r="C43" s="220">
        <v>1</v>
      </c>
      <c r="D43" s="220"/>
      <c r="E43" s="220"/>
      <c r="F43" s="220"/>
      <c r="G43" s="220"/>
      <c r="H43" s="220"/>
      <c r="I43" s="220">
        <v>2</v>
      </c>
    </row>
    <row r="44" spans="1:9" x14ac:dyDescent="0.3">
      <c r="A44" s="219" t="s">
        <v>329</v>
      </c>
      <c r="B44" s="220"/>
      <c r="C44" s="220"/>
      <c r="D44" s="220">
        <v>1</v>
      </c>
      <c r="E44" s="220">
        <v>1</v>
      </c>
      <c r="F44" s="220">
        <v>1</v>
      </c>
      <c r="G44" s="220">
        <v>1</v>
      </c>
      <c r="H44" s="220">
        <v>1</v>
      </c>
      <c r="I44" s="220">
        <v>5</v>
      </c>
    </row>
    <row r="45" spans="1:9" x14ac:dyDescent="0.3">
      <c r="A45" s="219" t="s">
        <v>22</v>
      </c>
      <c r="B45" s="220">
        <v>1</v>
      </c>
      <c r="C45" s="220">
        <v>1</v>
      </c>
      <c r="D45" s="220"/>
      <c r="E45" s="220"/>
      <c r="F45" s="220"/>
      <c r="G45" s="220"/>
      <c r="H45" s="220"/>
      <c r="I45" s="220">
        <v>2</v>
      </c>
    </row>
    <row r="46" spans="1:9" x14ac:dyDescent="0.3">
      <c r="A46" s="219" t="s">
        <v>330</v>
      </c>
      <c r="B46" s="220"/>
      <c r="C46" s="220"/>
      <c r="D46" s="220">
        <v>1</v>
      </c>
      <c r="E46" s="220">
        <v>1</v>
      </c>
      <c r="F46" s="220">
        <v>1</v>
      </c>
      <c r="G46" s="220">
        <v>1</v>
      </c>
      <c r="H46" s="220">
        <v>1</v>
      </c>
      <c r="I46" s="220">
        <v>5</v>
      </c>
    </row>
    <row r="47" spans="1:9" x14ac:dyDescent="0.3">
      <c r="A47" s="219" t="s">
        <v>24</v>
      </c>
      <c r="B47" s="220">
        <v>1</v>
      </c>
      <c r="C47" s="220">
        <v>1</v>
      </c>
      <c r="D47" s="220"/>
      <c r="E47" s="220"/>
      <c r="F47" s="220"/>
      <c r="G47" s="220"/>
      <c r="H47" s="220"/>
      <c r="I47" s="220">
        <v>2</v>
      </c>
    </row>
    <row r="48" spans="1:9" x14ac:dyDescent="0.3">
      <c r="A48" s="219" t="s">
        <v>331</v>
      </c>
      <c r="B48" s="220"/>
      <c r="C48" s="220"/>
      <c r="D48" s="220">
        <v>1</v>
      </c>
      <c r="E48" s="220">
        <v>1</v>
      </c>
      <c r="F48" s="220">
        <v>1</v>
      </c>
      <c r="G48" s="220">
        <v>1</v>
      </c>
      <c r="H48" s="220">
        <v>1</v>
      </c>
      <c r="I48" s="220">
        <v>5</v>
      </c>
    </row>
    <row r="49" spans="1:9" x14ac:dyDescent="0.3">
      <c r="A49" s="219" t="s">
        <v>44</v>
      </c>
      <c r="B49" s="220">
        <v>1</v>
      </c>
      <c r="C49" s="220">
        <v>1</v>
      </c>
      <c r="D49" s="220"/>
      <c r="E49" s="220"/>
      <c r="F49" s="220"/>
      <c r="G49" s="220"/>
      <c r="H49" s="220"/>
      <c r="I49" s="220">
        <v>2</v>
      </c>
    </row>
    <row r="50" spans="1:9" x14ac:dyDescent="0.3">
      <c r="A50" s="219" t="s">
        <v>332</v>
      </c>
      <c r="B50" s="220"/>
      <c r="C50" s="220"/>
      <c r="D50" s="220">
        <v>1</v>
      </c>
      <c r="E50" s="220">
        <v>1</v>
      </c>
      <c r="F50" s="220">
        <v>1</v>
      </c>
      <c r="G50" s="220">
        <v>1</v>
      </c>
      <c r="H50" s="220">
        <v>1</v>
      </c>
      <c r="I50" s="220">
        <v>5</v>
      </c>
    </row>
    <row r="51" spans="1:9" x14ac:dyDescent="0.3">
      <c r="A51" s="219" t="s">
        <v>54</v>
      </c>
      <c r="B51" s="220">
        <v>1</v>
      </c>
      <c r="C51" s="220">
        <v>1</v>
      </c>
      <c r="D51" s="220"/>
      <c r="E51" s="220"/>
      <c r="F51" s="220"/>
      <c r="G51" s="220"/>
      <c r="H51" s="220"/>
      <c r="I51" s="220">
        <v>2</v>
      </c>
    </row>
    <row r="52" spans="1:9" x14ac:dyDescent="0.3">
      <c r="A52" s="219" t="s">
        <v>333</v>
      </c>
      <c r="B52" s="220"/>
      <c r="C52" s="220"/>
      <c r="D52" s="220">
        <v>1</v>
      </c>
      <c r="E52" s="220">
        <v>1</v>
      </c>
      <c r="F52" s="220">
        <v>1</v>
      </c>
      <c r="G52" s="220">
        <v>1</v>
      </c>
      <c r="H52" s="220">
        <v>1</v>
      </c>
      <c r="I52" s="220">
        <v>5</v>
      </c>
    </row>
    <row r="53" spans="1:9" x14ac:dyDescent="0.3">
      <c r="A53" s="219" t="s">
        <v>56</v>
      </c>
      <c r="B53" s="220">
        <v>1</v>
      </c>
      <c r="C53" s="220">
        <v>1</v>
      </c>
      <c r="D53" s="220"/>
      <c r="E53" s="220"/>
      <c r="F53" s="220"/>
      <c r="G53" s="220"/>
      <c r="H53" s="220"/>
      <c r="I53" s="220">
        <v>2</v>
      </c>
    </row>
    <row r="54" spans="1:9" x14ac:dyDescent="0.3">
      <c r="A54" s="219" t="s">
        <v>334</v>
      </c>
      <c r="B54" s="220"/>
      <c r="C54" s="220"/>
      <c r="D54" s="220">
        <v>1</v>
      </c>
      <c r="E54" s="220">
        <v>1</v>
      </c>
      <c r="F54" s="220">
        <v>1</v>
      </c>
      <c r="G54" s="220">
        <v>1</v>
      </c>
      <c r="H54" s="220">
        <v>1</v>
      </c>
      <c r="I54" s="220">
        <v>5</v>
      </c>
    </row>
    <row r="55" spans="1:9" x14ac:dyDescent="0.3">
      <c r="A55" s="219" t="s">
        <v>34</v>
      </c>
      <c r="B55" s="220">
        <v>1</v>
      </c>
      <c r="C55" s="220">
        <v>1</v>
      </c>
      <c r="D55" s="220"/>
      <c r="E55" s="220"/>
      <c r="F55" s="220"/>
      <c r="G55" s="220"/>
      <c r="H55" s="220"/>
      <c r="I55" s="220">
        <v>2</v>
      </c>
    </row>
    <row r="56" spans="1:9" x14ac:dyDescent="0.3">
      <c r="A56" s="219" t="s">
        <v>288</v>
      </c>
      <c r="B56" s="220"/>
      <c r="C56" s="220"/>
      <c r="D56" s="220">
        <v>1</v>
      </c>
      <c r="E56" s="220">
        <v>1</v>
      </c>
      <c r="F56" s="220">
        <v>1</v>
      </c>
      <c r="G56" s="220">
        <v>1</v>
      </c>
      <c r="H56" s="220">
        <v>1</v>
      </c>
      <c r="I56" s="220">
        <v>5</v>
      </c>
    </row>
    <row r="57" spans="1:9" x14ac:dyDescent="0.3">
      <c r="A57" s="219" t="s">
        <v>30</v>
      </c>
      <c r="B57" s="220">
        <v>1</v>
      </c>
      <c r="C57" s="220">
        <v>1</v>
      </c>
      <c r="D57" s="220"/>
      <c r="E57" s="220"/>
      <c r="F57" s="220"/>
      <c r="G57" s="220"/>
      <c r="H57" s="220"/>
      <c r="I57" s="220">
        <v>2</v>
      </c>
    </row>
    <row r="58" spans="1:9" x14ac:dyDescent="0.3">
      <c r="A58" s="219" t="s">
        <v>134</v>
      </c>
      <c r="B58" s="220"/>
      <c r="C58" s="220"/>
      <c r="D58" s="220">
        <v>1</v>
      </c>
      <c r="E58" s="220">
        <v>1</v>
      </c>
      <c r="F58" s="220">
        <v>1</v>
      </c>
      <c r="G58" s="220">
        <v>1</v>
      </c>
      <c r="H58" s="220">
        <v>1</v>
      </c>
      <c r="I58" s="220">
        <v>5</v>
      </c>
    </row>
    <row r="59" spans="1:9" x14ac:dyDescent="0.3">
      <c r="A59" s="219" t="s">
        <v>27</v>
      </c>
      <c r="B59" s="220">
        <v>1</v>
      </c>
      <c r="C59" s="220">
        <v>1</v>
      </c>
      <c r="D59" s="220"/>
      <c r="E59" s="220"/>
      <c r="F59" s="220"/>
      <c r="G59" s="220"/>
      <c r="H59" s="220"/>
      <c r="I59" s="220">
        <v>2</v>
      </c>
    </row>
    <row r="60" spans="1:9" x14ac:dyDescent="0.3">
      <c r="A60" s="219" t="s">
        <v>257</v>
      </c>
      <c r="B60" s="220"/>
      <c r="C60" s="220"/>
      <c r="D60" s="220">
        <v>1</v>
      </c>
      <c r="E60" s="220">
        <v>1</v>
      </c>
      <c r="F60" s="220">
        <v>1</v>
      </c>
      <c r="G60" s="220">
        <v>1</v>
      </c>
      <c r="H60" s="220">
        <v>1</v>
      </c>
      <c r="I60" s="220">
        <v>5</v>
      </c>
    </row>
    <row r="61" spans="1:9" x14ac:dyDescent="0.3">
      <c r="A61" s="219" t="s">
        <v>41</v>
      </c>
      <c r="B61" s="220">
        <v>1</v>
      </c>
      <c r="C61" s="220">
        <v>1</v>
      </c>
      <c r="D61" s="220"/>
      <c r="E61" s="220"/>
      <c r="F61" s="220"/>
      <c r="G61" s="220"/>
      <c r="H61" s="220"/>
      <c r="I61" s="220">
        <v>2</v>
      </c>
    </row>
    <row r="62" spans="1:9" x14ac:dyDescent="0.3">
      <c r="A62" s="219" t="s">
        <v>335</v>
      </c>
      <c r="B62" s="220"/>
      <c r="C62" s="220"/>
      <c r="D62" s="220">
        <v>1</v>
      </c>
      <c r="E62" s="220">
        <v>1</v>
      </c>
      <c r="F62" s="220">
        <v>1</v>
      </c>
      <c r="G62" s="220">
        <v>1</v>
      </c>
      <c r="H62" s="220"/>
      <c r="I62" s="220">
        <v>4</v>
      </c>
    </row>
    <row r="63" spans="1:9" x14ac:dyDescent="0.3">
      <c r="A63" s="219" t="s">
        <v>43</v>
      </c>
      <c r="B63" s="220">
        <v>1</v>
      </c>
      <c r="C63" s="220">
        <v>1</v>
      </c>
      <c r="D63" s="220"/>
      <c r="E63" s="220"/>
      <c r="F63" s="220"/>
      <c r="G63" s="220"/>
      <c r="H63" s="220"/>
      <c r="I63" s="220">
        <v>2</v>
      </c>
    </row>
    <row r="64" spans="1:9" x14ac:dyDescent="0.3">
      <c r="A64" s="219" t="s">
        <v>336</v>
      </c>
      <c r="B64" s="220"/>
      <c r="C64" s="220"/>
      <c r="D64" s="220">
        <v>1</v>
      </c>
      <c r="E64" s="220">
        <v>1</v>
      </c>
      <c r="F64" s="220">
        <v>1</v>
      </c>
      <c r="G64" s="220">
        <v>1</v>
      </c>
      <c r="H64" s="220">
        <v>1</v>
      </c>
      <c r="I64" s="220">
        <v>5</v>
      </c>
    </row>
    <row r="65" spans="1:9" x14ac:dyDescent="0.3">
      <c r="A65" s="219" t="s">
        <v>52</v>
      </c>
      <c r="B65" s="220">
        <v>1</v>
      </c>
      <c r="C65" s="220">
        <v>1</v>
      </c>
      <c r="D65" s="220"/>
      <c r="E65" s="220"/>
      <c r="F65" s="220"/>
      <c r="G65" s="220"/>
      <c r="H65" s="220"/>
      <c r="I65" s="220">
        <v>2</v>
      </c>
    </row>
    <row r="66" spans="1:9" x14ac:dyDescent="0.3">
      <c r="A66" s="219" t="s">
        <v>337</v>
      </c>
      <c r="B66" s="220"/>
      <c r="C66" s="220"/>
      <c r="D66" s="220">
        <v>1</v>
      </c>
      <c r="E66" s="220">
        <v>1</v>
      </c>
      <c r="F66" s="220">
        <v>1</v>
      </c>
      <c r="G66" s="220">
        <v>1</v>
      </c>
      <c r="H66" s="220">
        <v>1</v>
      </c>
      <c r="I66" s="220">
        <v>5</v>
      </c>
    </row>
    <row r="67" spans="1:9" x14ac:dyDescent="0.3">
      <c r="A67" s="219" t="s">
        <v>45</v>
      </c>
      <c r="B67" s="220">
        <v>1</v>
      </c>
      <c r="C67" s="220">
        <v>1</v>
      </c>
      <c r="D67" s="220"/>
      <c r="E67" s="220"/>
      <c r="F67" s="220"/>
      <c r="G67" s="220"/>
      <c r="H67" s="220"/>
      <c r="I67" s="220">
        <v>2</v>
      </c>
    </row>
    <row r="68" spans="1:9" x14ac:dyDescent="0.3">
      <c r="A68" s="219" t="s">
        <v>338</v>
      </c>
      <c r="B68" s="220"/>
      <c r="C68" s="220"/>
      <c r="D68" s="220">
        <v>1</v>
      </c>
      <c r="E68" s="220">
        <v>1</v>
      </c>
      <c r="F68" s="220">
        <v>1</v>
      </c>
      <c r="G68" s="220">
        <v>1</v>
      </c>
      <c r="H68" s="220">
        <v>1</v>
      </c>
      <c r="I68" s="220">
        <v>5</v>
      </c>
    </row>
    <row r="69" spans="1:9" x14ac:dyDescent="0.3">
      <c r="A69" s="219" t="s">
        <v>19</v>
      </c>
      <c r="B69" s="220">
        <v>1</v>
      </c>
      <c r="C69" s="220">
        <v>1</v>
      </c>
      <c r="D69" s="220"/>
      <c r="E69" s="220"/>
      <c r="F69" s="220"/>
      <c r="G69" s="220"/>
      <c r="H69" s="220"/>
      <c r="I69" s="220">
        <v>2</v>
      </c>
    </row>
    <row r="70" spans="1:9" x14ac:dyDescent="0.3">
      <c r="A70" s="219" t="s">
        <v>339</v>
      </c>
      <c r="B70" s="220"/>
      <c r="C70" s="220"/>
      <c r="D70" s="220">
        <v>1</v>
      </c>
      <c r="E70" s="220">
        <v>1</v>
      </c>
      <c r="F70" s="220">
        <v>1</v>
      </c>
      <c r="G70" s="220">
        <v>1</v>
      </c>
      <c r="H70" s="220">
        <v>1</v>
      </c>
      <c r="I70" s="220">
        <v>5</v>
      </c>
    </row>
    <row r="71" spans="1:9" x14ac:dyDescent="0.3">
      <c r="A71" s="219" t="s">
        <v>264</v>
      </c>
      <c r="B71" s="220"/>
      <c r="C71" s="220"/>
      <c r="D71" s="220"/>
      <c r="E71" s="220"/>
      <c r="F71" s="220"/>
      <c r="G71" s="220"/>
      <c r="H71" s="220">
        <v>1</v>
      </c>
      <c r="I71" s="220">
        <v>1</v>
      </c>
    </row>
    <row r="72" spans="1:9" x14ac:dyDescent="0.3">
      <c r="A72" s="219" t="s">
        <v>17</v>
      </c>
      <c r="B72" s="220">
        <v>1</v>
      </c>
      <c r="C72" s="220">
        <v>1</v>
      </c>
      <c r="D72" s="220"/>
      <c r="E72" s="220"/>
      <c r="F72" s="220"/>
      <c r="G72" s="220"/>
      <c r="H72" s="220"/>
      <c r="I72" s="220">
        <v>2</v>
      </c>
    </row>
    <row r="73" spans="1:9" x14ac:dyDescent="0.3">
      <c r="A73" s="219" t="s">
        <v>83</v>
      </c>
      <c r="B73" s="220"/>
      <c r="C73" s="220"/>
      <c r="D73" s="220">
        <v>1</v>
      </c>
      <c r="E73" s="220">
        <v>1</v>
      </c>
      <c r="F73" s="220">
        <v>1</v>
      </c>
      <c r="G73" s="220">
        <v>1</v>
      </c>
      <c r="H73" s="220">
        <v>1</v>
      </c>
      <c r="I73" s="220">
        <v>5</v>
      </c>
    </row>
    <row r="74" spans="1:9" x14ac:dyDescent="0.3">
      <c r="A74" s="219" t="s">
        <v>31</v>
      </c>
      <c r="B74" s="220">
        <v>1</v>
      </c>
      <c r="C74" s="220">
        <v>1</v>
      </c>
      <c r="D74" s="220"/>
      <c r="E74" s="220"/>
      <c r="F74" s="220"/>
      <c r="G74" s="220"/>
      <c r="H74" s="220"/>
      <c r="I74" s="220">
        <v>2</v>
      </c>
    </row>
    <row r="75" spans="1:9" x14ac:dyDescent="0.3">
      <c r="A75" s="219" t="s">
        <v>302</v>
      </c>
      <c r="B75" s="220"/>
      <c r="C75" s="220"/>
      <c r="D75" s="220">
        <v>1</v>
      </c>
      <c r="E75" s="220">
        <v>1</v>
      </c>
      <c r="F75" s="220">
        <v>1</v>
      </c>
      <c r="G75" s="220">
        <v>1</v>
      </c>
      <c r="H75" s="220">
        <v>1</v>
      </c>
      <c r="I75" s="220">
        <v>5</v>
      </c>
    </row>
    <row r="76" spans="1:9" x14ac:dyDescent="0.3">
      <c r="A76" s="219" t="s">
        <v>29</v>
      </c>
      <c r="B76" s="220">
        <v>1</v>
      </c>
      <c r="C76" s="220">
        <v>1</v>
      </c>
      <c r="D76" s="220"/>
      <c r="E76" s="220"/>
      <c r="F76" s="220"/>
      <c r="G76" s="220"/>
      <c r="H76" s="220"/>
      <c r="I76" s="220">
        <v>2</v>
      </c>
    </row>
    <row r="77" spans="1:9" x14ac:dyDescent="0.3">
      <c r="A77" s="219" t="s">
        <v>133</v>
      </c>
      <c r="B77" s="220"/>
      <c r="C77" s="220"/>
      <c r="D77" s="220">
        <v>1</v>
      </c>
      <c r="E77" s="220">
        <v>1</v>
      </c>
      <c r="F77" s="220">
        <v>1</v>
      </c>
      <c r="G77" s="220">
        <v>1</v>
      </c>
      <c r="H77" s="220">
        <v>1</v>
      </c>
      <c r="I77" s="220">
        <v>5</v>
      </c>
    </row>
    <row r="78" spans="1:9" x14ac:dyDescent="0.3">
      <c r="A78" s="219" t="s">
        <v>42</v>
      </c>
      <c r="B78" s="220">
        <v>1</v>
      </c>
      <c r="C78" s="220">
        <v>1</v>
      </c>
      <c r="D78" s="220"/>
      <c r="E78" s="220"/>
      <c r="F78" s="220"/>
      <c r="G78" s="220"/>
      <c r="H78" s="220"/>
      <c r="I78" s="220">
        <v>2</v>
      </c>
    </row>
    <row r="79" spans="1:9" x14ac:dyDescent="0.3">
      <c r="A79" s="219" t="s">
        <v>303</v>
      </c>
      <c r="B79" s="220"/>
      <c r="C79" s="220"/>
      <c r="D79" s="220">
        <v>1</v>
      </c>
      <c r="E79" s="220">
        <v>1</v>
      </c>
      <c r="F79" s="220">
        <v>1</v>
      </c>
      <c r="G79" s="220">
        <v>1</v>
      </c>
      <c r="H79" s="220">
        <v>1</v>
      </c>
      <c r="I79" s="220">
        <v>5</v>
      </c>
    </row>
    <row r="80" spans="1:9" x14ac:dyDescent="0.3">
      <c r="A80" s="219" t="s">
        <v>55</v>
      </c>
      <c r="B80" s="220">
        <v>1</v>
      </c>
      <c r="C80" s="220">
        <v>1</v>
      </c>
      <c r="D80" s="220"/>
      <c r="E80" s="220"/>
      <c r="F80" s="220"/>
      <c r="G80" s="220"/>
      <c r="H80" s="220"/>
      <c r="I80" s="220">
        <v>2</v>
      </c>
    </row>
    <row r="81" spans="1:9" x14ac:dyDescent="0.3">
      <c r="A81" s="219" t="s">
        <v>340</v>
      </c>
      <c r="B81" s="220"/>
      <c r="C81" s="220"/>
      <c r="D81" s="220">
        <v>1</v>
      </c>
      <c r="E81" s="220">
        <v>1</v>
      </c>
      <c r="F81" s="220">
        <v>1</v>
      </c>
      <c r="G81" s="220">
        <v>1</v>
      </c>
      <c r="H81" s="220">
        <v>1</v>
      </c>
      <c r="I81" s="220">
        <v>5</v>
      </c>
    </row>
    <row r="82" spans="1:9" x14ac:dyDescent="0.3">
      <c r="A82" s="219" t="s">
        <v>50</v>
      </c>
      <c r="B82" s="220">
        <v>1</v>
      </c>
      <c r="C82" s="220">
        <v>1</v>
      </c>
      <c r="D82" s="220"/>
      <c r="E82" s="220"/>
      <c r="F82" s="220"/>
      <c r="G82" s="220"/>
      <c r="H82" s="220"/>
      <c r="I82" s="220">
        <v>2</v>
      </c>
    </row>
    <row r="83" spans="1:9" x14ac:dyDescent="0.3">
      <c r="A83" s="219" t="s">
        <v>341</v>
      </c>
      <c r="B83" s="220"/>
      <c r="C83" s="220"/>
      <c r="D83" s="220">
        <v>1</v>
      </c>
      <c r="E83" s="220">
        <v>1</v>
      </c>
      <c r="F83" s="220">
        <v>1</v>
      </c>
      <c r="G83" s="220">
        <v>1</v>
      </c>
      <c r="H83" s="220">
        <v>1</v>
      </c>
      <c r="I83" s="220">
        <v>5</v>
      </c>
    </row>
    <row r="84" spans="1:9" x14ac:dyDescent="0.3">
      <c r="A84" s="219" t="s">
        <v>38</v>
      </c>
      <c r="B84" s="220">
        <v>1</v>
      </c>
      <c r="C84" s="220">
        <v>1</v>
      </c>
      <c r="D84" s="220"/>
      <c r="E84" s="220"/>
      <c r="F84" s="220"/>
      <c r="G84" s="220"/>
      <c r="H84" s="220"/>
      <c r="I84" s="220">
        <v>2</v>
      </c>
    </row>
    <row r="85" spans="1:9" x14ac:dyDescent="0.3">
      <c r="A85" s="219" t="s">
        <v>342</v>
      </c>
      <c r="B85" s="220"/>
      <c r="C85" s="220"/>
      <c r="D85" s="220">
        <v>1</v>
      </c>
      <c r="E85" s="220">
        <v>1</v>
      </c>
      <c r="F85" s="220">
        <v>1</v>
      </c>
      <c r="G85" s="220">
        <v>1</v>
      </c>
      <c r="H85" s="220">
        <v>1</v>
      </c>
      <c r="I85" s="220">
        <v>5</v>
      </c>
    </row>
    <row r="86" spans="1:9" x14ac:dyDescent="0.3">
      <c r="A86" s="219" t="s">
        <v>32</v>
      </c>
      <c r="B86" s="220">
        <v>1</v>
      </c>
      <c r="C86" s="220">
        <v>1</v>
      </c>
      <c r="D86" s="220"/>
      <c r="E86" s="220"/>
      <c r="F86" s="220"/>
      <c r="G86" s="220"/>
      <c r="H86" s="220"/>
      <c r="I86" s="220">
        <v>2</v>
      </c>
    </row>
    <row r="87" spans="1:9" x14ac:dyDescent="0.3">
      <c r="A87" s="219" t="s">
        <v>343</v>
      </c>
      <c r="B87" s="220"/>
      <c r="C87" s="220"/>
      <c r="D87" s="220">
        <v>1</v>
      </c>
      <c r="E87" s="220">
        <v>1</v>
      </c>
      <c r="F87" s="220">
        <v>1</v>
      </c>
      <c r="G87" s="220">
        <v>1</v>
      </c>
      <c r="H87" s="220">
        <v>1</v>
      </c>
      <c r="I87" s="220">
        <v>5</v>
      </c>
    </row>
    <row r="88" spans="1:9" x14ac:dyDescent="0.3">
      <c r="A88" s="219" t="s">
        <v>33</v>
      </c>
      <c r="B88" s="220">
        <v>1</v>
      </c>
      <c r="C88" s="220">
        <v>1</v>
      </c>
      <c r="D88" s="220"/>
      <c r="E88" s="220"/>
      <c r="F88" s="220"/>
      <c r="G88" s="220"/>
      <c r="H88" s="220"/>
      <c r="I88" s="220">
        <v>2</v>
      </c>
    </row>
    <row r="89" spans="1:9" x14ac:dyDescent="0.3">
      <c r="A89" s="219" t="s">
        <v>259</v>
      </c>
      <c r="B89" s="220"/>
      <c r="C89" s="220"/>
      <c r="D89" s="220">
        <v>1</v>
      </c>
      <c r="E89" s="220">
        <v>1</v>
      </c>
      <c r="F89" s="220">
        <v>1</v>
      </c>
      <c r="G89" s="220">
        <v>1</v>
      </c>
      <c r="H89" s="220">
        <v>1</v>
      </c>
      <c r="I89" s="220">
        <v>5</v>
      </c>
    </row>
    <row r="90" spans="1:9" x14ac:dyDescent="0.3">
      <c r="A90" s="219" t="s">
        <v>16</v>
      </c>
      <c r="B90" s="220">
        <v>1</v>
      </c>
      <c r="C90" s="220">
        <v>1</v>
      </c>
      <c r="D90" s="220"/>
      <c r="E90" s="220"/>
      <c r="F90" s="220"/>
      <c r="G90" s="220"/>
      <c r="H90" s="220"/>
      <c r="I90" s="220">
        <v>2</v>
      </c>
    </row>
    <row r="91" spans="1:9" x14ac:dyDescent="0.3">
      <c r="A91" s="219" t="s">
        <v>228</v>
      </c>
      <c r="B91" s="220"/>
      <c r="C91" s="220"/>
      <c r="D91" s="220">
        <v>1</v>
      </c>
      <c r="E91" s="220">
        <v>1</v>
      </c>
      <c r="F91" s="220">
        <v>1</v>
      </c>
      <c r="G91" s="220">
        <v>1</v>
      </c>
      <c r="H91" s="220">
        <v>1</v>
      </c>
      <c r="I91" s="220">
        <v>5</v>
      </c>
    </row>
    <row r="92" spans="1:9" x14ac:dyDescent="0.3">
      <c r="A92" s="219" t="s">
        <v>20</v>
      </c>
      <c r="B92" s="220">
        <v>1</v>
      </c>
      <c r="C92" s="220">
        <v>1</v>
      </c>
      <c r="D92" s="220"/>
      <c r="E92" s="220"/>
      <c r="F92" s="220"/>
      <c r="G92" s="220"/>
      <c r="H92" s="220"/>
      <c r="I92" s="220">
        <v>2</v>
      </c>
    </row>
    <row r="93" spans="1:9" x14ac:dyDescent="0.3">
      <c r="A93" s="219" t="s">
        <v>230</v>
      </c>
      <c r="B93" s="220"/>
      <c r="C93" s="220"/>
      <c r="D93" s="220">
        <v>1</v>
      </c>
      <c r="E93" s="220">
        <v>1</v>
      </c>
      <c r="F93" s="220">
        <v>1</v>
      </c>
      <c r="G93" s="220">
        <v>1</v>
      </c>
      <c r="H93" s="220">
        <v>1</v>
      </c>
      <c r="I93" s="220">
        <v>5</v>
      </c>
    </row>
    <row r="94" spans="1:9" x14ac:dyDescent="0.3">
      <c r="A94" s="219" t="s">
        <v>48</v>
      </c>
      <c r="B94" s="220">
        <v>1</v>
      </c>
      <c r="C94" s="220">
        <v>1</v>
      </c>
      <c r="D94" s="220"/>
      <c r="E94" s="220"/>
      <c r="F94" s="220"/>
      <c r="G94" s="220"/>
      <c r="H94" s="220"/>
      <c r="I94" s="220">
        <v>2</v>
      </c>
    </row>
    <row r="95" spans="1:9" x14ac:dyDescent="0.3">
      <c r="A95" s="219" t="s">
        <v>344</v>
      </c>
      <c r="B95" s="220"/>
      <c r="C95" s="220"/>
      <c r="D95" s="220">
        <v>1</v>
      </c>
      <c r="E95" s="220">
        <v>1</v>
      </c>
      <c r="F95" s="220">
        <v>1</v>
      </c>
      <c r="G95" s="220">
        <v>1</v>
      </c>
      <c r="H95" s="220">
        <v>1</v>
      </c>
      <c r="I95" s="220">
        <v>5</v>
      </c>
    </row>
    <row r="96" spans="1:9" x14ac:dyDescent="0.3">
      <c r="A96" s="219" t="s">
        <v>59</v>
      </c>
      <c r="B96" s="220">
        <v>1</v>
      </c>
      <c r="C96" s="220">
        <v>1</v>
      </c>
      <c r="D96" s="220"/>
      <c r="E96" s="220"/>
      <c r="F96" s="220"/>
      <c r="G96" s="220"/>
      <c r="H96" s="220"/>
      <c r="I96" s="220">
        <v>2</v>
      </c>
    </row>
    <row r="97" spans="1:9" x14ac:dyDescent="0.3">
      <c r="A97" s="219" t="s">
        <v>86</v>
      </c>
      <c r="B97" s="220"/>
      <c r="C97" s="220"/>
      <c r="D97" s="220">
        <v>1</v>
      </c>
      <c r="E97" s="220">
        <v>1</v>
      </c>
      <c r="F97" s="220">
        <v>1</v>
      </c>
      <c r="G97" s="220">
        <v>1</v>
      </c>
      <c r="H97" s="220">
        <v>1</v>
      </c>
      <c r="I97" s="220">
        <v>5</v>
      </c>
    </row>
    <row r="98" spans="1:9" x14ac:dyDescent="0.3">
      <c r="A98" s="219" t="s">
        <v>18</v>
      </c>
      <c r="B98" s="220">
        <v>1</v>
      </c>
      <c r="C98" s="220">
        <v>1</v>
      </c>
      <c r="D98" s="220"/>
      <c r="E98" s="220"/>
      <c r="F98" s="220"/>
      <c r="G98" s="220"/>
      <c r="H98" s="220"/>
      <c r="I98" s="220">
        <v>2</v>
      </c>
    </row>
    <row r="99" spans="1:9" x14ac:dyDescent="0.3">
      <c r="A99" s="219" t="s">
        <v>84</v>
      </c>
      <c r="B99" s="220"/>
      <c r="C99" s="220"/>
      <c r="D99" s="220">
        <v>1</v>
      </c>
      <c r="E99" s="220">
        <v>1</v>
      </c>
      <c r="F99" s="220">
        <v>1</v>
      </c>
      <c r="G99" s="220">
        <v>1</v>
      </c>
      <c r="H99" s="220">
        <v>1</v>
      </c>
      <c r="I99" s="220">
        <v>5</v>
      </c>
    </row>
    <row r="100" spans="1:9" x14ac:dyDescent="0.3">
      <c r="A100" s="219" t="s">
        <v>345</v>
      </c>
      <c r="B100" s="220">
        <v>46</v>
      </c>
      <c r="C100" s="220">
        <v>46</v>
      </c>
      <c r="D100" s="220">
        <v>46</v>
      </c>
      <c r="E100" s="220">
        <v>46</v>
      </c>
      <c r="F100" s="220">
        <v>46</v>
      </c>
      <c r="G100" s="220">
        <v>46</v>
      </c>
      <c r="H100" s="220">
        <v>46</v>
      </c>
      <c r="I100" s="220">
        <v>322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819FB2-24D6-4EDA-8304-E01FFB0BB8A0}">
  <dimension ref="A1:I54"/>
  <sheetViews>
    <sheetView topLeftCell="A28" workbookViewId="0">
      <selection activeCell="I7" sqref="I7:I53"/>
    </sheetView>
  </sheetViews>
  <sheetFormatPr defaultRowHeight="14.4" x14ac:dyDescent="0.3"/>
  <cols>
    <col min="1" max="1" width="16.44140625" bestFit="1" customWidth="1"/>
    <col min="2" max="2" width="14.77734375" bestFit="1" customWidth="1"/>
    <col min="3" max="8" width="5" bestFit="1" customWidth="1"/>
    <col min="9" max="9" width="9.6640625" bestFit="1" customWidth="1"/>
    <col min="10" max="47" width="15.44140625" bestFit="1" customWidth="1"/>
    <col min="48" max="48" width="9.6640625" bestFit="1" customWidth="1"/>
  </cols>
  <sheetData>
    <row r="1" spans="1:9" x14ac:dyDescent="0.3">
      <c r="A1" s="218" t="s">
        <v>315</v>
      </c>
      <c r="B1" t="s">
        <v>346</v>
      </c>
    </row>
    <row r="2" spans="1:9" x14ac:dyDescent="0.3">
      <c r="A2" s="218" t="s">
        <v>313</v>
      </c>
      <c r="B2" t="s">
        <v>346</v>
      </c>
    </row>
    <row r="3" spans="1:9" x14ac:dyDescent="0.3">
      <c r="A3" s="218" t="s">
        <v>314</v>
      </c>
      <c r="B3" t="s">
        <v>346</v>
      </c>
    </row>
    <row r="5" spans="1:9" x14ac:dyDescent="0.3">
      <c r="A5" s="218" t="s">
        <v>348</v>
      </c>
      <c r="B5" s="218" t="s">
        <v>347</v>
      </c>
    </row>
    <row r="6" spans="1:9" x14ac:dyDescent="0.3">
      <c r="A6" s="218" t="s">
        <v>317</v>
      </c>
      <c r="B6">
        <v>2014</v>
      </c>
      <c r="C6">
        <v>2015</v>
      </c>
      <c r="D6">
        <v>2016</v>
      </c>
      <c r="E6">
        <v>2017</v>
      </c>
      <c r="F6">
        <v>2018</v>
      </c>
      <c r="G6">
        <v>2019</v>
      </c>
      <c r="H6">
        <v>2020</v>
      </c>
      <c r="I6" t="s">
        <v>345</v>
      </c>
    </row>
    <row r="7" spans="1:9" x14ac:dyDescent="0.3">
      <c r="A7" s="219" t="s">
        <v>58</v>
      </c>
      <c r="B7" s="220">
        <v>1</v>
      </c>
      <c r="C7" s="220">
        <v>1</v>
      </c>
      <c r="D7" s="220">
        <v>1</v>
      </c>
      <c r="E7" s="220">
        <v>1</v>
      </c>
      <c r="F7" s="220">
        <v>1</v>
      </c>
      <c r="G7" s="220">
        <v>1</v>
      </c>
      <c r="H7" s="220">
        <v>1</v>
      </c>
      <c r="I7" s="220">
        <v>7</v>
      </c>
    </row>
    <row r="8" spans="1:9" x14ac:dyDescent="0.3">
      <c r="A8" s="219" t="s">
        <v>49</v>
      </c>
      <c r="B8" s="220">
        <v>1</v>
      </c>
      <c r="C8" s="220">
        <v>1</v>
      </c>
      <c r="D8" s="220">
        <v>1</v>
      </c>
      <c r="E8" s="220">
        <v>1</v>
      </c>
      <c r="F8" s="220">
        <v>1</v>
      </c>
      <c r="G8" s="220">
        <v>1</v>
      </c>
      <c r="H8" s="220">
        <v>1</v>
      </c>
      <c r="I8" s="220">
        <v>7</v>
      </c>
    </row>
    <row r="9" spans="1:9" x14ac:dyDescent="0.3">
      <c r="A9" s="219" t="s">
        <v>23</v>
      </c>
      <c r="B9" s="220">
        <v>1</v>
      </c>
      <c r="C9" s="220">
        <v>1</v>
      </c>
      <c r="D9" s="220">
        <v>1</v>
      </c>
      <c r="E9" s="220">
        <v>1</v>
      </c>
      <c r="F9" s="220">
        <v>1</v>
      </c>
      <c r="G9" s="220">
        <v>1</v>
      </c>
      <c r="H9" s="220">
        <v>1</v>
      </c>
      <c r="I9" s="220">
        <v>7</v>
      </c>
    </row>
    <row r="10" spans="1:9" x14ac:dyDescent="0.3">
      <c r="A10" s="219" t="s">
        <v>57</v>
      </c>
      <c r="B10" s="220">
        <v>1</v>
      </c>
      <c r="C10" s="220">
        <v>1</v>
      </c>
      <c r="D10" s="220">
        <v>1</v>
      </c>
      <c r="E10" s="220">
        <v>1</v>
      </c>
      <c r="F10" s="220">
        <v>1</v>
      </c>
      <c r="G10" s="220">
        <v>1</v>
      </c>
      <c r="H10" s="220">
        <v>1</v>
      </c>
      <c r="I10" s="220">
        <v>7</v>
      </c>
    </row>
    <row r="11" spans="1:9" x14ac:dyDescent="0.3">
      <c r="A11" s="219" t="s">
        <v>51</v>
      </c>
      <c r="B11" s="220">
        <v>1</v>
      </c>
      <c r="C11" s="220">
        <v>1</v>
      </c>
      <c r="D11" s="220">
        <v>1</v>
      </c>
      <c r="E11" s="220">
        <v>1</v>
      </c>
      <c r="F11" s="220">
        <v>1</v>
      </c>
      <c r="G11" s="220">
        <v>1</v>
      </c>
      <c r="H11" s="220">
        <v>1</v>
      </c>
      <c r="I11" s="220">
        <v>7</v>
      </c>
    </row>
    <row r="12" spans="1:9" x14ac:dyDescent="0.3">
      <c r="A12" s="219" t="s">
        <v>25</v>
      </c>
      <c r="B12" s="220">
        <v>1</v>
      </c>
      <c r="C12" s="220">
        <v>1</v>
      </c>
      <c r="D12" s="220">
        <v>1</v>
      </c>
      <c r="E12" s="220">
        <v>1</v>
      </c>
      <c r="F12" s="220">
        <v>1</v>
      </c>
      <c r="G12" s="220">
        <v>1</v>
      </c>
      <c r="H12" s="220">
        <v>1</v>
      </c>
      <c r="I12" s="220">
        <v>7</v>
      </c>
    </row>
    <row r="13" spans="1:9" x14ac:dyDescent="0.3">
      <c r="A13" s="219" t="s">
        <v>355</v>
      </c>
      <c r="B13" s="220">
        <v>1</v>
      </c>
      <c r="C13" s="220">
        <v>1</v>
      </c>
      <c r="D13" s="220">
        <v>1</v>
      </c>
      <c r="E13" s="220">
        <v>1</v>
      </c>
      <c r="F13" s="220">
        <v>1</v>
      </c>
      <c r="G13" s="220">
        <v>1</v>
      </c>
      <c r="H13" s="220">
        <v>1</v>
      </c>
      <c r="I13" s="220">
        <v>7</v>
      </c>
    </row>
    <row r="14" spans="1:9" x14ac:dyDescent="0.3">
      <c r="A14" s="219" t="s">
        <v>46</v>
      </c>
      <c r="B14" s="220">
        <v>1</v>
      </c>
      <c r="C14" s="220">
        <v>1</v>
      </c>
      <c r="D14" s="220">
        <v>1</v>
      </c>
      <c r="E14" s="220">
        <v>1</v>
      </c>
      <c r="F14" s="220">
        <v>1</v>
      </c>
      <c r="G14" s="220">
        <v>1</v>
      </c>
      <c r="H14" s="220">
        <v>1</v>
      </c>
      <c r="I14" s="220">
        <v>7</v>
      </c>
    </row>
    <row r="15" spans="1:9" x14ac:dyDescent="0.3">
      <c r="A15" s="219" t="s">
        <v>39</v>
      </c>
      <c r="B15" s="220">
        <v>1</v>
      </c>
      <c r="C15" s="220">
        <v>1</v>
      </c>
      <c r="D15" s="220">
        <v>1</v>
      </c>
      <c r="E15" s="220">
        <v>1</v>
      </c>
      <c r="F15" s="220">
        <v>1</v>
      </c>
      <c r="G15" s="220">
        <v>1</v>
      </c>
      <c r="H15" s="220">
        <v>1</v>
      </c>
      <c r="I15" s="220">
        <v>7</v>
      </c>
    </row>
    <row r="16" spans="1:9" x14ac:dyDescent="0.3">
      <c r="A16" s="219" t="s">
        <v>35</v>
      </c>
      <c r="B16" s="220">
        <v>1</v>
      </c>
      <c r="C16" s="220">
        <v>1</v>
      </c>
      <c r="D16" s="220">
        <v>1</v>
      </c>
      <c r="E16" s="220">
        <v>1</v>
      </c>
      <c r="F16" s="220">
        <v>1</v>
      </c>
      <c r="G16" s="220">
        <v>1</v>
      </c>
      <c r="H16" s="220">
        <v>1</v>
      </c>
      <c r="I16" s="220">
        <v>7</v>
      </c>
    </row>
    <row r="17" spans="1:9" x14ac:dyDescent="0.3">
      <c r="A17" s="219" t="s">
        <v>353</v>
      </c>
      <c r="B17" s="220">
        <v>1</v>
      </c>
      <c r="C17" s="220">
        <v>1</v>
      </c>
      <c r="D17" s="220">
        <v>1</v>
      </c>
      <c r="E17" s="220">
        <v>1</v>
      </c>
      <c r="F17" s="220">
        <v>1</v>
      </c>
      <c r="G17" s="220">
        <v>1</v>
      </c>
      <c r="H17" s="220">
        <v>1</v>
      </c>
      <c r="I17" s="220">
        <v>7</v>
      </c>
    </row>
    <row r="18" spans="1:9" x14ac:dyDescent="0.3">
      <c r="A18" s="219" t="s">
        <v>13</v>
      </c>
      <c r="B18" s="220">
        <v>1</v>
      </c>
      <c r="C18" s="220">
        <v>1</v>
      </c>
      <c r="D18" s="220">
        <v>1</v>
      </c>
      <c r="E18" s="220">
        <v>1</v>
      </c>
      <c r="F18" s="220">
        <v>1</v>
      </c>
      <c r="G18" s="220">
        <v>1</v>
      </c>
      <c r="H18" s="220">
        <v>1</v>
      </c>
      <c r="I18" s="220">
        <v>7</v>
      </c>
    </row>
    <row r="19" spans="1:9" x14ac:dyDescent="0.3">
      <c r="A19" s="219" t="s">
        <v>26</v>
      </c>
      <c r="B19" s="220">
        <v>1</v>
      </c>
      <c r="C19" s="220">
        <v>1</v>
      </c>
      <c r="D19" s="220">
        <v>1</v>
      </c>
      <c r="E19" s="220">
        <v>1</v>
      </c>
      <c r="F19" s="220">
        <v>1</v>
      </c>
      <c r="G19" s="220">
        <v>1</v>
      </c>
      <c r="H19" s="220">
        <v>1</v>
      </c>
      <c r="I19" s="220">
        <v>7</v>
      </c>
    </row>
    <row r="20" spans="1:9" x14ac:dyDescent="0.3">
      <c r="A20" s="219" t="s">
        <v>15</v>
      </c>
      <c r="B20" s="220">
        <v>1</v>
      </c>
      <c r="C20" s="220">
        <v>1</v>
      </c>
      <c r="D20" s="220">
        <v>1</v>
      </c>
      <c r="E20" s="220">
        <v>1</v>
      </c>
      <c r="F20" s="220">
        <v>1</v>
      </c>
      <c r="G20" s="220">
        <v>1</v>
      </c>
      <c r="H20" s="220">
        <v>1</v>
      </c>
      <c r="I20" s="220">
        <v>7</v>
      </c>
    </row>
    <row r="21" spans="1:9" x14ac:dyDescent="0.3">
      <c r="A21" s="219" t="s">
        <v>28</v>
      </c>
      <c r="B21" s="220">
        <v>1</v>
      </c>
      <c r="C21" s="220">
        <v>1</v>
      </c>
      <c r="D21" s="220">
        <v>1</v>
      </c>
      <c r="E21" s="220">
        <v>1</v>
      </c>
      <c r="F21" s="220">
        <v>1</v>
      </c>
      <c r="G21" s="220">
        <v>1</v>
      </c>
      <c r="H21" s="220">
        <v>1</v>
      </c>
      <c r="I21" s="220">
        <v>7</v>
      </c>
    </row>
    <row r="22" spans="1:9" x14ac:dyDescent="0.3">
      <c r="A22" s="219" t="s">
        <v>37</v>
      </c>
      <c r="B22" s="220">
        <v>1</v>
      </c>
      <c r="C22" s="220">
        <v>1</v>
      </c>
      <c r="D22" s="220">
        <v>1</v>
      </c>
      <c r="E22" s="220">
        <v>1</v>
      </c>
      <c r="F22" s="220">
        <v>1</v>
      </c>
      <c r="G22" s="220">
        <v>1</v>
      </c>
      <c r="H22" s="220">
        <v>1</v>
      </c>
      <c r="I22" s="220">
        <v>7</v>
      </c>
    </row>
    <row r="23" spans="1:9" x14ac:dyDescent="0.3">
      <c r="A23" s="219" t="s">
        <v>21</v>
      </c>
      <c r="B23" s="220">
        <v>1</v>
      </c>
      <c r="C23" s="220">
        <v>1</v>
      </c>
      <c r="D23" s="220">
        <v>1</v>
      </c>
      <c r="E23" s="220">
        <v>1</v>
      </c>
      <c r="F23" s="220">
        <v>1</v>
      </c>
      <c r="G23" s="220">
        <v>1</v>
      </c>
      <c r="H23" s="220">
        <v>1</v>
      </c>
      <c r="I23" s="220">
        <v>7</v>
      </c>
    </row>
    <row r="24" spans="1:9" x14ac:dyDescent="0.3">
      <c r="A24" s="219" t="s">
        <v>47</v>
      </c>
      <c r="B24" s="220">
        <v>1</v>
      </c>
      <c r="C24" s="220">
        <v>1</v>
      </c>
      <c r="D24" s="220">
        <v>1</v>
      </c>
      <c r="E24" s="220">
        <v>1</v>
      </c>
      <c r="F24" s="220">
        <v>1</v>
      </c>
      <c r="G24" s="220">
        <v>1</v>
      </c>
      <c r="H24" s="220">
        <v>1</v>
      </c>
      <c r="I24" s="220">
        <v>7</v>
      </c>
    </row>
    <row r="25" spans="1:9" x14ac:dyDescent="0.3">
      <c r="A25" s="219" t="s">
        <v>40</v>
      </c>
      <c r="B25" s="220">
        <v>1</v>
      </c>
      <c r="C25" s="220">
        <v>1</v>
      </c>
      <c r="D25" s="220">
        <v>1</v>
      </c>
      <c r="E25" s="220">
        <v>1</v>
      </c>
      <c r="F25" s="220">
        <v>1</v>
      </c>
      <c r="G25" s="220">
        <v>1</v>
      </c>
      <c r="H25" s="220">
        <v>1</v>
      </c>
      <c r="I25" s="220">
        <v>7</v>
      </c>
    </row>
    <row r="26" spans="1:9" x14ac:dyDescent="0.3">
      <c r="A26" s="219" t="s">
        <v>22</v>
      </c>
      <c r="B26" s="220">
        <v>1</v>
      </c>
      <c r="C26" s="220">
        <v>1</v>
      </c>
      <c r="D26" s="220">
        <v>1</v>
      </c>
      <c r="E26" s="220">
        <v>1</v>
      </c>
      <c r="F26" s="220">
        <v>1</v>
      </c>
      <c r="G26" s="220">
        <v>1</v>
      </c>
      <c r="H26" s="220">
        <v>1</v>
      </c>
      <c r="I26" s="220">
        <v>7</v>
      </c>
    </row>
    <row r="27" spans="1:9" x14ac:dyDescent="0.3">
      <c r="A27" s="219" t="s">
        <v>24</v>
      </c>
      <c r="B27" s="220">
        <v>1</v>
      </c>
      <c r="C27" s="220">
        <v>1</v>
      </c>
      <c r="D27" s="220">
        <v>1</v>
      </c>
      <c r="E27" s="220">
        <v>1</v>
      </c>
      <c r="F27" s="220">
        <v>1</v>
      </c>
      <c r="G27" s="220">
        <v>1</v>
      </c>
      <c r="H27" s="220">
        <v>1</v>
      </c>
      <c r="I27" s="220">
        <v>7</v>
      </c>
    </row>
    <row r="28" spans="1:9" x14ac:dyDescent="0.3">
      <c r="A28" s="219" t="s">
        <v>44</v>
      </c>
      <c r="B28" s="220">
        <v>1</v>
      </c>
      <c r="C28" s="220">
        <v>1</v>
      </c>
      <c r="D28" s="220">
        <v>1</v>
      </c>
      <c r="E28" s="220">
        <v>1</v>
      </c>
      <c r="F28" s="220">
        <v>1</v>
      </c>
      <c r="G28" s="220">
        <v>1</v>
      </c>
      <c r="H28" s="220">
        <v>1</v>
      </c>
      <c r="I28" s="220">
        <v>7</v>
      </c>
    </row>
    <row r="29" spans="1:9" x14ac:dyDescent="0.3">
      <c r="A29" s="219" t="s">
        <v>54</v>
      </c>
      <c r="B29" s="220">
        <v>1</v>
      </c>
      <c r="C29" s="220">
        <v>1</v>
      </c>
      <c r="D29" s="220">
        <v>1</v>
      </c>
      <c r="E29" s="220">
        <v>1</v>
      </c>
      <c r="F29" s="220">
        <v>1</v>
      </c>
      <c r="G29" s="220">
        <v>1</v>
      </c>
      <c r="H29" s="220">
        <v>1</v>
      </c>
      <c r="I29" s="220">
        <v>7</v>
      </c>
    </row>
    <row r="30" spans="1:9" x14ac:dyDescent="0.3">
      <c r="A30" s="219" t="s">
        <v>56</v>
      </c>
      <c r="B30" s="220">
        <v>1</v>
      </c>
      <c r="C30" s="220">
        <v>1</v>
      </c>
      <c r="D30" s="220">
        <v>1</v>
      </c>
      <c r="E30" s="220">
        <v>1</v>
      </c>
      <c r="F30" s="220">
        <v>1</v>
      </c>
      <c r="G30" s="220">
        <v>1</v>
      </c>
      <c r="H30" s="220">
        <v>1</v>
      </c>
      <c r="I30" s="220">
        <v>7</v>
      </c>
    </row>
    <row r="31" spans="1:9" x14ac:dyDescent="0.3">
      <c r="A31" s="219" t="s">
        <v>34</v>
      </c>
      <c r="B31" s="220">
        <v>1</v>
      </c>
      <c r="C31" s="220">
        <v>1</v>
      </c>
      <c r="D31" s="220">
        <v>1</v>
      </c>
      <c r="E31" s="220">
        <v>1</v>
      </c>
      <c r="F31" s="220">
        <v>1</v>
      </c>
      <c r="G31" s="220">
        <v>1</v>
      </c>
      <c r="H31" s="220">
        <v>1</v>
      </c>
      <c r="I31" s="220">
        <v>7</v>
      </c>
    </row>
    <row r="32" spans="1:9" x14ac:dyDescent="0.3">
      <c r="A32" s="219" t="s">
        <v>30</v>
      </c>
      <c r="B32" s="220">
        <v>1</v>
      </c>
      <c r="C32" s="220">
        <v>1</v>
      </c>
      <c r="D32" s="220">
        <v>1</v>
      </c>
      <c r="E32" s="220">
        <v>1</v>
      </c>
      <c r="F32" s="220">
        <v>1</v>
      </c>
      <c r="G32" s="220">
        <v>1</v>
      </c>
      <c r="H32" s="220">
        <v>1</v>
      </c>
      <c r="I32" s="220">
        <v>7</v>
      </c>
    </row>
    <row r="33" spans="1:9" x14ac:dyDescent="0.3">
      <c r="A33" s="219" t="s">
        <v>27</v>
      </c>
      <c r="B33" s="220">
        <v>1</v>
      </c>
      <c r="C33" s="220">
        <v>1</v>
      </c>
      <c r="D33" s="220">
        <v>1</v>
      </c>
      <c r="E33" s="220">
        <v>1</v>
      </c>
      <c r="F33" s="220">
        <v>1</v>
      </c>
      <c r="G33" s="220">
        <v>1</v>
      </c>
      <c r="H33" s="220">
        <v>1</v>
      </c>
      <c r="I33" s="220">
        <v>7</v>
      </c>
    </row>
    <row r="34" spans="1:9" x14ac:dyDescent="0.3">
      <c r="A34" s="219" t="s">
        <v>41</v>
      </c>
      <c r="B34" s="220">
        <v>1</v>
      </c>
      <c r="C34" s="220">
        <v>1</v>
      </c>
      <c r="D34" s="220">
        <v>1</v>
      </c>
      <c r="E34" s="220">
        <v>1</v>
      </c>
      <c r="F34" s="220">
        <v>1</v>
      </c>
      <c r="G34" s="220">
        <v>1</v>
      </c>
      <c r="H34" s="220"/>
      <c r="I34" s="220">
        <v>6</v>
      </c>
    </row>
    <row r="35" spans="1:9" x14ac:dyDescent="0.3">
      <c r="A35" s="219" t="s">
        <v>43</v>
      </c>
      <c r="B35" s="220">
        <v>1</v>
      </c>
      <c r="C35" s="220">
        <v>1</v>
      </c>
      <c r="D35" s="220">
        <v>1</v>
      </c>
      <c r="E35" s="220">
        <v>1</v>
      </c>
      <c r="F35" s="220">
        <v>1</v>
      </c>
      <c r="G35" s="220">
        <v>1</v>
      </c>
      <c r="H35" s="220">
        <v>1</v>
      </c>
      <c r="I35" s="220">
        <v>7</v>
      </c>
    </row>
    <row r="36" spans="1:9" x14ac:dyDescent="0.3">
      <c r="A36" s="219" t="s">
        <v>52</v>
      </c>
      <c r="B36" s="220">
        <v>1</v>
      </c>
      <c r="C36" s="220">
        <v>1</v>
      </c>
      <c r="D36" s="220">
        <v>1</v>
      </c>
      <c r="E36" s="220">
        <v>1</v>
      </c>
      <c r="F36" s="220">
        <v>1</v>
      </c>
      <c r="G36" s="220">
        <v>1</v>
      </c>
      <c r="H36" s="220">
        <v>1</v>
      </c>
      <c r="I36" s="220">
        <v>7</v>
      </c>
    </row>
    <row r="37" spans="1:9" x14ac:dyDescent="0.3">
      <c r="A37" s="219" t="s">
        <v>45</v>
      </c>
      <c r="B37" s="220">
        <v>1</v>
      </c>
      <c r="C37" s="220">
        <v>1</v>
      </c>
      <c r="D37" s="220">
        <v>1</v>
      </c>
      <c r="E37" s="220">
        <v>1</v>
      </c>
      <c r="F37" s="220">
        <v>1</v>
      </c>
      <c r="G37" s="220">
        <v>1</v>
      </c>
      <c r="H37" s="220">
        <v>1</v>
      </c>
      <c r="I37" s="220">
        <v>7</v>
      </c>
    </row>
    <row r="38" spans="1:9" x14ac:dyDescent="0.3">
      <c r="A38" s="219" t="s">
        <v>19</v>
      </c>
      <c r="B38" s="220">
        <v>1</v>
      </c>
      <c r="C38" s="220">
        <v>1</v>
      </c>
      <c r="D38" s="220">
        <v>1</v>
      </c>
      <c r="E38" s="220">
        <v>1</v>
      </c>
      <c r="F38" s="220">
        <v>1</v>
      </c>
      <c r="G38" s="220">
        <v>1</v>
      </c>
      <c r="H38" s="220">
        <v>1</v>
      </c>
      <c r="I38" s="220">
        <v>7</v>
      </c>
    </row>
    <row r="39" spans="1:9" x14ac:dyDescent="0.3">
      <c r="A39" s="219" t="s">
        <v>354</v>
      </c>
      <c r="B39" s="220"/>
      <c r="C39" s="220"/>
      <c r="D39" s="220"/>
      <c r="E39" s="220"/>
      <c r="F39" s="220"/>
      <c r="G39" s="220"/>
      <c r="H39" s="220">
        <v>1</v>
      </c>
      <c r="I39" s="220">
        <v>1</v>
      </c>
    </row>
    <row r="40" spans="1:9" x14ac:dyDescent="0.3">
      <c r="A40" s="219" t="s">
        <v>17</v>
      </c>
      <c r="B40" s="220">
        <v>1</v>
      </c>
      <c r="C40" s="220">
        <v>1</v>
      </c>
      <c r="D40" s="220">
        <v>1</v>
      </c>
      <c r="E40" s="220">
        <v>1</v>
      </c>
      <c r="F40" s="220">
        <v>1</v>
      </c>
      <c r="G40" s="220">
        <v>1</v>
      </c>
      <c r="H40" s="220">
        <v>1</v>
      </c>
      <c r="I40" s="220">
        <v>7</v>
      </c>
    </row>
    <row r="41" spans="1:9" x14ac:dyDescent="0.3">
      <c r="A41" s="219" t="s">
        <v>31</v>
      </c>
      <c r="B41" s="220">
        <v>1</v>
      </c>
      <c r="C41" s="220">
        <v>1</v>
      </c>
      <c r="D41" s="220">
        <v>1</v>
      </c>
      <c r="E41" s="220">
        <v>1</v>
      </c>
      <c r="F41" s="220">
        <v>1</v>
      </c>
      <c r="G41" s="220">
        <v>1</v>
      </c>
      <c r="H41" s="220">
        <v>1</v>
      </c>
      <c r="I41" s="220">
        <v>7</v>
      </c>
    </row>
    <row r="42" spans="1:9" x14ac:dyDescent="0.3">
      <c r="A42" s="219" t="s">
        <v>29</v>
      </c>
      <c r="B42" s="220">
        <v>1</v>
      </c>
      <c r="C42" s="220">
        <v>1</v>
      </c>
      <c r="D42" s="220">
        <v>1</v>
      </c>
      <c r="E42" s="220">
        <v>1</v>
      </c>
      <c r="F42" s="220">
        <v>1</v>
      </c>
      <c r="G42" s="220">
        <v>1</v>
      </c>
      <c r="H42" s="220">
        <v>1</v>
      </c>
      <c r="I42" s="220">
        <v>7</v>
      </c>
    </row>
    <row r="43" spans="1:9" x14ac:dyDescent="0.3">
      <c r="A43" s="219" t="s">
        <v>42</v>
      </c>
      <c r="B43" s="220">
        <v>1</v>
      </c>
      <c r="C43" s="220">
        <v>1</v>
      </c>
      <c r="D43" s="220">
        <v>1</v>
      </c>
      <c r="E43" s="220">
        <v>1</v>
      </c>
      <c r="F43" s="220">
        <v>1</v>
      </c>
      <c r="G43" s="220">
        <v>1</v>
      </c>
      <c r="H43" s="220">
        <v>1</v>
      </c>
      <c r="I43" s="220">
        <v>7</v>
      </c>
    </row>
    <row r="44" spans="1:9" x14ac:dyDescent="0.3">
      <c r="A44" s="219" t="s">
        <v>55</v>
      </c>
      <c r="B44" s="220">
        <v>1</v>
      </c>
      <c r="C44" s="220">
        <v>1</v>
      </c>
      <c r="D44" s="220">
        <v>1</v>
      </c>
      <c r="E44" s="220">
        <v>1</v>
      </c>
      <c r="F44" s="220">
        <v>1</v>
      </c>
      <c r="G44" s="220">
        <v>1</v>
      </c>
      <c r="H44" s="220">
        <v>1</v>
      </c>
      <c r="I44" s="220">
        <v>7</v>
      </c>
    </row>
    <row r="45" spans="1:9" x14ac:dyDescent="0.3">
      <c r="A45" s="219" t="s">
        <v>50</v>
      </c>
      <c r="B45" s="220">
        <v>1</v>
      </c>
      <c r="C45" s="220">
        <v>1</v>
      </c>
      <c r="D45" s="220">
        <v>1</v>
      </c>
      <c r="E45" s="220">
        <v>1</v>
      </c>
      <c r="F45" s="220">
        <v>1</v>
      </c>
      <c r="G45" s="220">
        <v>1</v>
      </c>
      <c r="H45" s="220">
        <v>1</v>
      </c>
      <c r="I45" s="220">
        <v>7</v>
      </c>
    </row>
    <row r="46" spans="1:9" x14ac:dyDescent="0.3">
      <c r="A46" s="219" t="s">
        <v>38</v>
      </c>
      <c r="B46" s="220">
        <v>1</v>
      </c>
      <c r="C46" s="220">
        <v>1</v>
      </c>
      <c r="D46" s="220">
        <v>1</v>
      </c>
      <c r="E46" s="220">
        <v>1</v>
      </c>
      <c r="F46" s="220">
        <v>1</v>
      </c>
      <c r="G46" s="220">
        <v>1</v>
      </c>
      <c r="H46" s="220">
        <v>1</v>
      </c>
      <c r="I46" s="220">
        <v>7</v>
      </c>
    </row>
    <row r="47" spans="1:9" x14ac:dyDescent="0.3">
      <c r="A47" s="219" t="s">
        <v>32</v>
      </c>
      <c r="B47" s="220">
        <v>1</v>
      </c>
      <c r="C47" s="220">
        <v>1</v>
      </c>
      <c r="D47" s="220">
        <v>1</v>
      </c>
      <c r="E47" s="220">
        <v>1</v>
      </c>
      <c r="F47" s="220">
        <v>1</v>
      </c>
      <c r="G47" s="220">
        <v>1</v>
      </c>
      <c r="H47" s="220">
        <v>1</v>
      </c>
      <c r="I47" s="220">
        <v>7</v>
      </c>
    </row>
    <row r="48" spans="1:9" x14ac:dyDescent="0.3">
      <c r="A48" s="219" t="s">
        <v>33</v>
      </c>
      <c r="B48" s="220">
        <v>1</v>
      </c>
      <c r="C48" s="220">
        <v>1</v>
      </c>
      <c r="D48" s="220">
        <v>1</v>
      </c>
      <c r="E48" s="220">
        <v>1</v>
      </c>
      <c r="F48" s="220">
        <v>1</v>
      </c>
      <c r="G48" s="220">
        <v>1</v>
      </c>
      <c r="H48" s="220">
        <v>1</v>
      </c>
      <c r="I48" s="220">
        <v>7</v>
      </c>
    </row>
    <row r="49" spans="1:9" x14ac:dyDescent="0.3">
      <c r="A49" s="219" t="s">
        <v>16</v>
      </c>
      <c r="B49" s="220">
        <v>1</v>
      </c>
      <c r="C49" s="220">
        <v>1</v>
      </c>
      <c r="D49" s="220">
        <v>1</v>
      </c>
      <c r="E49" s="220">
        <v>1</v>
      </c>
      <c r="F49" s="220">
        <v>1</v>
      </c>
      <c r="G49" s="220">
        <v>1</v>
      </c>
      <c r="H49" s="220">
        <v>1</v>
      </c>
      <c r="I49" s="220">
        <v>7</v>
      </c>
    </row>
    <row r="50" spans="1:9" x14ac:dyDescent="0.3">
      <c r="A50" s="219" t="s">
        <v>20</v>
      </c>
      <c r="B50" s="220">
        <v>1</v>
      </c>
      <c r="C50" s="220">
        <v>1</v>
      </c>
      <c r="D50" s="220">
        <v>1</v>
      </c>
      <c r="E50" s="220">
        <v>1</v>
      </c>
      <c r="F50" s="220">
        <v>1</v>
      </c>
      <c r="G50" s="220">
        <v>1</v>
      </c>
      <c r="H50" s="220">
        <v>1</v>
      </c>
      <c r="I50" s="220">
        <v>7</v>
      </c>
    </row>
    <row r="51" spans="1:9" x14ac:dyDescent="0.3">
      <c r="A51" s="219" t="s">
        <v>48</v>
      </c>
      <c r="B51" s="220">
        <v>1</v>
      </c>
      <c r="C51" s="220">
        <v>1</v>
      </c>
      <c r="D51" s="220">
        <v>1</v>
      </c>
      <c r="E51" s="220">
        <v>1</v>
      </c>
      <c r="F51" s="220">
        <v>1</v>
      </c>
      <c r="G51" s="220">
        <v>1</v>
      </c>
      <c r="H51" s="220">
        <v>1</v>
      </c>
      <c r="I51" s="220">
        <v>7</v>
      </c>
    </row>
    <row r="52" spans="1:9" x14ac:dyDescent="0.3">
      <c r="A52" s="219" t="s">
        <v>59</v>
      </c>
      <c r="B52" s="220">
        <v>1</v>
      </c>
      <c r="C52" s="220">
        <v>1</v>
      </c>
      <c r="D52" s="220">
        <v>1</v>
      </c>
      <c r="E52" s="220">
        <v>1</v>
      </c>
      <c r="F52" s="220">
        <v>1</v>
      </c>
      <c r="G52" s="220">
        <v>1</v>
      </c>
      <c r="H52" s="220">
        <v>1</v>
      </c>
      <c r="I52" s="220">
        <v>7</v>
      </c>
    </row>
    <row r="53" spans="1:9" x14ac:dyDescent="0.3">
      <c r="A53" s="219" t="s">
        <v>352</v>
      </c>
      <c r="B53" s="220">
        <v>1</v>
      </c>
      <c r="C53" s="220">
        <v>1</v>
      </c>
      <c r="D53" s="220">
        <v>1</v>
      </c>
      <c r="E53" s="220">
        <v>1</v>
      </c>
      <c r="F53" s="220">
        <v>1</v>
      </c>
      <c r="G53" s="220">
        <v>1</v>
      </c>
      <c r="H53" s="220">
        <v>1</v>
      </c>
      <c r="I53" s="220">
        <v>7</v>
      </c>
    </row>
    <row r="54" spans="1:9" x14ac:dyDescent="0.3">
      <c r="A54" s="219" t="s">
        <v>345</v>
      </c>
      <c r="B54" s="220">
        <v>46</v>
      </c>
      <c r="C54" s="220">
        <v>46</v>
      </c>
      <c r="D54" s="220">
        <v>46</v>
      </c>
      <c r="E54" s="220">
        <v>46</v>
      </c>
      <c r="F54" s="220">
        <v>46</v>
      </c>
      <c r="G54" s="220">
        <v>46</v>
      </c>
      <c r="H54" s="220">
        <v>46</v>
      </c>
      <c r="I54" s="220">
        <v>322</v>
      </c>
    </row>
  </sheetData>
  <conditionalFormatting pivot="1" sqref="I7:I53">
    <cfRule type="colorScale" priority="1">
      <colorScale>
        <cfvo type="min"/>
        <cfvo type="percentile" val="50"/>
        <cfvo type="max"/>
        <color rgb="FFF8696B"/>
        <color rgb="FFFFEB84"/>
        <color rgb="FF63BE7B"/>
      </colorScale>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B4029-C1ED-40F3-80AD-60A0110294CD}">
  <dimension ref="A1:BU211"/>
  <sheetViews>
    <sheetView topLeftCell="D1" zoomScale="70" zoomScaleNormal="70" workbookViewId="0"/>
  </sheetViews>
  <sheetFormatPr defaultRowHeight="14.4" x14ac:dyDescent="0.3"/>
  <cols>
    <col min="1" max="1" width="16.44140625" bestFit="1" customWidth="1"/>
    <col min="2" max="2" width="32.21875" bestFit="1" customWidth="1"/>
    <col min="3" max="8" width="5" bestFit="1" customWidth="1"/>
    <col min="9" max="9" width="9.6640625" bestFit="1" customWidth="1"/>
    <col min="11" max="11" width="13.5546875" bestFit="1" customWidth="1"/>
    <col min="12" max="12" width="34.44140625" bestFit="1" customWidth="1"/>
    <col min="13" max="18" width="5" bestFit="1" customWidth="1"/>
    <col min="19" max="19" width="5.109375" bestFit="1" customWidth="1"/>
    <col min="20" max="20" width="10.44140625" bestFit="1" customWidth="1"/>
    <col min="21" max="21" width="12.33203125" style="226" bestFit="1" customWidth="1"/>
    <col min="22" max="22" width="13.109375" style="226" bestFit="1" customWidth="1"/>
    <col min="23" max="23" width="11.21875" style="226" bestFit="1" customWidth="1"/>
    <col min="24" max="24" width="12.33203125" style="226" bestFit="1" customWidth="1"/>
    <col min="25" max="25" width="18.88671875" style="226" bestFit="1" customWidth="1"/>
    <col min="26" max="26" width="6.5546875" style="226" bestFit="1" customWidth="1"/>
    <col min="28" max="28" width="13.5546875" bestFit="1" customWidth="1"/>
    <col min="29" max="35" width="5" bestFit="1" customWidth="1"/>
    <col min="36" max="43" width="4.5546875" bestFit="1" customWidth="1"/>
    <col min="44" max="44" width="8.109375" bestFit="1" customWidth="1"/>
    <col min="45" max="45" width="12.6640625" bestFit="1" customWidth="1"/>
    <col min="46" max="46" width="9.6640625" bestFit="1" customWidth="1"/>
    <col min="47" max="47" width="12.88671875" bestFit="1" customWidth="1"/>
    <col min="48" max="48" width="12" bestFit="1" customWidth="1"/>
    <col min="49" max="50" width="12" customWidth="1"/>
    <col min="51" max="51" width="12.44140625" bestFit="1" customWidth="1"/>
    <col min="52" max="52" width="13.5546875" bestFit="1" customWidth="1"/>
    <col min="53" max="53" width="10.77734375" bestFit="1" customWidth="1"/>
    <col min="54" max="54" width="12" bestFit="1" customWidth="1"/>
    <col min="56" max="56" width="11.77734375" bestFit="1" customWidth="1"/>
  </cols>
  <sheetData>
    <row r="1" spans="1:73" ht="18" x14ac:dyDescent="0.3">
      <c r="A1" s="218" t="s">
        <v>315</v>
      </c>
      <c r="B1" t="s">
        <v>349</v>
      </c>
      <c r="K1" s="218" t="s">
        <v>315</v>
      </c>
      <c r="L1" t="s">
        <v>349</v>
      </c>
      <c r="BJ1" s="235"/>
    </row>
    <row r="2" spans="1:73" x14ac:dyDescent="0.3">
      <c r="A2" s="218" t="s">
        <v>313</v>
      </c>
      <c r="B2" t="s">
        <v>316</v>
      </c>
      <c r="K2" s="218" t="s">
        <v>313</v>
      </c>
      <c r="L2" t="s">
        <v>316</v>
      </c>
      <c r="BJ2" s="236"/>
    </row>
    <row r="3" spans="1:73" x14ac:dyDescent="0.3">
      <c r="A3" s="218" t="s">
        <v>314</v>
      </c>
      <c r="B3" t="s">
        <v>350</v>
      </c>
      <c r="K3" s="218" t="s">
        <v>314</v>
      </c>
      <c r="L3" t="s">
        <v>350</v>
      </c>
      <c r="AR3">
        <f t="shared" ref="AR3:AT3" si="0">MIN(AR7:AR52)</f>
        <v>0.69999999999999574</v>
      </c>
      <c r="AS3">
        <f t="shared" si="0"/>
        <v>-0.78285714285714236</v>
      </c>
      <c r="AT3">
        <f t="shared" si="0"/>
        <v>-4.5</v>
      </c>
      <c r="AU3">
        <f>MIN(AU7:AU52)</f>
        <v>0</v>
      </c>
      <c r="AV3">
        <f>MIN(AV7:AV52)</f>
        <v>0</v>
      </c>
    </row>
    <row r="4" spans="1:73" x14ac:dyDescent="0.3">
      <c r="U4" s="226" t="s">
        <v>362</v>
      </c>
      <c r="X4" s="226" t="s">
        <v>367</v>
      </c>
      <c r="AU4" t="s">
        <v>383</v>
      </c>
      <c r="AV4">
        <f>CORREL(AU7:AU52,AV7:AV52)</f>
        <v>0.75093690451866224</v>
      </c>
      <c r="BA4" t="s">
        <v>383</v>
      </c>
      <c r="BB4">
        <f>CORREL(BA7:BA52,BB7:BB52)</f>
        <v>0.95207231934608494</v>
      </c>
    </row>
    <row r="5" spans="1:73" ht="18.600000000000001" thickBot="1" x14ac:dyDescent="0.35">
      <c r="A5" s="218" t="s">
        <v>348</v>
      </c>
      <c r="B5" s="218" t="s">
        <v>347</v>
      </c>
      <c r="K5" s="218" t="s">
        <v>357</v>
      </c>
      <c r="L5" s="218" t="s">
        <v>347</v>
      </c>
      <c r="T5" t="s">
        <v>361</v>
      </c>
      <c r="U5" s="227">
        <f>T53</f>
        <v>1.5021739130434781</v>
      </c>
      <c r="V5" s="227"/>
      <c r="W5" s="227"/>
      <c r="X5" s="227">
        <f>W53</f>
        <v>0.23012422360248408</v>
      </c>
      <c r="Y5" s="227"/>
      <c r="Z5" s="227"/>
      <c r="AB5" t="s">
        <v>373</v>
      </c>
      <c r="AS5">
        <v>1</v>
      </c>
      <c r="AT5">
        <v>1</v>
      </c>
      <c r="AX5">
        <v>1</v>
      </c>
      <c r="AY5">
        <v>0</v>
      </c>
      <c r="BA5" t="s">
        <v>384</v>
      </c>
      <c r="BB5" t="s">
        <v>384</v>
      </c>
      <c r="BJ5" s="237" t="s">
        <v>389</v>
      </c>
      <c r="BK5" s="238">
        <v>2862056</v>
      </c>
      <c r="BL5" s="237" t="s">
        <v>390</v>
      </c>
      <c r="BM5" s="238">
        <v>46</v>
      </c>
      <c r="BN5" s="237" t="s">
        <v>391</v>
      </c>
      <c r="BO5" s="238">
        <v>4</v>
      </c>
      <c r="BP5" s="237" t="s">
        <v>392</v>
      </c>
      <c r="BQ5" s="238">
        <v>46</v>
      </c>
      <c r="BR5" s="237" t="s">
        <v>393</v>
      </c>
      <c r="BS5" s="238">
        <v>0</v>
      </c>
      <c r="BT5" s="237" t="s">
        <v>394</v>
      </c>
      <c r="BU5" s="238" t="s">
        <v>395</v>
      </c>
    </row>
    <row r="6" spans="1:73" ht="18.600000000000001" thickBot="1" x14ac:dyDescent="0.35">
      <c r="A6" s="218" t="s">
        <v>317</v>
      </c>
      <c r="B6">
        <v>2014</v>
      </c>
      <c r="C6">
        <v>2015</v>
      </c>
      <c r="D6">
        <v>2016</v>
      </c>
      <c r="E6">
        <v>2017</v>
      </c>
      <c r="F6">
        <v>2018</v>
      </c>
      <c r="G6">
        <v>2019</v>
      </c>
      <c r="H6">
        <v>2020</v>
      </c>
      <c r="I6" t="s">
        <v>345</v>
      </c>
      <c r="K6" s="218" t="s">
        <v>317</v>
      </c>
      <c r="L6">
        <v>2014</v>
      </c>
      <c r="M6">
        <v>2015</v>
      </c>
      <c r="N6">
        <v>2016</v>
      </c>
      <c r="O6">
        <v>2017</v>
      </c>
      <c r="P6">
        <v>2018</v>
      </c>
      <c r="Q6">
        <v>2019</v>
      </c>
      <c r="R6">
        <v>2020</v>
      </c>
      <c r="S6" t="s">
        <v>358</v>
      </c>
      <c r="T6" t="s">
        <v>359</v>
      </c>
      <c r="U6" s="226" t="s">
        <v>360</v>
      </c>
      <c r="V6" s="226" t="s">
        <v>363</v>
      </c>
      <c r="W6" s="226" t="s">
        <v>364</v>
      </c>
      <c r="X6" s="226" t="s">
        <v>366</v>
      </c>
      <c r="Y6" s="247" t="s">
        <v>365</v>
      </c>
      <c r="Z6" s="226" t="s">
        <v>368</v>
      </c>
      <c r="AB6" s="226" t="s">
        <v>369</v>
      </c>
      <c r="AC6">
        <f>L6</f>
        <v>2014</v>
      </c>
      <c r="AD6">
        <f t="shared" ref="AD6:AI6" si="1">M6</f>
        <v>2015</v>
      </c>
      <c r="AE6">
        <f t="shared" si="1"/>
        <v>2016</v>
      </c>
      <c r="AF6">
        <f t="shared" si="1"/>
        <v>2017</v>
      </c>
      <c r="AG6">
        <f t="shared" si="1"/>
        <v>2018</v>
      </c>
      <c r="AH6">
        <f t="shared" si="1"/>
        <v>2019</v>
      </c>
      <c r="AI6">
        <f t="shared" si="1"/>
        <v>2020</v>
      </c>
      <c r="AJ6" s="230" t="s">
        <v>375</v>
      </c>
      <c r="AK6" s="231" t="s">
        <v>376</v>
      </c>
      <c r="AL6" s="231" t="s">
        <v>377</v>
      </c>
      <c r="AM6" s="231" t="s">
        <v>378</v>
      </c>
      <c r="AN6" s="231" t="s">
        <v>379</v>
      </c>
      <c r="AO6" s="232" t="s">
        <v>380</v>
      </c>
      <c r="AP6" t="s">
        <v>370</v>
      </c>
      <c r="AQ6" t="s">
        <v>371</v>
      </c>
      <c r="AR6" s="234" t="s">
        <v>372</v>
      </c>
      <c r="AS6" s="226" t="str">
        <f>W6</f>
        <v>meredekség</v>
      </c>
      <c r="AT6" s="226" t="s">
        <v>374</v>
      </c>
      <c r="AU6" s="233" t="s">
        <v>381</v>
      </c>
      <c r="AV6" s="233" t="s">
        <v>382</v>
      </c>
      <c r="AW6" s="233" t="s">
        <v>385</v>
      </c>
      <c r="AX6" s="233" t="s">
        <v>386</v>
      </c>
      <c r="AY6" s="233" t="s">
        <v>387</v>
      </c>
      <c r="AZ6" t="str">
        <f>AB6</f>
        <v>rangsorok</v>
      </c>
      <c r="BA6" s="244" t="str">
        <f>AS6</f>
        <v>meredekség</v>
      </c>
      <c r="BB6" t="str">
        <f>AT6</f>
        <v>2020-2014</v>
      </c>
      <c r="BC6" t="str">
        <f>AX6</f>
        <v>min_tav</v>
      </c>
      <c r="BD6" t="str">
        <f>AY6</f>
        <v>max-min(tav)</v>
      </c>
      <c r="BE6" t="s">
        <v>388</v>
      </c>
      <c r="BF6" s="247" t="str">
        <f>BO151</f>
        <v>Becslés</v>
      </c>
      <c r="BG6" s="248" t="s">
        <v>658</v>
      </c>
      <c r="BH6" t="s">
        <v>659</v>
      </c>
      <c r="BJ6" s="235"/>
    </row>
    <row r="7" spans="1:73" ht="15" thickBot="1" x14ac:dyDescent="0.35">
      <c r="A7" s="219" t="s">
        <v>58</v>
      </c>
      <c r="B7" s="220">
        <v>1</v>
      </c>
      <c r="C7" s="220">
        <v>1</v>
      </c>
      <c r="D7" s="220">
        <v>1</v>
      </c>
      <c r="E7" s="220">
        <v>1</v>
      </c>
      <c r="F7" s="220">
        <v>1</v>
      </c>
      <c r="G7" s="220">
        <v>1</v>
      </c>
      <c r="H7" s="220">
        <v>1</v>
      </c>
      <c r="I7" s="220">
        <v>7</v>
      </c>
      <c r="K7" s="219" t="s">
        <v>58</v>
      </c>
      <c r="L7" s="222">
        <v>49.8</v>
      </c>
      <c r="M7" s="222">
        <v>48.3</v>
      </c>
      <c r="N7" s="222">
        <v>48.3</v>
      </c>
      <c r="O7" s="222">
        <v>53.95</v>
      </c>
      <c r="P7" s="222">
        <v>53.35</v>
      </c>
      <c r="Q7" s="222">
        <v>52.76</v>
      </c>
      <c r="R7" s="222">
        <v>51.35</v>
      </c>
      <c r="S7" s="222">
        <v>51.115714285714283</v>
      </c>
      <c r="T7" s="222">
        <f>R7-L7</f>
        <v>1.5500000000000043</v>
      </c>
      <c r="U7" s="228">
        <f>T7-$U$5</f>
        <v>4.7826086956526126E-2</v>
      </c>
      <c r="V7" s="229">
        <f>RANK(U7,U$7:U$52,1)</f>
        <v>27</v>
      </c>
      <c r="W7" s="228">
        <f>SLOPE(L7:R7,$L$6:$R$6)</f>
        <v>0.6650000000000007</v>
      </c>
      <c r="X7" s="228">
        <f>W7-$X$5</f>
        <v>0.43487577639751662</v>
      </c>
      <c r="Y7" s="249">
        <f>RANK(X7,X$7:X$52,1)</f>
        <v>37</v>
      </c>
      <c r="Z7" s="229">
        <f>V7-Y7</f>
        <v>-10</v>
      </c>
      <c r="AB7" t="str">
        <f>K7</f>
        <v>Albania</v>
      </c>
      <c r="AC7">
        <f>RANK(L7,L$7:L$52,0)</f>
        <v>41</v>
      </c>
      <c r="AD7">
        <f t="shared" ref="AD7:AD52" si="2">RANK(M7,M$7:M$52,0)</f>
        <v>45</v>
      </c>
      <c r="AE7">
        <f t="shared" ref="AE7:AE52" si="3">RANK(N7,N$7:N$52,0)</f>
        <v>45</v>
      </c>
      <c r="AF7">
        <f t="shared" ref="AF7:AF52" si="4">RANK(O7,O$7:O$52,0)</f>
        <v>38</v>
      </c>
      <c r="AG7">
        <f t="shared" ref="AG7:AG52" si="5">RANK(P7,P$7:P$52,0)</f>
        <v>40</v>
      </c>
      <c r="AH7">
        <f t="shared" ref="AH7:AH52" si="6">RANK(Q7,Q$7:Q$52,0)</f>
        <v>42</v>
      </c>
      <c r="AI7">
        <f t="shared" ref="AI7:AI52" si="7">RANK(R7,R$7:R$52,0)</f>
        <v>44</v>
      </c>
      <c r="AJ7">
        <f>AD7-AC7</f>
        <v>4</v>
      </c>
      <c r="AK7">
        <f t="shared" ref="AK7:AK52" si="8">AE7-AD7</f>
        <v>0</v>
      </c>
      <c r="AL7">
        <f t="shared" ref="AL7:AL52" si="9">AF7-AE7</f>
        <v>-7</v>
      </c>
      <c r="AM7">
        <f t="shared" ref="AM7:AM52" si="10">AG7-AF7</f>
        <v>2</v>
      </c>
      <c r="AN7">
        <f t="shared" ref="AN7:AN52" si="11">AH7-AG7</f>
        <v>2</v>
      </c>
      <c r="AO7">
        <f t="shared" ref="AO7:AO52" si="12">AI7-AH7</f>
        <v>2</v>
      </c>
      <c r="AP7" s="222">
        <f>MAX(L7:R7)</f>
        <v>53.95</v>
      </c>
      <c r="AQ7" s="222">
        <f>MIN(L7:R7)</f>
        <v>48.3</v>
      </c>
      <c r="AR7" s="222">
        <f>AP7-AQ7</f>
        <v>5.6500000000000057</v>
      </c>
      <c r="AS7" s="225">
        <f>W7</f>
        <v>0.6650000000000007</v>
      </c>
      <c r="AT7" s="222">
        <f>T7</f>
        <v>1.5500000000000043</v>
      </c>
      <c r="AU7" s="222">
        <f>STDEV(AC7:AI7)</f>
        <v>2.6726124191242437</v>
      </c>
      <c r="AV7" s="222">
        <f>STDEV(AJ7:AO7)</f>
        <v>3.8858718455450894</v>
      </c>
      <c r="AW7" s="221">
        <f>MAX(AJ7:AO7)</f>
        <v>4</v>
      </c>
      <c r="AX7" s="221">
        <f>MIN(AJ7:AO7)</f>
        <v>-7</v>
      </c>
      <c r="AY7" s="221">
        <f>AW7-AX7</f>
        <v>11</v>
      </c>
      <c r="AZ7" t="str">
        <f t="shared" ref="AZ7:AZ52" si="13">AB7</f>
        <v>Albania</v>
      </c>
      <c r="BA7" s="245">
        <f>RANK(AS7,AS$7:AS$52,AS$5)</f>
        <v>37</v>
      </c>
      <c r="BB7">
        <f t="shared" ref="BB7:BB52" si="14">RANK(AT7,AT$7:AT$52,AT$5)</f>
        <v>27</v>
      </c>
      <c r="BC7">
        <f>RANK(AX7,AX$7:AX$52,AX$5)</f>
        <v>1</v>
      </c>
      <c r="BD7">
        <f>RANK(AY7,AY$7:AY$52,AY$5)</f>
        <v>1</v>
      </c>
      <c r="BE7">
        <v>1000000</v>
      </c>
      <c r="BF7" s="249">
        <f t="shared" ref="BF7:BF52" si="15">BO152</f>
        <v>1000041.2</v>
      </c>
      <c r="BG7" s="248">
        <f>RANK(BF7,BF$7:BF$52,0)</f>
        <v>6</v>
      </c>
      <c r="BH7" s="221">
        <f>Y7-BG7</f>
        <v>31</v>
      </c>
      <c r="BJ7" s="239" t="s">
        <v>396</v>
      </c>
      <c r="BK7" s="239" t="s">
        <v>397</v>
      </c>
      <c r="BL7" s="239" t="s">
        <v>398</v>
      </c>
      <c r="BM7" s="239" t="s">
        <v>399</v>
      </c>
      <c r="BN7" s="239" t="s">
        <v>400</v>
      </c>
      <c r="BO7" s="239" t="s">
        <v>401</v>
      </c>
    </row>
    <row r="8" spans="1:73" ht="15" thickBot="1" x14ac:dyDescent="0.35">
      <c r="A8" s="219" t="s">
        <v>49</v>
      </c>
      <c r="B8" s="220">
        <v>1</v>
      </c>
      <c r="C8" s="220">
        <v>1</v>
      </c>
      <c r="D8" s="220">
        <v>1</v>
      </c>
      <c r="E8" s="220">
        <v>1</v>
      </c>
      <c r="F8" s="220">
        <v>1</v>
      </c>
      <c r="G8" s="220">
        <v>1</v>
      </c>
      <c r="H8" s="220">
        <v>1</v>
      </c>
      <c r="I8" s="220">
        <v>7</v>
      </c>
      <c r="K8" s="219" t="s">
        <v>49</v>
      </c>
      <c r="L8" s="222">
        <v>54.8</v>
      </c>
      <c r="M8" s="222">
        <v>54.6</v>
      </c>
      <c r="N8" s="222">
        <v>54.6</v>
      </c>
      <c r="O8" s="222">
        <v>53.3</v>
      </c>
      <c r="P8" s="222">
        <v>53.76</v>
      </c>
      <c r="Q8" s="222">
        <v>55.19</v>
      </c>
      <c r="R8" s="222">
        <v>58.25</v>
      </c>
      <c r="S8" s="222">
        <v>54.928571428571431</v>
      </c>
      <c r="T8" s="222">
        <f t="shared" ref="T8:T53" si="16">R8-L8</f>
        <v>3.4500000000000028</v>
      </c>
      <c r="U8" s="228">
        <f t="shared" ref="U8:U53" si="17">T8-$U$5</f>
        <v>1.9478260869565247</v>
      </c>
      <c r="V8" s="229">
        <f t="shared" ref="V8:V52" si="18">RANK(U8,U$7:U$52,1)</f>
        <v>36</v>
      </c>
      <c r="W8" s="228">
        <f>SLOPE(L8:R8,$L$6:$R$6)</f>
        <v>0.38178571428571423</v>
      </c>
      <c r="X8" s="228">
        <f t="shared" ref="X8:X53" si="19">W8-$X$5</f>
        <v>0.15166149068323015</v>
      </c>
      <c r="Y8" s="249">
        <f t="shared" ref="Y8:Y52" si="20">RANK(X8,X$7:X$52,1)</f>
        <v>32</v>
      </c>
      <c r="Z8" s="229">
        <f t="shared" ref="Z8:Z53" si="21">V8-Y8</f>
        <v>4</v>
      </c>
      <c r="AB8" t="str">
        <f>K8</f>
        <v>Armenia</v>
      </c>
      <c r="AC8">
        <f t="shared" ref="AC8:AC52" si="22">RANK(L8,L$7:L$52,0)</f>
        <v>36</v>
      </c>
      <c r="AD8">
        <f t="shared" si="2"/>
        <v>36</v>
      </c>
      <c r="AE8">
        <f t="shared" si="3"/>
        <v>36</v>
      </c>
      <c r="AF8">
        <f t="shared" si="4"/>
        <v>39</v>
      </c>
      <c r="AG8">
        <f t="shared" si="5"/>
        <v>39</v>
      </c>
      <c r="AH8">
        <f t="shared" si="6"/>
        <v>39</v>
      </c>
      <c r="AI8">
        <f t="shared" si="7"/>
        <v>33</v>
      </c>
      <c r="AJ8">
        <f t="shared" ref="AJ8:AJ52" si="23">AD8-AC8</f>
        <v>0</v>
      </c>
      <c r="AK8">
        <f t="shared" si="8"/>
        <v>0</v>
      </c>
      <c r="AL8">
        <f t="shared" si="9"/>
        <v>3</v>
      </c>
      <c r="AM8">
        <f t="shared" si="10"/>
        <v>0</v>
      </c>
      <c r="AN8">
        <f t="shared" si="11"/>
        <v>0</v>
      </c>
      <c r="AO8">
        <f t="shared" si="12"/>
        <v>-6</v>
      </c>
      <c r="AP8" s="222">
        <f t="shared" ref="AP8:AP52" si="24">MAX(L8:R8)</f>
        <v>58.25</v>
      </c>
      <c r="AQ8" s="222">
        <f t="shared" ref="AQ8:AQ52" si="25">MIN(L8:R8)</f>
        <v>53.3</v>
      </c>
      <c r="AR8" s="222">
        <f t="shared" ref="AR8:AR52" si="26">AP8-AQ8</f>
        <v>4.9500000000000028</v>
      </c>
      <c r="AS8" s="225">
        <f t="shared" ref="AS8:AS52" si="27">W8</f>
        <v>0.38178571428571423</v>
      </c>
      <c r="AT8" s="222">
        <f t="shared" ref="AT8:AT52" si="28">T8</f>
        <v>3.4500000000000028</v>
      </c>
      <c r="AU8" s="222">
        <f>STDEV(AC8:AI8)</f>
        <v>2.2677868380553634</v>
      </c>
      <c r="AV8" s="222">
        <f>STDEV(AJ8:AO8)</f>
        <v>2.9495762407505248</v>
      </c>
      <c r="AW8" s="221">
        <f t="shared" ref="AW8:AW52" si="29">MAX(AJ8:AO8)</f>
        <v>3</v>
      </c>
      <c r="AX8" s="221">
        <f t="shared" ref="AX8:AX52" si="30">MIN(AJ8:AO8)</f>
        <v>-6</v>
      </c>
      <c r="AY8" s="221">
        <f t="shared" ref="AY8:AY52" si="31">AW8-AX8</f>
        <v>9</v>
      </c>
      <c r="AZ8" t="str">
        <f t="shared" si="13"/>
        <v>Armenia</v>
      </c>
      <c r="BA8" s="245">
        <f t="shared" ref="BA8:BA52" si="32">RANK(AS8,AS$7:AS$52,AS$5)</f>
        <v>32</v>
      </c>
      <c r="BB8">
        <f t="shared" si="14"/>
        <v>36</v>
      </c>
      <c r="BC8">
        <f t="shared" ref="BC8:BC52" si="33">RANK(AX8,AX$7:AX$52,AX$5)</f>
        <v>2</v>
      </c>
      <c r="BD8">
        <f t="shared" ref="BD8:BD52" si="34">RANK(AY8,AY$7:AY$52,AY$5)</f>
        <v>2</v>
      </c>
      <c r="BE8">
        <v>1000000</v>
      </c>
      <c r="BF8" s="249">
        <f t="shared" si="15"/>
        <v>1000035.2</v>
      </c>
      <c r="BG8" s="248">
        <f t="shared" ref="BG8:BG52" si="35">RANK(BF8,BF$7:BF$52,0)</f>
        <v>7</v>
      </c>
      <c r="BH8" s="221">
        <f t="shared" ref="BH8:BH52" si="36">Y8-BG8</f>
        <v>25</v>
      </c>
      <c r="BJ8" s="239" t="s">
        <v>402</v>
      </c>
      <c r="BK8" s="240">
        <v>37</v>
      </c>
      <c r="BL8" s="240">
        <v>27</v>
      </c>
      <c r="BM8" s="240">
        <v>1</v>
      </c>
      <c r="BN8" s="240">
        <v>1</v>
      </c>
      <c r="BO8" s="240">
        <v>1000000</v>
      </c>
    </row>
    <row r="9" spans="1:73" ht="15" thickBot="1" x14ac:dyDescent="0.35">
      <c r="A9" s="219" t="s">
        <v>23</v>
      </c>
      <c r="B9" s="220">
        <v>1</v>
      </c>
      <c r="C9" s="220">
        <v>1</v>
      </c>
      <c r="D9" s="220">
        <v>1</v>
      </c>
      <c r="E9" s="220">
        <v>1</v>
      </c>
      <c r="F9" s="220">
        <v>1</v>
      </c>
      <c r="G9" s="220">
        <v>1</v>
      </c>
      <c r="H9" s="220">
        <v>1</v>
      </c>
      <c r="I9" s="220">
        <v>7</v>
      </c>
      <c r="K9" s="219" t="s">
        <v>23</v>
      </c>
      <c r="L9" s="222">
        <v>75.2</v>
      </c>
      <c r="M9" s="222">
        <v>77.2</v>
      </c>
      <c r="N9" s="222">
        <v>77.2</v>
      </c>
      <c r="O9" s="222">
        <v>76.95</v>
      </c>
      <c r="P9" s="222">
        <v>76.77</v>
      </c>
      <c r="Q9" s="222">
        <v>77.290000000000006</v>
      </c>
      <c r="R9" s="222">
        <v>77.849999999999994</v>
      </c>
      <c r="S9" s="222">
        <v>76.922857142857154</v>
      </c>
      <c r="T9" s="222">
        <f t="shared" si="16"/>
        <v>2.6499999999999915</v>
      </c>
      <c r="U9" s="228">
        <f t="shared" si="17"/>
        <v>1.1478260869565133</v>
      </c>
      <c r="V9" s="229">
        <f t="shared" si="18"/>
        <v>31</v>
      </c>
      <c r="W9" s="228">
        <f>SLOPE(L9:R9,$L$6:$R$6)</f>
        <v>0.27499999999999908</v>
      </c>
      <c r="X9" s="228">
        <f t="shared" si="19"/>
        <v>4.4875776397514999E-2</v>
      </c>
      <c r="Y9" s="249">
        <f t="shared" si="20"/>
        <v>29</v>
      </c>
      <c r="Z9" s="229">
        <f t="shared" si="21"/>
        <v>2</v>
      </c>
      <c r="AB9" t="str">
        <f>K9</f>
        <v>Austria</v>
      </c>
      <c r="AC9">
        <f t="shared" si="22"/>
        <v>11</v>
      </c>
      <c r="AD9">
        <f t="shared" si="2"/>
        <v>10</v>
      </c>
      <c r="AE9">
        <f t="shared" si="3"/>
        <v>10</v>
      </c>
      <c r="AF9">
        <f t="shared" si="4"/>
        <v>10</v>
      </c>
      <c r="AG9">
        <f t="shared" si="5"/>
        <v>10</v>
      </c>
      <c r="AH9">
        <f t="shared" si="6"/>
        <v>10</v>
      </c>
      <c r="AI9">
        <f t="shared" si="7"/>
        <v>10</v>
      </c>
      <c r="AJ9">
        <f t="shared" si="23"/>
        <v>-1</v>
      </c>
      <c r="AK9">
        <f t="shared" si="8"/>
        <v>0</v>
      </c>
      <c r="AL9">
        <f t="shared" si="9"/>
        <v>0</v>
      </c>
      <c r="AM9">
        <f t="shared" si="10"/>
        <v>0</v>
      </c>
      <c r="AN9">
        <f t="shared" si="11"/>
        <v>0</v>
      </c>
      <c r="AO9">
        <f t="shared" si="12"/>
        <v>0</v>
      </c>
      <c r="AP9" s="222">
        <f t="shared" si="24"/>
        <v>77.849999999999994</v>
      </c>
      <c r="AQ9" s="222">
        <f t="shared" si="25"/>
        <v>75.2</v>
      </c>
      <c r="AR9" s="222">
        <f t="shared" si="26"/>
        <v>2.6499999999999915</v>
      </c>
      <c r="AS9" s="225">
        <f t="shared" si="27"/>
        <v>0.27499999999999908</v>
      </c>
      <c r="AT9" s="222">
        <f t="shared" si="28"/>
        <v>2.6499999999999915</v>
      </c>
      <c r="AU9" s="222">
        <f>STDEV(AC9:AI9)</f>
        <v>0.37796447300922714</v>
      </c>
      <c r="AV9" s="222">
        <f>STDEV(AJ9:AO9)</f>
        <v>0.40824829046386302</v>
      </c>
      <c r="AW9" s="221">
        <f t="shared" si="29"/>
        <v>0</v>
      </c>
      <c r="AX9" s="221">
        <f t="shared" si="30"/>
        <v>-1</v>
      </c>
      <c r="AY9" s="221">
        <f t="shared" si="31"/>
        <v>1</v>
      </c>
      <c r="AZ9" t="str">
        <f t="shared" si="13"/>
        <v>Austria</v>
      </c>
      <c r="BA9" s="245">
        <f t="shared" si="32"/>
        <v>29</v>
      </c>
      <c r="BB9">
        <f t="shared" si="14"/>
        <v>31</v>
      </c>
      <c r="BC9">
        <f t="shared" si="33"/>
        <v>26</v>
      </c>
      <c r="BD9">
        <f t="shared" si="34"/>
        <v>37</v>
      </c>
      <c r="BE9">
        <v>1000000</v>
      </c>
      <c r="BF9" s="249">
        <f t="shared" si="15"/>
        <v>999960.7</v>
      </c>
      <c r="BG9" s="248">
        <f t="shared" si="35"/>
        <v>43</v>
      </c>
      <c r="BH9" s="221">
        <f t="shared" si="36"/>
        <v>-14</v>
      </c>
      <c r="BJ9" s="239" t="s">
        <v>403</v>
      </c>
      <c r="BK9" s="240">
        <v>32</v>
      </c>
      <c r="BL9" s="240">
        <v>36</v>
      </c>
      <c r="BM9" s="240">
        <v>2</v>
      </c>
      <c r="BN9" s="240">
        <v>2</v>
      </c>
      <c r="BO9" s="240">
        <v>1000000</v>
      </c>
    </row>
    <row r="10" spans="1:73" ht="15" thickBot="1" x14ac:dyDescent="0.35">
      <c r="A10" s="219" t="s">
        <v>57</v>
      </c>
      <c r="B10" s="220">
        <v>1</v>
      </c>
      <c r="C10" s="220">
        <v>1</v>
      </c>
      <c r="D10" s="220">
        <v>1</v>
      </c>
      <c r="E10" s="220">
        <v>1</v>
      </c>
      <c r="F10" s="220">
        <v>1</v>
      </c>
      <c r="G10" s="220">
        <v>1</v>
      </c>
      <c r="H10" s="220">
        <v>1</v>
      </c>
      <c r="I10" s="220">
        <v>7</v>
      </c>
      <c r="K10" s="219" t="s">
        <v>57</v>
      </c>
      <c r="L10" s="222">
        <v>47.8</v>
      </c>
      <c r="M10" s="222">
        <v>48.4</v>
      </c>
      <c r="N10" s="222">
        <v>48.4</v>
      </c>
      <c r="O10" s="222">
        <v>49</v>
      </c>
      <c r="P10" s="222">
        <v>50.6</v>
      </c>
      <c r="Q10" s="222">
        <v>51.82</v>
      </c>
      <c r="R10" s="222">
        <v>53.35</v>
      </c>
      <c r="S10" s="222">
        <v>49.910000000000004</v>
      </c>
      <c r="T10" s="222">
        <f t="shared" si="16"/>
        <v>5.5500000000000043</v>
      </c>
      <c r="U10" s="228">
        <f t="shared" si="17"/>
        <v>4.0478260869565261</v>
      </c>
      <c r="V10" s="229">
        <f t="shared" si="18"/>
        <v>42</v>
      </c>
      <c r="W10" s="228">
        <f>SLOPE(L10:R10,$L$6:$R$6)</f>
        <v>0.91750000000000065</v>
      </c>
      <c r="X10" s="228">
        <f t="shared" si="19"/>
        <v>0.68737577639751657</v>
      </c>
      <c r="Y10" s="249">
        <f t="shared" si="20"/>
        <v>40</v>
      </c>
      <c r="Z10" s="229">
        <f t="shared" si="21"/>
        <v>2</v>
      </c>
      <c r="AB10" t="str">
        <f>K10</f>
        <v>Azerbaijan</v>
      </c>
      <c r="AC10">
        <f t="shared" si="22"/>
        <v>45</v>
      </c>
      <c r="AD10">
        <f t="shared" si="2"/>
        <v>44</v>
      </c>
      <c r="AE10">
        <f t="shared" si="3"/>
        <v>44</v>
      </c>
      <c r="AF10">
        <f t="shared" si="4"/>
        <v>45</v>
      </c>
      <c r="AG10">
        <f t="shared" si="5"/>
        <v>45</v>
      </c>
      <c r="AH10">
        <f t="shared" si="6"/>
        <v>44</v>
      </c>
      <c r="AI10">
        <f t="shared" si="7"/>
        <v>41</v>
      </c>
      <c r="AJ10">
        <f t="shared" si="23"/>
        <v>-1</v>
      </c>
      <c r="AK10">
        <f t="shared" si="8"/>
        <v>0</v>
      </c>
      <c r="AL10">
        <f t="shared" si="9"/>
        <v>1</v>
      </c>
      <c r="AM10">
        <f t="shared" si="10"/>
        <v>0</v>
      </c>
      <c r="AN10">
        <f t="shared" si="11"/>
        <v>-1</v>
      </c>
      <c r="AO10">
        <f t="shared" si="12"/>
        <v>-3</v>
      </c>
      <c r="AP10" s="222">
        <f t="shared" si="24"/>
        <v>53.35</v>
      </c>
      <c r="AQ10" s="222">
        <f t="shared" si="25"/>
        <v>47.8</v>
      </c>
      <c r="AR10" s="222">
        <f t="shared" si="26"/>
        <v>5.5500000000000043</v>
      </c>
      <c r="AS10" s="225">
        <f t="shared" si="27"/>
        <v>0.91750000000000065</v>
      </c>
      <c r="AT10" s="222">
        <f t="shared" si="28"/>
        <v>5.5500000000000043</v>
      </c>
      <c r="AU10" s="222">
        <f>STDEV(AC10:AI10)</f>
        <v>1.4142135623730951</v>
      </c>
      <c r="AV10" s="222">
        <f>STDEV(AJ10:AO10)</f>
        <v>1.3662601021279464</v>
      </c>
      <c r="AW10" s="221">
        <f t="shared" si="29"/>
        <v>1</v>
      </c>
      <c r="AX10" s="221">
        <f t="shared" si="30"/>
        <v>-3</v>
      </c>
      <c r="AY10" s="221">
        <f t="shared" si="31"/>
        <v>4</v>
      </c>
      <c r="AZ10" t="str">
        <f t="shared" si="13"/>
        <v>Azerbaijan</v>
      </c>
      <c r="BA10" s="245">
        <f t="shared" si="32"/>
        <v>40</v>
      </c>
      <c r="BB10">
        <f t="shared" si="14"/>
        <v>42</v>
      </c>
      <c r="BC10">
        <f t="shared" si="33"/>
        <v>8</v>
      </c>
      <c r="BD10">
        <f t="shared" si="34"/>
        <v>15</v>
      </c>
      <c r="BE10">
        <v>1000000</v>
      </c>
      <c r="BF10" s="249">
        <f t="shared" si="15"/>
        <v>999994.7</v>
      </c>
      <c r="BG10" s="248">
        <f t="shared" si="35"/>
        <v>27</v>
      </c>
      <c r="BH10" s="221">
        <f t="shared" si="36"/>
        <v>13</v>
      </c>
      <c r="BJ10" s="239" t="s">
        <v>404</v>
      </c>
      <c r="BK10" s="240">
        <v>29</v>
      </c>
      <c r="BL10" s="240">
        <v>31</v>
      </c>
      <c r="BM10" s="240">
        <v>26</v>
      </c>
      <c r="BN10" s="240">
        <v>37</v>
      </c>
      <c r="BO10" s="240">
        <v>1000000</v>
      </c>
    </row>
    <row r="11" spans="1:73" ht="15" thickBot="1" x14ac:dyDescent="0.35">
      <c r="A11" s="219" t="s">
        <v>51</v>
      </c>
      <c r="B11" s="220">
        <v>1</v>
      </c>
      <c r="C11" s="220">
        <v>1</v>
      </c>
      <c r="D11" s="220">
        <v>1</v>
      </c>
      <c r="E11" s="220">
        <v>1</v>
      </c>
      <c r="F11" s="220">
        <v>1</v>
      </c>
      <c r="G11" s="220">
        <v>1</v>
      </c>
      <c r="H11" s="220">
        <v>1</v>
      </c>
      <c r="I11" s="220">
        <v>7</v>
      </c>
      <c r="K11" s="219" t="s">
        <v>51</v>
      </c>
      <c r="L11" s="222">
        <v>51.4</v>
      </c>
      <c r="M11" s="222">
        <v>52.2</v>
      </c>
      <c r="N11" s="222">
        <v>52.2</v>
      </c>
      <c r="O11" s="222">
        <v>57.05</v>
      </c>
      <c r="P11" s="222">
        <v>59.53</v>
      </c>
      <c r="Q11" s="222">
        <v>59.89</v>
      </c>
      <c r="R11" s="222">
        <v>59.65</v>
      </c>
      <c r="S11" s="222">
        <v>55.988571428571426</v>
      </c>
      <c r="T11" s="222">
        <f t="shared" si="16"/>
        <v>8.25</v>
      </c>
      <c r="U11" s="228">
        <f t="shared" si="17"/>
        <v>6.7478260869565219</v>
      </c>
      <c r="V11" s="229">
        <f t="shared" si="18"/>
        <v>46</v>
      </c>
      <c r="W11" s="228">
        <f>SLOPE(L11:R11,$L$6:$R$6)</f>
        <v>1.6949999999999998</v>
      </c>
      <c r="X11" s="228">
        <f t="shared" si="19"/>
        <v>1.4648757763975158</v>
      </c>
      <c r="Y11" s="249">
        <f t="shared" si="20"/>
        <v>46</v>
      </c>
      <c r="Z11" s="229">
        <f t="shared" si="21"/>
        <v>0</v>
      </c>
      <c r="AB11" t="str">
        <f>K11</f>
        <v>Belarus</v>
      </c>
      <c r="AC11">
        <f t="shared" si="22"/>
        <v>39</v>
      </c>
      <c r="AD11">
        <f t="shared" si="2"/>
        <v>38</v>
      </c>
      <c r="AE11">
        <f t="shared" si="3"/>
        <v>38</v>
      </c>
      <c r="AF11">
        <f t="shared" si="4"/>
        <v>35</v>
      </c>
      <c r="AG11">
        <f t="shared" si="5"/>
        <v>31</v>
      </c>
      <c r="AH11">
        <f t="shared" si="6"/>
        <v>27</v>
      </c>
      <c r="AI11">
        <f t="shared" si="7"/>
        <v>29</v>
      </c>
      <c r="AJ11">
        <f t="shared" si="23"/>
        <v>-1</v>
      </c>
      <c r="AK11">
        <f t="shared" si="8"/>
        <v>0</v>
      </c>
      <c r="AL11">
        <f t="shared" si="9"/>
        <v>-3</v>
      </c>
      <c r="AM11">
        <f t="shared" si="10"/>
        <v>-4</v>
      </c>
      <c r="AN11">
        <f t="shared" si="11"/>
        <v>-4</v>
      </c>
      <c r="AO11">
        <f t="shared" si="12"/>
        <v>2</v>
      </c>
      <c r="AP11" s="222">
        <f t="shared" si="24"/>
        <v>59.89</v>
      </c>
      <c r="AQ11" s="222">
        <f t="shared" si="25"/>
        <v>51.4</v>
      </c>
      <c r="AR11" s="222">
        <f t="shared" si="26"/>
        <v>8.490000000000002</v>
      </c>
      <c r="AS11" s="225">
        <f t="shared" si="27"/>
        <v>1.6949999999999998</v>
      </c>
      <c r="AT11" s="222">
        <f t="shared" si="28"/>
        <v>8.25</v>
      </c>
      <c r="AU11" s="222">
        <f>STDEV(AC11:AI11)</f>
        <v>4.8452234702014021</v>
      </c>
      <c r="AV11" s="222">
        <f>STDEV(AJ11:AO11)</f>
        <v>2.4221202832779931</v>
      </c>
      <c r="AW11" s="221">
        <f t="shared" si="29"/>
        <v>2</v>
      </c>
      <c r="AX11" s="221">
        <f t="shared" si="30"/>
        <v>-4</v>
      </c>
      <c r="AY11" s="221">
        <f t="shared" si="31"/>
        <v>6</v>
      </c>
      <c r="AZ11" t="str">
        <f t="shared" si="13"/>
        <v>Belarus</v>
      </c>
      <c r="BA11" s="245">
        <f t="shared" si="32"/>
        <v>46</v>
      </c>
      <c r="BB11">
        <f t="shared" si="14"/>
        <v>46</v>
      </c>
      <c r="BC11">
        <f t="shared" si="33"/>
        <v>3</v>
      </c>
      <c r="BD11">
        <f t="shared" si="34"/>
        <v>5</v>
      </c>
      <c r="BE11">
        <v>1000000</v>
      </c>
      <c r="BF11" s="249">
        <f t="shared" si="15"/>
        <v>999965.7</v>
      </c>
      <c r="BG11" s="248">
        <f t="shared" si="35"/>
        <v>42</v>
      </c>
      <c r="BH11" s="221">
        <f t="shared" si="36"/>
        <v>4</v>
      </c>
      <c r="BJ11" s="239" t="s">
        <v>405</v>
      </c>
      <c r="BK11" s="240">
        <v>40</v>
      </c>
      <c r="BL11" s="240">
        <v>42</v>
      </c>
      <c r="BM11" s="240">
        <v>8</v>
      </c>
      <c r="BN11" s="240">
        <v>15</v>
      </c>
      <c r="BO11" s="240">
        <v>1000000</v>
      </c>
    </row>
    <row r="12" spans="1:73" ht="15" thickBot="1" x14ac:dyDescent="0.35">
      <c r="A12" s="219" t="s">
        <v>25</v>
      </c>
      <c r="B12" s="220">
        <v>1</v>
      </c>
      <c r="C12" s="220">
        <v>1</v>
      </c>
      <c r="D12" s="220">
        <v>1</v>
      </c>
      <c r="E12" s="220">
        <v>1</v>
      </c>
      <c r="F12" s="220">
        <v>1</v>
      </c>
      <c r="G12" s="220">
        <v>1</v>
      </c>
      <c r="H12" s="220">
        <v>1</v>
      </c>
      <c r="I12" s="220">
        <v>7</v>
      </c>
      <c r="K12" s="219" t="s">
        <v>25</v>
      </c>
      <c r="L12" s="222">
        <v>74.2</v>
      </c>
      <c r="M12" s="222">
        <v>74.8</v>
      </c>
      <c r="N12" s="222">
        <v>74.8</v>
      </c>
      <c r="O12" s="222">
        <v>75</v>
      </c>
      <c r="P12" s="222">
        <v>73.349999999999994</v>
      </c>
      <c r="Q12" s="222">
        <v>74.48</v>
      </c>
      <c r="R12" s="222">
        <v>75</v>
      </c>
      <c r="S12" s="222">
        <v>74.518571428571434</v>
      </c>
      <c r="T12" s="222">
        <f t="shared" si="16"/>
        <v>0.79999999999999716</v>
      </c>
      <c r="U12" s="228">
        <f t="shared" si="17"/>
        <v>-0.70217391304348098</v>
      </c>
      <c r="V12" s="229">
        <f t="shared" si="18"/>
        <v>26</v>
      </c>
      <c r="W12" s="228">
        <f>SLOPE(L12:R12,$L$6:$R$6)</f>
        <v>1.1071428571428652E-2</v>
      </c>
      <c r="X12" s="228">
        <f t="shared" si="19"/>
        <v>-0.21905279503105543</v>
      </c>
      <c r="Y12" s="249">
        <f t="shared" si="20"/>
        <v>21</v>
      </c>
      <c r="Z12" s="229">
        <f t="shared" si="21"/>
        <v>5</v>
      </c>
      <c r="AB12" t="str">
        <f>K12</f>
        <v>Belgium</v>
      </c>
      <c r="AC12">
        <f t="shared" si="22"/>
        <v>13</v>
      </c>
      <c r="AD12">
        <f t="shared" si="2"/>
        <v>12</v>
      </c>
      <c r="AE12">
        <f t="shared" si="3"/>
        <v>12</v>
      </c>
      <c r="AF12">
        <f t="shared" si="4"/>
        <v>13</v>
      </c>
      <c r="AG12">
        <f t="shared" si="5"/>
        <v>14</v>
      </c>
      <c r="AH12">
        <f t="shared" si="6"/>
        <v>15</v>
      </c>
      <c r="AI12">
        <f t="shared" si="7"/>
        <v>13</v>
      </c>
      <c r="AJ12">
        <f t="shared" si="23"/>
        <v>-1</v>
      </c>
      <c r="AK12">
        <f t="shared" si="8"/>
        <v>0</v>
      </c>
      <c r="AL12">
        <f t="shared" si="9"/>
        <v>1</v>
      </c>
      <c r="AM12">
        <f t="shared" si="10"/>
        <v>1</v>
      </c>
      <c r="AN12">
        <f t="shared" si="11"/>
        <v>1</v>
      </c>
      <c r="AO12">
        <f t="shared" si="12"/>
        <v>-2</v>
      </c>
      <c r="AP12" s="222">
        <f t="shared" si="24"/>
        <v>75</v>
      </c>
      <c r="AQ12" s="222">
        <f t="shared" si="25"/>
        <v>73.349999999999994</v>
      </c>
      <c r="AR12" s="222">
        <f t="shared" si="26"/>
        <v>1.6500000000000057</v>
      </c>
      <c r="AS12" s="225">
        <f t="shared" si="27"/>
        <v>1.1071428571428652E-2</v>
      </c>
      <c r="AT12" s="222">
        <f t="shared" si="28"/>
        <v>0.79999999999999716</v>
      </c>
      <c r="AU12" s="222">
        <f>STDEV(AC12:AI12)</f>
        <v>1.0690449676496976</v>
      </c>
      <c r="AV12" s="222">
        <f>STDEV(AJ12:AO12)</f>
        <v>1.2649110640673518</v>
      </c>
      <c r="AW12" s="221">
        <f t="shared" si="29"/>
        <v>1</v>
      </c>
      <c r="AX12" s="221">
        <f t="shared" si="30"/>
        <v>-2</v>
      </c>
      <c r="AY12" s="221">
        <f t="shared" si="31"/>
        <v>3</v>
      </c>
      <c r="AZ12" t="str">
        <f t="shared" si="13"/>
        <v>Belgium</v>
      </c>
      <c r="BA12" s="245">
        <f t="shared" si="32"/>
        <v>21</v>
      </c>
      <c r="BB12">
        <f t="shared" si="14"/>
        <v>26</v>
      </c>
      <c r="BC12">
        <f t="shared" si="33"/>
        <v>13</v>
      </c>
      <c r="BD12">
        <f t="shared" si="34"/>
        <v>22</v>
      </c>
      <c r="BE12">
        <v>1000000</v>
      </c>
      <c r="BF12" s="249">
        <f t="shared" si="15"/>
        <v>1000002.7</v>
      </c>
      <c r="BG12" s="248">
        <f t="shared" si="35"/>
        <v>21</v>
      </c>
      <c r="BH12" s="221">
        <f t="shared" si="36"/>
        <v>0</v>
      </c>
      <c r="BJ12" s="239" t="s">
        <v>406</v>
      </c>
      <c r="BK12" s="240">
        <v>46</v>
      </c>
      <c r="BL12" s="240">
        <v>46</v>
      </c>
      <c r="BM12" s="240">
        <v>3</v>
      </c>
      <c r="BN12" s="240">
        <v>5</v>
      </c>
      <c r="BO12" s="240">
        <v>1000000</v>
      </c>
    </row>
    <row r="13" spans="1:73" ht="15" thickBot="1" x14ac:dyDescent="0.35">
      <c r="A13" s="219" t="s">
        <v>355</v>
      </c>
      <c r="B13" s="220">
        <v>1</v>
      </c>
      <c r="C13" s="220">
        <v>1</v>
      </c>
      <c r="D13" s="220">
        <v>1</v>
      </c>
      <c r="E13" s="220">
        <v>1</v>
      </c>
      <c r="F13" s="220">
        <v>1</v>
      </c>
      <c r="G13" s="220">
        <v>1</v>
      </c>
      <c r="H13" s="220">
        <v>1</v>
      </c>
      <c r="I13" s="220">
        <v>7</v>
      </c>
      <c r="K13" s="219" t="s">
        <v>355</v>
      </c>
      <c r="L13" s="222">
        <v>51.2</v>
      </c>
      <c r="M13" s="222">
        <v>50.9</v>
      </c>
      <c r="N13" s="222">
        <v>50.9</v>
      </c>
      <c r="O13" s="222">
        <v>51.4</v>
      </c>
      <c r="P13" s="222">
        <v>51.1</v>
      </c>
      <c r="Q13" s="222">
        <v>50.91</v>
      </c>
      <c r="R13" s="222">
        <v>50.7</v>
      </c>
      <c r="S13" s="222">
        <v>51.015714285714282</v>
      </c>
      <c r="T13" s="222">
        <f t="shared" si="16"/>
        <v>-0.5</v>
      </c>
      <c r="U13" s="228">
        <f t="shared" si="17"/>
        <v>-2.0021739130434781</v>
      </c>
      <c r="V13" s="229">
        <f t="shared" si="18"/>
        <v>9</v>
      </c>
      <c r="W13" s="228">
        <f>SLOPE(L13:R13,$L$6:$R$6)</f>
        <v>-4.5714285714285756E-2</v>
      </c>
      <c r="X13" s="228">
        <f t="shared" si="19"/>
        <v>-0.27583850931676984</v>
      </c>
      <c r="Y13" s="249">
        <f t="shared" si="20"/>
        <v>16</v>
      </c>
      <c r="Z13" s="229">
        <f t="shared" si="21"/>
        <v>-7</v>
      </c>
      <c r="AB13" t="str">
        <f>K13</f>
        <v>Bosnia&amp;Herz.</v>
      </c>
      <c r="AC13">
        <f t="shared" si="22"/>
        <v>40</v>
      </c>
      <c r="AD13">
        <f t="shared" si="2"/>
        <v>40</v>
      </c>
      <c r="AE13">
        <f t="shared" si="3"/>
        <v>40</v>
      </c>
      <c r="AF13">
        <f t="shared" si="4"/>
        <v>42</v>
      </c>
      <c r="AG13">
        <f t="shared" si="5"/>
        <v>44</v>
      </c>
      <c r="AH13">
        <f t="shared" si="6"/>
        <v>45</v>
      </c>
      <c r="AI13">
        <f t="shared" si="7"/>
        <v>45</v>
      </c>
      <c r="AJ13">
        <f t="shared" si="23"/>
        <v>0</v>
      </c>
      <c r="AK13">
        <f t="shared" si="8"/>
        <v>0</v>
      </c>
      <c r="AL13">
        <f t="shared" si="9"/>
        <v>2</v>
      </c>
      <c r="AM13">
        <f t="shared" si="10"/>
        <v>2</v>
      </c>
      <c r="AN13">
        <f t="shared" si="11"/>
        <v>1</v>
      </c>
      <c r="AO13">
        <f t="shared" si="12"/>
        <v>0</v>
      </c>
      <c r="AP13" s="222">
        <f t="shared" si="24"/>
        <v>51.4</v>
      </c>
      <c r="AQ13" s="222">
        <f t="shared" si="25"/>
        <v>50.7</v>
      </c>
      <c r="AR13" s="222">
        <f t="shared" si="26"/>
        <v>0.69999999999999574</v>
      </c>
      <c r="AS13" s="225">
        <f t="shared" si="27"/>
        <v>-4.5714285714285756E-2</v>
      </c>
      <c r="AT13" s="222">
        <f t="shared" si="28"/>
        <v>-0.5</v>
      </c>
      <c r="AU13" s="222">
        <f>STDEV(AC13:AI13)</f>
        <v>2.3603873774083297</v>
      </c>
      <c r="AV13" s="222">
        <f>STDEV(AJ13:AO13)</f>
        <v>0.98319208025017502</v>
      </c>
      <c r="AW13" s="221">
        <f t="shared" si="29"/>
        <v>2</v>
      </c>
      <c r="AX13" s="221">
        <f t="shared" si="30"/>
        <v>0</v>
      </c>
      <c r="AY13" s="221">
        <f t="shared" si="31"/>
        <v>2</v>
      </c>
      <c r="AZ13" t="str">
        <f t="shared" si="13"/>
        <v>Bosnia&amp;Herz.</v>
      </c>
      <c r="BA13" s="245">
        <f t="shared" si="32"/>
        <v>16</v>
      </c>
      <c r="BB13">
        <f t="shared" si="14"/>
        <v>9</v>
      </c>
      <c r="BC13">
        <f t="shared" si="33"/>
        <v>38</v>
      </c>
      <c r="BD13">
        <f t="shared" si="34"/>
        <v>31</v>
      </c>
      <c r="BE13">
        <v>1000000</v>
      </c>
      <c r="BF13" s="249">
        <f t="shared" si="15"/>
        <v>999988.2</v>
      </c>
      <c r="BG13" s="248">
        <f t="shared" si="35"/>
        <v>30</v>
      </c>
      <c r="BH13" s="221">
        <f t="shared" si="36"/>
        <v>-14</v>
      </c>
      <c r="BJ13" s="239" t="s">
        <v>407</v>
      </c>
      <c r="BK13" s="240">
        <v>21</v>
      </c>
      <c r="BL13" s="240">
        <v>26</v>
      </c>
      <c r="BM13" s="240">
        <v>13</v>
      </c>
      <c r="BN13" s="240">
        <v>22</v>
      </c>
      <c r="BO13" s="240">
        <v>1000000</v>
      </c>
    </row>
    <row r="14" spans="1:73" ht="15" thickBot="1" x14ac:dyDescent="0.35">
      <c r="A14" s="219" t="s">
        <v>46</v>
      </c>
      <c r="B14" s="220">
        <v>1</v>
      </c>
      <c r="C14" s="220">
        <v>1</v>
      </c>
      <c r="D14" s="220">
        <v>1</v>
      </c>
      <c r="E14" s="220">
        <v>1</v>
      </c>
      <c r="F14" s="220">
        <v>1</v>
      </c>
      <c r="G14" s="220">
        <v>1</v>
      </c>
      <c r="H14" s="220">
        <v>1</v>
      </c>
      <c r="I14" s="220">
        <v>7</v>
      </c>
      <c r="K14" s="219" t="s">
        <v>46</v>
      </c>
      <c r="L14" s="222">
        <v>58.3</v>
      </c>
      <c r="M14" s="222">
        <v>57.4</v>
      </c>
      <c r="N14" s="222">
        <v>57.4</v>
      </c>
      <c r="O14" s="222">
        <v>57.25</v>
      </c>
      <c r="P14" s="222">
        <v>57.46</v>
      </c>
      <c r="Q14" s="222">
        <v>56.62</v>
      </c>
      <c r="R14" s="222">
        <v>57.5</v>
      </c>
      <c r="S14" s="222">
        <v>57.418571428571433</v>
      </c>
      <c r="T14" s="222">
        <f t="shared" si="16"/>
        <v>-0.79999999999999716</v>
      </c>
      <c r="U14" s="228">
        <f t="shared" si="17"/>
        <v>-2.3021739130434753</v>
      </c>
      <c r="V14" s="229">
        <f t="shared" si="18"/>
        <v>7</v>
      </c>
      <c r="W14" s="228">
        <f>SLOPE(L14:R14,$L$6:$R$6)</f>
        <v>-0.13928571428571399</v>
      </c>
      <c r="X14" s="228">
        <f t="shared" si="19"/>
        <v>-0.36940993788819809</v>
      </c>
      <c r="Y14" s="249">
        <f t="shared" si="20"/>
        <v>10</v>
      </c>
      <c r="Z14" s="229">
        <f t="shared" si="21"/>
        <v>-3</v>
      </c>
      <c r="AB14" t="str">
        <f>K14</f>
        <v>Bulgaria</v>
      </c>
      <c r="AC14">
        <f t="shared" si="22"/>
        <v>30</v>
      </c>
      <c r="AD14">
        <f t="shared" si="2"/>
        <v>33</v>
      </c>
      <c r="AE14">
        <f t="shared" si="3"/>
        <v>33</v>
      </c>
      <c r="AF14">
        <f t="shared" si="4"/>
        <v>33</v>
      </c>
      <c r="AG14">
        <f t="shared" si="5"/>
        <v>35</v>
      </c>
      <c r="AH14">
        <f t="shared" si="6"/>
        <v>35</v>
      </c>
      <c r="AI14">
        <f t="shared" si="7"/>
        <v>37</v>
      </c>
      <c r="AJ14">
        <f t="shared" si="23"/>
        <v>3</v>
      </c>
      <c r="AK14">
        <f t="shared" si="8"/>
        <v>0</v>
      </c>
      <c r="AL14">
        <f t="shared" si="9"/>
        <v>0</v>
      </c>
      <c r="AM14">
        <f t="shared" si="10"/>
        <v>2</v>
      </c>
      <c r="AN14">
        <f t="shared" si="11"/>
        <v>0</v>
      </c>
      <c r="AO14">
        <f t="shared" si="12"/>
        <v>2</v>
      </c>
      <c r="AP14" s="222">
        <f t="shared" si="24"/>
        <v>58.3</v>
      </c>
      <c r="AQ14" s="222">
        <f t="shared" si="25"/>
        <v>56.62</v>
      </c>
      <c r="AR14" s="222">
        <f t="shared" si="26"/>
        <v>1.6799999999999997</v>
      </c>
      <c r="AS14" s="225">
        <f t="shared" si="27"/>
        <v>-0.13928571428571399</v>
      </c>
      <c r="AT14" s="222">
        <f t="shared" si="28"/>
        <v>-0.79999999999999716</v>
      </c>
      <c r="AU14" s="222">
        <f>STDEV(AC14:AI14)</f>
        <v>2.2146697055682827</v>
      </c>
      <c r="AV14" s="222">
        <f>STDEV(AJ14:AO14)</f>
        <v>1.3291601358251257</v>
      </c>
      <c r="AW14" s="221">
        <f t="shared" si="29"/>
        <v>3</v>
      </c>
      <c r="AX14" s="221">
        <f t="shared" si="30"/>
        <v>0</v>
      </c>
      <c r="AY14" s="221">
        <f t="shared" si="31"/>
        <v>3</v>
      </c>
      <c r="AZ14" t="str">
        <f t="shared" si="13"/>
        <v>Bulgaria</v>
      </c>
      <c r="BA14" s="245">
        <f t="shared" si="32"/>
        <v>10</v>
      </c>
      <c r="BB14">
        <f t="shared" si="14"/>
        <v>7</v>
      </c>
      <c r="BC14">
        <f t="shared" si="33"/>
        <v>38</v>
      </c>
      <c r="BD14">
        <f t="shared" si="34"/>
        <v>22</v>
      </c>
      <c r="BE14">
        <v>1000000</v>
      </c>
      <c r="BF14" s="249">
        <f t="shared" si="15"/>
        <v>1000007.2</v>
      </c>
      <c r="BG14" s="248">
        <f t="shared" si="35"/>
        <v>17</v>
      </c>
      <c r="BH14" s="221">
        <f t="shared" si="36"/>
        <v>-7</v>
      </c>
      <c r="BJ14" s="239" t="s">
        <v>408</v>
      </c>
      <c r="BK14" s="240">
        <v>16</v>
      </c>
      <c r="BL14" s="240">
        <v>9</v>
      </c>
      <c r="BM14" s="240">
        <v>38</v>
      </c>
      <c r="BN14" s="240">
        <v>31</v>
      </c>
      <c r="BO14" s="240">
        <v>1000000</v>
      </c>
    </row>
    <row r="15" spans="1:73" ht="15" thickBot="1" x14ac:dyDescent="0.35">
      <c r="A15" s="219" t="s">
        <v>39</v>
      </c>
      <c r="B15" s="220">
        <v>1</v>
      </c>
      <c r="C15" s="220">
        <v>1</v>
      </c>
      <c r="D15" s="220">
        <v>1</v>
      </c>
      <c r="E15" s="220">
        <v>1</v>
      </c>
      <c r="F15" s="220">
        <v>1</v>
      </c>
      <c r="G15" s="220">
        <v>1</v>
      </c>
      <c r="H15" s="220">
        <v>1</v>
      </c>
      <c r="I15" s="220">
        <v>7</v>
      </c>
      <c r="K15" s="219" t="s">
        <v>39</v>
      </c>
      <c r="L15" s="222">
        <v>60.3</v>
      </c>
      <c r="M15" s="222">
        <v>61.9</v>
      </c>
      <c r="N15" s="222">
        <v>61.9</v>
      </c>
      <c r="O15" s="222">
        <v>61</v>
      </c>
      <c r="P15" s="222">
        <v>60.35</v>
      </c>
      <c r="Q15" s="222">
        <v>59.7</v>
      </c>
      <c r="R15" s="222">
        <v>60.3</v>
      </c>
      <c r="S15" s="222">
        <v>60.778571428571425</v>
      </c>
      <c r="T15" s="222">
        <f t="shared" si="16"/>
        <v>0</v>
      </c>
      <c r="U15" s="228">
        <f t="shared" si="17"/>
        <v>-1.5021739130434781</v>
      </c>
      <c r="V15" s="229">
        <f t="shared" si="18"/>
        <v>15</v>
      </c>
      <c r="W15" s="228">
        <f>SLOPE(L15:R15,$L$6:$R$6)</f>
        <v>-0.21249999999999961</v>
      </c>
      <c r="X15" s="228">
        <f t="shared" si="19"/>
        <v>-0.44262422360248366</v>
      </c>
      <c r="Y15" s="249">
        <f t="shared" si="20"/>
        <v>7</v>
      </c>
      <c r="Z15" s="229">
        <f t="shared" si="21"/>
        <v>8</v>
      </c>
      <c r="AB15" t="str">
        <f>K15</f>
        <v>Croatia</v>
      </c>
      <c r="AC15">
        <f t="shared" si="22"/>
        <v>28</v>
      </c>
      <c r="AD15">
        <f t="shared" si="2"/>
        <v>26</v>
      </c>
      <c r="AE15">
        <f t="shared" si="3"/>
        <v>26</v>
      </c>
      <c r="AF15">
        <f t="shared" si="4"/>
        <v>27</v>
      </c>
      <c r="AG15">
        <f t="shared" si="5"/>
        <v>29</v>
      </c>
      <c r="AH15">
        <f t="shared" si="6"/>
        <v>29</v>
      </c>
      <c r="AI15">
        <f t="shared" si="7"/>
        <v>27</v>
      </c>
      <c r="AJ15">
        <f t="shared" si="23"/>
        <v>-2</v>
      </c>
      <c r="AK15">
        <f t="shared" si="8"/>
        <v>0</v>
      </c>
      <c r="AL15">
        <f t="shared" si="9"/>
        <v>1</v>
      </c>
      <c r="AM15">
        <f t="shared" si="10"/>
        <v>2</v>
      </c>
      <c r="AN15">
        <f t="shared" si="11"/>
        <v>0</v>
      </c>
      <c r="AO15">
        <f t="shared" si="12"/>
        <v>-2</v>
      </c>
      <c r="AP15" s="222">
        <f t="shared" si="24"/>
        <v>61.9</v>
      </c>
      <c r="AQ15" s="222">
        <f t="shared" si="25"/>
        <v>59.7</v>
      </c>
      <c r="AR15" s="222">
        <f t="shared" si="26"/>
        <v>2.1999999999999957</v>
      </c>
      <c r="AS15" s="225">
        <f t="shared" si="27"/>
        <v>-0.21249999999999961</v>
      </c>
      <c r="AT15" s="222">
        <f t="shared" si="28"/>
        <v>0</v>
      </c>
      <c r="AU15" s="222">
        <f>STDEV(AC15:AI15)</f>
        <v>1.2724180205607036</v>
      </c>
      <c r="AV15" s="222">
        <f>STDEV(AJ15:AO15)</f>
        <v>1.6020819787597222</v>
      </c>
      <c r="AW15" s="221">
        <f t="shared" si="29"/>
        <v>2</v>
      </c>
      <c r="AX15" s="221">
        <f t="shared" si="30"/>
        <v>-2</v>
      </c>
      <c r="AY15" s="221">
        <f t="shared" si="31"/>
        <v>4</v>
      </c>
      <c r="AZ15" t="str">
        <f t="shared" si="13"/>
        <v>Croatia</v>
      </c>
      <c r="BA15" s="245">
        <f t="shared" si="32"/>
        <v>7</v>
      </c>
      <c r="BB15">
        <f t="shared" si="14"/>
        <v>15</v>
      </c>
      <c r="BC15">
        <f t="shared" si="33"/>
        <v>13</v>
      </c>
      <c r="BD15">
        <f t="shared" si="34"/>
        <v>15</v>
      </c>
      <c r="BE15">
        <v>1000000</v>
      </c>
      <c r="BF15" s="249">
        <f t="shared" si="15"/>
        <v>1000032.7</v>
      </c>
      <c r="BG15" s="248">
        <f t="shared" si="35"/>
        <v>8</v>
      </c>
      <c r="BH15" s="221">
        <f t="shared" si="36"/>
        <v>-1</v>
      </c>
      <c r="BJ15" s="239" t="s">
        <v>409</v>
      </c>
      <c r="BK15" s="240">
        <v>10</v>
      </c>
      <c r="BL15" s="240">
        <v>7</v>
      </c>
      <c r="BM15" s="240">
        <v>38</v>
      </c>
      <c r="BN15" s="240">
        <v>22</v>
      </c>
      <c r="BO15" s="240">
        <v>1000000</v>
      </c>
    </row>
    <row r="16" spans="1:73" ht="15" thickBot="1" x14ac:dyDescent="0.35">
      <c r="A16" s="219" t="s">
        <v>35</v>
      </c>
      <c r="B16" s="220">
        <v>1</v>
      </c>
      <c r="C16" s="220">
        <v>1</v>
      </c>
      <c r="D16" s="220">
        <v>1</v>
      </c>
      <c r="E16" s="220">
        <v>1</v>
      </c>
      <c r="F16" s="220">
        <v>1</v>
      </c>
      <c r="G16" s="220">
        <v>1</v>
      </c>
      <c r="H16" s="220">
        <v>1</v>
      </c>
      <c r="I16" s="220">
        <v>7</v>
      </c>
      <c r="K16" s="219" t="s">
        <v>35</v>
      </c>
      <c r="L16" s="222">
        <v>65.2</v>
      </c>
      <c r="M16" s="222">
        <v>66.400000000000006</v>
      </c>
      <c r="N16" s="222">
        <v>66.400000000000006</v>
      </c>
      <c r="O16" s="222">
        <v>63.85</v>
      </c>
      <c r="P16" s="222">
        <v>64.319999999999993</v>
      </c>
      <c r="Q16" s="222">
        <v>65.36</v>
      </c>
      <c r="R16" s="222">
        <v>65.7</v>
      </c>
      <c r="S16" s="222">
        <v>65.318571428571431</v>
      </c>
      <c r="T16" s="222">
        <f t="shared" si="16"/>
        <v>0.5</v>
      </c>
      <c r="U16" s="228">
        <f t="shared" si="17"/>
        <v>-1.0021739130434781</v>
      </c>
      <c r="V16" s="229">
        <f t="shared" si="18"/>
        <v>22</v>
      </c>
      <c r="W16" s="228">
        <f>SLOPE(L16:R16,$L$6:$R$6)</f>
        <v>-9.5000000000000889E-2</v>
      </c>
      <c r="X16" s="228">
        <f t="shared" si="19"/>
        <v>-0.32512422360248494</v>
      </c>
      <c r="Y16" s="249">
        <f t="shared" si="20"/>
        <v>13</v>
      </c>
      <c r="Z16" s="229">
        <f t="shared" si="21"/>
        <v>9</v>
      </c>
      <c r="AB16" t="str">
        <f>K16</f>
        <v>Cyprus</v>
      </c>
      <c r="AC16">
        <f t="shared" si="22"/>
        <v>22</v>
      </c>
      <c r="AD16">
        <f t="shared" si="2"/>
        <v>22</v>
      </c>
      <c r="AE16">
        <f t="shared" si="3"/>
        <v>22</v>
      </c>
      <c r="AF16">
        <f t="shared" si="4"/>
        <v>24</v>
      </c>
      <c r="AG16">
        <f t="shared" si="5"/>
        <v>24</v>
      </c>
      <c r="AH16">
        <f t="shared" si="6"/>
        <v>24</v>
      </c>
      <c r="AI16">
        <f t="shared" si="7"/>
        <v>24</v>
      </c>
      <c r="AJ16">
        <f t="shared" si="23"/>
        <v>0</v>
      </c>
      <c r="AK16">
        <f t="shared" si="8"/>
        <v>0</v>
      </c>
      <c r="AL16">
        <f t="shared" si="9"/>
        <v>2</v>
      </c>
      <c r="AM16">
        <f t="shared" si="10"/>
        <v>0</v>
      </c>
      <c r="AN16">
        <f t="shared" si="11"/>
        <v>0</v>
      </c>
      <c r="AO16">
        <f t="shared" si="12"/>
        <v>0</v>
      </c>
      <c r="AP16" s="222">
        <f t="shared" si="24"/>
        <v>66.400000000000006</v>
      </c>
      <c r="AQ16" s="222">
        <f t="shared" si="25"/>
        <v>63.85</v>
      </c>
      <c r="AR16" s="222">
        <f t="shared" si="26"/>
        <v>2.5500000000000043</v>
      </c>
      <c r="AS16" s="225">
        <f t="shared" si="27"/>
        <v>-9.5000000000000889E-2</v>
      </c>
      <c r="AT16" s="222">
        <f t="shared" si="28"/>
        <v>0.5</v>
      </c>
      <c r="AU16" s="222">
        <f>STDEV(AC16:AI16)</f>
        <v>1.0690449676496976</v>
      </c>
      <c r="AV16" s="222">
        <f>STDEV(AJ16:AO16)</f>
        <v>0.81649658092772603</v>
      </c>
      <c r="AW16" s="221">
        <f t="shared" si="29"/>
        <v>2</v>
      </c>
      <c r="AX16" s="221">
        <f t="shared" si="30"/>
        <v>0</v>
      </c>
      <c r="AY16" s="221">
        <f t="shared" si="31"/>
        <v>2</v>
      </c>
      <c r="AZ16" t="str">
        <f t="shared" si="13"/>
        <v>Cyprus</v>
      </c>
      <c r="BA16" s="245">
        <f t="shared" si="32"/>
        <v>13</v>
      </c>
      <c r="BB16">
        <f t="shared" si="14"/>
        <v>22</v>
      </c>
      <c r="BC16">
        <f t="shared" si="33"/>
        <v>38</v>
      </c>
      <c r="BD16">
        <f t="shared" si="34"/>
        <v>31</v>
      </c>
      <c r="BE16">
        <v>1000000</v>
      </c>
      <c r="BF16" s="249">
        <f t="shared" si="15"/>
        <v>999981.7</v>
      </c>
      <c r="BG16" s="248">
        <f t="shared" si="35"/>
        <v>32</v>
      </c>
      <c r="BH16" s="221">
        <f t="shared" si="36"/>
        <v>-19</v>
      </c>
      <c r="BJ16" s="239" t="s">
        <v>410</v>
      </c>
      <c r="BK16" s="240">
        <v>7</v>
      </c>
      <c r="BL16" s="240">
        <v>15</v>
      </c>
      <c r="BM16" s="240">
        <v>13</v>
      </c>
      <c r="BN16" s="240">
        <v>15</v>
      </c>
      <c r="BO16" s="240">
        <v>1000000</v>
      </c>
    </row>
    <row r="17" spans="1:67" ht="15" thickBot="1" x14ac:dyDescent="0.35">
      <c r="A17" s="219" t="s">
        <v>353</v>
      </c>
      <c r="B17" s="220">
        <v>1</v>
      </c>
      <c r="C17" s="220">
        <v>1</v>
      </c>
      <c r="D17" s="220">
        <v>1</v>
      </c>
      <c r="E17" s="220">
        <v>1</v>
      </c>
      <c r="F17" s="220">
        <v>1</v>
      </c>
      <c r="G17" s="220">
        <v>1</v>
      </c>
      <c r="H17" s="220">
        <v>1</v>
      </c>
      <c r="I17" s="220">
        <v>7</v>
      </c>
      <c r="K17" s="219" t="s">
        <v>353</v>
      </c>
      <c r="L17" s="222">
        <v>62.4</v>
      </c>
      <c r="M17" s="222">
        <v>65</v>
      </c>
      <c r="N17" s="222">
        <v>65</v>
      </c>
      <c r="O17" s="222">
        <v>65.849999999999994</v>
      </c>
      <c r="P17" s="222">
        <v>66.64</v>
      </c>
      <c r="Q17" s="222">
        <v>67.55</v>
      </c>
      <c r="R17" s="222">
        <v>66.150000000000006</v>
      </c>
      <c r="S17" s="222">
        <v>65.512857142857143</v>
      </c>
      <c r="T17" s="222">
        <f t="shared" si="16"/>
        <v>3.7500000000000071</v>
      </c>
      <c r="U17" s="228">
        <f t="shared" si="17"/>
        <v>2.247826086956529</v>
      </c>
      <c r="V17" s="229">
        <f t="shared" si="18"/>
        <v>37</v>
      </c>
      <c r="W17" s="228">
        <f>SLOPE(L17:R17,$L$6:$R$6)</f>
        <v>0.64250000000000063</v>
      </c>
      <c r="X17" s="228">
        <f t="shared" si="19"/>
        <v>0.41237577639751655</v>
      </c>
      <c r="Y17" s="249">
        <f t="shared" si="20"/>
        <v>36</v>
      </c>
      <c r="Z17" s="229">
        <f t="shared" si="21"/>
        <v>1</v>
      </c>
      <c r="AB17" t="str">
        <f>K17</f>
        <v>CzechRepublic</v>
      </c>
      <c r="AC17">
        <f t="shared" si="22"/>
        <v>25</v>
      </c>
      <c r="AD17">
        <f t="shared" si="2"/>
        <v>23</v>
      </c>
      <c r="AE17">
        <f t="shared" si="3"/>
        <v>23</v>
      </c>
      <c r="AF17">
        <f t="shared" si="4"/>
        <v>23</v>
      </c>
      <c r="AG17">
        <f t="shared" si="5"/>
        <v>23</v>
      </c>
      <c r="AH17">
        <f t="shared" si="6"/>
        <v>23</v>
      </c>
      <c r="AI17">
        <f t="shared" si="7"/>
        <v>23</v>
      </c>
      <c r="AJ17">
        <f t="shared" si="23"/>
        <v>-2</v>
      </c>
      <c r="AK17">
        <f t="shared" si="8"/>
        <v>0</v>
      </c>
      <c r="AL17">
        <f t="shared" si="9"/>
        <v>0</v>
      </c>
      <c r="AM17">
        <f t="shared" si="10"/>
        <v>0</v>
      </c>
      <c r="AN17">
        <f t="shared" si="11"/>
        <v>0</v>
      </c>
      <c r="AO17">
        <f t="shared" si="12"/>
        <v>0</v>
      </c>
      <c r="AP17" s="222">
        <f t="shared" si="24"/>
        <v>67.55</v>
      </c>
      <c r="AQ17" s="222">
        <f t="shared" si="25"/>
        <v>62.4</v>
      </c>
      <c r="AR17" s="222">
        <f t="shared" si="26"/>
        <v>5.1499999999999986</v>
      </c>
      <c r="AS17" s="225">
        <f t="shared" si="27"/>
        <v>0.64250000000000063</v>
      </c>
      <c r="AT17" s="222">
        <f t="shared" si="28"/>
        <v>3.7500000000000071</v>
      </c>
      <c r="AU17" s="222">
        <f>STDEV(AC17:AI17)</f>
        <v>0.75592894601845428</v>
      </c>
      <c r="AV17" s="222">
        <f>STDEV(AJ17:AO17)</f>
        <v>0.81649658092772603</v>
      </c>
      <c r="AW17" s="221">
        <f t="shared" si="29"/>
        <v>0</v>
      </c>
      <c r="AX17" s="221">
        <f t="shared" si="30"/>
        <v>-2</v>
      </c>
      <c r="AY17" s="221">
        <f t="shared" si="31"/>
        <v>2</v>
      </c>
      <c r="AZ17" t="str">
        <f t="shared" si="13"/>
        <v>CzechRepublic</v>
      </c>
      <c r="BA17" s="245">
        <f t="shared" si="32"/>
        <v>36</v>
      </c>
      <c r="BB17">
        <f t="shared" si="14"/>
        <v>37</v>
      </c>
      <c r="BC17">
        <f t="shared" si="33"/>
        <v>13</v>
      </c>
      <c r="BD17">
        <f t="shared" si="34"/>
        <v>31</v>
      </c>
      <c r="BE17">
        <v>1000000</v>
      </c>
      <c r="BF17" s="249">
        <f t="shared" si="15"/>
        <v>999967.2</v>
      </c>
      <c r="BG17" s="248">
        <f t="shared" si="35"/>
        <v>41</v>
      </c>
      <c r="BH17" s="221">
        <f t="shared" si="36"/>
        <v>-5</v>
      </c>
      <c r="BJ17" s="239" t="s">
        <v>411</v>
      </c>
      <c r="BK17" s="240">
        <v>13</v>
      </c>
      <c r="BL17" s="240">
        <v>22</v>
      </c>
      <c r="BM17" s="240">
        <v>38</v>
      </c>
      <c r="BN17" s="240">
        <v>31</v>
      </c>
      <c r="BO17" s="240">
        <v>1000000</v>
      </c>
    </row>
    <row r="18" spans="1:67" ht="15" thickBot="1" x14ac:dyDescent="0.35">
      <c r="A18" s="251" t="s">
        <v>13</v>
      </c>
      <c r="B18" s="252">
        <v>1</v>
      </c>
      <c r="C18" s="252">
        <v>1</v>
      </c>
      <c r="D18" s="252">
        <v>1</v>
      </c>
      <c r="E18" s="252">
        <v>1</v>
      </c>
      <c r="F18" s="252">
        <v>1</v>
      </c>
      <c r="G18" s="252">
        <v>1</v>
      </c>
      <c r="H18" s="252">
        <v>1</v>
      </c>
      <c r="I18" s="252">
        <v>7</v>
      </c>
      <c r="J18" s="231"/>
      <c r="K18" s="253" t="s">
        <v>13</v>
      </c>
      <c r="L18" s="254">
        <v>88.1</v>
      </c>
      <c r="M18" s="254">
        <v>87.7</v>
      </c>
      <c r="N18" s="254">
        <v>87.7</v>
      </c>
      <c r="O18" s="254">
        <v>87.45</v>
      </c>
      <c r="P18" s="254">
        <v>86.03</v>
      </c>
      <c r="Q18" s="254">
        <v>86.32</v>
      </c>
      <c r="R18" s="254">
        <v>86.15</v>
      </c>
      <c r="S18" s="254">
        <v>87.064285714285703</v>
      </c>
      <c r="T18" s="254">
        <f t="shared" si="16"/>
        <v>-1.9499999999999886</v>
      </c>
      <c r="U18" s="255">
        <f t="shared" si="17"/>
        <v>-3.4521739130434668</v>
      </c>
      <c r="V18" s="256">
        <f t="shared" si="18"/>
        <v>3</v>
      </c>
      <c r="W18" s="255">
        <f>SLOPE(L18:R18,$L$6:$R$6)</f>
        <v>-0.36714285714285666</v>
      </c>
      <c r="X18" s="255">
        <f t="shared" si="19"/>
        <v>-0.59726708074534074</v>
      </c>
      <c r="Y18" s="257">
        <f t="shared" si="20"/>
        <v>4</v>
      </c>
      <c r="Z18" s="256">
        <f t="shared" si="21"/>
        <v>-1</v>
      </c>
      <c r="AA18" s="231"/>
      <c r="AB18" s="231" t="str">
        <f>K18</f>
        <v>Denmark</v>
      </c>
      <c r="AC18" s="231">
        <f t="shared" si="22"/>
        <v>1</v>
      </c>
      <c r="AD18" s="231">
        <f t="shared" si="2"/>
        <v>1</v>
      </c>
      <c r="AE18" s="231">
        <f t="shared" si="3"/>
        <v>1</v>
      </c>
      <c r="AF18" s="231">
        <f t="shared" si="4"/>
        <v>1</v>
      </c>
      <c r="AG18" s="231">
        <f t="shared" si="5"/>
        <v>1</v>
      </c>
      <c r="AH18" s="231">
        <f t="shared" si="6"/>
        <v>1</v>
      </c>
      <c r="AI18" s="231">
        <f t="shared" si="7"/>
        <v>1</v>
      </c>
      <c r="AJ18" s="231">
        <f t="shared" si="23"/>
        <v>0</v>
      </c>
      <c r="AK18" s="231">
        <f t="shared" si="8"/>
        <v>0</v>
      </c>
      <c r="AL18" s="231">
        <f t="shared" si="9"/>
        <v>0</v>
      </c>
      <c r="AM18" s="231">
        <f t="shared" si="10"/>
        <v>0</v>
      </c>
      <c r="AN18" s="231">
        <f t="shared" si="11"/>
        <v>0</v>
      </c>
      <c r="AO18" s="231">
        <f t="shared" si="12"/>
        <v>0</v>
      </c>
      <c r="AP18" s="254">
        <f t="shared" si="24"/>
        <v>88.1</v>
      </c>
      <c r="AQ18" s="254">
        <f t="shared" si="25"/>
        <v>86.03</v>
      </c>
      <c r="AR18" s="254">
        <f t="shared" si="26"/>
        <v>2.0699999999999932</v>
      </c>
      <c r="AS18" s="258">
        <f t="shared" si="27"/>
        <v>-0.36714285714285666</v>
      </c>
      <c r="AT18" s="254">
        <f t="shared" si="28"/>
        <v>-1.9499999999999886</v>
      </c>
      <c r="AU18" s="254">
        <f>STDEV(AC18:AI18)</f>
        <v>0</v>
      </c>
      <c r="AV18" s="254">
        <f>STDEV(AJ18:AO18)</f>
        <v>0</v>
      </c>
      <c r="AW18" s="259">
        <f t="shared" si="29"/>
        <v>0</v>
      </c>
      <c r="AX18" s="259">
        <f t="shared" si="30"/>
        <v>0</v>
      </c>
      <c r="AY18" s="259">
        <f t="shared" si="31"/>
        <v>0</v>
      </c>
      <c r="AZ18" s="231" t="str">
        <f t="shared" si="13"/>
        <v>Denmark</v>
      </c>
      <c r="BA18" s="262">
        <f t="shared" si="32"/>
        <v>4</v>
      </c>
      <c r="BB18" s="231">
        <f t="shared" si="14"/>
        <v>3</v>
      </c>
      <c r="BC18" s="231">
        <f t="shared" si="33"/>
        <v>38</v>
      </c>
      <c r="BD18" s="231">
        <f t="shared" si="34"/>
        <v>44</v>
      </c>
      <c r="BE18" s="231">
        <v>1000000</v>
      </c>
      <c r="BF18" s="257">
        <f t="shared" si="15"/>
        <v>999997.2</v>
      </c>
      <c r="BG18" s="260">
        <f t="shared" si="35"/>
        <v>24</v>
      </c>
      <c r="BH18" s="261">
        <f t="shared" si="36"/>
        <v>-20</v>
      </c>
      <c r="BJ18" s="239" t="s">
        <v>412</v>
      </c>
      <c r="BK18" s="240">
        <v>36</v>
      </c>
      <c r="BL18" s="240">
        <v>37</v>
      </c>
      <c r="BM18" s="240">
        <v>13</v>
      </c>
      <c r="BN18" s="240">
        <v>31</v>
      </c>
      <c r="BO18" s="240">
        <v>1000000</v>
      </c>
    </row>
    <row r="19" spans="1:67" ht="15" thickBot="1" x14ac:dyDescent="0.35">
      <c r="A19" s="219" t="s">
        <v>26</v>
      </c>
      <c r="B19" s="220">
        <v>1</v>
      </c>
      <c r="C19" s="220">
        <v>1</v>
      </c>
      <c r="D19" s="220">
        <v>1</v>
      </c>
      <c r="E19" s="220">
        <v>1</v>
      </c>
      <c r="F19" s="220">
        <v>1</v>
      </c>
      <c r="G19" s="220">
        <v>1</v>
      </c>
      <c r="H19" s="220">
        <v>1</v>
      </c>
      <c r="I19" s="220">
        <v>7</v>
      </c>
      <c r="K19" s="219" t="s">
        <v>26</v>
      </c>
      <c r="L19" s="222">
        <v>74.099999999999994</v>
      </c>
      <c r="M19" s="222">
        <v>74.7</v>
      </c>
      <c r="N19" s="222">
        <v>74.8</v>
      </c>
      <c r="O19" s="222">
        <v>75.55</v>
      </c>
      <c r="P19" s="222">
        <v>75.900000000000006</v>
      </c>
      <c r="Q19" s="222">
        <v>76.75</v>
      </c>
      <c r="R19" s="222">
        <v>77.3</v>
      </c>
      <c r="S19" s="222">
        <v>75.585714285714289</v>
      </c>
      <c r="T19" s="222">
        <f t="shared" si="16"/>
        <v>3.2000000000000028</v>
      </c>
      <c r="U19" s="228">
        <f t="shared" si="17"/>
        <v>1.6978260869565247</v>
      </c>
      <c r="V19" s="229">
        <f t="shared" si="18"/>
        <v>35</v>
      </c>
      <c r="W19" s="228">
        <f>SLOPE(L19:R19,$L$6:$R$6)</f>
        <v>0.52857142857142903</v>
      </c>
      <c r="X19" s="228">
        <f t="shared" si="19"/>
        <v>0.29844720496894495</v>
      </c>
      <c r="Y19" s="249">
        <f t="shared" si="20"/>
        <v>35</v>
      </c>
      <c r="Z19" s="229">
        <f t="shared" si="21"/>
        <v>0</v>
      </c>
      <c r="AB19" t="str">
        <f>K19</f>
        <v>Estonia</v>
      </c>
      <c r="AC19">
        <f t="shared" si="22"/>
        <v>14</v>
      </c>
      <c r="AD19">
        <f t="shared" si="2"/>
        <v>13</v>
      </c>
      <c r="AE19">
        <f t="shared" si="3"/>
        <v>12</v>
      </c>
      <c r="AF19">
        <f t="shared" si="4"/>
        <v>12</v>
      </c>
      <c r="AG19">
        <f t="shared" si="5"/>
        <v>12</v>
      </c>
      <c r="AH19">
        <f t="shared" si="6"/>
        <v>11</v>
      </c>
      <c r="AI19">
        <f t="shared" si="7"/>
        <v>11</v>
      </c>
      <c r="AJ19">
        <f t="shared" si="23"/>
        <v>-1</v>
      </c>
      <c r="AK19">
        <f t="shared" si="8"/>
        <v>-1</v>
      </c>
      <c r="AL19">
        <f t="shared" si="9"/>
        <v>0</v>
      </c>
      <c r="AM19">
        <f t="shared" si="10"/>
        <v>0</v>
      </c>
      <c r="AN19">
        <f t="shared" si="11"/>
        <v>-1</v>
      </c>
      <c r="AO19">
        <f t="shared" si="12"/>
        <v>0</v>
      </c>
      <c r="AP19" s="222">
        <f t="shared" si="24"/>
        <v>77.3</v>
      </c>
      <c r="AQ19" s="222">
        <f t="shared" si="25"/>
        <v>74.099999999999994</v>
      </c>
      <c r="AR19" s="222">
        <f t="shared" si="26"/>
        <v>3.2000000000000028</v>
      </c>
      <c r="AS19" s="225">
        <f t="shared" si="27"/>
        <v>0.52857142857142903</v>
      </c>
      <c r="AT19" s="222">
        <f t="shared" si="28"/>
        <v>3.2000000000000028</v>
      </c>
      <c r="AU19" s="222">
        <f>STDEV(AC19:AI19)</f>
        <v>1.0690449676496976</v>
      </c>
      <c r="AV19" s="222">
        <f>STDEV(AJ19:AO19)</f>
        <v>0.54772255750516607</v>
      </c>
      <c r="AW19" s="221">
        <f t="shared" si="29"/>
        <v>0</v>
      </c>
      <c r="AX19" s="221">
        <f t="shared" si="30"/>
        <v>-1</v>
      </c>
      <c r="AY19" s="221">
        <f t="shared" si="31"/>
        <v>1</v>
      </c>
      <c r="AZ19" t="str">
        <f t="shared" si="13"/>
        <v>Estonia</v>
      </c>
      <c r="BA19" s="245">
        <f t="shared" si="32"/>
        <v>35</v>
      </c>
      <c r="BB19">
        <f t="shared" si="14"/>
        <v>35</v>
      </c>
      <c r="BC19">
        <f t="shared" si="33"/>
        <v>26</v>
      </c>
      <c r="BD19">
        <f t="shared" si="34"/>
        <v>37</v>
      </c>
      <c r="BE19">
        <v>1000000</v>
      </c>
      <c r="BF19" s="249">
        <f t="shared" si="15"/>
        <v>999951.2</v>
      </c>
      <c r="BG19" s="248">
        <f t="shared" si="35"/>
        <v>44</v>
      </c>
      <c r="BH19" s="221">
        <f t="shared" si="36"/>
        <v>-9</v>
      </c>
      <c r="BJ19" s="239" t="s">
        <v>413</v>
      </c>
      <c r="BK19" s="240">
        <v>4</v>
      </c>
      <c r="BL19" s="240">
        <v>3</v>
      </c>
      <c r="BM19" s="240">
        <v>38</v>
      </c>
      <c r="BN19" s="240">
        <v>44</v>
      </c>
      <c r="BO19" s="240">
        <v>1000000</v>
      </c>
    </row>
    <row r="20" spans="1:67" ht="15" thickBot="1" x14ac:dyDescent="0.35">
      <c r="A20" s="219" t="s">
        <v>15</v>
      </c>
      <c r="B20" s="220">
        <v>1</v>
      </c>
      <c r="C20" s="220">
        <v>1</v>
      </c>
      <c r="D20" s="220">
        <v>1</v>
      </c>
      <c r="E20" s="220">
        <v>1</v>
      </c>
      <c r="F20" s="220">
        <v>1</v>
      </c>
      <c r="G20" s="220">
        <v>1</v>
      </c>
      <c r="H20" s="220">
        <v>1</v>
      </c>
      <c r="I20" s="220">
        <v>7</v>
      </c>
      <c r="K20" s="219" t="s">
        <v>15</v>
      </c>
      <c r="L20" s="222">
        <v>85</v>
      </c>
      <c r="M20" s="222">
        <v>85.5</v>
      </c>
      <c r="N20" s="222">
        <v>85.6</v>
      </c>
      <c r="O20" s="222">
        <v>84.9</v>
      </c>
      <c r="P20" s="222">
        <v>82.69</v>
      </c>
      <c r="Q20" s="222">
        <v>82.68</v>
      </c>
      <c r="R20" s="222">
        <v>83.1</v>
      </c>
      <c r="S20" s="222">
        <v>84.210000000000008</v>
      </c>
      <c r="T20" s="222">
        <f t="shared" si="16"/>
        <v>-1.9000000000000057</v>
      </c>
      <c r="U20" s="228">
        <f t="shared" si="17"/>
        <v>-3.4021739130434838</v>
      </c>
      <c r="V20" s="229">
        <f t="shared" si="18"/>
        <v>4</v>
      </c>
      <c r="W20" s="228">
        <f>SLOPE(L20:R20,$L$6:$R$6)</f>
        <v>-0.5089285714285714</v>
      </c>
      <c r="X20" s="228">
        <f t="shared" si="19"/>
        <v>-0.73905279503105548</v>
      </c>
      <c r="Y20" s="249">
        <f t="shared" si="20"/>
        <v>3</v>
      </c>
      <c r="Z20" s="229">
        <f t="shared" si="21"/>
        <v>1</v>
      </c>
      <c r="AB20" t="str">
        <f>K20</f>
        <v>Finland</v>
      </c>
      <c r="AC20">
        <f t="shared" si="22"/>
        <v>2</v>
      </c>
      <c r="AD20">
        <f t="shared" si="2"/>
        <v>2</v>
      </c>
      <c r="AE20">
        <f t="shared" si="3"/>
        <v>2</v>
      </c>
      <c r="AF20">
        <f t="shared" si="4"/>
        <v>3</v>
      </c>
      <c r="AG20">
        <f t="shared" si="5"/>
        <v>3</v>
      </c>
      <c r="AH20">
        <f t="shared" si="6"/>
        <v>4</v>
      </c>
      <c r="AI20">
        <f t="shared" si="7"/>
        <v>4</v>
      </c>
      <c r="AJ20">
        <f t="shared" si="23"/>
        <v>0</v>
      </c>
      <c r="AK20">
        <f t="shared" si="8"/>
        <v>0</v>
      </c>
      <c r="AL20">
        <f t="shared" si="9"/>
        <v>1</v>
      </c>
      <c r="AM20">
        <f t="shared" si="10"/>
        <v>0</v>
      </c>
      <c r="AN20">
        <f t="shared" si="11"/>
        <v>1</v>
      </c>
      <c r="AO20">
        <f t="shared" si="12"/>
        <v>0</v>
      </c>
      <c r="AP20" s="222">
        <f t="shared" si="24"/>
        <v>85.6</v>
      </c>
      <c r="AQ20" s="222">
        <f t="shared" si="25"/>
        <v>82.68</v>
      </c>
      <c r="AR20" s="222">
        <f t="shared" si="26"/>
        <v>2.9199999999999875</v>
      </c>
      <c r="AS20" s="225">
        <f t="shared" si="27"/>
        <v>-0.5089285714285714</v>
      </c>
      <c r="AT20" s="222">
        <f t="shared" si="28"/>
        <v>-1.9000000000000057</v>
      </c>
      <c r="AU20" s="222">
        <f>STDEV(AC20:AI20)</f>
        <v>0.89973541084243702</v>
      </c>
      <c r="AV20" s="222">
        <f>STDEV(AJ20:AO20)</f>
        <v>0.51639777949432231</v>
      </c>
      <c r="AW20" s="221">
        <f t="shared" si="29"/>
        <v>1</v>
      </c>
      <c r="AX20" s="221">
        <f t="shared" si="30"/>
        <v>0</v>
      </c>
      <c r="AY20" s="221">
        <f t="shared" si="31"/>
        <v>1</v>
      </c>
      <c r="AZ20" t="str">
        <f t="shared" si="13"/>
        <v>Finland</v>
      </c>
      <c r="BA20" s="245">
        <f t="shared" si="32"/>
        <v>3</v>
      </c>
      <c r="BB20">
        <f t="shared" si="14"/>
        <v>4</v>
      </c>
      <c r="BC20">
        <f t="shared" si="33"/>
        <v>38</v>
      </c>
      <c r="BD20">
        <f t="shared" si="34"/>
        <v>37</v>
      </c>
      <c r="BE20">
        <v>1000000</v>
      </c>
      <c r="BF20" s="249">
        <f t="shared" si="15"/>
        <v>1000003.7</v>
      </c>
      <c r="BG20" s="248">
        <f t="shared" si="35"/>
        <v>20</v>
      </c>
      <c r="BH20" s="221">
        <f t="shared" si="36"/>
        <v>-17</v>
      </c>
      <c r="BJ20" s="239" t="s">
        <v>414</v>
      </c>
      <c r="BK20" s="240">
        <v>35</v>
      </c>
      <c r="BL20" s="240">
        <v>35</v>
      </c>
      <c r="BM20" s="240">
        <v>26</v>
      </c>
      <c r="BN20" s="240">
        <v>37</v>
      </c>
      <c r="BO20" s="240">
        <v>1000000</v>
      </c>
    </row>
    <row r="21" spans="1:67" ht="15" thickBot="1" x14ac:dyDescent="0.35">
      <c r="A21" s="219" t="s">
        <v>28</v>
      </c>
      <c r="B21" s="220">
        <v>1</v>
      </c>
      <c r="C21" s="220">
        <v>1</v>
      </c>
      <c r="D21" s="220">
        <v>1</v>
      </c>
      <c r="E21" s="220">
        <v>1</v>
      </c>
      <c r="F21" s="220">
        <v>1</v>
      </c>
      <c r="G21" s="220">
        <v>1</v>
      </c>
      <c r="H21" s="220">
        <v>1</v>
      </c>
      <c r="I21" s="220">
        <v>7</v>
      </c>
      <c r="K21" s="219" t="s">
        <v>28</v>
      </c>
      <c r="L21" s="222">
        <v>72.3</v>
      </c>
      <c r="M21" s="222">
        <v>73</v>
      </c>
      <c r="N21" s="222">
        <v>73</v>
      </c>
      <c r="O21" s="222">
        <v>72.650000000000006</v>
      </c>
      <c r="P21" s="222">
        <v>73.069999999999993</v>
      </c>
      <c r="Q21" s="222">
        <v>74.650000000000006</v>
      </c>
      <c r="R21" s="222">
        <v>72.900000000000006</v>
      </c>
      <c r="S21" s="222">
        <v>73.081428571428575</v>
      </c>
      <c r="T21" s="222">
        <f t="shared" si="16"/>
        <v>0.60000000000000853</v>
      </c>
      <c r="U21" s="228">
        <f t="shared" si="17"/>
        <v>-0.90217391304346961</v>
      </c>
      <c r="V21" s="229">
        <f t="shared" si="18"/>
        <v>24</v>
      </c>
      <c r="W21" s="228">
        <f>SLOPE(L21:R21,$L$6:$R$6)</f>
        <v>0.18464285714285822</v>
      </c>
      <c r="X21" s="228">
        <f t="shared" si="19"/>
        <v>-4.548136645962586E-2</v>
      </c>
      <c r="Y21" s="249">
        <f t="shared" si="20"/>
        <v>26</v>
      </c>
      <c r="Z21" s="229">
        <f t="shared" si="21"/>
        <v>-2</v>
      </c>
      <c r="AB21" t="str">
        <f>K21</f>
        <v>France</v>
      </c>
      <c r="AC21">
        <f t="shared" si="22"/>
        <v>15</v>
      </c>
      <c r="AD21">
        <f t="shared" si="2"/>
        <v>15</v>
      </c>
      <c r="AE21">
        <f t="shared" si="3"/>
        <v>15</v>
      </c>
      <c r="AF21">
        <f t="shared" si="4"/>
        <v>15</v>
      </c>
      <c r="AG21">
        <f t="shared" si="5"/>
        <v>15</v>
      </c>
      <c r="AH21">
        <f t="shared" si="6"/>
        <v>14</v>
      </c>
      <c r="AI21">
        <f t="shared" si="7"/>
        <v>15</v>
      </c>
      <c r="AJ21">
        <f t="shared" si="23"/>
        <v>0</v>
      </c>
      <c r="AK21">
        <f t="shared" si="8"/>
        <v>0</v>
      </c>
      <c r="AL21">
        <f t="shared" si="9"/>
        <v>0</v>
      </c>
      <c r="AM21">
        <f t="shared" si="10"/>
        <v>0</v>
      </c>
      <c r="AN21">
        <f t="shared" si="11"/>
        <v>-1</v>
      </c>
      <c r="AO21">
        <f t="shared" si="12"/>
        <v>1</v>
      </c>
      <c r="AP21" s="222">
        <f t="shared" si="24"/>
        <v>74.650000000000006</v>
      </c>
      <c r="AQ21" s="222">
        <f t="shared" si="25"/>
        <v>72.3</v>
      </c>
      <c r="AR21" s="222">
        <f t="shared" si="26"/>
        <v>2.3500000000000085</v>
      </c>
      <c r="AS21" s="225">
        <f t="shared" si="27"/>
        <v>0.18464285714285822</v>
      </c>
      <c r="AT21" s="222">
        <f t="shared" si="28"/>
        <v>0.60000000000000853</v>
      </c>
      <c r="AU21" s="222">
        <f>STDEV(AC21:AI21)</f>
        <v>0.3779644730092272</v>
      </c>
      <c r="AV21" s="222">
        <f>STDEV(AJ21:AO21)</f>
        <v>0.63245553203367588</v>
      </c>
      <c r="AW21" s="221">
        <f t="shared" si="29"/>
        <v>1</v>
      </c>
      <c r="AX21" s="221">
        <f t="shared" si="30"/>
        <v>-1</v>
      </c>
      <c r="AY21" s="221">
        <f t="shared" si="31"/>
        <v>2</v>
      </c>
      <c r="AZ21" t="str">
        <f t="shared" si="13"/>
        <v>France</v>
      </c>
      <c r="BA21" s="245">
        <f t="shared" si="32"/>
        <v>26</v>
      </c>
      <c r="BB21">
        <f t="shared" si="14"/>
        <v>24</v>
      </c>
      <c r="BC21">
        <f t="shared" si="33"/>
        <v>26</v>
      </c>
      <c r="BD21">
        <f t="shared" si="34"/>
        <v>31</v>
      </c>
      <c r="BE21">
        <v>1000000</v>
      </c>
      <c r="BF21" s="249">
        <f t="shared" si="15"/>
        <v>999975.2</v>
      </c>
      <c r="BG21" s="248">
        <f t="shared" si="35"/>
        <v>38</v>
      </c>
      <c r="BH21" s="221">
        <f t="shared" si="36"/>
        <v>-12</v>
      </c>
      <c r="BJ21" s="239" t="s">
        <v>415</v>
      </c>
      <c r="BK21" s="240">
        <v>3</v>
      </c>
      <c r="BL21" s="240">
        <v>4</v>
      </c>
      <c r="BM21" s="240">
        <v>38</v>
      </c>
      <c r="BN21" s="240">
        <v>37</v>
      </c>
      <c r="BO21" s="240">
        <v>1000000</v>
      </c>
    </row>
    <row r="22" spans="1:67" ht="15" thickBot="1" x14ac:dyDescent="0.35">
      <c r="A22" s="219" t="s">
        <v>37</v>
      </c>
      <c r="B22" s="220">
        <v>1</v>
      </c>
      <c r="C22" s="220">
        <v>1</v>
      </c>
      <c r="D22" s="220">
        <v>1</v>
      </c>
      <c r="E22" s="220">
        <v>1</v>
      </c>
      <c r="F22" s="220">
        <v>1</v>
      </c>
      <c r="G22" s="220">
        <v>1</v>
      </c>
      <c r="H22" s="220">
        <v>1</v>
      </c>
      <c r="I22" s="220">
        <v>7</v>
      </c>
      <c r="K22" s="219" t="s">
        <v>37</v>
      </c>
      <c r="L22" s="222">
        <v>64.400000000000006</v>
      </c>
      <c r="M22" s="222">
        <v>64.7</v>
      </c>
      <c r="N22" s="222">
        <v>64.8</v>
      </c>
      <c r="O22" s="222">
        <v>68.599999999999994</v>
      </c>
      <c r="P22" s="222">
        <v>69.02</v>
      </c>
      <c r="Q22" s="222">
        <v>70.64</v>
      </c>
      <c r="R22" s="222">
        <v>69.849999999999994</v>
      </c>
      <c r="S22" s="222">
        <v>67.429999999999993</v>
      </c>
      <c r="T22" s="222">
        <f t="shared" si="16"/>
        <v>5.4499999999999886</v>
      </c>
      <c r="U22" s="228">
        <f t="shared" si="17"/>
        <v>3.9478260869565105</v>
      </c>
      <c r="V22" s="229">
        <f t="shared" si="18"/>
        <v>41</v>
      </c>
      <c r="W22" s="228">
        <f>SLOPE(L22:R22,$L$6:$R$6)</f>
        <v>1.15892857142857</v>
      </c>
      <c r="X22" s="228">
        <f t="shared" si="19"/>
        <v>0.9288043478260859</v>
      </c>
      <c r="Y22" s="249">
        <f t="shared" si="20"/>
        <v>43</v>
      </c>
      <c r="Z22" s="229">
        <f t="shared" si="21"/>
        <v>-2</v>
      </c>
      <c r="AB22" t="str">
        <f>K22</f>
        <v>Georgia</v>
      </c>
      <c r="AC22">
        <f t="shared" si="22"/>
        <v>23</v>
      </c>
      <c r="AD22">
        <f t="shared" si="2"/>
        <v>24</v>
      </c>
      <c r="AE22">
        <f t="shared" si="3"/>
        <v>24</v>
      </c>
      <c r="AF22">
        <f t="shared" si="4"/>
        <v>20</v>
      </c>
      <c r="AG22">
        <f t="shared" si="5"/>
        <v>18</v>
      </c>
      <c r="AH22">
        <f t="shared" si="6"/>
        <v>16</v>
      </c>
      <c r="AI22">
        <f t="shared" si="7"/>
        <v>18</v>
      </c>
      <c r="AJ22">
        <f t="shared" si="23"/>
        <v>1</v>
      </c>
      <c r="AK22">
        <f t="shared" si="8"/>
        <v>0</v>
      </c>
      <c r="AL22">
        <f t="shared" si="9"/>
        <v>-4</v>
      </c>
      <c r="AM22">
        <f t="shared" si="10"/>
        <v>-2</v>
      </c>
      <c r="AN22">
        <f t="shared" si="11"/>
        <v>-2</v>
      </c>
      <c r="AO22">
        <f t="shared" si="12"/>
        <v>2</v>
      </c>
      <c r="AP22" s="222">
        <f t="shared" si="24"/>
        <v>70.64</v>
      </c>
      <c r="AQ22" s="222">
        <f t="shared" si="25"/>
        <v>64.400000000000006</v>
      </c>
      <c r="AR22" s="222">
        <f t="shared" si="26"/>
        <v>6.2399999999999949</v>
      </c>
      <c r="AS22" s="225">
        <f t="shared" si="27"/>
        <v>1.15892857142857</v>
      </c>
      <c r="AT22" s="222">
        <f t="shared" si="28"/>
        <v>5.4499999999999886</v>
      </c>
      <c r="AU22" s="222">
        <f>STDEV(AC22:AI22)</f>
        <v>3.2586880211286919</v>
      </c>
      <c r="AV22" s="222">
        <f>STDEV(AJ22:AO22)</f>
        <v>2.228601953392904</v>
      </c>
      <c r="AW22" s="221">
        <f t="shared" si="29"/>
        <v>2</v>
      </c>
      <c r="AX22" s="221">
        <f t="shared" si="30"/>
        <v>-4</v>
      </c>
      <c r="AY22" s="221">
        <f t="shared" si="31"/>
        <v>6</v>
      </c>
      <c r="AZ22" t="str">
        <f t="shared" si="13"/>
        <v>Georgia</v>
      </c>
      <c r="BA22" s="245">
        <f t="shared" si="32"/>
        <v>43</v>
      </c>
      <c r="BB22">
        <f t="shared" si="14"/>
        <v>41</v>
      </c>
      <c r="BC22">
        <f t="shared" si="33"/>
        <v>3</v>
      </c>
      <c r="BD22">
        <f t="shared" si="34"/>
        <v>5</v>
      </c>
      <c r="BE22">
        <v>1000000</v>
      </c>
      <c r="BF22" s="249">
        <f t="shared" si="15"/>
        <v>999990.7</v>
      </c>
      <c r="BG22" s="248">
        <f t="shared" si="35"/>
        <v>29</v>
      </c>
      <c r="BH22" s="221">
        <f t="shared" si="36"/>
        <v>14</v>
      </c>
      <c r="BJ22" s="239" t="s">
        <v>416</v>
      </c>
      <c r="BK22" s="240">
        <v>26</v>
      </c>
      <c r="BL22" s="240">
        <v>24</v>
      </c>
      <c r="BM22" s="240">
        <v>26</v>
      </c>
      <c r="BN22" s="240">
        <v>31</v>
      </c>
      <c r="BO22" s="240">
        <v>1000000</v>
      </c>
    </row>
    <row r="23" spans="1:67" ht="15" thickBot="1" x14ac:dyDescent="0.35">
      <c r="A23" s="219" t="s">
        <v>21</v>
      </c>
      <c r="B23" s="220">
        <v>1</v>
      </c>
      <c r="C23" s="220">
        <v>1</v>
      </c>
      <c r="D23" s="220">
        <v>1</v>
      </c>
      <c r="E23" s="220">
        <v>1</v>
      </c>
      <c r="F23" s="220">
        <v>1</v>
      </c>
      <c r="G23" s="220">
        <v>1</v>
      </c>
      <c r="H23" s="220">
        <v>1</v>
      </c>
      <c r="I23" s="220">
        <v>7</v>
      </c>
      <c r="K23" s="219" t="s">
        <v>21</v>
      </c>
      <c r="L23" s="222">
        <v>79.3</v>
      </c>
      <c r="M23" s="222">
        <v>80.400000000000006</v>
      </c>
      <c r="N23" s="222">
        <v>80.5</v>
      </c>
      <c r="O23" s="222">
        <v>80.45</v>
      </c>
      <c r="P23" s="222">
        <v>80</v>
      </c>
      <c r="Q23" s="222">
        <v>79.45</v>
      </c>
      <c r="R23" s="222">
        <v>79.849999999999994</v>
      </c>
      <c r="S23" s="222">
        <v>79.992857142857133</v>
      </c>
      <c r="T23" s="222">
        <f t="shared" si="16"/>
        <v>0.54999999999999716</v>
      </c>
      <c r="U23" s="228">
        <f t="shared" si="17"/>
        <v>-0.95217391304348098</v>
      </c>
      <c r="V23" s="229">
        <f t="shared" si="18"/>
        <v>23</v>
      </c>
      <c r="W23" s="228">
        <f>SLOPE(L23:R23,$L$6:$R$6)</f>
        <v>-2.6785714285714794E-2</v>
      </c>
      <c r="X23" s="228">
        <f t="shared" si="19"/>
        <v>-0.25690993788819888</v>
      </c>
      <c r="Y23" s="249">
        <f t="shared" si="20"/>
        <v>18</v>
      </c>
      <c r="Z23" s="229">
        <f t="shared" si="21"/>
        <v>5</v>
      </c>
      <c r="AB23" t="str">
        <f>K23</f>
        <v>Germany</v>
      </c>
      <c r="AC23">
        <f t="shared" si="22"/>
        <v>8</v>
      </c>
      <c r="AD23">
        <f t="shared" si="2"/>
        <v>8</v>
      </c>
      <c r="AE23">
        <f t="shared" si="3"/>
        <v>8</v>
      </c>
      <c r="AF23">
        <f t="shared" si="4"/>
        <v>7</v>
      </c>
      <c r="AG23">
        <f t="shared" si="5"/>
        <v>7</v>
      </c>
      <c r="AH23">
        <f t="shared" si="6"/>
        <v>7</v>
      </c>
      <c r="AI23">
        <f t="shared" si="7"/>
        <v>7</v>
      </c>
      <c r="AJ23">
        <f t="shared" si="23"/>
        <v>0</v>
      </c>
      <c r="AK23">
        <f t="shared" si="8"/>
        <v>0</v>
      </c>
      <c r="AL23">
        <f t="shared" si="9"/>
        <v>-1</v>
      </c>
      <c r="AM23">
        <f t="shared" si="10"/>
        <v>0</v>
      </c>
      <c r="AN23">
        <f t="shared" si="11"/>
        <v>0</v>
      </c>
      <c r="AO23">
        <f t="shared" si="12"/>
        <v>0</v>
      </c>
      <c r="AP23" s="222">
        <f t="shared" si="24"/>
        <v>80.5</v>
      </c>
      <c r="AQ23" s="222">
        <f t="shared" si="25"/>
        <v>79.3</v>
      </c>
      <c r="AR23" s="222">
        <f t="shared" si="26"/>
        <v>1.2000000000000028</v>
      </c>
      <c r="AS23" s="225">
        <f t="shared" si="27"/>
        <v>-2.6785714285714794E-2</v>
      </c>
      <c r="AT23" s="222">
        <f t="shared" si="28"/>
        <v>0.54999999999999716</v>
      </c>
      <c r="AU23" s="222">
        <f>STDEV(AC23:AI23)</f>
        <v>0.53452248382484879</v>
      </c>
      <c r="AV23" s="222">
        <f>STDEV(AJ23:AO23)</f>
        <v>0.40824829046386302</v>
      </c>
      <c r="AW23" s="221">
        <f t="shared" si="29"/>
        <v>0</v>
      </c>
      <c r="AX23" s="221">
        <f t="shared" si="30"/>
        <v>-1</v>
      </c>
      <c r="AY23" s="221">
        <f t="shared" si="31"/>
        <v>1</v>
      </c>
      <c r="AZ23" t="str">
        <f t="shared" si="13"/>
        <v>Germany</v>
      </c>
      <c r="BA23" s="245">
        <f t="shared" si="32"/>
        <v>18</v>
      </c>
      <c r="BB23">
        <f t="shared" si="14"/>
        <v>23</v>
      </c>
      <c r="BC23">
        <f t="shared" si="33"/>
        <v>26</v>
      </c>
      <c r="BD23">
        <f t="shared" si="34"/>
        <v>37</v>
      </c>
      <c r="BE23">
        <v>1000000</v>
      </c>
      <c r="BF23" s="249">
        <f t="shared" si="15"/>
        <v>999979.2</v>
      </c>
      <c r="BG23" s="248">
        <f t="shared" si="35"/>
        <v>35</v>
      </c>
      <c r="BH23" s="221">
        <f t="shared" si="36"/>
        <v>-17</v>
      </c>
      <c r="BJ23" s="239" t="s">
        <v>417</v>
      </c>
      <c r="BK23" s="240">
        <v>43</v>
      </c>
      <c r="BL23" s="240">
        <v>41</v>
      </c>
      <c r="BM23" s="240">
        <v>3</v>
      </c>
      <c r="BN23" s="240">
        <v>5</v>
      </c>
      <c r="BO23" s="240">
        <v>1000000</v>
      </c>
    </row>
    <row r="24" spans="1:67" ht="15" thickBot="1" x14ac:dyDescent="0.35">
      <c r="A24" s="219" t="s">
        <v>47</v>
      </c>
      <c r="B24" s="220">
        <v>1</v>
      </c>
      <c r="C24" s="220">
        <v>1</v>
      </c>
      <c r="D24" s="220">
        <v>1</v>
      </c>
      <c r="E24" s="220">
        <v>1</v>
      </c>
      <c r="F24" s="220">
        <v>1</v>
      </c>
      <c r="G24" s="220">
        <v>1</v>
      </c>
      <c r="H24" s="220">
        <v>1</v>
      </c>
      <c r="I24" s="220">
        <v>7</v>
      </c>
      <c r="K24" s="219" t="s">
        <v>47</v>
      </c>
      <c r="L24" s="222">
        <v>55.7</v>
      </c>
      <c r="M24" s="222">
        <v>57.2</v>
      </c>
      <c r="N24" s="222">
        <v>57.2</v>
      </c>
      <c r="O24" s="222">
        <v>56.35</v>
      </c>
      <c r="P24" s="222">
        <v>58.01</v>
      </c>
      <c r="Q24" s="222">
        <v>56.54</v>
      </c>
      <c r="R24" s="222">
        <v>58.2</v>
      </c>
      <c r="S24" s="222">
        <v>57.028571428571432</v>
      </c>
      <c r="T24" s="222">
        <f t="shared" si="16"/>
        <v>2.5</v>
      </c>
      <c r="U24" s="228">
        <f t="shared" si="17"/>
        <v>0.99782608695652186</v>
      </c>
      <c r="V24" s="229">
        <f t="shared" si="18"/>
        <v>30</v>
      </c>
      <c r="W24" s="228">
        <f>SLOPE(L24:R24,$L$6:$R$6)</f>
        <v>0.24964285714285669</v>
      </c>
      <c r="X24" s="228">
        <f t="shared" si="19"/>
        <v>1.9518633540372615E-2</v>
      </c>
      <c r="Y24" s="249">
        <f t="shared" si="20"/>
        <v>27</v>
      </c>
      <c r="Z24" s="229">
        <f t="shared" si="21"/>
        <v>3</v>
      </c>
      <c r="AB24" t="str">
        <f>K24</f>
        <v>Greece</v>
      </c>
      <c r="AC24">
        <f t="shared" si="22"/>
        <v>35</v>
      </c>
      <c r="AD24">
        <f t="shared" si="2"/>
        <v>34</v>
      </c>
      <c r="AE24">
        <f t="shared" si="3"/>
        <v>34</v>
      </c>
      <c r="AF24">
        <f t="shared" si="4"/>
        <v>36</v>
      </c>
      <c r="AG24">
        <f t="shared" si="5"/>
        <v>34</v>
      </c>
      <c r="AH24">
        <f t="shared" si="6"/>
        <v>36</v>
      </c>
      <c r="AI24">
        <f t="shared" si="7"/>
        <v>34</v>
      </c>
      <c r="AJ24">
        <f t="shared" si="23"/>
        <v>-1</v>
      </c>
      <c r="AK24">
        <f t="shared" si="8"/>
        <v>0</v>
      </c>
      <c r="AL24">
        <f t="shared" si="9"/>
        <v>2</v>
      </c>
      <c r="AM24">
        <f t="shared" si="10"/>
        <v>-2</v>
      </c>
      <c r="AN24">
        <f t="shared" si="11"/>
        <v>2</v>
      </c>
      <c r="AO24">
        <f t="shared" si="12"/>
        <v>-2</v>
      </c>
      <c r="AP24" s="222">
        <f t="shared" si="24"/>
        <v>58.2</v>
      </c>
      <c r="AQ24" s="222">
        <f t="shared" si="25"/>
        <v>55.7</v>
      </c>
      <c r="AR24" s="222">
        <f t="shared" si="26"/>
        <v>2.5</v>
      </c>
      <c r="AS24" s="225">
        <f t="shared" si="27"/>
        <v>0.24964285714285669</v>
      </c>
      <c r="AT24" s="222">
        <f t="shared" si="28"/>
        <v>2.5</v>
      </c>
      <c r="AU24" s="222">
        <f>STDEV(AC24:AI24)</f>
        <v>0.95118973121134176</v>
      </c>
      <c r="AV24" s="222">
        <f>STDEV(AJ24:AO24)</f>
        <v>1.8348478592697179</v>
      </c>
      <c r="AW24" s="221">
        <f t="shared" si="29"/>
        <v>2</v>
      </c>
      <c r="AX24" s="221">
        <f t="shared" si="30"/>
        <v>-2</v>
      </c>
      <c r="AY24" s="221">
        <f t="shared" si="31"/>
        <v>4</v>
      </c>
      <c r="AZ24" t="str">
        <f t="shared" si="13"/>
        <v>Greece</v>
      </c>
      <c r="BA24" s="245">
        <f t="shared" si="32"/>
        <v>27</v>
      </c>
      <c r="BB24">
        <f t="shared" si="14"/>
        <v>30</v>
      </c>
      <c r="BC24">
        <f t="shared" si="33"/>
        <v>13</v>
      </c>
      <c r="BD24">
        <f t="shared" si="34"/>
        <v>15</v>
      </c>
      <c r="BE24">
        <v>1000000</v>
      </c>
      <c r="BF24" s="249">
        <f t="shared" si="15"/>
        <v>999997.7</v>
      </c>
      <c r="BG24" s="248">
        <f t="shared" si="35"/>
        <v>23</v>
      </c>
      <c r="BH24" s="221">
        <f t="shared" si="36"/>
        <v>4</v>
      </c>
      <c r="BJ24" s="239" t="s">
        <v>418</v>
      </c>
      <c r="BK24" s="240">
        <v>18</v>
      </c>
      <c r="BL24" s="240">
        <v>23</v>
      </c>
      <c r="BM24" s="240">
        <v>26</v>
      </c>
      <c r="BN24" s="240">
        <v>37</v>
      </c>
      <c r="BO24" s="240">
        <v>1000000</v>
      </c>
    </row>
    <row r="25" spans="1:67" ht="15" thickBot="1" x14ac:dyDescent="0.35">
      <c r="A25" s="219" t="s">
        <v>40</v>
      </c>
      <c r="B25" s="220">
        <v>1</v>
      </c>
      <c r="C25" s="220">
        <v>1</v>
      </c>
      <c r="D25" s="220">
        <v>1</v>
      </c>
      <c r="E25" s="220">
        <v>1</v>
      </c>
      <c r="F25" s="220">
        <v>1</v>
      </c>
      <c r="G25" s="220">
        <v>1</v>
      </c>
      <c r="H25" s="220">
        <v>1</v>
      </c>
      <c r="I25" s="220">
        <v>7</v>
      </c>
      <c r="K25" s="219" t="s">
        <v>40</v>
      </c>
      <c r="L25" s="222">
        <v>63.2</v>
      </c>
      <c r="M25" s="222">
        <v>61.8</v>
      </c>
      <c r="N25" s="222">
        <v>61.8</v>
      </c>
      <c r="O25" s="222">
        <v>60.55</v>
      </c>
      <c r="P25" s="222">
        <v>58.7</v>
      </c>
      <c r="Q25" s="222">
        <v>59.14</v>
      </c>
      <c r="R25" s="222">
        <v>58.7</v>
      </c>
      <c r="S25" s="222">
        <v>60.555714285714281</v>
      </c>
      <c r="T25" s="222">
        <f t="shared" si="16"/>
        <v>-4.5</v>
      </c>
      <c r="U25" s="228">
        <f t="shared" si="17"/>
        <v>-6.0021739130434781</v>
      </c>
      <c r="V25" s="229">
        <f t="shared" si="18"/>
        <v>1</v>
      </c>
      <c r="W25" s="228">
        <f>SLOPE(L25:R25,$L$6:$R$6)</f>
        <v>-0.78285714285714236</v>
      </c>
      <c r="X25" s="228">
        <f t="shared" si="19"/>
        <v>-1.0129813664596266</v>
      </c>
      <c r="Y25" s="249">
        <f t="shared" si="20"/>
        <v>1</v>
      </c>
      <c r="Z25" s="229">
        <f t="shared" si="21"/>
        <v>0</v>
      </c>
      <c r="AB25" t="str">
        <f>K25</f>
        <v>Hungary</v>
      </c>
      <c r="AC25">
        <f t="shared" si="22"/>
        <v>24</v>
      </c>
      <c r="AD25">
        <f t="shared" si="2"/>
        <v>27</v>
      </c>
      <c r="AE25">
        <f t="shared" si="3"/>
        <v>27</v>
      </c>
      <c r="AF25">
        <f t="shared" si="4"/>
        <v>28</v>
      </c>
      <c r="AG25">
        <f t="shared" si="5"/>
        <v>32</v>
      </c>
      <c r="AH25">
        <f t="shared" si="6"/>
        <v>32</v>
      </c>
      <c r="AI25">
        <f t="shared" si="7"/>
        <v>31</v>
      </c>
      <c r="AJ25">
        <f t="shared" si="23"/>
        <v>3</v>
      </c>
      <c r="AK25">
        <f t="shared" si="8"/>
        <v>0</v>
      </c>
      <c r="AL25">
        <f t="shared" si="9"/>
        <v>1</v>
      </c>
      <c r="AM25">
        <f t="shared" si="10"/>
        <v>4</v>
      </c>
      <c r="AN25">
        <f t="shared" si="11"/>
        <v>0</v>
      </c>
      <c r="AO25">
        <f t="shared" si="12"/>
        <v>-1</v>
      </c>
      <c r="AP25" s="222">
        <f t="shared" si="24"/>
        <v>63.2</v>
      </c>
      <c r="AQ25" s="222">
        <f t="shared" si="25"/>
        <v>58.7</v>
      </c>
      <c r="AR25" s="222">
        <f t="shared" si="26"/>
        <v>4.5</v>
      </c>
      <c r="AS25" s="225">
        <f t="shared" si="27"/>
        <v>-0.78285714285714236</v>
      </c>
      <c r="AT25" s="222">
        <f t="shared" si="28"/>
        <v>-4.5</v>
      </c>
      <c r="AU25" s="222">
        <f>STDEV(AC25:AI25)</f>
        <v>3.0394235042348465</v>
      </c>
      <c r="AV25" s="222">
        <f>STDEV(AJ25:AO25)</f>
        <v>1.9407902170679516</v>
      </c>
      <c r="AW25" s="221">
        <f t="shared" si="29"/>
        <v>4</v>
      </c>
      <c r="AX25" s="221">
        <f t="shared" si="30"/>
        <v>-1</v>
      </c>
      <c r="AY25" s="221">
        <f t="shared" si="31"/>
        <v>5</v>
      </c>
      <c r="AZ25" t="str">
        <f t="shared" si="13"/>
        <v>Hungary</v>
      </c>
      <c r="BA25" s="245">
        <f t="shared" si="32"/>
        <v>1</v>
      </c>
      <c r="BB25">
        <f t="shared" si="14"/>
        <v>1</v>
      </c>
      <c r="BC25">
        <f t="shared" si="33"/>
        <v>26</v>
      </c>
      <c r="BD25">
        <f t="shared" si="34"/>
        <v>10</v>
      </c>
      <c r="BE25">
        <v>1000000</v>
      </c>
      <c r="BF25" s="249">
        <f t="shared" si="15"/>
        <v>1000055.7</v>
      </c>
      <c r="BG25" s="248">
        <f t="shared" si="35"/>
        <v>2</v>
      </c>
      <c r="BH25" s="221">
        <f t="shared" si="36"/>
        <v>-1</v>
      </c>
      <c r="BJ25" s="239" t="s">
        <v>419</v>
      </c>
      <c r="BK25" s="240">
        <v>27</v>
      </c>
      <c r="BL25" s="240">
        <v>30</v>
      </c>
      <c r="BM25" s="240">
        <v>13</v>
      </c>
      <c r="BN25" s="240">
        <v>15</v>
      </c>
      <c r="BO25" s="240">
        <v>1000000</v>
      </c>
    </row>
    <row r="26" spans="1:67" ht="15" thickBot="1" x14ac:dyDescent="0.35">
      <c r="A26" s="251" t="s">
        <v>22</v>
      </c>
      <c r="B26" s="252">
        <v>1</v>
      </c>
      <c r="C26" s="252">
        <v>1</v>
      </c>
      <c r="D26" s="252">
        <v>1</v>
      </c>
      <c r="E26" s="252">
        <v>1</v>
      </c>
      <c r="F26" s="252">
        <v>1</v>
      </c>
      <c r="G26" s="252">
        <v>1</v>
      </c>
      <c r="H26" s="252">
        <v>1</v>
      </c>
      <c r="I26" s="252">
        <v>7</v>
      </c>
      <c r="J26" s="231"/>
      <c r="K26" s="253" t="s">
        <v>22</v>
      </c>
      <c r="L26" s="254">
        <v>78.900000000000006</v>
      </c>
      <c r="M26" s="254">
        <v>79</v>
      </c>
      <c r="N26" s="254">
        <v>79</v>
      </c>
      <c r="O26" s="254">
        <v>78.45</v>
      </c>
      <c r="P26" s="254">
        <v>77.75</v>
      </c>
      <c r="Q26" s="254">
        <v>77.680000000000007</v>
      </c>
      <c r="R26" s="254">
        <v>78.5</v>
      </c>
      <c r="S26" s="254">
        <v>78.468571428571423</v>
      </c>
      <c r="T26" s="254">
        <f t="shared" si="16"/>
        <v>-0.40000000000000568</v>
      </c>
      <c r="U26" s="255">
        <f t="shared" si="17"/>
        <v>-1.9021739130434838</v>
      </c>
      <c r="V26" s="256">
        <f t="shared" si="18"/>
        <v>12</v>
      </c>
      <c r="W26" s="255">
        <f>SLOPE(L26:R26,$L$6:$R$6)</f>
        <v>-0.18178571428571441</v>
      </c>
      <c r="X26" s="255">
        <f t="shared" si="19"/>
        <v>-0.41190993788819852</v>
      </c>
      <c r="Y26" s="257">
        <f t="shared" si="20"/>
        <v>8</v>
      </c>
      <c r="Z26" s="256">
        <f t="shared" si="21"/>
        <v>4</v>
      </c>
      <c r="AA26" s="231"/>
      <c r="AB26" s="231" t="str">
        <f>K26</f>
        <v>Iceland</v>
      </c>
      <c r="AC26" s="231">
        <f t="shared" si="22"/>
        <v>9</v>
      </c>
      <c r="AD26" s="231">
        <f t="shared" si="2"/>
        <v>9</v>
      </c>
      <c r="AE26" s="231">
        <f t="shared" si="3"/>
        <v>9</v>
      </c>
      <c r="AF26" s="231">
        <f t="shared" si="4"/>
        <v>9</v>
      </c>
      <c r="AG26" s="231">
        <f t="shared" si="5"/>
        <v>9</v>
      </c>
      <c r="AH26" s="231">
        <f t="shared" si="6"/>
        <v>9</v>
      </c>
      <c r="AI26" s="231">
        <f t="shared" si="7"/>
        <v>9</v>
      </c>
      <c r="AJ26" s="231">
        <f t="shared" si="23"/>
        <v>0</v>
      </c>
      <c r="AK26" s="231">
        <f t="shared" si="8"/>
        <v>0</v>
      </c>
      <c r="AL26" s="231">
        <f t="shared" si="9"/>
        <v>0</v>
      </c>
      <c r="AM26" s="231">
        <f t="shared" si="10"/>
        <v>0</v>
      </c>
      <c r="AN26" s="231">
        <f t="shared" si="11"/>
        <v>0</v>
      </c>
      <c r="AO26" s="231">
        <f t="shared" si="12"/>
        <v>0</v>
      </c>
      <c r="AP26" s="254">
        <f t="shared" si="24"/>
        <v>79</v>
      </c>
      <c r="AQ26" s="254">
        <f t="shared" si="25"/>
        <v>77.680000000000007</v>
      </c>
      <c r="AR26" s="254">
        <f t="shared" si="26"/>
        <v>1.3199999999999932</v>
      </c>
      <c r="AS26" s="258">
        <f t="shared" si="27"/>
        <v>-0.18178571428571441</v>
      </c>
      <c r="AT26" s="254">
        <f t="shared" si="28"/>
        <v>-0.40000000000000568</v>
      </c>
      <c r="AU26" s="254">
        <f>STDEV(AC26:AI26)</f>
        <v>0</v>
      </c>
      <c r="AV26" s="254">
        <f>STDEV(AJ26:AO26)</f>
        <v>0</v>
      </c>
      <c r="AW26" s="259">
        <f t="shared" si="29"/>
        <v>0</v>
      </c>
      <c r="AX26" s="259">
        <f t="shared" si="30"/>
        <v>0</v>
      </c>
      <c r="AY26" s="259">
        <f t="shared" si="31"/>
        <v>0</v>
      </c>
      <c r="AZ26" s="231" t="str">
        <f t="shared" si="13"/>
        <v>Iceland</v>
      </c>
      <c r="BA26" s="262">
        <f t="shared" si="32"/>
        <v>8</v>
      </c>
      <c r="BB26" s="231">
        <f t="shared" si="14"/>
        <v>12</v>
      </c>
      <c r="BC26" s="231">
        <f t="shared" si="33"/>
        <v>38</v>
      </c>
      <c r="BD26" s="231">
        <f t="shared" si="34"/>
        <v>44</v>
      </c>
      <c r="BE26" s="231">
        <v>1000000</v>
      </c>
      <c r="BF26" s="257">
        <f t="shared" si="15"/>
        <v>999981.2</v>
      </c>
      <c r="BG26" s="260">
        <f t="shared" si="35"/>
        <v>34</v>
      </c>
      <c r="BH26" s="261">
        <f t="shared" si="36"/>
        <v>-26</v>
      </c>
      <c r="BJ26" s="239" t="s">
        <v>420</v>
      </c>
      <c r="BK26" s="240">
        <v>1</v>
      </c>
      <c r="BL26" s="240">
        <v>1</v>
      </c>
      <c r="BM26" s="240">
        <v>26</v>
      </c>
      <c r="BN26" s="240">
        <v>10</v>
      </c>
      <c r="BO26" s="240">
        <v>1000000</v>
      </c>
    </row>
    <row r="27" spans="1:67" ht="15" thickBot="1" x14ac:dyDescent="0.35">
      <c r="A27" s="219" t="s">
        <v>24</v>
      </c>
      <c r="B27" s="220">
        <v>1</v>
      </c>
      <c r="C27" s="220">
        <v>1</v>
      </c>
      <c r="D27" s="220">
        <v>1</v>
      </c>
      <c r="E27" s="220">
        <v>1</v>
      </c>
      <c r="F27" s="220">
        <v>1</v>
      </c>
      <c r="G27" s="220">
        <v>1</v>
      </c>
      <c r="H27" s="220">
        <v>1</v>
      </c>
      <c r="I27" s="220">
        <v>7</v>
      </c>
      <c r="K27" s="219" t="s">
        <v>24</v>
      </c>
      <c r="L27" s="222">
        <v>76.400000000000006</v>
      </c>
      <c r="M27" s="222">
        <v>77.099999999999994</v>
      </c>
      <c r="N27" s="222">
        <v>77.099999999999994</v>
      </c>
      <c r="O27" s="222">
        <v>76.25</v>
      </c>
      <c r="P27" s="222">
        <v>76.760000000000005</v>
      </c>
      <c r="Q27" s="222">
        <v>75.959999999999994</v>
      </c>
      <c r="R27" s="222">
        <v>76.8</v>
      </c>
      <c r="S27" s="222">
        <v>76.624285714285719</v>
      </c>
      <c r="T27" s="222">
        <f t="shared" si="16"/>
        <v>0.39999999999999147</v>
      </c>
      <c r="U27" s="228">
        <f t="shared" si="17"/>
        <v>-1.1021739130434867</v>
      </c>
      <c r="V27" s="229">
        <f t="shared" si="18"/>
        <v>19</v>
      </c>
      <c r="W27" s="228">
        <f>SLOPE(L27:R27,$L$6:$R$6)</f>
        <v>-5.0714285714286281E-2</v>
      </c>
      <c r="X27" s="228">
        <f t="shared" si="19"/>
        <v>-0.28083850931677035</v>
      </c>
      <c r="Y27" s="249">
        <f t="shared" si="20"/>
        <v>15</v>
      </c>
      <c r="Z27" s="229">
        <f t="shared" si="21"/>
        <v>4</v>
      </c>
      <c r="AB27" t="str">
        <f>K27</f>
        <v>Ireland</v>
      </c>
      <c r="AC27">
        <f t="shared" si="22"/>
        <v>10</v>
      </c>
      <c r="AD27">
        <f t="shared" si="2"/>
        <v>11</v>
      </c>
      <c r="AE27">
        <f t="shared" si="3"/>
        <v>11</v>
      </c>
      <c r="AF27">
        <f t="shared" si="4"/>
        <v>11</v>
      </c>
      <c r="AG27">
        <f t="shared" si="5"/>
        <v>11</v>
      </c>
      <c r="AH27">
        <f t="shared" si="6"/>
        <v>12</v>
      </c>
      <c r="AI27">
        <f t="shared" si="7"/>
        <v>12</v>
      </c>
      <c r="AJ27">
        <f t="shared" si="23"/>
        <v>1</v>
      </c>
      <c r="AK27">
        <f t="shared" si="8"/>
        <v>0</v>
      </c>
      <c r="AL27">
        <f t="shared" si="9"/>
        <v>0</v>
      </c>
      <c r="AM27">
        <f t="shared" si="10"/>
        <v>0</v>
      </c>
      <c r="AN27">
        <f t="shared" si="11"/>
        <v>1</v>
      </c>
      <c r="AO27">
        <f t="shared" si="12"/>
        <v>0</v>
      </c>
      <c r="AP27" s="222">
        <f t="shared" si="24"/>
        <v>77.099999999999994</v>
      </c>
      <c r="AQ27" s="222">
        <f t="shared" si="25"/>
        <v>75.959999999999994</v>
      </c>
      <c r="AR27" s="222">
        <f t="shared" si="26"/>
        <v>1.1400000000000006</v>
      </c>
      <c r="AS27" s="225">
        <f t="shared" si="27"/>
        <v>-5.0714285714286281E-2</v>
      </c>
      <c r="AT27" s="222">
        <f t="shared" si="28"/>
        <v>0.39999999999999147</v>
      </c>
      <c r="AU27" s="222">
        <f>STDEV(AC27:AI27)</f>
        <v>0.69006555934235414</v>
      </c>
      <c r="AV27" s="222">
        <f>STDEV(AJ27:AO27)</f>
        <v>0.51639777949432231</v>
      </c>
      <c r="AW27" s="221">
        <f t="shared" si="29"/>
        <v>1</v>
      </c>
      <c r="AX27" s="221">
        <f t="shared" si="30"/>
        <v>0</v>
      </c>
      <c r="AY27" s="221">
        <f t="shared" si="31"/>
        <v>1</v>
      </c>
      <c r="AZ27" t="str">
        <f t="shared" si="13"/>
        <v>Ireland</v>
      </c>
      <c r="BA27" s="245">
        <f t="shared" si="32"/>
        <v>15</v>
      </c>
      <c r="BB27">
        <f t="shared" si="14"/>
        <v>19</v>
      </c>
      <c r="BC27">
        <f t="shared" si="33"/>
        <v>38</v>
      </c>
      <c r="BD27">
        <f t="shared" si="34"/>
        <v>37</v>
      </c>
      <c r="BE27">
        <v>1000000</v>
      </c>
      <c r="BF27" s="249">
        <f t="shared" si="15"/>
        <v>999977.7</v>
      </c>
      <c r="BG27" s="248">
        <f t="shared" si="35"/>
        <v>37</v>
      </c>
      <c r="BH27" s="221">
        <f t="shared" si="36"/>
        <v>-22</v>
      </c>
      <c r="BJ27" s="239" t="s">
        <v>421</v>
      </c>
      <c r="BK27" s="240">
        <v>8</v>
      </c>
      <c r="BL27" s="240">
        <v>12</v>
      </c>
      <c r="BM27" s="240">
        <v>38</v>
      </c>
      <c r="BN27" s="240">
        <v>44</v>
      </c>
      <c r="BO27" s="240">
        <v>1000000</v>
      </c>
    </row>
    <row r="28" spans="1:67" ht="15" thickBot="1" x14ac:dyDescent="0.35">
      <c r="A28" s="219" t="s">
        <v>44</v>
      </c>
      <c r="B28" s="220">
        <v>1</v>
      </c>
      <c r="C28" s="220">
        <v>1</v>
      </c>
      <c r="D28" s="220">
        <v>1</v>
      </c>
      <c r="E28" s="220">
        <v>1</v>
      </c>
      <c r="F28" s="220">
        <v>1</v>
      </c>
      <c r="G28" s="220">
        <v>1</v>
      </c>
      <c r="H28" s="220">
        <v>1</v>
      </c>
      <c r="I28" s="220">
        <v>7</v>
      </c>
      <c r="K28" s="219" t="s">
        <v>44</v>
      </c>
      <c r="L28" s="222">
        <v>57.4</v>
      </c>
      <c r="M28" s="222">
        <v>58</v>
      </c>
      <c r="N28" s="222">
        <v>58.1</v>
      </c>
      <c r="O28" s="222">
        <v>59.65</v>
      </c>
      <c r="P28" s="222">
        <v>61.35</v>
      </c>
      <c r="Q28" s="222">
        <v>62.28</v>
      </c>
      <c r="R28" s="222">
        <v>62.95</v>
      </c>
      <c r="S28" s="222">
        <v>59.961428571428563</v>
      </c>
      <c r="T28" s="222">
        <f t="shared" si="16"/>
        <v>5.5500000000000043</v>
      </c>
      <c r="U28" s="228">
        <f t="shared" si="17"/>
        <v>4.0478260869565261</v>
      </c>
      <c r="V28" s="229">
        <f t="shared" si="18"/>
        <v>42</v>
      </c>
      <c r="W28" s="228">
        <f>SLOPE(L28:R28,$L$6:$R$6)</f>
        <v>1.0164285714285719</v>
      </c>
      <c r="X28" s="228">
        <f t="shared" si="19"/>
        <v>0.78630434782608782</v>
      </c>
      <c r="Y28" s="249">
        <f t="shared" si="20"/>
        <v>41</v>
      </c>
      <c r="Z28" s="229">
        <f t="shared" si="21"/>
        <v>1</v>
      </c>
      <c r="AB28" t="str">
        <f>K28</f>
        <v>Italy</v>
      </c>
      <c r="AC28">
        <f t="shared" si="22"/>
        <v>33</v>
      </c>
      <c r="AD28">
        <f t="shared" si="2"/>
        <v>31</v>
      </c>
      <c r="AE28">
        <f t="shared" si="3"/>
        <v>31</v>
      </c>
      <c r="AF28">
        <f t="shared" si="4"/>
        <v>30</v>
      </c>
      <c r="AG28">
        <f t="shared" si="5"/>
        <v>26</v>
      </c>
      <c r="AH28">
        <f t="shared" si="6"/>
        <v>26</v>
      </c>
      <c r="AI28">
        <f t="shared" si="7"/>
        <v>25</v>
      </c>
      <c r="AJ28">
        <f t="shared" si="23"/>
        <v>-2</v>
      </c>
      <c r="AK28">
        <f t="shared" si="8"/>
        <v>0</v>
      </c>
      <c r="AL28">
        <f t="shared" si="9"/>
        <v>-1</v>
      </c>
      <c r="AM28">
        <f t="shared" si="10"/>
        <v>-4</v>
      </c>
      <c r="AN28">
        <f t="shared" si="11"/>
        <v>0</v>
      </c>
      <c r="AO28">
        <f t="shared" si="12"/>
        <v>-1</v>
      </c>
      <c r="AP28" s="222">
        <f t="shared" si="24"/>
        <v>62.95</v>
      </c>
      <c r="AQ28" s="222">
        <f t="shared" si="25"/>
        <v>57.4</v>
      </c>
      <c r="AR28" s="222">
        <f t="shared" si="26"/>
        <v>5.5500000000000043</v>
      </c>
      <c r="AS28" s="225">
        <f t="shared" si="27"/>
        <v>1.0164285714285719</v>
      </c>
      <c r="AT28" s="222">
        <f t="shared" si="28"/>
        <v>5.5500000000000043</v>
      </c>
      <c r="AU28" s="222">
        <f>STDEV(AC28:AI28)</f>
        <v>3.1320159337914948</v>
      </c>
      <c r="AV28" s="222">
        <f>STDEV(AJ28:AO28)</f>
        <v>1.505545305418162</v>
      </c>
      <c r="AW28" s="221">
        <f t="shared" si="29"/>
        <v>0</v>
      </c>
      <c r="AX28" s="221">
        <f t="shared" si="30"/>
        <v>-4</v>
      </c>
      <c r="AY28" s="221">
        <f t="shared" si="31"/>
        <v>4</v>
      </c>
      <c r="AZ28" t="str">
        <f t="shared" si="13"/>
        <v>Italy</v>
      </c>
      <c r="BA28" s="245">
        <f t="shared" si="32"/>
        <v>41</v>
      </c>
      <c r="BB28">
        <f t="shared" si="14"/>
        <v>42</v>
      </c>
      <c r="BC28">
        <f t="shared" si="33"/>
        <v>3</v>
      </c>
      <c r="BD28">
        <f t="shared" si="34"/>
        <v>15</v>
      </c>
      <c r="BE28">
        <v>1000000</v>
      </c>
      <c r="BF28" s="249">
        <f t="shared" si="15"/>
        <v>999998.7</v>
      </c>
      <c r="BG28" s="248">
        <f t="shared" si="35"/>
        <v>22</v>
      </c>
      <c r="BH28" s="221">
        <f t="shared" si="36"/>
        <v>19</v>
      </c>
      <c r="BJ28" s="239" t="s">
        <v>422</v>
      </c>
      <c r="BK28" s="240">
        <v>15</v>
      </c>
      <c r="BL28" s="240">
        <v>19</v>
      </c>
      <c r="BM28" s="240">
        <v>38</v>
      </c>
      <c r="BN28" s="240">
        <v>37</v>
      </c>
      <c r="BO28" s="240">
        <v>1000000</v>
      </c>
    </row>
    <row r="29" spans="1:67" ht="15" thickBot="1" x14ac:dyDescent="0.35">
      <c r="A29" s="219" t="s">
        <v>54</v>
      </c>
      <c r="B29" s="220">
        <v>1</v>
      </c>
      <c r="C29" s="220">
        <v>1</v>
      </c>
      <c r="D29" s="220">
        <v>1</v>
      </c>
      <c r="E29" s="220">
        <v>1</v>
      </c>
      <c r="F29" s="220">
        <v>1</v>
      </c>
      <c r="G29" s="220">
        <v>1</v>
      </c>
      <c r="H29" s="220">
        <v>1</v>
      </c>
      <c r="I29" s="220">
        <v>7</v>
      </c>
      <c r="K29" s="219" t="s">
        <v>54</v>
      </c>
      <c r="L29" s="222">
        <v>49.2</v>
      </c>
      <c r="M29" s="222">
        <v>50.3</v>
      </c>
      <c r="N29" s="222">
        <v>50.4</v>
      </c>
      <c r="O29" s="222">
        <v>52.05</v>
      </c>
      <c r="P29" s="222">
        <v>53.22</v>
      </c>
      <c r="Q29" s="222">
        <v>54.45</v>
      </c>
      <c r="R29" s="222">
        <v>56.8</v>
      </c>
      <c r="S29" s="222">
        <v>52.345714285714287</v>
      </c>
      <c r="T29" s="222">
        <f t="shared" si="16"/>
        <v>7.5999999999999943</v>
      </c>
      <c r="U29" s="228">
        <f t="shared" si="17"/>
        <v>6.0978260869565162</v>
      </c>
      <c r="V29" s="229">
        <f t="shared" si="18"/>
        <v>45</v>
      </c>
      <c r="W29" s="228">
        <f>SLOPE(L29:R29,$L$6:$R$6)</f>
        <v>1.2114285714285713</v>
      </c>
      <c r="X29" s="228">
        <f t="shared" si="19"/>
        <v>0.98130434782608722</v>
      </c>
      <c r="Y29" s="249">
        <f t="shared" si="20"/>
        <v>45</v>
      </c>
      <c r="Z29" s="229">
        <f t="shared" si="21"/>
        <v>0</v>
      </c>
      <c r="AB29" t="str">
        <f>K29</f>
        <v>Kazakhstan</v>
      </c>
      <c r="AC29">
        <f t="shared" si="22"/>
        <v>43</v>
      </c>
      <c r="AD29">
        <f t="shared" si="2"/>
        <v>41</v>
      </c>
      <c r="AE29">
        <f t="shared" si="3"/>
        <v>41</v>
      </c>
      <c r="AF29">
        <f t="shared" si="4"/>
        <v>41</v>
      </c>
      <c r="AG29">
        <f t="shared" si="5"/>
        <v>41</v>
      </c>
      <c r="AH29">
        <f t="shared" si="6"/>
        <v>40</v>
      </c>
      <c r="AI29">
        <f t="shared" si="7"/>
        <v>39</v>
      </c>
      <c r="AJ29">
        <f t="shared" si="23"/>
        <v>-2</v>
      </c>
      <c r="AK29">
        <f t="shared" si="8"/>
        <v>0</v>
      </c>
      <c r="AL29">
        <f t="shared" si="9"/>
        <v>0</v>
      </c>
      <c r="AM29">
        <f t="shared" si="10"/>
        <v>0</v>
      </c>
      <c r="AN29">
        <f t="shared" si="11"/>
        <v>-1</v>
      </c>
      <c r="AO29">
        <f t="shared" si="12"/>
        <v>-1</v>
      </c>
      <c r="AP29" s="222">
        <f t="shared" si="24"/>
        <v>56.8</v>
      </c>
      <c r="AQ29" s="222">
        <f t="shared" si="25"/>
        <v>49.2</v>
      </c>
      <c r="AR29" s="222">
        <f t="shared" si="26"/>
        <v>7.5999999999999943</v>
      </c>
      <c r="AS29" s="225">
        <f t="shared" si="27"/>
        <v>1.2114285714285713</v>
      </c>
      <c r="AT29" s="222">
        <f t="shared" si="28"/>
        <v>7.5999999999999943</v>
      </c>
      <c r="AU29" s="222">
        <f>STDEV(AC29:AI29)</f>
        <v>1.2149857925879117</v>
      </c>
      <c r="AV29" s="222">
        <f>STDEV(AJ29:AO29)</f>
        <v>0.81649658092772603</v>
      </c>
      <c r="AW29" s="221">
        <f t="shared" si="29"/>
        <v>0</v>
      </c>
      <c r="AX29" s="221">
        <f t="shared" si="30"/>
        <v>-2</v>
      </c>
      <c r="AY29" s="221">
        <f t="shared" si="31"/>
        <v>2</v>
      </c>
      <c r="AZ29" t="str">
        <f t="shared" si="13"/>
        <v>Kazakhstan</v>
      </c>
      <c r="BA29" s="245">
        <f t="shared" si="32"/>
        <v>45</v>
      </c>
      <c r="BB29">
        <f t="shared" si="14"/>
        <v>45</v>
      </c>
      <c r="BC29">
        <f t="shared" si="33"/>
        <v>13</v>
      </c>
      <c r="BD29">
        <f t="shared" si="34"/>
        <v>31</v>
      </c>
      <c r="BE29">
        <v>1000000</v>
      </c>
      <c r="BF29" s="249">
        <f t="shared" si="15"/>
        <v>999933.2</v>
      </c>
      <c r="BG29" s="248">
        <f t="shared" si="35"/>
        <v>45</v>
      </c>
      <c r="BH29" s="221">
        <f t="shared" si="36"/>
        <v>0</v>
      </c>
      <c r="BJ29" s="239" t="s">
        <v>423</v>
      </c>
      <c r="BK29" s="240">
        <v>41</v>
      </c>
      <c r="BL29" s="240">
        <v>42</v>
      </c>
      <c r="BM29" s="240">
        <v>3</v>
      </c>
      <c r="BN29" s="240">
        <v>15</v>
      </c>
      <c r="BO29" s="240">
        <v>1000000</v>
      </c>
    </row>
    <row r="30" spans="1:67" ht="15" thickBot="1" x14ac:dyDescent="0.35">
      <c r="A30" s="219" t="s">
        <v>56</v>
      </c>
      <c r="B30" s="220">
        <v>1</v>
      </c>
      <c r="C30" s="220">
        <v>1</v>
      </c>
      <c r="D30" s="220">
        <v>1</v>
      </c>
      <c r="E30" s="220">
        <v>1</v>
      </c>
      <c r="F30" s="220">
        <v>1</v>
      </c>
      <c r="G30" s="220">
        <v>1</v>
      </c>
      <c r="H30" s="220">
        <v>1</v>
      </c>
      <c r="I30" s="220">
        <v>7</v>
      </c>
      <c r="K30" s="219" t="s">
        <v>56</v>
      </c>
      <c r="L30" s="222">
        <v>49.6</v>
      </c>
      <c r="M30" s="222">
        <v>49.6</v>
      </c>
      <c r="N30" s="222">
        <v>49.6</v>
      </c>
      <c r="O30" s="222">
        <v>52.4</v>
      </c>
      <c r="P30" s="222">
        <v>56.25</v>
      </c>
      <c r="Q30" s="222">
        <v>55.58</v>
      </c>
      <c r="R30" s="222">
        <v>54.6</v>
      </c>
      <c r="S30" s="222">
        <v>52.518571428571434</v>
      </c>
      <c r="T30" s="222">
        <f t="shared" si="16"/>
        <v>5</v>
      </c>
      <c r="U30" s="228">
        <f t="shared" si="17"/>
        <v>3.4978260869565219</v>
      </c>
      <c r="V30" s="229">
        <f t="shared" si="18"/>
        <v>39</v>
      </c>
      <c r="W30" s="228">
        <f>SLOPE(L30:R30,$L$6:$R$6)</f>
        <v>1.2003571428571427</v>
      </c>
      <c r="X30" s="228">
        <f t="shared" si="19"/>
        <v>0.9702329192546586</v>
      </c>
      <c r="Y30" s="249">
        <f t="shared" si="20"/>
        <v>44</v>
      </c>
      <c r="Z30" s="229">
        <f t="shared" si="21"/>
        <v>-5</v>
      </c>
      <c r="AB30" t="str">
        <f>K30</f>
        <v>Kosovo</v>
      </c>
      <c r="AC30">
        <f t="shared" si="22"/>
        <v>42</v>
      </c>
      <c r="AD30">
        <f t="shared" si="2"/>
        <v>43</v>
      </c>
      <c r="AE30">
        <f t="shared" si="3"/>
        <v>43</v>
      </c>
      <c r="AF30">
        <f t="shared" si="4"/>
        <v>40</v>
      </c>
      <c r="AG30">
        <f t="shared" si="5"/>
        <v>37</v>
      </c>
      <c r="AH30">
        <f t="shared" si="6"/>
        <v>38</v>
      </c>
      <c r="AI30">
        <f t="shared" si="7"/>
        <v>40</v>
      </c>
      <c r="AJ30">
        <f t="shared" si="23"/>
        <v>1</v>
      </c>
      <c r="AK30">
        <f t="shared" si="8"/>
        <v>0</v>
      </c>
      <c r="AL30">
        <f t="shared" si="9"/>
        <v>-3</v>
      </c>
      <c r="AM30">
        <f t="shared" si="10"/>
        <v>-3</v>
      </c>
      <c r="AN30">
        <f t="shared" si="11"/>
        <v>1</v>
      </c>
      <c r="AO30">
        <f t="shared" si="12"/>
        <v>2</v>
      </c>
      <c r="AP30" s="222">
        <f t="shared" si="24"/>
        <v>56.25</v>
      </c>
      <c r="AQ30" s="222">
        <f t="shared" si="25"/>
        <v>49.6</v>
      </c>
      <c r="AR30" s="222">
        <f t="shared" si="26"/>
        <v>6.6499999999999986</v>
      </c>
      <c r="AS30" s="225">
        <f t="shared" si="27"/>
        <v>1.2003571428571427</v>
      </c>
      <c r="AT30" s="222">
        <f t="shared" si="28"/>
        <v>5</v>
      </c>
      <c r="AU30" s="222">
        <f>STDEV(AC30:AI30)</f>
        <v>2.370453040886408</v>
      </c>
      <c r="AV30" s="222">
        <f>STDEV(AJ30:AO30)</f>
        <v>2.1602468994692865</v>
      </c>
      <c r="AW30" s="221">
        <f t="shared" si="29"/>
        <v>2</v>
      </c>
      <c r="AX30" s="221">
        <f t="shared" si="30"/>
        <v>-3</v>
      </c>
      <c r="AY30" s="221">
        <f t="shared" si="31"/>
        <v>5</v>
      </c>
      <c r="AZ30" t="str">
        <f t="shared" si="13"/>
        <v>Kosovo</v>
      </c>
      <c r="BA30" s="245">
        <f t="shared" si="32"/>
        <v>44</v>
      </c>
      <c r="BB30">
        <f t="shared" si="14"/>
        <v>39</v>
      </c>
      <c r="BC30">
        <f t="shared" si="33"/>
        <v>8</v>
      </c>
      <c r="BD30">
        <f t="shared" si="34"/>
        <v>10</v>
      </c>
      <c r="BE30">
        <v>1000000</v>
      </c>
      <c r="BF30" s="249">
        <f t="shared" si="15"/>
        <v>999981.7</v>
      </c>
      <c r="BG30" s="248">
        <f t="shared" si="35"/>
        <v>32</v>
      </c>
      <c r="BH30" s="221">
        <f t="shared" si="36"/>
        <v>12</v>
      </c>
      <c r="BJ30" s="239" t="s">
        <v>424</v>
      </c>
      <c r="BK30" s="240">
        <v>45</v>
      </c>
      <c r="BL30" s="240">
        <v>45</v>
      </c>
      <c r="BM30" s="240">
        <v>13</v>
      </c>
      <c r="BN30" s="240">
        <v>31</v>
      </c>
      <c r="BO30" s="240">
        <v>1000000</v>
      </c>
    </row>
    <row r="31" spans="1:67" ht="15" thickBot="1" x14ac:dyDescent="0.35">
      <c r="A31" s="219" t="s">
        <v>34</v>
      </c>
      <c r="B31" s="220">
        <v>1</v>
      </c>
      <c r="C31" s="220">
        <v>1</v>
      </c>
      <c r="D31" s="220">
        <v>1</v>
      </c>
      <c r="E31" s="220">
        <v>1</v>
      </c>
      <c r="F31" s="220">
        <v>1</v>
      </c>
      <c r="G31" s="220">
        <v>1</v>
      </c>
      <c r="H31" s="220">
        <v>1</v>
      </c>
      <c r="I31" s="220">
        <v>7</v>
      </c>
      <c r="K31" s="219" t="s">
        <v>34</v>
      </c>
      <c r="L31" s="222">
        <v>66.3</v>
      </c>
      <c r="M31" s="222">
        <v>66.5</v>
      </c>
      <c r="N31" s="222">
        <v>66.599999999999994</v>
      </c>
      <c r="O31" s="222">
        <v>68.8</v>
      </c>
      <c r="P31" s="222">
        <v>68.63</v>
      </c>
      <c r="Q31" s="222">
        <v>68.8</v>
      </c>
      <c r="R31" s="222">
        <v>68.150000000000006</v>
      </c>
      <c r="S31" s="222">
        <v>67.682857142857145</v>
      </c>
      <c r="T31" s="222">
        <f t="shared" si="16"/>
        <v>1.8500000000000085</v>
      </c>
      <c r="U31" s="228">
        <f t="shared" si="17"/>
        <v>0.34782608695653039</v>
      </c>
      <c r="V31" s="229">
        <f t="shared" si="18"/>
        <v>28</v>
      </c>
      <c r="W31" s="228">
        <f>SLOPE(L31:R31,$L$6:$R$6)</f>
        <v>0.43500000000000077</v>
      </c>
      <c r="X31" s="228">
        <f t="shared" si="19"/>
        <v>0.2048757763975167</v>
      </c>
      <c r="Y31" s="249">
        <f t="shared" si="20"/>
        <v>33</v>
      </c>
      <c r="Z31" s="229">
        <f t="shared" si="21"/>
        <v>-5</v>
      </c>
      <c r="AB31" t="str">
        <f>K31</f>
        <v>Latvia</v>
      </c>
      <c r="AC31">
        <f t="shared" si="22"/>
        <v>20</v>
      </c>
      <c r="AD31">
        <f t="shared" si="2"/>
        <v>21</v>
      </c>
      <c r="AE31">
        <f t="shared" si="3"/>
        <v>21</v>
      </c>
      <c r="AF31">
        <f t="shared" si="4"/>
        <v>19</v>
      </c>
      <c r="AG31">
        <f t="shared" si="5"/>
        <v>20</v>
      </c>
      <c r="AH31">
        <f t="shared" si="6"/>
        <v>19</v>
      </c>
      <c r="AI31">
        <f t="shared" si="7"/>
        <v>21</v>
      </c>
      <c r="AJ31">
        <f t="shared" si="23"/>
        <v>1</v>
      </c>
      <c r="AK31">
        <f t="shared" si="8"/>
        <v>0</v>
      </c>
      <c r="AL31">
        <f t="shared" si="9"/>
        <v>-2</v>
      </c>
      <c r="AM31">
        <f t="shared" si="10"/>
        <v>1</v>
      </c>
      <c r="AN31">
        <f t="shared" si="11"/>
        <v>-1</v>
      </c>
      <c r="AO31">
        <f t="shared" si="12"/>
        <v>2</v>
      </c>
      <c r="AP31" s="222">
        <f t="shared" si="24"/>
        <v>68.8</v>
      </c>
      <c r="AQ31" s="222">
        <f t="shared" si="25"/>
        <v>66.3</v>
      </c>
      <c r="AR31" s="222">
        <f t="shared" si="26"/>
        <v>2.5</v>
      </c>
      <c r="AS31" s="225">
        <f t="shared" si="27"/>
        <v>0.43500000000000077</v>
      </c>
      <c r="AT31" s="222">
        <f t="shared" si="28"/>
        <v>1.8500000000000085</v>
      </c>
      <c r="AU31" s="222">
        <f>STDEV(AC31:AI31)</f>
        <v>0.89973541084243724</v>
      </c>
      <c r="AV31" s="222">
        <f>STDEV(AJ31:AO31)</f>
        <v>1.4719601443879746</v>
      </c>
      <c r="AW31" s="221">
        <f t="shared" si="29"/>
        <v>2</v>
      </c>
      <c r="AX31" s="221">
        <f t="shared" si="30"/>
        <v>-2</v>
      </c>
      <c r="AY31" s="221">
        <f t="shared" si="31"/>
        <v>4</v>
      </c>
      <c r="AZ31" t="str">
        <f t="shared" si="13"/>
        <v>Latvia</v>
      </c>
      <c r="BA31" s="245">
        <f t="shared" si="32"/>
        <v>33</v>
      </c>
      <c r="BB31">
        <f t="shared" si="14"/>
        <v>28</v>
      </c>
      <c r="BC31">
        <f t="shared" si="33"/>
        <v>13</v>
      </c>
      <c r="BD31">
        <f t="shared" si="34"/>
        <v>15</v>
      </c>
      <c r="BE31">
        <v>1000000</v>
      </c>
      <c r="BF31" s="249">
        <f t="shared" si="15"/>
        <v>999995.2</v>
      </c>
      <c r="BG31" s="248">
        <f t="shared" si="35"/>
        <v>26</v>
      </c>
      <c r="BH31" s="221">
        <f t="shared" si="36"/>
        <v>7</v>
      </c>
      <c r="BJ31" s="239" t="s">
        <v>425</v>
      </c>
      <c r="BK31" s="240">
        <v>44</v>
      </c>
      <c r="BL31" s="240">
        <v>39</v>
      </c>
      <c r="BM31" s="240">
        <v>8</v>
      </c>
      <c r="BN31" s="240">
        <v>10</v>
      </c>
      <c r="BO31" s="240">
        <v>1000000</v>
      </c>
    </row>
    <row r="32" spans="1:67" ht="15" thickBot="1" x14ac:dyDescent="0.35">
      <c r="A32" s="219" t="s">
        <v>30</v>
      </c>
      <c r="B32" s="220">
        <v>1</v>
      </c>
      <c r="C32" s="220">
        <v>1</v>
      </c>
      <c r="D32" s="220">
        <v>1</v>
      </c>
      <c r="E32" s="220">
        <v>1</v>
      </c>
      <c r="F32" s="220">
        <v>1</v>
      </c>
      <c r="G32" s="220">
        <v>1</v>
      </c>
      <c r="H32" s="220">
        <v>1</v>
      </c>
      <c r="I32" s="220">
        <v>7</v>
      </c>
      <c r="K32" s="219" t="s">
        <v>30</v>
      </c>
      <c r="L32" s="222">
        <v>68.099999999999994</v>
      </c>
      <c r="M32" s="222">
        <v>69.900000000000006</v>
      </c>
      <c r="N32" s="222">
        <v>70</v>
      </c>
      <c r="O32" s="222">
        <v>68.900000000000006</v>
      </c>
      <c r="P32" s="222">
        <v>69.44</v>
      </c>
      <c r="Q32" s="222">
        <v>69.92</v>
      </c>
      <c r="R32" s="222">
        <v>70.8</v>
      </c>
      <c r="S32" s="222">
        <v>69.58</v>
      </c>
      <c r="T32" s="222">
        <f t="shared" si="16"/>
        <v>2.7000000000000028</v>
      </c>
      <c r="U32" s="228">
        <f t="shared" si="17"/>
        <v>1.1978260869565247</v>
      </c>
      <c r="V32" s="229">
        <f t="shared" si="18"/>
        <v>32</v>
      </c>
      <c r="W32" s="228">
        <f>SLOPE(L32:R32,$L$6:$R$6)</f>
        <v>0.27071428571428563</v>
      </c>
      <c r="X32" s="228">
        <f t="shared" si="19"/>
        <v>4.059006211180155E-2</v>
      </c>
      <c r="Y32" s="249">
        <f t="shared" si="20"/>
        <v>28</v>
      </c>
      <c r="Z32" s="229">
        <f t="shared" si="21"/>
        <v>4</v>
      </c>
      <c r="AB32" t="str">
        <f>K32</f>
        <v>Lithuania</v>
      </c>
      <c r="AC32">
        <f t="shared" si="22"/>
        <v>18</v>
      </c>
      <c r="AD32">
        <f t="shared" si="2"/>
        <v>17</v>
      </c>
      <c r="AE32">
        <f t="shared" si="3"/>
        <v>17</v>
      </c>
      <c r="AF32">
        <f t="shared" si="4"/>
        <v>18</v>
      </c>
      <c r="AG32">
        <f t="shared" si="5"/>
        <v>17</v>
      </c>
      <c r="AH32">
        <f t="shared" si="6"/>
        <v>18</v>
      </c>
      <c r="AI32">
        <f t="shared" si="7"/>
        <v>16</v>
      </c>
      <c r="AJ32">
        <f t="shared" si="23"/>
        <v>-1</v>
      </c>
      <c r="AK32">
        <f t="shared" si="8"/>
        <v>0</v>
      </c>
      <c r="AL32">
        <f t="shared" si="9"/>
        <v>1</v>
      </c>
      <c r="AM32">
        <f t="shared" si="10"/>
        <v>-1</v>
      </c>
      <c r="AN32">
        <f t="shared" si="11"/>
        <v>1</v>
      </c>
      <c r="AO32">
        <f t="shared" si="12"/>
        <v>-2</v>
      </c>
      <c r="AP32" s="222">
        <f t="shared" si="24"/>
        <v>70.8</v>
      </c>
      <c r="AQ32" s="222">
        <f t="shared" si="25"/>
        <v>68.099999999999994</v>
      </c>
      <c r="AR32" s="222">
        <f t="shared" si="26"/>
        <v>2.7000000000000028</v>
      </c>
      <c r="AS32" s="225">
        <f t="shared" si="27"/>
        <v>0.27071428571428563</v>
      </c>
      <c r="AT32" s="222">
        <f t="shared" si="28"/>
        <v>2.7000000000000028</v>
      </c>
      <c r="AU32" s="222">
        <f>STDEV(AC32:AI32)</f>
        <v>0.75592894601845451</v>
      </c>
      <c r="AV32" s="222">
        <f>STDEV(AJ32:AO32)</f>
        <v>1.2110601416389966</v>
      </c>
      <c r="AW32" s="221">
        <f t="shared" si="29"/>
        <v>1</v>
      </c>
      <c r="AX32" s="221">
        <f t="shared" si="30"/>
        <v>-2</v>
      </c>
      <c r="AY32" s="221">
        <f t="shared" si="31"/>
        <v>3</v>
      </c>
      <c r="AZ32" t="str">
        <f t="shared" si="13"/>
        <v>Lithuania</v>
      </c>
      <c r="BA32" s="245">
        <f t="shared" si="32"/>
        <v>28</v>
      </c>
      <c r="BB32">
        <f t="shared" si="14"/>
        <v>32</v>
      </c>
      <c r="BC32">
        <f t="shared" si="33"/>
        <v>13</v>
      </c>
      <c r="BD32">
        <f t="shared" si="34"/>
        <v>22</v>
      </c>
      <c r="BE32">
        <v>1000000</v>
      </c>
      <c r="BF32" s="249">
        <f t="shared" si="15"/>
        <v>999988.2</v>
      </c>
      <c r="BG32" s="248">
        <f t="shared" si="35"/>
        <v>30</v>
      </c>
      <c r="BH32" s="221">
        <f t="shared" si="36"/>
        <v>-2</v>
      </c>
      <c r="BJ32" s="239" t="s">
        <v>426</v>
      </c>
      <c r="BK32" s="240">
        <v>33</v>
      </c>
      <c r="BL32" s="240">
        <v>28</v>
      </c>
      <c r="BM32" s="240">
        <v>13</v>
      </c>
      <c r="BN32" s="240">
        <v>15</v>
      </c>
      <c r="BO32" s="240">
        <v>1000000</v>
      </c>
    </row>
    <row r="33" spans="1:67" ht="15" thickBot="1" x14ac:dyDescent="0.35">
      <c r="A33" s="219" t="s">
        <v>27</v>
      </c>
      <c r="B33" s="220">
        <v>1</v>
      </c>
      <c r="C33" s="220">
        <v>1</v>
      </c>
      <c r="D33" s="220">
        <v>1</v>
      </c>
      <c r="E33" s="220">
        <v>1</v>
      </c>
      <c r="F33" s="220">
        <v>1</v>
      </c>
      <c r="G33" s="220">
        <v>1</v>
      </c>
      <c r="H33" s="220">
        <v>1</v>
      </c>
      <c r="I33" s="220">
        <v>7</v>
      </c>
      <c r="K33" s="219" t="s">
        <v>27</v>
      </c>
      <c r="L33" s="222">
        <v>75.2</v>
      </c>
      <c r="M33" s="222">
        <v>74.7</v>
      </c>
      <c r="N33" s="222">
        <v>74.7</v>
      </c>
      <c r="O33" s="222">
        <v>74.900000000000006</v>
      </c>
      <c r="P33" s="222">
        <v>75.510000000000005</v>
      </c>
      <c r="Q33" s="222">
        <v>75.010000000000005</v>
      </c>
      <c r="R33" s="222">
        <v>74.8</v>
      </c>
      <c r="S33" s="222">
        <v>74.974285714285699</v>
      </c>
      <c r="T33" s="222">
        <f t="shared" si="16"/>
        <v>-0.40000000000000568</v>
      </c>
      <c r="U33" s="228">
        <f t="shared" si="17"/>
        <v>-1.9021739130434838</v>
      </c>
      <c r="V33" s="229">
        <f t="shared" si="18"/>
        <v>12</v>
      </c>
      <c r="W33" s="228">
        <f>SLOPE(L33:R33,$L$6:$R$6)</f>
        <v>8.2142857142853496E-3</v>
      </c>
      <c r="X33" s="228">
        <f t="shared" si="19"/>
        <v>-0.22190993788819874</v>
      </c>
      <c r="Y33" s="249">
        <f t="shared" si="20"/>
        <v>20</v>
      </c>
      <c r="Z33" s="229">
        <f t="shared" si="21"/>
        <v>-8</v>
      </c>
      <c r="AB33" t="str">
        <f>K33</f>
        <v>Luxembourg</v>
      </c>
      <c r="AC33">
        <f t="shared" si="22"/>
        <v>11</v>
      </c>
      <c r="AD33">
        <f t="shared" si="2"/>
        <v>13</v>
      </c>
      <c r="AE33">
        <f t="shared" si="3"/>
        <v>14</v>
      </c>
      <c r="AF33">
        <f t="shared" si="4"/>
        <v>14</v>
      </c>
      <c r="AG33">
        <f t="shared" si="5"/>
        <v>13</v>
      </c>
      <c r="AH33">
        <f t="shared" si="6"/>
        <v>13</v>
      </c>
      <c r="AI33">
        <f t="shared" si="7"/>
        <v>14</v>
      </c>
      <c r="AJ33">
        <f t="shared" si="23"/>
        <v>2</v>
      </c>
      <c r="AK33">
        <f t="shared" si="8"/>
        <v>1</v>
      </c>
      <c r="AL33">
        <f t="shared" si="9"/>
        <v>0</v>
      </c>
      <c r="AM33">
        <f t="shared" si="10"/>
        <v>-1</v>
      </c>
      <c r="AN33">
        <f t="shared" si="11"/>
        <v>0</v>
      </c>
      <c r="AO33">
        <f t="shared" si="12"/>
        <v>1</v>
      </c>
      <c r="AP33" s="222">
        <f t="shared" si="24"/>
        <v>75.510000000000005</v>
      </c>
      <c r="AQ33" s="222">
        <f t="shared" si="25"/>
        <v>74.7</v>
      </c>
      <c r="AR33" s="222">
        <f t="shared" si="26"/>
        <v>0.81000000000000227</v>
      </c>
      <c r="AS33" s="225">
        <f t="shared" si="27"/>
        <v>8.2142857142853496E-3</v>
      </c>
      <c r="AT33" s="222">
        <f t="shared" si="28"/>
        <v>-0.40000000000000568</v>
      </c>
      <c r="AU33" s="222">
        <f>STDEV(AC33:AI33)</f>
        <v>1.0690449676496976</v>
      </c>
      <c r="AV33" s="222">
        <f>STDEV(AJ33:AO33)</f>
        <v>1.0488088481701516</v>
      </c>
      <c r="AW33" s="221">
        <f t="shared" si="29"/>
        <v>2</v>
      </c>
      <c r="AX33" s="221">
        <f t="shared" si="30"/>
        <v>-1</v>
      </c>
      <c r="AY33" s="221">
        <f t="shared" si="31"/>
        <v>3</v>
      </c>
      <c r="AZ33" t="str">
        <f t="shared" si="13"/>
        <v>Luxembourg</v>
      </c>
      <c r="BA33" s="245">
        <f t="shared" si="32"/>
        <v>20</v>
      </c>
      <c r="BB33">
        <f t="shared" si="14"/>
        <v>12</v>
      </c>
      <c r="BC33">
        <f t="shared" si="33"/>
        <v>26</v>
      </c>
      <c r="BD33">
        <f t="shared" si="34"/>
        <v>22</v>
      </c>
      <c r="BE33">
        <v>1000000</v>
      </c>
      <c r="BF33" s="249">
        <f t="shared" si="15"/>
        <v>1000004.2</v>
      </c>
      <c r="BG33" s="248">
        <f t="shared" si="35"/>
        <v>19</v>
      </c>
      <c r="BH33" s="221">
        <f t="shared" si="36"/>
        <v>1</v>
      </c>
      <c r="BJ33" s="239" t="s">
        <v>427</v>
      </c>
      <c r="BK33" s="240">
        <v>28</v>
      </c>
      <c r="BL33" s="240">
        <v>32</v>
      </c>
      <c r="BM33" s="240">
        <v>13</v>
      </c>
      <c r="BN33" s="240">
        <v>22</v>
      </c>
      <c r="BO33" s="240">
        <v>1000000</v>
      </c>
    </row>
    <row r="34" spans="1:67" ht="15" thickBot="1" x14ac:dyDescent="0.35">
      <c r="A34" s="219" t="s">
        <v>41</v>
      </c>
      <c r="B34" s="220">
        <v>1</v>
      </c>
      <c r="C34" s="220">
        <v>1</v>
      </c>
      <c r="D34" s="220">
        <v>1</v>
      </c>
      <c r="E34" s="220">
        <v>1</v>
      </c>
      <c r="F34" s="220">
        <v>1</v>
      </c>
      <c r="G34" s="220">
        <v>1</v>
      </c>
      <c r="H34" s="220">
        <v>1</v>
      </c>
      <c r="I34" s="220">
        <v>7</v>
      </c>
      <c r="K34" s="223" t="s">
        <v>41</v>
      </c>
      <c r="L34" s="222">
        <v>62.3</v>
      </c>
      <c r="M34" s="222">
        <v>61.1</v>
      </c>
      <c r="N34" s="222">
        <v>61.1</v>
      </c>
      <c r="O34" s="222">
        <v>59.35</v>
      </c>
      <c r="P34" s="222">
        <v>58.09</v>
      </c>
      <c r="Q34" s="222">
        <v>59.28</v>
      </c>
      <c r="R34" s="222">
        <v>57.85</v>
      </c>
      <c r="S34" s="222">
        <v>59.867142857142866</v>
      </c>
      <c r="T34" s="222">
        <f t="shared" si="16"/>
        <v>-4.4499999999999957</v>
      </c>
      <c r="U34" s="228">
        <f t="shared" si="17"/>
        <v>-5.9521739130434739</v>
      </c>
      <c r="V34" s="229">
        <f t="shared" si="18"/>
        <v>2</v>
      </c>
      <c r="W34" s="228">
        <f>SLOPE(L34:R34,$L$6:$R$6)</f>
        <v>-0.71428571428571375</v>
      </c>
      <c r="X34" s="228">
        <f t="shared" si="19"/>
        <v>-0.94440993788819783</v>
      </c>
      <c r="Y34" s="249">
        <f t="shared" si="20"/>
        <v>2</v>
      </c>
      <c r="Z34" s="229">
        <f t="shared" si="21"/>
        <v>0</v>
      </c>
      <c r="AB34" t="str">
        <f>K34</f>
        <v>Macedonia</v>
      </c>
      <c r="AC34">
        <f t="shared" si="22"/>
        <v>27</v>
      </c>
      <c r="AD34">
        <f t="shared" si="2"/>
        <v>28</v>
      </c>
      <c r="AE34">
        <f t="shared" si="3"/>
        <v>28</v>
      </c>
      <c r="AF34">
        <f t="shared" si="4"/>
        <v>31</v>
      </c>
      <c r="AG34">
        <f t="shared" si="5"/>
        <v>33</v>
      </c>
      <c r="AH34">
        <f t="shared" si="6"/>
        <v>31</v>
      </c>
      <c r="AI34">
        <f t="shared" si="7"/>
        <v>36</v>
      </c>
      <c r="AJ34">
        <f t="shared" si="23"/>
        <v>1</v>
      </c>
      <c r="AK34">
        <f t="shared" si="8"/>
        <v>0</v>
      </c>
      <c r="AL34">
        <f t="shared" si="9"/>
        <v>3</v>
      </c>
      <c r="AM34">
        <f t="shared" si="10"/>
        <v>2</v>
      </c>
      <c r="AN34">
        <f t="shared" si="11"/>
        <v>-2</v>
      </c>
      <c r="AO34">
        <f t="shared" si="12"/>
        <v>5</v>
      </c>
      <c r="AP34" s="222">
        <f t="shared" si="24"/>
        <v>62.3</v>
      </c>
      <c r="AQ34" s="222">
        <f t="shared" si="25"/>
        <v>57.85</v>
      </c>
      <c r="AR34" s="222">
        <f t="shared" si="26"/>
        <v>4.4499999999999957</v>
      </c>
      <c r="AS34" s="225">
        <f t="shared" si="27"/>
        <v>-0.71428571428571375</v>
      </c>
      <c r="AT34" s="222">
        <f t="shared" si="28"/>
        <v>-4.4499999999999957</v>
      </c>
      <c r="AU34" s="222">
        <f>STDEV(AC34:AI34)</f>
        <v>3.2071349029490923</v>
      </c>
      <c r="AV34" s="222">
        <f>STDEV(AJ34:AO34)</f>
        <v>2.4289915602982237</v>
      </c>
      <c r="AW34" s="221">
        <f t="shared" si="29"/>
        <v>5</v>
      </c>
      <c r="AX34" s="221">
        <f t="shared" si="30"/>
        <v>-2</v>
      </c>
      <c r="AY34" s="221">
        <f t="shared" si="31"/>
        <v>7</v>
      </c>
      <c r="AZ34" t="str">
        <f t="shared" si="13"/>
        <v>Macedonia</v>
      </c>
      <c r="BA34" s="245">
        <f t="shared" si="32"/>
        <v>2</v>
      </c>
      <c r="BB34">
        <f t="shared" si="14"/>
        <v>2</v>
      </c>
      <c r="BC34">
        <f t="shared" si="33"/>
        <v>13</v>
      </c>
      <c r="BD34">
        <f t="shared" si="34"/>
        <v>3</v>
      </c>
      <c r="BE34">
        <v>1000000</v>
      </c>
      <c r="BF34" s="249">
        <f t="shared" si="15"/>
        <v>1000065.2</v>
      </c>
      <c r="BG34" s="248">
        <f t="shared" si="35"/>
        <v>1</v>
      </c>
      <c r="BH34" s="221">
        <f t="shared" si="36"/>
        <v>1</v>
      </c>
      <c r="BJ34" s="239" t="s">
        <v>428</v>
      </c>
      <c r="BK34" s="240">
        <v>20</v>
      </c>
      <c r="BL34" s="240">
        <v>12</v>
      </c>
      <c r="BM34" s="240">
        <v>26</v>
      </c>
      <c r="BN34" s="240">
        <v>22</v>
      </c>
      <c r="BO34" s="240">
        <v>1000000</v>
      </c>
    </row>
    <row r="35" spans="1:67" ht="15" thickBot="1" x14ac:dyDescent="0.35">
      <c r="A35" s="219" t="s">
        <v>43</v>
      </c>
      <c r="B35" s="220">
        <v>1</v>
      </c>
      <c r="C35" s="220">
        <v>1</v>
      </c>
      <c r="D35" s="220">
        <v>1</v>
      </c>
      <c r="E35" s="220">
        <v>1</v>
      </c>
      <c r="F35" s="220">
        <v>1</v>
      </c>
      <c r="G35" s="220">
        <v>1</v>
      </c>
      <c r="H35" s="220">
        <v>1</v>
      </c>
      <c r="I35" s="220">
        <v>7</v>
      </c>
      <c r="K35" s="219" t="s">
        <v>43</v>
      </c>
      <c r="L35" s="222">
        <v>59.3</v>
      </c>
      <c r="M35" s="222">
        <v>59.9</v>
      </c>
      <c r="N35" s="222">
        <v>59.9</v>
      </c>
      <c r="O35" s="222">
        <v>60</v>
      </c>
      <c r="P35" s="222">
        <v>60.36</v>
      </c>
      <c r="Q35" s="222">
        <v>59.72</v>
      </c>
      <c r="R35" s="222">
        <v>60.05</v>
      </c>
      <c r="S35" s="222">
        <v>59.889999999999993</v>
      </c>
      <c r="T35" s="222">
        <f t="shared" si="16"/>
        <v>0.75</v>
      </c>
      <c r="U35" s="228">
        <f t="shared" si="17"/>
        <v>-0.75217391304347814</v>
      </c>
      <c r="V35" s="229">
        <f t="shared" si="18"/>
        <v>25</v>
      </c>
      <c r="W35" s="228">
        <f>SLOPE(L35:R35,$L$6:$R$6)</f>
        <v>8.3928571428571477E-2</v>
      </c>
      <c r="X35" s="228">
        <f t="shared" si="19"/>
        <v>-0.14619565217391262</v>
      </c>
      <c r="Y35" s="249">
        <f t="shared" si="20"/>
        <v>23</v>
      </c>
      <c r="Z35" s="229">
        <f t="shared" si="21"/>
        <v>2</v>
      </c>
      <c r="AB35" t="str">
        <f>K35</f>
        <v>Malta</v>
      </c>
      <c r="AC35">
        <f t="shared" si="22"/>
        <v>29</v>
      </c>
      <c r="AD35">
        <f t="shared" si="2"/>
        <v>29</v>
      </c>
      <c r="AE35">
        <f t="shared" si="3"/>
        <v>29</v>
      </c>
      <c r="AF35">
        <f t="shared" si="4"/>
        <v>29</v>
      </c>
      <c r="AG35">
        <f t="shared" si="5"/>
        <v>28</v>
      </c>
      <c r="AH35">
        <f t="shared" si="6"/>
        <v>28</v>
      </c>
      <c r="AI35">
        <f t="shared" si="7"/>
        <v>28</v>
      </c>
      <c r="AJ35">
        <f t="shared" si="23"/>
        <v>0</v>
      </c>
      <c r="AK35">
        <f t="shared" si="8"/>
        <v>0</v>
      </c>
      <c r="AL35">
        <f t="shared" si="9"/>
        <v>0</v>
      </c>
      <c r="AM35">
        <f t="shared" si="10"/>
        <v>-1</v>
      </c>
      <c r="AN35">
        <f t="shared" si="11"/>
        <v>0</v>
      </c>
      <c r="AO35">
        <f t="shared" si="12"/>
        <v>0</v>
      </c>
      <c r="AP35" s="222">
        <f t="shared" si="24"/>
        <v>60.36</v>
      </c>
      <c r="AQ35" s="222">
        <f t="shared" si="25"/>
        <v>59.3</v>
      </c>
      <c r="AR35" s="222">
        <f t="shared" si="26"/>
        <v>1.0600000000000023</v>
      </c>
      <c r="AS35" s="225">
        <f t="shared" si="27"/>
        <v>8.3928571428571477E-2</v>
      </c>
      <c r="AT35" s="222">
        <f t="shared" si="28"/>
        <v>0.75</v>
      </c>
      <c r="AU35" s="222">
        <f>STDEV(AC35:AI35)</f>
        <v>0.53452248382484879</v>
      </c>
      <c r="AV35" s="222">
        <f>STDEV(AJ35:AO35)</f>
        <v>0.40824829046386302</v>
      </c>
      <c r="AW35" s="221">
        <f t="shared" si="29"/>
        <v>0</v>
      </c>
      <c r="AX35" s="221">
        <f t="shared" si="30"/>
        <v>-1</v>
      </c>
      <c r="AY35" s="221">
        <f t="shared" si="31"/>
        <v>1</v>
      </c>
      <c r="AZ35" t="str">
        <f t="shared" si="13"/>
        <v>Malta</v>
      </c>
      <c r="BA35" s="245">
        <f t="shared" si="32"/>
        <v>23</v>
      </c>
      <c r="BB35">
        <f t="shared" si="14"/>
        <v>25</v>
      </c>
      <c r="BC35">
        <f t="shared" si="33"/>
        <v>26</v>
      </c>
      <c r="BD35">
        <f t="shared" si="34"/>
        <v>37</v>
      </c>
      <c r="BE35">
        <v>1000000</v>
      </c>
      <c r="BF35" s="249">
        <f t="shared" si="15"/>
        <v>999974.7</v>
      </c>
      <c r="BG35" s="248">
        <f t="shared" si="35"/>
        <v>39</v>
      </c>
      <c r="BH35" s="221">
        <f t="shared" si="36"/>
        <v>-16</v>
      </c>
      <c r="BJ35" s="239" t="s">
        <v>429</v>
      </c>
      <c r="BK35" s="240">
        <v>2</v>
      </c>
      <c r="BL35" s="240">
        <v>2</v>
      </c>
      <c r="BM35" s="240">
        <v>13</v>
      </c>
      <c r="BN35" s="240">
        <v>3</v>
      </c>
      <c r="BO35" s="240">
        <v>1000000</v>
      </c>
    </row>
    <row r="36" spans="1:67" ht="15" thickBot="1" x14ac:dyDescent="0.35">
      <c r="A36" s="219" t="s">
        <v>52</v>
      </c>
      <c r="B36" s="220">
        <v>1</v>
      </c>
      <c r="C36" s="220">
        <v>1</v>
      </c>
      <c r="D36" s="220">
        <v>1</v>
      </c>
      <c r="E36" s="220">
        <v>1</v>
      </c>
      <c r="F36" s="220">
        <v>1</v>
      </c>
      <c r="G36" s="220">
        <v>1</v>
      </c>
      <c r="H36" s="220">
        <v>1</v>
      </c>
      <c r="I36" s="220">
        <v>7</v>
      </c>
      <c r="K36" s="219" t="s">
        <v>52</v>
      </c>
      <c r="L36" s="222">
        <v>52.9</v>
      </c>
      <c r="M36" s="222">
        <v>52</v>
      </c>
      <c r="N36" s="222">
        <v>52</v>
      </c>
      <c r="O36" s="222">
        <v>51.4</v>
      </c>
      <c r="P36" s="222">
        <v>52</v>
      </c>
      <c r="Q36" s="222">
        <v>53.27</v>
      </c>
      <c r="R36" s="222">
        <v>53.2</v>
      </c>
      <c r="S36" s="222">
        <v>52.395714285714284</v>
      </c>
      <c r="T36" s="222">
        <f t="shared" si="16"/>
        <v>0.30000000000000426</v>
      </c>
      <c r="U36" s="228">
        <f t="shared" si="17"/>
        <v>-1.2021739130434739</v>
      </c>
      <c r="V36" s="229">
        <f t="shared" si="18"/>
        <v>17</v>
      </c>
      <c r="W36" s="228">
        <f>SLOPE(L36:R36,$L$6:$R$6)</f>
        <v>0.12285714285714354</v>
      </c>
      <c r="X36" s="228">
        <f t="shared" si="19"/>
        <v>-0.10726708074534054</v>
      </c>
      <c r="Y36" s="249">
        <f t="shared" si="20"/>
        <v>24</v>
      </c>
      <c r="Z36" s="229">
        <f t="shared" si="21"/>
        <v>-7</v>
      </c>
      <c r="AB36" t="str">
        <f>K36</f>
        <v>Moldova</v>
      </c>
      <c r="AC36">
        <f t="shared" si="22"/>
        <v>38</v>
      </c>
      <c r="AD36">
        <f t="shared" si="2"/>
        <v>39</v>
      </c>
      <c r="AE36">
        <f t="shared" si="3"/>
        <v>39</v>
      </c>
      <c r="AF36">
        <f t="shared" si="4"/>
        <v>42</v>
      </c>
      <c r="AG36">
        <f t="shared" si="5"/>
        <v>43</v>
      </c>
      <c r="AH36">
        <f t="shared" si="6"/>
        <v>41</v>
      </c>
      <c r="AI36">
        <f t="shared" si="7"/>
        <v>42</v>
      </c>
      <c r="AJ36">
        <f t="shared" si="23"/>
        <v>1</v>
      </c>
      <c r="AK36">
        <f t="shared" si="8"/>
        <v>0</v>
      </c>
      <c r="AL36">
        <f t="shared" si="9"/>
        <v>3</v>
      </c>
      <c r="AM36">
        <f t="shared" si="10"/>
        <v>1</v>
      </c>
      <c r="AN36">
        <f t="shared" si="11"/>
        <v>-2</v>
      </c>
      <c r="AO36">
        <f t="shared" si="12"/>
        <v>1</v>
      </c>
      <c r="AP36" s="222">
        <f t="shared" si="24"/>
        <v>53.27</v>
      </c>
      <c r="AQ36" s="222">
        <f t="shared" si="25"/>
        <v>51.4</v>
      </c>
      <c r="AR36" s="222">
        <f t="shared" si="26"/>
        <v>1.8700000000000045</v>
      </c>
      <c r="AS36" s="225">
        <f t="shared" si="27"/>
        <v>0.12285714285714354</v>
      </c>
      <c r="AT36" s="222">
        <f t="shared" si="28"/>
        <v>0.30000000000000426</v>
      </c>
      <c r="AU36" s="222">
        <f>STDEV(AC36:AI36)</f>
        <v>1.9023794624226835</v>
      </c>
      <c r="AV36" s="222">
        <f>STDEV(AJ36:AO36)</f>
        <v>1.6329931618554521</v>
      </c>
      <c r="AW36" s="221">
        <f t="shared" si="29"/>
        <v>3</v>
      </c>
      <c r="AX36" s="221">
        <f t="shared" si="30"/>
        <v>-2</v>
      </c>
      <c r="AY36" s="221">
        <f t="shared" si="31"/>
        <v>5</v>
      </c>
      <c r="AZ36" t="str">
        <f t="shared" si="13"/>
        <v>Moldova</v>
      </c>
      <c r="BA36" s="245">
        <f t="shared" si="32"/>
        <v>24</v>
      </c>
      <c r="BB36">
        <f t="shared" si="14"/>
        <v>17</v>
      </c>
      <c r="BC36">
        <f t="shared" si="33"/>
        <v>13</v>
      </c>
      <c r="BD36">
        <f t="shared" si="34"/>
        <v>10</v>
      </c>
      <c r="BE36">
        <v>1000000</v>
      </c>
      <c r="BF36" s="249">
        <f t="shared" si="15"/>
        <v>1000022.2</v>
      </c>
      <c r="BG36" s="248">
        <f t="shared" si="35"/>
        <v>11</v>
      </c>
      <c r="BH36" s="221">
        <f t="shared" si="36"/>
        <v>13</v>
      </c>
      <c r="BJ36" s="239" t="s">
        <v>430</v>
      </c>
      <c r="BK36" s="240">
        <v>23</v>
      </c>
      <c r="BL36" s="240">
        <v>25</v>
      </c>
      <c r="BM36" s="240">
        <v>26</v>
      </c>
      <c r="BN36" s="240">
        <v>37</v>
      </c>
      <c r="BO36" s="240">
        <v>1000000</v>
      </c>
    </row>
    <row r="37" spans="1:67" ht="15" thickBot="1" x14ac:dyDescent="0.35">
      <c r="A37" s="219" t="s">
        <v>45</v>
      </c>
      <c r="B37" s="220">
        <v>1</v>
      </c>
      <c r="C37" s="220">
        <v>1</v>
      </c>
      <c r="D37" s="220">
        <v>1</v>
      </c>
      <c r="E37" s="220">
        <v>1</v>
      </c>
      <c r="F37" s="220">
        <v>1</v>
      </c>
      <c r="G37" s="220">
        <v>1</v>
      </c>
      <c r="H37" s="220">
        <v>1</v>
      </c>
      <c r="I37" s="220">
        <v>7</v>
      </c>
      <c r="K37" s="219" t="s">
        <v>45</v>
      </c>
      <c r="L37" s="222">
        <v>56.5</v>
      </c>
      <c r="M37" s="222">
        <v>57.9</v>
      </c>
      <c r="N37" s="222">
        <v>58</v>
      </c>
      <c r="O37" s="222">
        <v>58.55</v>
      </c>
      <c r="P37" s="222">
        <v>59.59</v>
      </c>
      <c r="Q37" s="222">
        <v>58.87</v>
      </c>
      <c r="R37" s="222">
        <v>59.4</v>
      </c>
      <c r="S37" s="222">
        <v>58.401428571428561</v>
      </c>
      <c r="T37" s="222">
        <f t="shared" si="16"/>
        <v>2.8999999999999986</v>
      </c>
      <c r="U37" s="228">
        <f t="shared" si="17"/>
        <v>1.3978260869565204</v>
      </c>
      <c r="V37" s="229">
        <f t="shared" si="18"/>
        <v>33</v>
      </c>
      <c r="W37" s="228">
        <f>SLOPE(L37:R37,$L$6:$R$6)</f>
        <v>0.43678571428571417</v>
      </c>
      <c r="X37" s="228">
        <f t="shared" si="19"/>
        <v>0.20666149068323009</v>
      </c>
      <c r="Y37" s="249">
        <f t="shared" si="20"/>
        <v>34</v>
      </c>
      <c r="Z37" s="229">
        <f t="shared" si="21"/>
        <v>-1</v>
      </c>
      <c r="AB37" t="str">
        <f>K37</f>
        <v>Montenegro</v>
      </c>
      <c r="AC37">
        <f t="shared" si="22"/>
        <v>34</v>
      </c>
      <c r="AD37">
        <f t="shared" si="2"/>
        <v>32</v>
      </c>
      <c r="AE37">
        <f t="shared" si="3"/>
        <v>32</v>
      </c>
      <c r="AF37">
        <f t="shared" si="4"/>
        <v>32</v>
      </c>
      <c r="AG37">
        <f t="shared" si="5"/>
        <v>30</v>
      </c>
      <c r="AH37">
        <f t="shared" si="6"/>
        <v>33</v>
      </c>
      <c r="AI37">
        <f t="shared" si="7"/>
        <v>30</v>
      </c>
      <c r="AJ37">
        <f t="shared" si="23"/>
        <v>-2</v>
      </c>
      <c r="AK37">
        <f t="shared" si="8"/>
        <v>0</v>
      </c>
      <c r="AL37">
        <f t="shared" si="9"/>
        <v>0</v>
      </c>
      <c r="AM37">
        <f t="shared" si="10"/>
        <v>-2</v>
      </c>
      <c r="AN37">
        <f t="shared" si="11"/>
        <v>3</v>
      </c>
      <c r="AO37">
        <f t="shared" si="12"/>
        <v>-3</v>
      </c>
      <c r="AP37" s="222">
        <f t="shared" si="24"/>
        <v>59.59</v>
      </c>
      <c r="AQ37" s="222">
        <f t="shared" si="25"/>
        <v>56.5</v>
      </c>
      <c r="AR37" s="222">
        <f t="shared" si="26"/>
        <v>3.0900000000000034</v>
      </c>
      <c r="AS37" s="225">
        <f t="shared" si="27"/>
        <v>0.43678571428571417</v>
      </c>
      <c r="AT37" s="222">
        <f t="shared" si="28"/>
        <v>2.8999999999999986</v>
      </c>
      <c r="AU37" s="222">
        <f>STDEV(AC37:AI37)</f>
        <v>1.4638501094227996</v>
      </c>
      <c r="AV37" s="222">
        <f>STDEV(AJ37:AO37)</f>
        <v>2.1602468994692865</v>
      </c>
      <c r="AW37" s="221">
        <f t="shared" si="29"/>
        <v>3</v>
      </c>
      <c r="AX37" s="221">
        <f t="shared" si="30"/>
        <v>-3</v>
      </c>
      <c r="AY37" s="221">
        <f t="shared" si="31"/>
        <v>6</v>
      </c>
      <c r="AZ37" t="str">
        <f t="shared" si="13"/>
        <v>Montenegro</v>
      </c>
      <c r="BA37" s="245">
        <f t="shared" si="32"/>
        <v>34</v>
      </c>
      <c r="BB37">
        <f t="shared" si="14"/>
        <v>33</v>
      </c>
      <c r="BC37">
        <f t="shared" si="33"/>
        <v>8</v>
      </c>
      <c r="BD37">
        <f t="shared" si="34"/>
        <v>5</v>
      </c>
      <c r="BE37">
        <v>1000000</v>
      </c>
      <c r="BF37" s="249">
        <f t="shared" si="15"/>
        <v>1000019.7</v>
      </c>
      <c r="BG37" s="248">
        <f t="shared" si="35"/>
        <v>13</v>
      </c>
      <c r="BH37" s="221">
        <f t="shared" si="36"/>
        <v>21</v>
      </c>
      <c r="BJ37" s="239" t="s">
        <v>431</v>
      </c>
      <c r="BK37" s="240">
        <v>24</v>
      </c>
      <c r="BL37" s="240">
        <v>17</v>
      </c>
      <c r="BM37" s="240">
        <v>13</v>
      </c>
      <c r="BN37" s="240">
        <v>10</v>
      </c>
      <c r="BO37" s="240">
        <v>1000000</v>
      </c>
    </row>
    <row r="38" spans="1:67" ht="15" thickBot="1" x14ac:dyDescent="0.35">
      <c r="A38" s="219" t="s">
        <v>19</v>
      </c>
      <c r="B38" s="220">
        <v>1</v>
      </c>
      <c r="C38" s="220">
        <v>1</v>
      </c>
      <c r="D38" s="220">
        <v>1</v>
      </c>
      <c r="E38" s="220">
        <v>1</v>
      </c>
      <c r="F38" s="220">
        <v>1</v>
      </c>
      <c r="G38" s="220">
        <v>1</v>
      </c>
      <c r="H38" s="220">
        <v>1</v>
      </c>
      <c r="I38" s="220">
        <v>7</v>
      </c>
      <c r="K38" s="219" t="s">
        <v>19</v>
      </c>
      <c r="L38" s="222">
        <v>79.5</v>
      </c>
      <c r="M38" s="222">
        <v>81.5</v>
      </c>
      <c r="N38" s="222">
        <v>81.5</v>
      </c>
      <c r="O38" s="222">
        <v>79.7</v>
      </c>
      <c r="P38" s="222">
        <v>79.02</v>
      </c>
      <c r="Q38" s="222">
        <v>79.02</v>
      </c>
      <c r="R38" s="222">
        <v>79.05</v>
      </c>
      <c r="S38" s="222">
        <v>79.898571428571429</v>
      </c>
      <c r="T38" s="222">
        <f t="shared" si="16"/>
        <v>-0.45000000000000284</v>
      </c>
      <c r="U38" s="228">
        <f t="shared" si="17"/>
        <v>-1.952173913043481</v>
      </c>
      <c r="V38" s="229">
        <f t="shared" si="18"/>
        <v>11</v>
      </c>
      <c r="W38" s="228">
        <f>SLOPE(L38:R38,$L$6:$R$6)</f>
        <v>-0.31392857142857217</v>
      </c>
      <c r="X38" s="228">
        <f t="shared" si="19"/>
        <v>-0.5440527950310563</v>
      </c>
      <c r="Y38" s="249">
        <f t="shared" si="20"/>
        <v>6</v>
      </c>
      <c r="Z38" s="229">
        <f t="shared" si="21"/>
        <v>5</v>
      </c>
      <c r="AB38" t="str">
        <f>K38</f>
        <v>Netherlands</v>
      </c>
      <c r="AC38">
        <f t="shared" si="22"/>
        <v>7</v>
      </c>
      <c r="AD38">
        <f t="shared" si="2"/>
        <v>6</v>
      </c>
      <c r="AE38">
        <f t="shared" si="3"/>
        <v>6</v>
      </c>
      <c r="AF38">
        <f t="shared" si="4"/>
        <v>8</v>
      </c>
      <c r="AG38">
        <f t="shared" si="5"/>
        <v>8</v>
      </c>
      <c r="AH38">
        <f t="shared" si="6"/>
        <v>8</v>
      </c>
      <c r="AI38">
        <f t="shared" si="7"/>
        <v>8</v>
      </c>
      <c r="AJ38">
        <f t="shared" si="23"/>
        <v>-1</v>
      </c>
      <c r="AK38">
        <f t="shared" si="8"/>
        <v>0</v>
      </c>
      <c r="AL38">
        <f t="shared" si="9"/>
        <v>2</v>
      </c>
      <c r="AM38">
        <f t="shared" si="10"/>
        <v>0</v>
      </c>
      <c r="AN38">
        <f t="shared" si="11"/>
        <v>0</v>
      </c>
      <c r="AO38">
        <f t="shared" si="12"/>
        <v>0</v>
      </c>
      <c r="AP38" s="222">
        <f t="shared" si="24"/>
        <v>81.5</v>
      </c>
      <c r="AQ38" s="222">
        <f t="shared" si="25"/>
        <v>79.02</v>
      </c>
      <c r="AR38" s="222">
        <f t="shared" si="26"/>
        <v>2.480000000000004</v>
      </c>
      <c r="AS38" s="225">
        <f t="shared" si="27"/>
        <v>-0.31392857142857217</v>
      </c>
      <c r="AT38" s="222">
        <f t="shared" si="28"/>
        <v>-0.45000000000000284</v>
      </c>
      <c r="AU38" s="222">
        <f>STDEV(AC38:AI38)</f>
        <v>0.9511897312113432</v>
      </c>
      <c r="AV38" s="222">
        <f>STDEV(AJ38:AO38)</f>
        <v>0.98319208025017502</v>
      </c>
      <c r="AW38" s="221">
        <f t="shared" si="29"/>
        <v>2</v>
      </c>
      <c r="AX38" s="221">
        <f t="shared" si="30"/>
        <v>-1</v>
      </c>
      <c r="AY38" s="221">
        <f t="shared" si="31"/>
        <v>3</v>
      </c>
      <c r="AZ38" t="str">
        <f t="shared" si="13"/>
        <v>Netherlands</v>
      </c>
      <c r="BA38" s="245">
        <f t="shared" si="32"/>
        <v>6</v>
      </c>
      <c r="BB38">
        <f t="shared" si="14"/>
        <v>11</v>
      </c>
      <c r="BC38">
        <f t="shared" si="33"/>
        <v>26</v>
      </c>
      <c r="BD38">
        <f t="shared" si="34"/>
        <v>22</v>
      </c>
      <c r="BE38">
        <v>1000000</v>
      </c>
      <c r="BF38" s="249">
        <f t="shared" si="15"/>
        <v>1000017.2</v>
      </c>
      <c r="BG38" s="248">
        <f t="shared" si="35"/>
        <v>15</v>
      </c>
      <c r="BH38" s="221">
        <f t="shared" si="36"/>
        <v>-9</v>
      </c>
      <c r="BJ38" s="239" t="s">
        <v>432</v>
      </c>
      <c r="BK38" s="240">
        <v>34</v>
      </c>
      <c r="BL38" s="240">
        <v>33</v>
      </c>
      <c r="BM38" s="240">
        <v>8</v>
      </c>
      <c r="BN38" s="240">
        <v>5</v>
      </c>
      <c r="BO38" s="240">
        <v>1000000</v>
      </c>
    </row>
    <row r="39" spans="1:67" ht="15" thickBot="1" x14ac:dyDescent="0.35">
      <c r="A39" s="219" t="s">
        <v>17</v>
      </c>
      <c r="B39" s="220">
        <v>1</v>
      </c>
      <c r="C39" s="220">
        <v>1</v>
      </c>
      <c r="D39" s="220">
        <v>1</v>
      </c>
      <c r="E39" s="220">
        <v>1</v>
      </c>
      <c r="F39" s="220">
        <v>1</v>
      </c>
      <c r="G39" s="220">
        <v>1</v>
      </c>
      <c r="H39" s="220">
        <v>1</v>
      </c>
      <c r="I39" s="220">
        <v>7</v>
      </c>
      <c r="K39" s="219" t="s">
        <v>17</v>
      </c>
      <c r="L39" s="222">
        <v>83.8</v>
      </c>
      <c r="M39" s="222">
        <v>84.3</v>
      </c>
      <c r="N39" s="222">
        <v>84.3</v>
      </c>
      <c r="O39" s="222">
        <v>83.9</v>
      </c>
      <c r="P39" s="222">
        <v>83.58</v>
      </c>
      <c r="Q39" s="222">
        <v>83.48</v>
      </c>
      <c r="R39" s="222">
        <v>83.3</v>
      </c>
      <c r="S39" s="222">
        <v>83.808571428571426</v>
      </c>
      <c r="T39" s="222">
        <f t="shared" si="16"/>
        <v>-0.5</v>
      </c>
      <c r="U39" s="228">
        <f t="shared" si="17"/>
        <v>-2.0021739130434781</v>
      </c>
      <c r="V39" s="229">
        <f t="shared" si="18"/>
        <v>9</v>
      </c>
      <c r="W39" s="228">
        <f>SLOPE(L39:R39,$L$6:$R$6)</f>
        <v>-0.13785714285714232</v>
      </c>
      <c r="X39" s="228">
        <f t="shared" si="19"/>
        <v>-0.36798136645962642</v>
      </c>
      <c r="Y39" s="249">
        <f t="shared" si="20"/>
        <v>11</v>
      </c>
      <c r="Z39" s="229">
        <f t="shared" si="21"/>
        <v>-2</v>
      </c>
      <c r="AB39" t="str">
        <f>K39</f>
        <v>Norway</v>
      </c>
      <c r="AC39">
        <f t="shared" si="22"/>
        <v>4</v>
      </c>
      <c r="AD39">
        <f t="shared" si="2"/>
        <v>4</v>
      </c>
      <c r="AE39">
        <f t="shared" si="3"/>
        <v>4</v>
      </c>
      <c r="AF39">
        <f t="shared" si="4"/>
        <v>4</v>
      </c>
      <c r="AG39">
        <f t="shared" si="5"/>
        <v>2</v>
      </c>
      <c r="AH39">
        <f t="shared" si="6"/>
        <v>2</v>
      </c>
      <c r="AI39">
        <f t="shared" si="7"/>
        <v>3</v>
      </c>
      <c r="AJ39">
        <f t="shared" si="23"/>
        <v>0</v>
      </c>
      <c r="AK39">
        <f t="shared" si="8"/>
        <v>0</v>
      </c>
      <c r="AL39">
        <f t="shared" si="9"/>
        <v>0</v>
      </c>
      <c r="AM39">
        <f t="shared" si="10"/>
        <v>-2</v>
      </c>
      <c r="AN39">
        <f t="shared" si="11"/>
        <v>0</v>
      </c>
      <c r="AO39">
        <f t="shared" si="12"/>
        <v>1</v>
      </c>
      <c r="AP39" s="222">
        <f t="shared" si="24"/>
        <v>84.3</v>
      </c>
      <c r="AQ39" s="222">
        <f t="shared" si="25"/>
        <v>83.3</v>
      </c>
      <c r="AR39" s="222">
        <f t="shared" si="26"/>
        <v>1</v>
      </c>
      <c r="AS39" s="225">
        <f t="shared" si="27"/>
        <v>-0.13785714285714232</v>
      </c>
      <c r="AT39" s="222">
        <f t="shared" si="28"/>
        <v>-0.5</v>
      </c>
      <c r="AU39" s="222">
        <f>STDEV(AC39:AI39)</f>
        <v>0.95118973121134198</v>
      </c>
      <c r="AV39" s="222">
        <f>STDEV(AJ39:AO39)</f>
        <v>0.98319208025017502</v>
      </c>
      <c r="AW39" s="221">
        <f t="shared" si="29"/>
        <v>1</v>
      </c>
      <c r="AX39" s="221">
        <f t="shared" si="30"/>
        <v>-2</v>
      </c>
      <c r="AY39" s="221">
        <f t="shared" si="31"/>
        <v>3</v>
      </c>
      <c r="AZ39" t="str">
        <f t="shared" si="13"/>
        <v>Norway</v>
      </c>
      <c r="BA39" s="245">
        <f t="shared" si="32"/>
        <v>11</v>
      </c>
      <c r="BB39">
        <f t="shared" si="14"/>
        <v>9</v>
      </c>
      <c r="BC39">
        <f t="shared" si="33"/>
        <v>13</v>
      </c>
      <c r="BD39">
        <f t="shared" si="34"/>
        <v>22</v>
      </c>
      <c r="BE39">
        <v>1000000</v>
      </c>
      <c r="BF39" s="249">
        <f t="shared" si="15"/>
        <v>1000029.7</v>
      </c>
      <c r="BG39" s="248">
        <f t="shared" si="35"/>
        <v>9</v>
      </c>
      <c r="BH39" s="221">
        <f t="shared" si="36"/>
        <v>2</v>
      </c>
      <c r="BJ39" s="239" t="s">
        <v>433</v>
      </c>
      <c r="BK39" s="240">
        <v>6</v>
      </c>
      <c r="BL39" s="240">
        <v>11</v>
      </c>
      <c r="BM39" s="240">
        <v>26</v>
      </c>
      <c r="BN39" s="240">
        <v>22</v>
      </c>
      <c r="BO39" s="240">
        <v>1000000</v>
      </c>
    </row>
    <row r="40" spans="1:67" ht="15" thickBot="1" x14ac:dyDescent="0.35">
      <c r="A40" s="219" t="s">
        <v>31</v>
      </c>
      <c r="B40" s="220">
        <v>1</v>
      </c>
      <c r="C40" s="220">
        <v>1</v>
      </c>
      <c r="D40" s="220">
        <v>1</v>
      </c>
      <c r="E40" s="220">
        <v>1</v>
      </c>
      <c r="F40" s="220">
        <v>1</v>
      </c>
      <c r="G40" s="220">
        <v>1</v>
      </c>
      <c r="H40" s="220">
        <v>1</v>
      </c>
      <c r="I40" s="220">
        <v>7</v>
      </c>
      <c r="K40" s="219" t="s">
        <v>31</v>
      </c>
      <c r="L40" s="222">
        <v>68.2</v>
      </c>
      <c r="M40" s="222">
        <v>69.2</v>
      </c>
      <c r="N40" s="222">
        <v>69.3</v>
      </c>
      <c r="O40" s="222">
        <v>69.900000000000006</v>
      </c>
      <c r="P40" s="222">
        <v>68.650000000000006</v>
      </c>
      <c r="Q40" s="222">
        <v>68.48</v>
      </c>
      <c r="R40" s="222">
        <v>67.2</v>
      </c>
      <c r="S40" s="222">
        <v>68.704285714285717</v>
      </c>
      <c r="T40" s="222">
        <f t="shared" si="16"/>
        <v>-1</v>
      </c>
      <c r="U40" s="228">
        <f t="shared" si="17"/>
        <v>-2.5021739130434781</v>
      </c>
      <c r="V40" s="229">
        <f t="shared" si="18"/>
        <v>5</v>
      </c>
      <c r="W40" s="228">
        <f>SLOPE(L40:R40,$L$6:$R$6)</f>
        <v>-0.18178571428571391</v>
      </c>
      <c r="X40" s="228">
        <f t="shared" si="19"/>
        <v>-0.41190993788819796</v>
      </c>
      <c r="Y40" s="249">
        <f t="shared" si="20"/>
        <v>9</v>
      </c>
      <c r="Z40" s="229">
        <f t="shared" si="21"/>
        <v>-4</v>
      </c>
      <c r="AB40" t="str">
        <f>K40</f>
        <v>Poland</v>
      </c>
      <c r="AC40">
        <f t="shared" si="22"/>
        <v>17</v>
      </c>
      <c r="AD40">
        <f t="shared" si="2"/>
        <v>18</v>
      </c>
      <c r="AE40">
        <f t="shared" si="3"/>
        <v>18</v>
      </c>
      <c r="AF40">
        <f t="shared" si="4"/>
        <v>16</v>
      </c>
      <c r="AG40">
        <f t="shared" si="5"/>
        <v>19</v>
      </c>
      <c r="AH40">
        <f t="shared" si="6"/>
        <v>20</v>
      </c>
      <c r="AI40">
        <f t="shared" si="7"/>
        <v>22</v>
      </c>
      <c r="AJ40">
        <f t="shared" si="23"/>
        <v>1</v>
      </c>
      <c r="AK40">
        <f t="shared" si="8"/>
        <v>0</v>
      </c>
      <c r="AL40">
        <f t="shared" si="9"/>
        <v>-2</v>
      </c>
      <c r="AM40">
        <f t="shared" si="10"/>
        <v>3</v>
      </c>
      <c r="AN40">
        <f t="shared" si="11"/>
        <v>1</v>
      </c>
      <c r="AO40">
        <f t="shared" si="12"/>
        <v>2</v>
      </c>
      <c r="AP40" s="222">
        <f t="shared" si="24"/>
        <v>69.900000000000006</v>
      </c>
      <c r="AQ40" s="222">
        <f t="shared" si="25"/>
        <v>67.2</v>
      </c>
      <c r="AR40" s="222">
        <f t="shared" si="26"/>
        <v>2.7000000000000028</v>
      </c>
      <c r="AS40" s="225">
        <f t="shared" si="27"/>
        <v>-0.18178571428571391</v>
      </c>
      <c r="AT40" s="222">
        <f t="shared" si="28"/>
        <v>-1</v>
      </c>
      <c r="AU40" s="222">
        <f>STDEV(AC40:AI40)</f>
        <v>1.9880595947760098</v>
      </c>
      <c r="AV40" s="222">
        <f>STDEV(AJ40:AO40)</f>
        <v>1.7224014243685084</v>
      </c>
      <c r="AW40" s="221">
        <f t="shared" si="29"/>
        <v>3</v>
      </c>
      <c r="AX40" s="221">
        <f t="shared" si="30"/>
        <v>-2</v>
      </c>
      <c r="AY40" s="221">
        <f t="shared" si="31"/>
        <v>5</v>
      </c>
      <c r="AZ40" t="str">
        <f t="shared" si="13"/>
        <v>Poland</v>
      </c>
      <c r="BA40" s="245">
        <f t="shared" si="32"/>
        <v>9</v>
      </c>
      <c r="BB40">
        <f t="shared" si="14"/>
        <v>5</v>
      </c>
      <c r="BC40">
        <f t="shared" si="33"/>
        <v>13</v>
      </c>
      <c r="BD40">
        <f t="shared" si="34"/>
        <v>10</v>
      </c>
      <c r="BE40">
        <v>1000000</v>
      </c>
      <c r="BF40" s="249">
        <f t="shared" si="15"/>
        <v>1000046.7</v>
      </c>
      <c r="BG40" s="248">
        <f t="shared" si="35"/>
        <v>5</v>
      </c>
      <c r="BH40" s="221">
        <f t="shared" si="36"/>
        <v>4</v>
      </c>
      <c r="BJ40" s="239" t="s">
        <v>434</v>
      </c>
      <c r="BK40" s="240">
        <v>11</v>
      </c>
      <c r="BL40" s="240">
        <v>9</v>
      </c>
      <c r="BM40" s="240">
        <v>13</v>
      </c>
      <c r="BN40" s="240">
        <v>22</v>
      </c>
      <c r="BO40" s="240">
        <v>1000000</v>
      </c>
    </row>
    <row r="41" spans="1:67" ht="15" thickBot="1" x14ac:dyDescent="0.35">
      <c r="A41" s="219" t="s">
        <v>29</v>
      </c>
      <c r="B41" s="220">
        <v>1</v>
      </c>
      <c r="C41" s="220">
        <v>1</v>
      </c>
      <c r="D41" s="220">
        <v>1</v>
      </c>
      <c r="E41" s="220">
        <v>1</v>
      </c>
      <c r="F41" s="220">
        <v>1</v>
      </c>
      <c r="G41" s="220">
        <v>1</v>
      </c>
      <c r="H41" s="220">
        <v>1</v>
      </c>
      <c r="I41" s="220">
        <v>7</v>
      </c>
      <c r="K41" s="219" t="s">
        <v>29</v>
      </c>
      <c r="L41" s="222">
        <v>70.2</v>
      </c>
      <c r="M41" s="222">
        <v>70.3</v>
      </c>
      <c r="N41" s="222">
        <v>70.3</v>
      </c>
      <c r="O41" s="222">
        <v>69.7</v>
      </c>
      <c r="P41" s="222">
        <v>69.92</v>
      </c>
      <c r="Q41" s="222">
        <v>70.28</v>
      </c>
      <c r="R41" s="222">
        <v>69.25</v>
      </c>
      <c r="S41" s="222">
        <v>69.992857142857147</v>
      </c>
      <c r="T41" s="222">
        <f t="shared" si="16"/>
        <v>-0.95000000000000284</v>
      </c>
      <c r="U41" s="228">
        <f t="shared" si="17"/>
        <v>-2.452173913043481</v>
      </c>
      <c r="V41" s="229">
        <f t="shared" si="18"/>
        <v>6</v>
      </c>
      <c r="W41" s="228">
        <f>SLOPE(L41:R41,$L$6:$R$6)</f>
        <v>-0.11678571428571415</v>
      </c>
      <c r="X41" s="228">
        <f t="shared" si="19"/>
        <v>-0.34690993788819824</v>
      </c>
      <c r="Y41" s="249">
        <f t="shared" si="20"/>
        <v>12</v>
      </c>
      <c r="Z41" s="229">
        <f t="shared" si="21"/>
        <v>-6</v>
      </c>
      <c r="AB41" t="str">
        <f>K41</f>
        <v>Portugal</v>
      </c>
      <c r="AC41">
        <f t="shared" si="22"/>
        <v>16</v>
      </c>
      <c r="AD41">
        <f t="shared" si="2"/>
        <v>16</v>
      </c>
      <c r="AE41">
        <f t="shared" si="3"/>
        <v>16</v>
      </c>
      <c r="AF41">
        <f t="shared" si="4"/>
        <v>17</v>
      </c>
      <c r="AG41">
        <f t="shared" si="5"/>
        <v>16</v>
      </c>
      <c r="AH41">
        <f t="shared" si="6"/>
        <v>17</v>
      </c>
      <c r="AI41">
        <f t="shared" si="7"/>
        <v>19</v>
      </c>
      <c r="AJ41">
        <f t="shared" si="23"/>
        <v>0</v>
      </c>
      <c r="AK41">
        <f t="shared" si="8"/>
        <v>0</v>
      </c>
      <c r="AL41">
        <f t="shared" si="9"/>
        <v>1</v>
      </c>
      <c r="AM41">
        <f t="shared" si="10"/>
        <v>-1</v>
      </c>
      <c r="AN41">
        <f t="shared" si="11"/>
        <v>1</v>
      </c>
      <c r="AO41">
        <f t="shared" si="12"/>
        <v>2</v>
      </c>
      <c r="AP41" s="222">
        <f t="shared" si="24"/>
        <v>70.3</v>
      </c>
      <c r="AQ41" s="222">
        <f t="shared" si="25"/>
        <v>69.25</v>
      </c>
      <c r="AR41" s="222">
        <f t="shared" si="26"/>
        <v>1.0499999999999972</v>
      </c>
      <c r="AS41" s="225">
        <f t="shared" si="27"/>
        <v>-0.11678571428571415</v>
      </c>
      <c r="AT41" s="222">
        <f t="shared" si="28"/>
        <v>-0.95000000000000284</v>
      </c>
      <c r="AU41" s="222">
        <f>STDEV(AC41:AI41)</f>
        <v>1.1126972805283735</v>
      </c>
      <c r="AV41" s="222">
        <f>STDEV(AJ41:AO41)</f>
        <v>1.0488088481701516</v>
      </c>
      <c r="AW41" s="221">
        <f t="shared" si="29"/>
        <v>2</v>
      </c>
      <c r="AX41" s="221">
        <f t="shared" si="30"/>
        <v>-1</v>
      </c>
      <c r="AY41" s="221">
        <f t="shared" si="31"/>
        <v>3</v>
      </c>
      <c r="AZ41" t="str">
        <f t="shared" si="13"/>
        <v>Portugal</v>
      </c>
      <c r="BA41" s="245">
        <f t="shared" si="32"/>
        <v>12</v>
      </c>
      <c r="BB41">
        <f t="shared" si="14"/>
        <v>6</v>
      </c>
      <c r="BC41">
        <f t="shared" si="33"/>
        <v>26</v>
      </c>
      <c r="BD41">
        <f t="shared" si="34"/>
        <v>22</v>
      </c>
      <c r="BE41">
        <v>1000000</v>
      </c>
      <c r="BF41" s="249">
        <f t="shared" si="15"/>
        <v>1000019.2</v>
      </c>
      <c r="BG41" s="248">
        <f t="shared" si="35"/>
        <v>14</v>
      </c>
      <c r="BH41" s="221">
        <f t="shared" si="36"/>
        <v>-2</v>
      </c>
      <c r="BJ41" s="239" t="s">
        <v>435</v>
      </c>
      <c r="BK41" s="240">
        <v>9</v>
      </c>
      <c r="BL41" s="240">
        <v>5</v>
      </c>
      <c r="BM41" s="240">
        <v>13</v>
      </c>
      <c r="BN41" s="240">
        <v>10</v>
      </c>
      <c r="BO41" s="240">
        <v>1000000</v>
      </c>
    </row>
    <row r="42" spans="1:67" ht="15" thickBot="1" x14ac:dyDescent="0.35">
      <c r="A42" s="219" t="s">
        <v>42</v>
      </c>
      <c r="B42" s="220">
        <v>1</v>
      </c>
      <c r="C42" s="220">
        <v>1</v>
      </c>
      <c r="D42" s="220">
        <v>1</v>
      </c>
      <c r="E42" s="220">
        <v>1</v>
      </c>
      <c r="F42" s="220">
        <v>1</v>
      </c>
      <c r="G42" s="220">
        <v>1</v>
      </c>
      <c r="H42" s="220">
        <v>1</v>
      </c>
      <c r="I42" s="220">
        <v>7</v>
      </c>
      <c r="K42" s="219" t="s">
        <v>42</v>
      </c>
      <c r="L42" s="222">
        <v>58.3</v>
      </c>
      <c r="M42" s="222">
        <v>59.9</v>
      </c>
      <c r="N42" s="222">
        <v>59.9</v>
      </c>
      <c r="O42" s="222">
        <v>61.15</v>
      </c>
      <c r="P42" s="222">
        <v>60.44</v>
      </c>
      <c r="Q42" s="222">
        <v>59.65</v>
      </c>
      <c r="R42" s="222">
        <v>58.65</v>
      </c>
      <c r="S42" s="222">
        <v>59.712857142857139</v>
      </c>
      <c r="T42" s="222">
        <f t="shared" si="16"/>
        <v>0.35000000000000142</v>
      </c>
      <c r="U42" s="228">
        <f t="shared" si="17"/>
        <v>-1.1521739130434767</v>
      </c>
      <c r="V42" s="229">
        <f t="shared" si="18"/>
        <v>18</v>
      </c>
      <c r="W42" s="228">
        <f>SLOPE(L42:R42,$L$6:$R$6)</f>
        <v>3.8928571428571548E-2</v>
      </c>
      <c r="X42" s="228">
        <f t="shared" si="19"/>
        <v>-0.19119565217391254</v>
      </c>
      <c r="Y42" s="249">
        <f t="shared" si="20"/>
        <v>22</v>
      </c>
      <c r="Z42" s="229">
        <f t="shared" si="21"/>
        <v>-4</v>
      </c>
      <c r="AB42" t="str">
        <f>K42</f>
        <v>Romania</v>
      </c>
      <c r="AC42">
        <f t="shared" si="22"/>
        <v>30</v>
      </c>
      <c r="AD42">
        <f t="shared" si="2"/>
        <v>29</v>
      </c>
      <c r="AE42">
        <f t="shared" si="3"/>
        <v>29</v>
      </c>
      <c r="AF42">
        <f t="shared" si="4"/>
        <v>26</v>
      </c>
      <c r="AG42">
        <f t="shared" si="5"/>
        <v>27</v>
      </c>
      <c r="AH42">
        <f t="shared" si="6"/>
        <v>30</v>
      </c>
      <c r="AI42">
        <f t="shared" si="7"/>
        <v>32</v>
      </c>
      <c r="AJ42">
        <f t="shared" si="23"/>
        <v>-1</v>
      </c>
      <c r="AK42">
        <f t="shared" si="8"/>
        <v>0</v>
      </c>
      <c r="AL42">
        <f t="shared" si="9"/>
        <v>-3</v>
      </c>
      <c r="AM42">
        <f t="shared" si="10"/>
        <v>1</v>
      </c>
      <c r="AN42">
        <f t="shared" si="11"/>
        <v>3</v>
      </c>
      <c r="AO42">
        <f t="shared" si="12"/>
        <v>2</v>
      </c>
      <c r="AP42" s="222">
        <f t="shared" si="24"/>
        <v>61.15</v>
      </c>
      <c r="AQ42" s="222">
        <f t="shared" si="25"/>
        <v>58.3</v>
      </c>
      <c r="AR42" s="222">
        <f t="shared" si="26"/>
        <v>2.8500000000000014</v>
      </c>
      <c r="AS42" s="225">
        <f t="shared" si="27"/>
        <v>3.8928571428571548E-2</v>
      </c>
      <c r="AT42" s="222">
        <f t="shared" si="28"/>
        <v>0.35000000000000142</v>
      </c>
      <c r="AU42" s="222">
        <f>STDEV(AC42:AI42)</f>
        <v>2</v>
      </c>
      <c r="AV42" s="222">
        <f>STDEV(AJ42:AO42)</f>
        <v>2.1602468994692865</v>
      </c>
      <c r="AW42" s="221">
        <f t="shared" si="29"/>
        <v>3</v>
      </c>
      <c r="AX42" s="221">
        <f t="shared" si="30"/>
        <v>-3</v>
      </c>
      <c r="AY42" s="221">
        <f t="shared" si="31"/>
        <v>6</v>
      </c>
      <c r="AZ42" t="str">
        <f t="shared" si="13"/>
        <v>Romania</v>
      </c>
      <c r="BA42" s="245">
        <f t="shared" si="32"/>
        <v>22</v>
      </c>
      <c r="BB42">
        <f t="shared" si="14"/>
        <v>18</v>
      </c>
      <c r="BC42">
        <f t="shared" si="33"/>
        <v>8</v>
      </c>
      <c r="BD42">
        <f t="shared" si="34"/>
        <v>5</v>
      </c>
      <c r="BE42">
        <v>1000000</v>
      </c>
      <c r="BF42" s="249">
        <f t="shared" si="15"/>
        <v>1000047.7</v>
      </c>
      <c r="BG42" s="248">
        <f t="shared" si="35"/>
        <v>4</v>
      </c>
      <c r="BH42" s="221">
        <f t="shared" si="36"/>
        <v>18</v>
      </c>
      <c r="BJ42" s="239" t="s">
        <v>436</v>
      </c>
      <c r="BK42" s="240">
        <v>12</v>
      </c>
      <c r="BL42" s="240">
        <v>6</v>
      </c>
      <c r="BM42" s="240">
        <v>26</v>
      </c>
      <c r="BN42" s="240">
        <v>22</v>
      </c>
      <c r="BO42" s="240">
        <v>1000000</v>
      </c>
    </row>
    <row r="43" spans="1:67" ht="15" thickBot="1" x14ac:dyDescent="0.35">
      <c r="A43" s="219" t="s">
        <v>55</v>
      </c>
      <c r="B43" s="220">
        <v>1</v>
      </c>
      <c r="C43" s="220">
        <v>1</v>
      </c>
      <c r="D43" s="220">
        <v>1</v>
      </c>
      <c r="E43" s="220">
        <v>1</v>
      </c>
      <c r="F43" s="220">
        <v>1</v>
      </c>
      <c r="G43" s="220">
        <v>1</v>
      </c>
      <c r="H43" s="220">
        <v>1</v>
      </c>
      <c r="I43" s="220">
        <v>7</v>
      </c>
      <c r="K43" s="219" t="s">
        <v>55</v>
      </c>
      <c r="L43" s="222">
        <v>48.1</v>
      </c>
      <c r="M43" s="222">
        <v>50</v>
      </c>
      <c r="N43" s="222">
        <v>50</v>
      </c>
      <c r="O43" s="222">
        <v>51.1</v>
      </c>
      <c r="P43" s="222">
        <v>52.25</v>
      </c>
      <c r="Q43" s="222">
        <v>52.69</v>
      </c>
      <c r="R43" s="222">
        <v>53.1</v>
      </c>
      <c r="S43" s="222">
        <v>51.034285714285716</v>
      </c>
      <c r="T43" s="222">
        <f t="shared" si="16"/>
        <v>5</v>
      </c>
      <c r="U43" s="228">
        <f t="shared" si="17"/>
        <v>3.4978260869565219</v>
      </c>
      <c r="V43" s="229">
        <f t="shared" si="18"/>
        <v>39</v>
      </c>
      <c r="W43" s="228">
        <f>SLOPE(L43:R43,$L$6:$R$6)</f>
        <v>0.80821428571428555</v>
      </c>
      <c r="X43" s="228">
        <f t="shared" si="19"/>
        <v>0.57809006211180147</v>
      </c>
      <c r="Y43" s="249">
        <f t="shared" si="20"/>
        <v>39</v>
      </c>
      <c r="Z43" s="229">
        <f t="shared" si="21"/>
        <v>0</v>
      </c>
      <c r="AB43" t="str">
        <f>K43</f>
        <v>Russia</v>
      </c>
      <c r="AC43">
        <f t="shared" si="22"/>
        <v>44</v>
      </c>
      <c r="AD43">
        <f t="shared" si="2"/>
        <v>42</v>
      </c>
      <c r="AE43">
        <f t="shared" si="3"/>
        <v>42</v>
      </c>
      <c r="AF43">
        <f t="shared" si="4"/>
        <v>44</v>
      </c>
      <c r="AG43">
        <f t="shared" si="5"/>
        <v>42</v>
      </c>
      <c r="AH43">
        <f t="shared" si="6"/>
        <v>43</v>
      </c>
      <c r="AI43">
        <f t="shared" si="7"/>
        <v>43</v>
      </c>
      <c r="AJ43">
        <f t="shared" si="23"/>
        <v>-2</v>
      </c>
      <c r="AK43">
        <f t="shared" si="8"/>
        <v>0</v>
      </c>
      <c r="AL43">
        <f t="shared" si="9"/>
        <v>2</v>
      </c>
      <c r="AM43">
        <f t="shared" si="10"/>
        <v>-2</v>
      </c>
      <c r="AN43">
        <f t="shared" si="11"/>
        <v>1</v>
      </c>
      <c r="AO43">
        <f t="shared" si="12"/>
        <v>0</v>
      </c>
      <c r="AP43" s="222">
        <f t="shared" si="24"/>
        <v>53.1</v>
      </c>
      <c r="AQ43" s="222">
        <f t="shared" si="25"/>
        <v>48.1</v>
      </c>
      <c r="AR43" s="222">
        <f t="shared" si="26"/>
        <v>5</v>
      </c>
      <c r="AS43" s="225">
        <f t="shared" si="27"/>
        <v>0.80821428571428555</v>
      </c>
      <c r="AT43" s="222">
        <f t="shared" si="28"/>
        <v>5</v>
      </c>
      <c r="AU43" s="222">
        <f>STDEV(AC43:AI43)</f>
        <v>0.89973541084243724</v>
      </c>
      <c r="AV43" s="222">
        <f>STDEV(AJ43:AO43)</f>
        <v>1.6020819787597222</v>
      </c>
      <c r="AW43" s="221">
        <f t="shared" si="29"/>
        <v>2</v>
      </c>
      <c r="AX43" s="221">
        <f t="shared" si="30"/>
        <v>-2</v>
      </c>
      <c r="AY43" s="221">
        <f t="shared" si="31"/>
        <v>4</v>
      </c>
      <c r="AZ43" t="str">
        <f t="shared" si="13"/>
        <v>Russia</v>
      </c>
      <c r="BA43" s="245">
        <f t="shared" si="32"/>
        <v>39</v>
      </c>
      <c r="BB43">
        <f t="shared" si="14"/>
        <v>39</v>
      </c>
      <c r="BC43">
        <f t="shared" si="33"/>
        <v>13</v>
      </c>
      <c r="BD43">
        <f t="shared" si="34"/>
        <v>15</v>
      </c>
      <c r="BE43">
        <v>1000000</v>
      </c>
      <c r="BF43" s="249">
        <f t="shared" si="15"/>
        <v>999978.2</v>
      </c>
      <c r="BG43" s="248">
        <f t="shared" si="35"/>
        <v>36</v>
      </c>
      <c r="BH43" s="221">
        <f t="shared" si="36"/>
        <v>3</v>
      </c>
      <c r="BJ43" s="239" t="s">
        <v>437</v>
      </c>
      <c r="BK43" s="240">
        <v>22</v>
      </c>
      <c r="BL43" s="240">
        <v>18</v>
      </c>
      <c r="BM43" s="240">
        <v>8</v>
      </c>
      <c r="BN43" s="240">
        <v>5</v>
      </c>
      <c r="BO43" s="240">
        <v>1000000</v>
      </c>
    </row>
    <row r="44" spans="1:67" ht="15" thickBot="1" x14ac:dyDescent="0.35">
      <c r="A44" s="219" t="s">
        <v>50</v>
      </c>
      <c r="B44" s="220">
        <v>1</v>
      </c>
      <c r="C44" s="220">
        <v>1</v>
      </c>
      <c r="D44" s="220">
        <v>1</v>
      </c>
      <c r="E44" s="220">
        <v>1</v>
      </c>
      <c r="F44" s="220">
        <v>1</v>
      </c>
      <c r="G44" s="220">
        <v>1</v>
      </c>
      <c r="H44" s="220">
        <v>1</v>
      </c>
      <c r="I44" s="220">
        <v>7</v>
      </c>
      <c r="K44" s="219" t="s">
        <v>50</v>
      </c>
      <c r="L44" s="222">
        <v>53.1</v>
      </c>
      <c r="M44" s="222">
        <v>54.2</v>
      </c>
      <c r="N44" s="222">
        <v>54.2</v>
      </c>
      <c r="O44" s="222">
        <v>57.15</v>
      </c>
      <c r="P44" s="222">
        <v>57.07</v>
      </c>
      <c r="Q44" s="222">
        <v>56.25</v>
      </c>
      <c r="R44" s="222">
        <v>57.35</v>
      </c>
      <c r="S44" s="222">
        <v>55.617142857142866</v>
      </c>
      <c r="T44" s="222">
        <f t="shared" si="16"/>
        <v>4.25</v>
      </c>
      <c r="U44" s="228">
        <f t="shared" si="17"/>
        <v>2.7478260869565219</v>
      </c>
      <c r="V44" s="229">
        <f t="shared" si="18"/>
        <v>38</v>
      </c>
      <c r="W44" s="228">
        <f>SLOPE(L44:R44,$L$6:$R$6)</f>
        <v>0.70428571428571396</v>
      </c>
      <c r="X44" s="228">
        <f t="shared" si="19"/>
        <v>0.47416149068322988</v>
      </c>
      <c r="Y44" s="249">
        <f t="shared" si="20"/>
        <v>38</v>
      </c>
      <c r="Z44" s="229">
        <f t="shared" si="21"/>
        <v>0</v>
      </c>
      <c r="AB44" t="str">
        <f>K44</f>
        <v>Serbia</v>
      </c>
      <c r="AC44">
        <f t="shared" si="22"/>
        <v>37</v>
      </c>
      <c r="AD44">
        <f t="shared" si="2"/>
        <v>37</v>
      </c>
      <c r="AE44">
        <f t="shared" si="3"/>
        <v>37</v>
      </c>
      <c r="AF44">
        <f t="shared" si="4"/>
        <v>34</v>
      </c>
      <c r="AG44">
        <f t="shared" si="5"/>
        <v>36</v>
      </c>
      <c r="AH44">
        <f t="shared" si="6"/>
        <v>37</v>
      </c>
      <c r="AI44">
        <f t="shared" si="7"/>
        <v>38</v>
      </c>
      <c r="AJ44">
        <f t="shared" si="23"/>
        <v>0</v>
      </c>
      <c r="AK44">
        <f t="shared" si="8"/>
        <v>0</v>
      </c>
      <c r="AL44">
        <f t="shared" si="9"/>
        <v>-3</v>
      </c>
      <c r="AM44">
        <f t="shared" si="10"/>
        <v>2</v>
      </c>
      <c r="AN44">
        <f t="shared" si="11"/>
        <v>1</v>
      </c>
      <c r="AO44">
        <f t="shared" si="12"/>
        <v>1</v>
      </c>
      <c r="AP44" s="222">
        <f t="shared" si="24"/>
        <v>57.35</v>
      </c>
      <c r="AQ44" s="222">
        <f t="shared" si="25"/>
        <v>53.1</v>
      </c>
      <c r="AR44" s="222">
        <f t="shared" si="26"/>
        <v>4.25</v>
      </c>
      <c r="AS44" s="225">
        <f t="shared" si="27"/>
        <v>0.70428571428571396</v>
      </c>
      <c r="AT44" s="222">
        <f t="shared" si="28"/>
        <v>4.25</v>
      </c>
      <c r="AU44" s="222">
        <f>STDEV(AC44:AI44)</f>
        <v>1.2724180205607036</v>
      </c>
      <c r="AV44" s="222">
        <f>STDEV(AJ44:AO44)</f>
        <v>1.7224014243685084</v>
      </c>
      <c r="AW44" s="221">
        <f t="shared" si="29"/>
        <v>2</v>
      </c>
      <c r="AX44" s="221">
        <f t="shared" si="30"/>
        <v>-3</v>
      </c>
      <c r="AY44" s="221">
        <f t="shared" si="31"/>
        <v>5</v>
      </c>
      <c r="AZ44" t="str">
        <f t="shared" si="13"/>
        <v>Serbia</v>
      </c>
      <c r="BA44" s="245">
        <f t="shared" si="32"/>
        <v>38</v>
      </c>
      <c r="BB44">
        <f t="shared" si="14"/>
        <v>38</v>
      </c>
      <c r="BC44">
        <f t="shared" si="33"/>
        <v>8</v>
      </c>
      <c r="BD44">
        <f t="shared" si="34"/>
        <v>10</v>
      </c>
      <c r="BE44">
        <v>1000000</v>
      </c>
      <c r="BF44" s="249">
        <f t="shared" si="15"/>
        <v>1000005.7</v>
      </c>
      <c r="BG44" s="248">
        <f t="shared" si="35"/>
        <v>18</v>
      </c>
      <c r="BH44" s="221">
        <f t="shared" si="36"/>
        <v>20</v>
      </c>
      <c r="BJ44" s="239" t="s">
        <v>438</v>
      </c>
      <c r="BK44" s="240">
        <v>39</v>
      </c>
      <c r="BL44" s="240">
        <v>39</v>
      </c>
      <c r="BM44" s="240">
        <v>13</v>
      </c>
      <c r="BN44" s="240">
        <v>15</v>
      </c>
      <c r="BO44" s="240">
        <v>1000000</v>
      </c>
    </row>
    <row r="45" spans="1:67" ht="15" thickBot="1" x14ac:dyDescent="0.35">
      <c r="A45" s="219" t="s">
        <v>38</v>
      </c>
      <c r="B45" s="220">
        <v>1</v>
      </c>
      <c r="C45" s="220">
        <v>1</v>
      </c>
      <c r="D45" s="220">
        <v>1</v>
      </c>
      <c r="E45" s="220">
        <v>1</v>
      </c>
      <c r="F45" s="220">
        <v>1</v>
      </c>
      <c r="G45" s="220">
        <v>1</v>
      </c>
      <c r="H45" s="220">
        <v>1</v>
      </c>
      <c r="I45" s="220">
        <v>7</v>
      </c>
      <c r="K45" s="219" t="s">
        <v>38</v>
      </c>
      <c r="L45" s="222">
        <v>62.4</v>
      </c>
      <c r="M45" s="222">
        <v>63.3</v>
      </c>
      <c r="N45" s="222">
        <v>63.3</v>
      </c>
      <c r="O45" s="222">
        <v>63.3</v>
      </c>
      <c r="P45" s="222">
        <v>62.45</v>
      </c>
      <c r="Q45" s="222">
        <v>62.59</v>
      </c>
      <c r="R45" s="222">
        <v>62.8</v>
      </c>
      <c r="S45" s="222">
        <v>62.877142857142864</v>
      </c>
      <c r="T45" s="222">
        <f t="shared" si="16"/>
        <v>0.39999999999999858</v>
      </c>
      <c r="U45" s="228">
        <f t="shared" si="17"/>
        <v>-1.1021739130434796</v>
      </c>
      <c r="V45" s="229">
        <f t="shared" si="18"/>
        <v>20</v>
      </c>
      <c r="W45" s="228">
        <f>SLOPE(L45:R45,$L$6:$R$6)</f>
        <v>-3.8214285714285215E-2</v>
      </c>
      <c r="X45" s="228">
        <f t="shared" si="19"/>
        <v>-0.26833850931676928</v>
      </c>
      <c r="Y45" s="249">
        <f t="shared" si="20"/>
        <v>17</v>
      </c>
      <c r="Z45" s="229">
        <f t="shared" si="21"/>
        <v>3</v>
      </c>
      <c r="AB45" t="str">
        <f>K45</f>
        <v>Slovakia</v>
      </c>
      <c r="AC45">
        <f t="shared" si="22"/>
        <v>25</v>
      </c>
      <c r="AD45">
        <f t="shared" si="2"/>
        <v>25</v>
      </c>
      <c r="AE45">
        <f t="shared" si="3"/>
        <v>25</v>
      </c>
      <c r="AF45">
        <f t="shared" si="4"/>
        <v>25</v>
      </c>
      <c r="AG45">
        <f t="shared" si="5"/>
        <v>25</v>
      </c>
      <c r="AH45">
        <f t="shared" si="6"/>
        <v>25</v>
      </c>
      <c r="AI45">
        <f t="shared" si="7"/>
        <v>26</v>
      </c>
      <c r="AJ45">
        <f t="shared" si="23"/>
        <v>0</v>
      </c>
      <c r="AK45">
        <f t="shared" si="8"/>
        <v>0</v>
      </c>
      <c r="AL45">
        <f t="shared" si="9"/>
        <v>0</v>
      </c>
      <c r="AM45">
        <f t="shared" si="10"/>
        <v>0</v>
      </c>
      <c r="AN45">
        <f t="shared" si="11"/>
        <v>0</v>
      </c>
      <c r="AO45">
        <f t="shared" si="12"/>
        <v>1</v>
      </c>
      <c r="AP45" s="222">
        <f t="shared" si="24"/>
        <v>63.3</v>
      </c>
      <c r="AQ45" s="222">
        <f t="shared" si="25"/>
        <v>62.4</v>
      </c>
      <c r="AR45" s="222">
        <f t="shared" si="26"/>
        <v>0.89999999999999858</v>
      </c>
      <c r="AS45" s="225">
        <f t="shared" si="27"/>
        <v>-3.8214285714285215E-2</v>
      </c>
      <c r="AT45" s="222">
        <f t="shared" si="28"/>
        <v>0.39999999999999858</v>
      </c>
      <c r="AU45" s="222">
        <f>STDEV(AC45:AI45)</f>
        <v>0.3779644730092272</v>
      </c>
      <c r="AV45" s="222">
        <f>STDEV(AJ45:AO45)</f>
        <v>0.40824829046386302</v>
      </c>
      <c r="AW45" s="221">
        <f t="shared" si="29"/>
        <v>1</v>
      </c>
      <c r="AX45" s="221">
        <f t="shared" si="30"/>
        <v>0</v>
      </c>
      <c r="AY45" s="221">
        <f t="shared" si="31"/>
        <v>1</v>
      </c>
      <c r="AZ45" t="str">
        <f t="shared" si="13"/>
        <v>Slovakia</v>
      </c>
      <c r="BA45" s="245">
        <f t="shared" si="32"/>
        <v>17</v>
      </c>
      <c r="BB45">
        <f t="shared" si="14"/>
        <v>20</v>
      </c>
      <c r="BC45">
        <f t="shared" si="33"/>
        <v>38</v>
      </c>
      <c r="BD45">
        <f t="shared" si="34"/>
        <v>37</v>
      </c>
      <c r="BE45">
        <v>1000000</v>
      </c>
      <c r="BF45" s="249">
        <f t="shared" si="15"/>
        <v>999970.7</v>
      </c>
      <c r="BG45" s="248">
        <f t="shared" si="35"/>
        <v>40</v>
      </c>
      <c r="BH45" s="221">
        <f t="shared" si="36"/>
        <v>-23</v>
      </c>
      <c r="BJ45" s="239" t="s">
        <v>439</v>
      </c>
      <c r="BK45" s="240">
        <v>38</v>
      </c>
      <c r="BL45" s="240">
        <v>38</v>
      </c>
      <c r="BM45" s="240">
        <v>8</v>
      </c>
      <c r="BN45" s="240">
        <v>10</v>
      </c>
      <c r="BO45" s="240">
        <v>1000000</v>
      </c>
    </row>
    <row r="46" spans="1:67" ht="15" thickBot="1" x14ac:dyDescent="0.35">
      <c r="A46" s="219" t="s">
        <v>32</v>
      </c>
      <c r="B46" s="220">
        <v>1</v>
      </c>
      <c r="C46" s="220">
        <v>1</v>
      </c>
      <c r="D46" s="220">
        <v>1</v>
      </c>
      <c r="E46" s="220">
        <v>1</v>
      </c>
      <c r="F46" s="220">
        <v>1</v>
      </c>
      <c r="G46" s="220">
        <v>1</v>
      </c>
      <c r="H46" s="220">
        <v>1</v>
      </c>
      <c r="I46" s="220">
        <v>7</v>
      </c>
      <c r="K46" s="219" t="s">
        <v>32</v>
      </c>
      <c r="L46" s="222">
        <v>65.8</v>
      </c>
      <c r="M46" s="222">
        <v>67.8</v>
      </c>
      <c r="N46" s="222">
        <v>67.8</v>
      </c>
      <c r="O46" s="222">
        <v>68.55</v>
      </c>
      <c r="P46" s="222">
        <v>68.209999999999994</v>
      </c>
      <c r="Q46" s="222">
        <v>67.81</v>
      </c>
      <c r="R46" s="222">
        <v>68.25</v>
      </c>
      <c r="S46" s="222">
        <v>67.745714285714286</v>
      </c>
      <c r="T46" s="222">
        <f t="shared" si="16"/>
        <v>2.4500000000000028</v>
      </c>
      <c r="U46" s="228">
        <f t="shared" si="17"/>
        <v>0.9478260869565247</v>
      </c>
      <c r="V46" s="229">
        <f t="shared" si="18"/>
        <v>29</v>
      </c>
      <c r="W46" s="228">
        <f>SLOPE(L46:R46,$L$6:$R$6)</f>
        <v>0.27785714285714341</v>
      </c>
      <c r="X46" s="228">
        <f t="shared" si="19"/>
        <v>4.7732919254659334E-2</v>
      </c>
      <c r="Y46" s="249">
        <f t="shared" si="20"/>
        <v>30</v>
      </c>
      <c r="Z46" s="229">
        <f t="shared" si="21"/>
        <v>-1</v>
      </c>
      <c r="AB46" t="str">
        <f>K46</f>
        <v>Slovenia</v>
      </c>
      <c r="AC46">
        <f t="shared" si="22"/>
        <v>21</v>
      </c>
      <c r="AD46">
        <f t="shared" si="2"/>
        <v>19</v>
      </c>
      <c r="AE46">
        <f t="shared" si="3"/>
        <v>19</v>
      </c>
      <c r="AF46">
        <f t="shared" si="4"/>
        <v>21</v>
      </c>
      <c r="AG46">
        <f t="shared" si="5"/>
        <v>21</v>
      </c>
      <c r="AH46">
        <f t="shared" si="6"/>
        <v>22</v>
      </c>
      <c r="AI46">
        <f t="shared" si="7"/>
        <v>20</v>
      </c>
      <c r="AJ46">
        <f t="shared" si="23"/>
        <v>-2</v>
      </c>
      <c r="AK46">
        <f t="shared" si="8"/>
        <v>0</v>
      </c>
      <c r="AL46">
        <f t="shared" si="9"/>
        <v>2</v>
      </c>
      <c r="AM46">
        <f t="shared" si="10"/>
        <v>0</v>
      </c>
      <c r="AN46">
        <f t="shared" si="11"/>
        <v>1</v>
      </c>
      <c r="AO46">
        <f t="shared" si="12"/>
        <v>-2</v>
      </c>
      <c r="AP46" s="222">
        <f t="shared" si="24"/>
        <v>68.55</v>
      </c>
      <c r="AQ46" s="222">
        <f t="shared" si="25"/>
        <v>65.8</v>
      </c>
      <c r="AR46" s="222">
        <f t="shared" si="26"/>
        <v>2.75</v>
      </c>
      <c r="AS46" s="225">
        <f t="shared" si="27"/>
        <v>0.27785714285714341</v>
      </c>
      <c r="AT46" s="222">
        <f t="shared" si="28"/>
        <v>2.4500000000000028</v>
      </c>
      <c r="AU46" s="222">
        <f>STDEV(AC46:AI46)</f>
        <v>1.1338934190276817</v>
      </c>
      <c r="AV46" s="222">
        <f>STDEV(AJ46:AO46)</f>
        <v>1.6020819787597222</v>
      </c>
      <c r="AW46" s="221">
        <f t="shared" si="29"/>
        <v>2</v>
      </c>
      <c r="AX46" s="221">
        <f t="shared" si="30"/>
        <v>-2</v>
      </c>
      <c r="AY46" s="221">
        <f t="shared" si="31"/>
        <v>4</v>
      </c>
      <c r="AZ46" t="str">
        <f t="shared" si="13"/>
        <v>Slovenia</v>
      </c>
      <c r="BA46" s="245">
        <f t="shared" si="32"/>
        <v>30</v>
      </c>
      <c r="BB46">
        <f t="shared" si="14"/>
        <v>29</v>
      </c>
      <c r="BC46">
        <f t="shared" si="33"/>
        <v>13</v>
      </c>
      <c r="BD46">
        <f t="shared" si="34"/>
        <v>15</v>
      </c>
      <c r="BE46">
        <v>1000000</v>
      </c>
      <c r="BF46" s="249">
        <f t="shared" si="15"/>
        <v>999997.2</v>
      </c>
      <c r="BG46" s="248">
        <f t="shared" si="35"/>
        <v>24</v>
      </c>
      <c r="BH46" s="221">
        <f t="shared" si="36"/>
        <v>6</v>
      </c>
      <c r="BJ46" s="239" t="s">
        <v>440</v>
      </c>
      <c r="BK46" s="240">
        <v>17</v>
      </c>
      <c r="BL46" s="240">
        <v>20</v>
      </c>
      <c r="BM46" s="240">
        <v>38</v>
      </c>
      <c r="BN46" s="240">
        <v>37</v>
      </c>
      <c r="BO46" s="240">
        <v>1000000</v>
      </c>
    </row>
    <row r="47" spans="1:67" ht="15" thickBot="1" x14ac:dyDescent="0.35">
      <c r="A47" s="219" t="s">
        <v>33</v>
      </c>
      <c r="B47" s="220">
        <v>1</v>
      </c>
      <c r="C47" s="220">
        <v>1</v>
      </c>
      <c r="D47" s="220">
        <v>1</v>
      </c>
      <c r="E47" s="220">
        <v>1</v>
      </c>
      <c r="F47" s="220">
        <v>1</v>
      </c>
      <c r="G47" s="220">
        <v>1</v>
      </c>
      <c r="H47" s="220">
        <v>1</v>
      </c>
      <c r="I47" s="220">
        <v>7</v>
      </c>
      <c r="K47" s="219" t="s">
        <v>33</v>
      </c>
      <c r="L47" s="222">
        <v>66.900000000000006</v>
      </c>
      <c r="M47" s="222">
        <v>67.400000000000006</v>
      </c>
      <c r="N47" s="222">
        <v>67.5</v>
      </c>
      <c r="O47" s="222">
        <v>66.849999999999994</v>
      </c>
      <c r="P47" s="222">
        <v>67.010000000000005</v>
      </c>
      <c r="Q47" s="222">
        <v>67.84</v>
      </c>
      <c r="R47" s="222">
        <v>69.95</v>
      </c>
      <c r="S47" s="222">
        <v>67.635714285714286</v>
      </c>
      <c r="T47" s="222">
        <f t="shared" si="16"/>
        <v>3.0499999999999972</v>
      </c>
      <c r="U47" s="228">
        <f t="shared" si="17"/>
        <v>1.547826086956519</v>
      </c>
      <c r="V47" s="229">
        <f t="shared" si="18"/>
        <v>34</v>
      </c>
      <c r="W47" s="228">
        <f>SLOPE(L47:R47,$L$6:$R$6)</f>
        <v>0.34071428571428541</v>
      </c>
      <c r="X47" s="228">
        <f t="shared" si="19"/>
        <v>0.11059006211180133</v>
      </c>
      <c r="Y47" s="249">
        <f t="shared" si="20"/>
        <v>31</v>
      </c>
      <c r="Z47" s="229">
        <f t="shared" si="21"/>
        <v>3</v>
      </c>
      <c r="AB47" t="str">
        <f>K47</f>
        <v>Spain</v>
      </c>
      <c r="AC47">
        <f t="shared" si="22"/>
        <v>19</v>
      </c>
      <c r="AD47">
        <f t="shared" si="2"/>
        <v>20</v>
      </c>
      <c r="AE47">
        <f t="shared" si="3"/>
        <v>20</v>
      </c>
      <c r="AF47">
        <f t="shared" si="4"/>
        <v>22</v>
      </c>
      <c r="AG47">
        <f t="shared" si="5"/>
        <v>22</v>
      </c>
      <c r="AH47">
        <f t="shared" si="6"/>
        <v>21</v>
      </c>
      <c r="AI47">
        <f t="shared" si="7"/>
        <v>17</v>
      </c>
      <c r="AJ47">
        <f t="shared" si="23"/>
        <v>1</v>
      </c>
      <c r="AK47">
        <f t="shared" si="8"/>
        <v>0</v>
      </c>
      <c r="AL47">
        <f t="shared" si="9"/>
        <v>2</v>
      </c>
      <c r="AM47">
        <f t="shared" si="10"/>
        <v>0</v>
      </c>
      <c r="AN47">
        <f t="shared" si="11"/>
        <v>-1</v>
      </c>
      <c r="AO47">
        <f t="shared" si="12"/>
        <v>-4</v>
      </c>
      <c r="AP47" s="222">
        <f t="shared" si="24"/>
        <v>69.95</v>
      </c>
      <c r="AQ47" s="222">
        <f t="shared" si="25"/>
        <v>66.849999999999994</v>
      </c>
      <c r="AR47" s="222">
        <f t="shared" si="26"/>
        <v>3.1000000000000085</v>
      </c>
      <c r="AS47" s="225">
        <f t="shared" si="27"/>
        <v>0.34071428571428541</v>
      </c>
      <c r="AT47" s="222">
        <f t="shared" si="28"/>
        <v>3.0499999999999972</v>
      </c>
      <c r="AU47" s="222">
        <f>STDEV(AC47:AI47)</f>
        <v>1.7728105208558365</v>
      </c>
      <c r="AV47" s="222">
        <f>STDEV(AJ47:AO47)</f>
        <v>2.0655911179772888</v>
      </c>
      <c r="AW47" s="221">
        <f t="shared" si="29"/>
        <v>2</v>
      </c>
      <c r="AX47" s="221">
        <f t="shared" si="30"/>
        <v>-4</v>
      </c>
      <c r="AY47" s="221">
        <f t="shared" si="31"/>
        <v>6</v>
      </c>
      <c r="AZ47" t="str">
        <f t="shared" si="13"/>
        <v>Spain</v>
      </c>
      <c r="BA47" s="245">
        <f t="shared" si="32"/>
        <v>31</v>
      </c>
      <c r="BB47">
        <f t="shared" si="14"/>
        <v>34</v>
      </c>
      <c r="BC47">
        <f t="shared" si="33"/>
        <v>3</v>
      </c>
      <c r="BD47">
        <f t="shared" si="34"/>
        <v>5</v>
      </c>
      <c r="BE47">
        <v>1000000</v>
      </c>
      <c r="BF47" s="249">
        <f t="shared" si="15"/>
        <v>1000026.7</v>
      </c>
      <c r="BG47" s="248">
        <f t="shared" si="35"/>
        <v>10</v>
      </c>
      <c r="BH47" s="221">
        <f t="shared" si="36"/>
        <v>21</v>
      </c>
      <c r="BJ47" s="239" t="s">
        <v>441</v>
      </c>
      <c r="BK47" s="240">
        <v>30</v>
      </c>
      <c r="BL47" s="240">
        <v>29</v>
      </c>
      <c r="BM47" s="240">
        <v>13</v>
      </c>
      <c r="BN47" s="240">
        <v>15</v>
      </c>
      <c r="BO47" s="240">
        <v>1000000</v>
      </c>
    </row>
    <row r="48" spans="1:67" ht="15" thickBot="1" x14ac:dyDescent="0.35">
      <c r="A48" s="219" t="s">
        <v>16</v>
      </c>
      <c r="B48" s="220">
        <v>1</v>
      </c>
      <c r="C48" s="220">
        <v>1</v>
      </c>
      <c r="D48" s="220">
        <v>1</v>
      </c>
      <c r="E48" s="220">
        <v>1</v>
      </c>
      <c r="F48" s="220">
        <v>1</v>
      </c>
      <c r="G48" s="220">
        <v>1</v>
      </c>
      <c r="H48" s="220">
        <v>1</v>
      </c>
      <c r="I48" s="220">
        <v>7</v>
      </c>
      <c r="K48" s="219" t="s">
        <v>16</v>
      </c>
      <c r="L48" s="222">
        <v>84.2</v>
      </c>
      <c r="M48" s="222">
        <v>85.4</v>
      </c>
      <c r="N48" s="222">
        <v>85.4</v>
      </c>
      <c r="O48" s="222">
        <v>85.05</v>
      </c>
      <c r="P48" s="222">
        <v>82.64</v>
      </c>
      <c r="Q48" s="222">
        <v>83.14</v>
      </c>
      <c r="R48" s="222">
        <v>83.5</v>
      </c>
      <c r="S48" s="222">
        <v>84.189999999999984</v>
      </c>
      <c r="T48" s="222">
        <f t="shared" si="16"/>
        <v>-0.70000000000000284</v>
      </c>
      <c r="U48" s="228">
        <f t="shared" si="17"/>
        <v>-2.202173913043481</v>
      </c>
      <c r="V48" s="229">
        <f t="shared" si="18"/>
        <v>8</v>
      </c>
      <c r="W48" s="228">
        <f>SLOPE(L48:R48,$L$6:$R$6)</f>
        <v>-0.33500000000000085</v>
      </c>
      <c r="X48" s="228">
        <f t="shared" si="19"/>
        <v>-0.56512422360248493</v>
      </c>
      <c r="Y48" s="249">
        <f t="shared" si="20"/>
        <v>5</v>
      </c>
      <c r="Z48" s="229">
        <f t="shared" si="21"/>
        <v>3</v>
      </c>
      <c r="AB48" t="str">
        <f>K48</f>
        <v>Sweden</v>
      </c>
      <c r="AC48">
        <f t="shared" si="22"/>
        <v>3</v>
      </c>
      <c r="AD48">
        <f t="shared" si="2"/>
        <v>3</v>
      </c>
      <c r="AE48">
        <f t="shared" si="3"/>
        <v>3</v>
      </c>
      <c r="AF48">
        <f t="shared" si="4"/>
        <v>2</v>
      </c>
      <c r="AG48">
        <f t="shared" si="5"/>
        <v>4</v>
      </c>
      <c r="AH48">
        <f t="shared" si="6"/>
        <v>3</v>
      </c>
      <c r="AI48">
        <f t="shared" si="7"/>
        <v>2</v>
      </c>
      <c r="AJ48">
        <f t="shared" si="23"/>
        <v>0</v>
      </c>
      <c r="AK48">
        <f t="shared" si="8"/>
        <v>0</v>
      </c>
      <c r="AL48">
        <f t="shared" si="9"/>
        <v>-1</v>
      </c>
      <c r="AM48">
        <f t="shared" si="10"/>
        <v>2</v>
      </c>
      <c r="AN48">
        <f t="shared" si="11"/>
        <v>-1</v>
      </c>
      <c r="AO48">
        <f t="shared" si="12"/>
        <v>-1</v>
      </c>
      <c r="AP48" s="222">
        <f t="shared" si="24"/>
        <v>85.4</v>
      </c>
      <c r="AQ48" s="222">
        <f t="shared" si="25"/>
        <v>82.64</v>
      </c>
      <c r="AR48" s="222">
        <f t="shared" si="26"/>
        <v>2.7600000000000051</v>
      </c>
      <c r="AS48" s="225">
        <f t="shared" si="27"/>
        <v>-0.33500000000000085</v>
      </c>
      <c r="AT48" s="222">
        <f t="shared" si="28"/>
        <v>-0.70000000000000284</v>
      </c>
      <c r="AU48" s="222">
        <f>STDEV(AC48:AI48)</f>
        <v>0.69006555934235381</v>
      </c>
      <c r="AV48" s="222">
        <f>STDEV(AJ48:AO48)</f>
        <v>1.1690451944500122</v>
      </c>
      <c r="AW48" s="221">
        <f t="shared" si="29"/>
        <v>2</v>
      </c>
      <c r="AX48" s="221">
        <f t="shared" si="30"/>
        <v>-1</v>
      </c>
      <c r="AY48" s="221">
        <f t="shared" si="31"/>
        <v>3</v>
      </c>
      <c r="AZ48" t="str">
        <f t="shared" si="13"/>
        <v>Sweden</v>
      </c>
      <c r="BA48" s="245">
        <f t="shared" si="32"/>
        <v>5</v>
      </c>
      <c r="BB48">
        <f t="shared" si="14"/>
        <v>8</v>
      </c>
      <c r="BC48">
        <f t="shared" si="33"/>
        <v>26</v>
      </c>
      <c r="BD48">
        <f t="shared" si="34"/>
        <v>22</v>
      </c>
      <c r="BE48">
        <v>1000000</v>
      </c>
      <c r="BF48" s="249">
        <f t="shared" si="15"/>
        <v>1000020.7</v>
      </c>
      <c r="BG48" s="248">
        <f t="shared" si="35"/>
        <v>12</v>
      </c>
      <c r="BH48" s="221">
        <f t="shared" si="36"/>
        <v>-7</v>
      </c>
      <c r="BJ48" s="239" t="s">
        <v>442</v>
      </c>
      <c r="BK48" s="240">
        <v>31</v>
      </c>
      <c r="BL48" s="240">
        <v>34</v>
      </c>
      <c r="BM48" s="240">
        <v>3</v>
      </c>
      <c r="BN48" s="240">
        <v>5</v>
      </c>
      <c r="BO48" s="240">
        <v>1000000</v>
      </c>
    </row>
    <row r="49" spans="1:67" ht="15" thickBot="1" x14ac:dyDescent="0.35">
      <c r="A49" s="219" t="s">
        <v>20</v>
      </c>
      <c r="B49" s="220">
        <v>1</v>
      </c>
      <c r="C49" s="220">
        <v>1</v>
      </c>
      <c r="D49" s="220">
        <v>1</v>
      </c>
      <c r="E49" s="220">
        <v>1</v>
      </c>
      <c r="F49" s="220">
        <v>1</v>
      </c>
      <c r="G49" s="220">
        <v>1</v>
      </c>
      <c r="H49" s="220">
        <v>1</v>
      </c>
      <c r="I49" s="220">
        <v>7</v>
      </c>
      <c r="K49" s="219" t="s">
        <v>20</v>
      </c>
      <c r="L49" s="222">
        <v>81</v>
      </c>
      <c r="M49" s="222">
        <v>81</v>
      </c>
      <c r="N49" s="222">
        <v>81</v>
      </c>
      <c r="O49" s="222">
        <v>81.05</v>
      </c>
      <c r="P49" s="222">
        <v>80.459999999999994</v>
      </c>
      <c r="Q49" s="222">
        <v>80.349999999999994</v>
      </c>
      <c r="R49" s="222">
        <v>80.8</v>
      </c>
      <c r="S49" s="222">
        <v>80.808571428571426</v>
      </c>
      <c r="T49" s="222">
        <f t="shared" si="16"/>
        <v>-0.20000000000000284</v>
      </c>
      <c r="U49" s="228">
        <f t="shared" si="17"/>
        <v>-1.702173913043481</v>
      </c>
      <c r="V49" s="229">
        <f t="shared" si="18"/>
        <v>14</v>
      </c>
      <c r="W49" s="228">
        <f>SLOPE(L49:R49,$L$6:$R$6)</f>
        <v>-8.7142857142858077E-2</v>
      </c>
      <c r="X49" s="228">
        <f t="shared" si="19"/>
        <v>-0.31726708074534216</v>
      </c>
      <c r="Y49" s="249">
        <f t="shared" si="20"/>
        <v>14</v>
      </c>
      <c r="Z49" s="229">
        <f t="shared" si="21"/>
        <v>0</v>
      </c>
      <c r="AB49" t="str">
        <f>K49</f>
        <v>Switzerland</v>
      </c>
      <c r="AC49">
        <f t="shared" si="22"/>
        <v>5</v>
      </c>
      <c r="AD49">
        <f t="shared" si="2"/>
        <v>7</v>
      </c>
      <c r="AE49">
        <f t="shared" si="3"/>
        <v>7</v>
      </c>
      <c r="AF49">
        <f t="shared" si="4"/>
        <v>6</v>
      </c>
      <c r="AG49">
        <f t="shared" si="5"/>
        <v>6</v>
      </c>
      <c r="AH49">
        <f t="shared" si="6"/>
        <v>6</v>
      </c>
      <c r="AI49">
        <f t="shared" si="7"/>
        <v>5</v>
      </c>
      <c r="AJ49">
        <f t="shared" si="23"/>
        <v>2</v>
      </c>
      <c r="AK49">
        <f t="shared" si="8"/>
        <v>0</v>
      </c>
      <c r="AL49">
        <f t="shared" si="9"/>
        <v>-1</v>
      </c>
      <c r="AM49">
        <f t="shared" si="10"/>
        <v>0</v>
      </c>
      <c r="AN49">
        <f t="shared" si="11"/>
        <v>0</v>
      </c>
      <c r="AO49">
        <f t="shared" si="12"/>
        <v>-1</v>
      </c>
      <c r="AP49" s="222">
        <f t="shared" si="24"/>
        <v>81.05</v>
      </c>
      <c r="AQ49" s="222">
        <f t="shared" si="25"/>
        <v>80.349999999999994</v>
      </c>
      <c r="AR49" s="222">
        <f t="shared" si="26"/>
        <v>0.70000000000000284</v>
      </c>
      <c r="AS49" s="225">
        <f t="shared" si="27"/>
        <v>-8.7142857142858077E-2</v>
      </c>
      <c r="AT49" s="222">
        <f t="shared" si="28"/>
        <v>-0.20000000000000284</v>
      </c>
      <c r="AU49" s="222">
        <f>STDEV(AC49:AI49)</f>
        <v>0.81649658092772603</v>
      </c>
      <c r="AV49" s="222">
        <f>STDEV(AJ49:AO49)</f>
        <v>1.0954451150103321</v>
      </c>
      <c r="AW49" s="221">
        <f t="shared" si="29"/>
        <v>2</v>
      </c>
      <c r="AX49" s="221">
        <f t="shared" si="30"/>
        <v>-1</v>
      </c>
      <c r="AY49" s="221">
        <f t="shared" si="31"/>
        <v>3</v>
      </c>
      <c r="AZ49" t="str">
        <f t="shared" si="13"/>
        <v>Switzerland</v>
      </c>
      <c r="BA49" s="245">
        <f t="shared" si="32"/>
        <v>14</v>
      </c>
      <c r="BB49">
        <f t="shared" si="14"/>
        <v>14</v>
      </c>
      <c r="BC49">
        <f t="shared" si="33"/>
        <v>26</v>
      </c>
      <c r="BD49">
        <f t="shared" si="34"/>
        <v>22</v>
      </c>
      <c r="BE49">
        <v>1000000</v>
      </c>
      <c r="BF49" s="249">
        <f t="shared" si="15"/>
        <v>1000010.2</v>
      </c>
      <c r="BG49" s="248">
        <f t="shared" si="35"/>
        <v>16</v>
      </c>
      <c r="BH49" s="221">
        <f t="shared" si="36"/>
        <v>-2</v>
      </c>
      <c r="BJ49" s="239" t="s">
        <v>443</v>
      </c>
      <c r="BK49" s="240">
        <v>5</v>
      </c>
      <c r="BL49" s="240">
        <v>8</v>
      </c>
      <c r="BM49" s="240">
        <v>26</v>
      </c>
      <c r="BN49" s="240">
        <v>22</v>
      </c>
      <c r="BO49" s="240">
        <v>1000000</v>
      </c>
    </row>
    <row r="50" spans="1:67" ht="15" thickBot="1" x14ac:dyDescent="0.35">
      <c r="A50" s="219" t="s">
        <v>48</v>
      </c>
      <c r="B50" s="220">
        <v>1</v>
      </c>
      <c r="C50" s="220">
        <v>1</v>
      </c>
      <c r="D50" s="220">
        <v>1</v>
      </c>
      <c r="E50" s="220">
        <v>1</v>
      </c>
      <c r="F50" s="220">
        <v>1</v>
      </c>
      <c r="G50" s="220">
        <v>1</v>
      </c>
      <c r="H50" s="220">
        <v>1</v>
      </c>
      <c r="I50" s="220">
        <v>7</v>
      </c>
      <c r="K50" s="219" t="s">
        <v>48</v>
      </c>
      <c r="L50" s="222">
        <v>57.5</v>
      </c>
      <c r="M50" s="222">
        <v>55.6</v>
      </c>
      <c r="N50" s="222">
        <v>55.6</v>
      </c>
      <c r="O50" s="222">
        <v>54.1</v>
      </c>
      <c r="P50" s="222">
        <v>54.57</v>
      </c>
      <c r="Q50" s="222">
        <v>57.67</v>
      </c>
      <c r="R50" s="222">
        <v>57.9</v>
      </c>
      <c r="S50" s="222">
        <v>56.134285714285717</v>
      </c>
      <c r="T50" s="222">
        <f t="shared" si="16"/>
        <v>0.39999999999999858</v>
      </c>
      <c r="U50" s="228">
        <f t="shared" si="17"/>
        <v>-1.1021739130434796</v>
      </c>
      <c r="V50" s="229">
        <f t="shared" si="18"/>
        <v>20</v>
      </c>
      <c r="W50" s="228">
        <f>SLOPE(L50:R50,$L$6:$R$6)</f>
        <v>0.15392857142857125</v>
      </c>
      <c r="X50" s="228">
        <f t="shared" si="19"/>
        <v>-7.6195652173912831E-2</v>
      </c>
      <c r="Y50" s="249">
        <f t="shared" si="20"/>
        <v>25</v>
      </c>
      <c r="Z50" s="229">
        <f t="shared" si="21"/>
        <v>-5</v>
      </c>
      <c r="AB50" t="str">
        <f>K50</f>
        <v>Turkey</v>
      </c>
      <c r="AC50">
        <f t="shared" si="22"/>
        <v>32</v>
      </c>
      <c r="AD50">
        <f t="shared" si="2"/>
        <v>35</v>
      </c>
      <c r="AE50">
        <f t="shared" si="3"/>
        <v>35</v>
      </c>
      <c r="AF50">
        <f t="shared" si="4"/>
        <v>37</v>
      </c>
      <c r="AG50">
        <f t="shared" si="5"/>
        <v>38</v>
      </c>
      <c r="AH50">
        <f t="shared" si="6"/>
        <v>34</v>
      </c>
      <c r="AI50">
        <f t="shared" si="7"/>
        <v>35</v>
      </c>
      <c r="AJ50">
        <f t="shared" si="23"/>
        <v>3</v>
      </c>
      <c r="AK50">
        <f t="shared" si="8"/>
        <v>0</v>
      </c>
      <c r="AL50">
        <f t="shared" si="9"/>
        <v>2</v>
      </c>
      <c r="AM50">
        <f t="shared" si="10"/>
        <v>1</v>
      </c>
      <c r="AN50">
        <f t="shared" si="11"/>
        <v>-4</v>
      </c>
      <c r="AO50">
        <f t="shared" si="12"/>
        <v>1</v>
      </c>
      <c r="AP50" s="222">
        <f t="shared" si="24"/>
        <v>57.9</v>
      </c>
      <c r="AQ50" s="222">
        <f t="shared" si="25"/>
        <v>54.1</v>
      </c>
      <c r="AR50" s="222">
        <f t="shared" si="26"/>
        <v>3.7999999999999972</v>
      </c>
      <c r="AS50" s="225">
        <f t="shared" si="27"/>
        <v>0.15392857142857125</v>
      </c>
      <c r="AT50" s="222">
        <f t="shared" si="28"/>
        <v>0.39999999999999858</v>
      </c>
      <c r="AU50" s="222">
        <f>STDEV(AC50:AI50)</f>
        <v>1.9518001458970666</v>
      </c>
      <c r="AV50" s="222">
        <f>STDEV(AJ50:AO50)</f>
        <v>2.4289915602982237</v>
      </c>
      <c r="AW50" s="221">
        <f t="shared" si="29"/>
        <v>3</v>
      </c>
      <c r="AX50" s="221">
        <f t="shared" si="30"/>
        <v>-4</v>
      </c>
      <c r="AY50" s="221">
        <f t="shared" si="31"/>
        <v>7</v>
      </c>
      <c r="AZ50" t="str">
        <f t="shared" si="13"/>
        <v>Turkey</v>
      </c>
      <c r="BA50" s="245">
        <f t="shared" si="32"/>
        <v>25</v>
      </c>
      <c r="BB50">
        <f t="shared" si="14"/>
        <v>20</v>
      </c>
      <c r="BC50">
        <f t="shared" si="33"/>
        <v>3</v>
      </c>
      <c r="BD50">
        <f t="shared" si="34"/>
        <v>3</v>
      </c>
      <c r="BE50">
        <v>1000000</v>
      </c>
      <c r="BF50" s="249">
        <f t="shared" si="15"/>
        <v>1000051.2</v>
      </c>
      <c r="BG50" s="248">
        <f t="shared" si="35"/>
        <v>3</v>
      </c>
      <c r="BH50" s="221">
        <f t="shared" si="36"/>
        <v>22</v>
      </c>
      <c r="BJ50" s="239" t="s">
        <v>444</v>
      </c>
      <c r="BK50" s="240">
        <v>14</v>
      </c>
      <c r="BL50" s="240">
        <v>14</v>
      </c>
      <c r="BM50" s="240">
        <v>26</v>
      </c>
      <c r="BN50" s="240">
        <v>22</v>
      </c>
      <c r="BO50" s="240">
        <v>1000000</v>
      </c>
    </row>
    <row r="51" spans="1:67" ht="15" thickBot="1" x14ac:dyDescent="0.35">
      <c r="A51" s="219" t="s">
        <v>59</v>
      </c>
      <c r="B51" s="220">
        <v>1</v>
      </c>
      <c r="C51" s="220">
        <v>1</v>
      </c>
      <c r="D51" s="220">
        <v>1</v>
      </c>
      <c r="E51" s="220">
        <v>1</v>
      </c>
      <c r="F51" s="220">
        <v>1</v>
      </c>
      <c r="G51" s="220">
        <v>1</v>
      </c>
      <c r="H51" s="220">
        <v>1</v>
      </c>
      <c r="I51" s="220">
        <v>7</v>
      </c>
      <c r="K51" s="219" t="s">
        <v>59</v>
      </c>
      <c r="L51" s="222">
        <v>44.2</v>
      </c>
      <c r="M51" s="222">
        <v>45</v>
      </c>
      <c r="N51" s="222">
        <v>45</v>
      </c>
      <c r="O51" s="222">
        <v>46.45</v>
      </c>
      <c r="P51" s="222">
        <v>47.88</v>
      </c>
      <c r="Q51" s="222">
        <v>50.13</v>
      </c>
      <c r="R51" s="222">
        <v>50.1</v>
      </c>
      <c r="S51" s="222">
        <v>46.965714285714284</v>
      </c>
      <c r="T51" s="222">
        <f t="shared" si="16"/>
        <v>5.8999999999999986</v>
      </c>
      <c r="U51" s="228">
        <f t="shared" si="17"/>
        <v>4.3978260869565204</v>
      </c>
      <c r="V51" s="229">
        <f t="shared" si="18"/>
        <v>44</v>
      </c>
      <c r="W51" s="228">
        <f>SLOPE(L51:R51,$L$6:$R$6)</f>
        <v>1.1014285714285716</v>
      </c>
      <c r="X51" s="228">
        <f t="shared" si="19"/>
        <v>0.87130434782608757</v>
      </c>
      <c r="Y51" s="249">
        <f t="shared" si="20"/>
        <v>42</v>
      </c>
      <c r="Z51" s="229">
        <f t="shared" si="21"/>
        <v>2</v>
      </c>
      <c r="AB51" t="str">
        <f>K51</f>
        <v>Ukraine</v>
      </c>
      <c r="AC51">
        <f t="shared" si="22"/>
        <v>46</v>
      </c>
      <c r="AD51">
        <f t="shared" si="2"/>
        <v>46</v>
      </c>
      <c r="AE51">
        <f t="shared" si="3"/>
        <v>46</v>
      </c>
      <c r="AF51">
        <f t="shared" si="4"/>
        <v>46</v>
      </c>
      <c r="AG51">
        <f t="shared" si="5"/>
        <v>46</v>
      </c>
      <c r="AH51">
        <f t="shared" si="6"/>
        <v>46</v>
      </c>
      <c r="AI51">
        <f t="shared" si="7"/>
        <v>46</v>
      </c>
      <c r="AJ51">
        <f t="shared" si="23"/>
        <v>0</v>
      </c>
      <c r="AK51">
        <f t="shared" si="8"/>
        <v>0</v>
      </c>
      <c r="AL51">
        <f t="shared" si="9"/>
        <v>0</v>
      </c>
      <c r="AM51">
        <f t="shared" si="10"/>
        <v>0</v>
      </c>
      <c r="AN51">
        <f t="shared" si="11"/>
        <v>0</v>
      </c>
      <c r="AO51">
        <f t="shared" si="12"/>
        <v>0</v>
      </c>
      <c r="AP51" s="222">
        <f t="shared" si="24"/>
        <v>50.13</v>
      </c>
      <c r="AQ51" s="222">
        <f t="shared" si="25"/>
        <v>44.2</v>
      </c>
      <c r="AR51" s="222">
        <f t="shared" si="26"/>
        <v>5.93</v>
      </c>
      <c r="AS51" s="225">
        <f t="shared" si="27"/>
        <v>1.1014285714285716</v>
      </c>
      <c r="AT51" s="222">
        <f t="shared" si="28"/>
        <v>5.8999999999999986</v>
      </c>
      <c r="AU51" s="222">
        <f>STDEV(AC51:AI51)</f>
        <v>0</v>
      </c>
      <c r="AV51" s="222">
        <f>STDEV(AJ51:AO51)</f>
        <v>0</v>
      </c>
      <c r="AW51" s="221">
        <f t="shared" si="29"/>
        <v>0</v>
      </c>
      <c r="AX51" s="221">
        <f t="shared" si="30"/>
        <v>0</v>
      </c>
      <c r="AY51" s="221">
        <f t="shared" si="31"/>
        <v>0</v>
      </c>
      <c r="AZ51" t="str">
        <f t="shared" si="13"/>
        <v>Ukraine</v>
      </c>
      <c r="BA51" s="245">
        <f t="shared" si="32"/>
        <v>42</v>
      </c>
      <c r="BB51">
        <f t="shared" si="14"/>
        <v>44</v>
      </c>
      <c r="BC51">
        <f t="shared" si="33"/>
        <v>38</v>
      </c>
      <c r="BD51">
        <f t="shared" si="34"/>
        <v>44</v>
      </c>
      <c r="BE51">
        <v>1000000</v>
      </c>
      <c r="BF51" s="249">
        <f t="shared" si="15"/>
        <v>999916.2</v>
      </c>
      <c r="BG51" s="248">
        <f t="shared" si="35"/>
        <v>46</v>
      </c>
      <c r="BH51" s="221">
        <f t="shared" si="36"/>
        <v>-4</v>
      </c>
      <c r="BJ51" s="239" t="s">
        <v>445</v>
      </c>
      <c r="BK51" s="240">
        <v>25</v>
      </c>
      <c r="BL51" s="240">
        <v>20</v>
      </c>
      <c r="BM51" s="240">
        <v>3</v>
      </c>
      <c r="BN51" s="240">
        <v>3</v>
      </c>
      <c r="BO51" s="240">
        <v>1000000</v>
      </c>
    </row>
    <row r="52" spans="1:67" ht="15" thickBot="1" x14ac:dyDescent="0.35">
      <c r="A52" s="219" t="s">
        <v>352</v>
      </c>
      <c r="B52" s="220">
        <v>1</v>
      </c>
      <c r="C52" s="220">
        <v>1</v>
      </c>
      <c r="D52" s="220">
        <v>1</v>
      </c>
      <c r="E52" s="220">
        <v>1</v>
      </c>
      <c r="F52" s="220">
        <v>1</v>
      </c>
      <c r="G52" s="220">
        <v>1</v>
      </c>
      <c r="H52" s="220">
        <v>1</v>
      </c>
      <c r="I52" s="220">
        <v>7</v>
      </c>
      <c r="K52" s="219" t="s">
        <v>352</v>
      </c>
      <c r="L52" s="222">
        <v>80.099999999999994</v>
      </c>
      <c r="M52" s="222">
        <v>81.7</v>
      </c>
      <c r="N52" s="222">
        <v>81.8</v>
      </c>
      <c r="O52" s="222">
        <v>81.849999999999994</v>
      </c>
      <c r="P52" s="222">
        <v>82.11</v>
      </c>
      <c r="Q52" s="222">
        <v>81.33</v>
      </c>
      <c r="R52" s="222">
        <v>80.25</v>
      </c>
      <c r="S52" s="222">
        <v>81.305714285714302</v>
      </c>
      <c r="T52" s="222">
        <f t="shared" si="16"/>
        <v>0.15000000000000568</v>
      </c>
      <c r="U52" s="228">
        <f t="shared" si="17"/>
        <v>-1.3521739130434725</v>
      </c>
      <c r="V52" s="229">
        <f t="shared" si="18"/>
        <v>16</v>
      </c>
      <c r="W52" s="228">
        <f>SLOPE(L52:R52,$L$6:$R$6)</f>
        <v>7.1428571428607966E-4</v>
      </c>
      <c r="X52" s="228">
        <f t="shared" si="19"/>
        <v>-0.229409937888198</v>
      </c>
      <c r="Y52" s="249">
        <f t="shared" si="20"/>
        <v>19</v>
      </c>
      <c r="Z52" s="229">
        <f t="shared" si="21"/>
        <v>-3</v>
      </c>
      <c r="AB52" t="str">
        <f>K52</f>
        <v>UnitedKingdom</v>
      </c>
      <c r="AC52">
        <f t="shared" si="22"/>
        <v>6</v>
      </c>
      <c r="AD52">
        <f t="shared" si="2"/>
        <v>5</v>
      </c>
      <c r="AE52">
        <f t="shared" si="3"/>
        <v>5</v>
      </c>
      <c r="AF52">
        <f t="shared" si="4"/>
        <v>5</v>
      </c>
      <c r="AG52">
        <f t="shared" si="5"/>
        <v>5</v>
      </c>
      <c r="AH52">
        <f t="shared" si="6"/>
        <v>5</v>
      </c>
      <c r="AI52">
        <f t="shared" si="7"/>
        <v>6</v>
      </c>
      <c r="AJ52">
        <f t="shared" si="23"/>
        <v>-1</v>
      </c>
      <c r="AK52">
        <f t="shared" si="8"/>
        <v>0</v>
      </c>
      <c r="AL52">
        <f t="shared" si="9"/>
        <v>0</v>
      </c>
      <c r="AM52">
        <f t="shared" si="10"/>
        <v>0</v>
      </c>
      <c r="AN52">
        <f t="shared" si="11"/>
        <v>0</v>
      </c>
      <c r="AO52">
        <f t="shared" si="12"/>
        <v>1</v>
      </c>
      <c r="AP52" s="222">
        <f t="shared" si="24"/>
        <v>82.11</v>
      </c>
      <c r="AQ52" s="222">
        <f t="shared" si="25"/>
        <v>80.099999999999994</v>
      </c>
      <c r="AR52" s="222">
        <f t="shared" si="26"/>
        <v>2.0100000000000051</v>
      </c>
      <c r="AS52" s="225">
        <f t="shared" si="27"/>
        <v>7.1428571428607966E-4</v>
      </c>
      <c r="AT52" s="222">
        <f t="shared" si="28"/>
        <v>0.15000000000000568</v>
      </c>
      <c r="AU52" s="222">
        <f>STDEV(AC52:AI52)</f>
        <v>0.48795003647426655</v>
      </c>
      <c r="AV52" s="222">
        <f>STDEV(AJ52:AO52)</f>
        <v>0.63245553203367588</v>
      </c>
      <c r="AW52" s="221">
        <f t="shared" si="29"/>
        <v>1</v>
      </c>
      <c r="AX52" s="221">
        <f t="shared" si="30"/>
        <v>-1</v>
      </c>
      <c r="AY52" s="221">
        <f t="shared" si="31"/>
        <v>2</v>
      </c>
      <c r="AZ52" t="str">
        <f t="shared" si="13"/>
        <v>UnitedKingdom</v>
      </c>
      <c r="BA52" s="246">
        <f t="shared" si="32"/>
        <v>19</v>
      </c>
      <c r="BB52">
        <f t="shared" si="14"/>
        <v>16</v>
      </c>
      <c r="BC52">
        <f t="shared" si="33"/>
        <v>26</v>
      </c>
      <c r="BD52">
        <f t="shared" si="34"/>
        <v>31</v>
      </c>
      <c r="BE52">
        <v>1000000</v>
      </c>
      <c r="BF52" s="250">
        <f t="shared" si="15"/>
        <v>999991.7</v>
      </c>
      <c r="BG52" s="248">
        <f t="shared" si="35"/>
        <v>28</v>
      </c>
      <c r="BH52" s="221">
        <f t="shared" si="36"/>
        <v>-9</v>
      </c>
      <c r="BJ52" s="239" t="s">
        <v>446</v>
      </c>
      <c r="BK52" s="240">
        <v>42</v>
      </c>
      <c r="BL52" s="240">
        <v>44</v>
      </c>
      <c r="BM52" s="240">
        <v>38</v>
      </c>
      <c r="BN52" s="240">
        <v>44</v>
      </c>
      <c r="BO52" s="240">
        <v>1000000</v>
      </c>
    </row>
    <row r="53" spans="1:67" ht="46.8" thickBot="1" x14ac:dyDescent="0.9">
      <c r="A53" s="219" t="s">
        <v>345</v>
      </c>
      <c r="B53" s="220">
        <v>46</v>
      </c>
      <c r="C53" s="220">
        <v>46</v>
      </c>
      <c r="D53" s="220">
        <v>46</v>
      </c>
      <c r="E53" s="220">
        <v>46</v>
      </c>
      <c r="F53" s="220">
        <v>46</v>
      </c>
      <c r="G53" s="220">
        <v>46</v>
      </c>
      <c r="H53" s="220">
        <v>46</v>
      </c>
      <c r="I53" s="220">
        <v>322</v>
      </c>
      <c r="K53" s="219" t="s">
        <v>358</v>
      </c>
      <c r="L53" s="222">
        <v>64.958695652173915</v>
      </c>
      <c r="M53" s="222">
        <v>65.536956521739143</v>
      </c>
      <c r="N53" s="222">
        <v>65.563043478260894</v>
      </c>
      <c r="O53" s="222">
        <v>65.904347826086962</v>
      </c>
      <c r="P53" s="222">
        <v>65.996956521739136</v>
      </c>
      <c r="Q53" s="222">
        <v>66.288478260869582</v>
      </c>
      <c r="R53" s="222">
        <v>66.460869565217394</v>
      </c>
      <c r="S53" s="222">
        <v>65.81562111801243</v>
      </c>
      <c r="T53" s="224">
        <f t="shared" si="16"/>
        <v>1.5021739130434781</v>
      </c>
      <c r="U53" s="228">
        <f t="shared" si="17"/>
        <v>0</v>
      </c>
      <c r="V53" s="229"/>
      <c r="W53" s="228">
        <f>SLOPE(L53:R53,$L$6:$R$6)</f>
        <v>0.23012422360248408</v>
      </c>
      <c r="X53" s="228">
        <f t="shared" si="19"/>
        <v>0</v>
      </c>
      <c r="Z53" s="229">
        <f t="shared" si="21"/>
        <v>0</v>
      </c>
      <c r="BJ53" s="239" t="s">
        <v>447</v>
      </c>
      <c r="BK53" s="240">
        <v>19</v>
      </c>
      <c r="BL53" s="240">
        <v>16</v>
      </c>
      <c r="BM53" s="240">
        <v>26</v>
      </c>
      <c r="BN53" s="240">
        <v>31</v>
      </c>
      <c r="BO53" s="240">
        <v>1000000</v>
      </c>
    </row>
    <row r="54" spans="1:67" ht="18.600000000000001" thickBot="1" x14ac:dyDescent="0.35">
      <c r="BJ54" s="235"/>
    </row>
    <row r="55" spans="1:67" ht="15" thickBot="1" x14ac:dyDescent="0.35">
      <c r="BJ55" s="239" t="s">
        <v>448</v>
      </c>
      <c r="BK55" s="239" t="s">
        <v>397</v>
      </c>
      <c r="BL55" s="239" t="s">
        <v>398</v>
      </c>
      <c r="BM55" s="239" t="s">
        <v>399</v>
      </c>
      <c r="BN55" s="239" t="s">
        <v>400</v>
      </c>
    </row>
    <row r="56" spans="1:67" ht="15" thickBot="1" x14ac:dyDescent="0.35">
      <c r="BJ56" s="239" t="s">
        <v>449</v>
      </c>
      <c r="BK56" s="240" t="s">
        <v>450</v>
      </c>
      <c r="BL56" s="240" t="s">
        <v>451</v>
      </c>
      <c r="BM56" s="240" t="s">
        <v>452</v>
      </c>
      <c r="BN56" s="240" t="s">
        <v>453</v>
      </c>
    </row>
    <row r="57" spans="1:67" ht="15" thickBot="1" x14ac:dyDescent="0.35">
      <c r="BJ57" s="239" t="s">
        <v>454</v>
      </c>
      <c r="BK57" s="240" t="s">
        <v>455</v>
      </c>
      <c r="BL57" s="240" t="s">
        <v>456</v>
      </c>
      <c r="BM57" s="240" t="s">
        <v>457</v>
      </c>
      <c r="BN57" s="240" t="s">
        <v>458</v>
      </c>
    </row>
    <row r="58" spans="1:67" ht="15" thickBot="1" x14ac:dyDescent="0.35">
      <c r="BJ58" s="239" t="s">
        <v>459</v>
      </c>
      <c r="BK58" s="240" t="s">
        <v>460</v>
      </c>
      <c r="BL58" s="240" t="s">
        <v>461</v>
      </c>
      <c r="BM58" s="240" t="s">
        <v>462</v>
      </c>
      <c r="BN58" s="240" t="s">
        <v>463</v>
      </c>
    </row>
    <row r="59" spans="1:67" ht="15" thickBot="1" x14ac:dyDescent="0.35">
      <c r="BJ59" s="239" t="s">
        <v>464</v>
      </c>
      <c r="BK59" s="240" t="s">
        <v>465</v>
      </c>
      <c r="BL59" s="240" t="s">
        <v>466</v>
      </c>
      <c r="BM59" s="240" t="s">
        <v>467</v>
      </c>
      <c r="BN59" s="240" t="s">
        <v>468</v>
      </c>
    </row>
    <row r="60" spans="1:67" ht="15" thickBot="1" x14ac:dyDescent="0.35">
      <c r="BJ60" s="239" t="s">
        <v>469</v>
      </c>
      <c r="BK60" s="240" t="s">
        <v>470</v>
      </c>
      <c r="BL60" s="240" t="s">
        <v>471</v>
      </c>
      <c r="BM60" s="240" t="s">
        <v>472</v>
      </c>
      <c r="BN60" s="240" t="s">
        <v>473</v>
      </c>
    </row>
    <row r="61" spans="1:67" ht="15" thickBot="1" x14ac:dyDescent="0.35">
      <c r="BJ61" s="239" t="s">
        <v>474</v>
      </c>
      <c r="BK61" s="240" t="s">
        <v>475</v>
      </c>
      <c r="BL61" s="240" t="s">
        <v>476</v>
      </c>
      <c r="BM61" s="240" t="s">
        <v>477</v>
      </c>
      <c r="BN61" s="240" t="s">
        <v>478</v>
      </c>
    </row>
    <row r="62" spans="1:67" ht="15" thickBot="1" x14ac:dyDescent="0.35">
      <c r="BJ62" s="239" t="s">
        <v>479</v>
      </c>
      <c r="BK62" s="240" t="s">
        <v>480</v>
      </c>
      <c r="BL62" s="240" t="s">
        <v>481</v>
      </c>
      <c r="BM62" s="240" t="s">
        <v>482</v>
      </c>
      <c r="BN62" s="240" t="s">
        <v>483</v>
      </c>
    </row>
    <row r="63" spans="1:67" ht="15" thickBot="1" x14ac:dyDescent="0.35">
      <c r="BJ63" s="239" t="s">
        <v>484</v>
      </c>
      <c r="BK63" s="240" t="s">
        <v>485</v>
      </c>
      <c r="BL63" s="240" t="s">
        <v>486</v>
      </c>
      <c r="BM63" s="240" t="s">
        <v>487</v>
      </c>
      <c r="BN63" s="240" t="s">
        <v>488</v>
      </c>
    </row>
    <row r="64" spans="1:67" ht="15" thickBot="1" x14ac:dyDescent="0.35">
      <c r="BJ64" s="239" t="s">
        <v>489</v>
      </c>
      <c r="BK64" s="240" t="s">
        <v>490</v>
      </c>
      <c r="BL64" s="240" t="s">
        <v>491</v>
      </c>
      <c r="BM64" s="240" t="s">
        <v>492</v>
      </c>
      <c r="BN64" s="240" t="s">
        <v>492</v>
      </c>
    </row>
    <row r="65" spans="62:66" ht="15" thickBot="1" x14ac:dyDescent="0.35">
      <c r="BJ65" s="239" t="s">
        <v>493</v>
      </c>
      <c r="BK65" s="240" t="s">
        <v>494</v>
      </c>
      <c r="BL65" s="240" t="s">
        <v>495</v>
      </c>
      <c r="BM65" s="240" t="s">
        <v>496</v>
      </c>
      <c r="BN65" s="240" t="s">
        <v>496</v>
      </c>
    </row>
    <row r="66" spans="62:66" ht="15" thickBot="1" x14ac:dyDescent="0.35">
      <c r="BJ66" s="239" t="s">
        <v>497</v>
      </c>
      <c r="BK66" s="240" t="s">
        <v>498</v>
      </c>
      <c r="BL66" s="240" t="s">
        <v>499</v>
      </c>
      <c r="BM66" s="240" t="s">
        <v>500</v>
      </c>
      <c r="BN66" s="240" t="s">
        <v>500</v>
      </c>
    </row>
    <row r="67" spans="62:66" ht="15" thickBot="1" x14ac:dyDescent="0.35">
      <c r="BJ67" s="239" t="s">
        <v>501</v>
      </c>
      <c r="BK67" s="240" t="s">
        <v>502</v>
      </c>
      <c r="BL67" s="240" t="s">
        <v>503</v>
      </c>
      <c r="BM67" s="240" t="s">
        <v>504</v>
      </c>
      <c r="BN67" s="240" t="s">
        <v>504</v>
      </c>
    </row>
    <row r="68" spans="62:66" ht="15" thickBot="1" x14ac:dyDescent="0.35">
      <c r="BJ68" s="239" t="s">
        <v>505</v>
      </c>
      <c r="BK68" s="240" t="s">
        <v>506</v>
      </c>
      <c r="BL68" s="240" t="s">
        <v>507</v>
      </c>
      <c r="BM68" s="240" t="s">
        <v>508</v>
      </c>
      <c r="BN68" s="240" t="s">
        <v>508</v>
      </c>
    </row>
    <row r="69" spans="62:66" ht="15" thickBot="1" x14ac:dyDescent="0.35">
      <c r="BJ69" s="239" t="s">
        <v>509</v>
      </c>
      <c r="BK69" s="240" t="s">
        <v>510</v>
      </c>
      <c r="BL69" s="240" t="s">
        <v>511</v>
      </c>
      <c r="BM69" s="240" t="s">
        <v>512</v>
      </c>
      <c r="BN69" s="240" t="s">
        <v>512</v>
      </c>
    </row>
    <row r="70" spans="62:66" ht="15" thickBot="1" x14ac:dyDescent="0.35">
      <c r="BJ70" s="239" t="s">
        <v>513</v>
      </c>
      <c r="BK70" s="240" t="s">
        <v>514</v>
      </c>
      <c r="BL70" s="240" t="s">
        <v>515</v>
      </c>
      <c r="BM70" s="240" t="s">
        <v>516</v>
      </c>
      <c r="BN70" s="240" t="s">
        <v>516</v>
      </c>
    </row>
    <row r="71" spans="62:66" ht="15" thickBot="1" x14ac:dyDescent="0.35">
      <c r="BJ71" s="239" t="s">
        <v>517</v>
      </c>
      <c r="BK71" s="240" t="s">
        <v>518</v>
      </c>
      <c r="BL71" s="240" t="s">
        <v>519</v>
      </c>
      <c r="BM71" s="240" t="s">
        <v>520</v>
      </c>
      <c r="BN71" s="240" t="s">
        <v>520</v>
      </c>
    </row>
    <row r="72" spans="62:66" ht="15" thickBot="1" x14ac:dyDescent="0.35">
      <c r="BJ72" s="239" t="s">
        <v>521</v>
      </c>
      <c r="BK72" s="240" t="s">
        <v>522</v>
      </c>
      <c r="BL72" s="240" t="s">
        <v>523</v>
      </c>
      <c r="BM72" s="240" t="s">
        <v>524</v>
      </c>
      <c r="BN72" s="240" t="s">
        <v>524</v>
      </c>
    </row>
    <row r="73" spans="62:66" ht="15" thickBot="1" x14ac:dyDescent="0.35">
      <c r="BJ73" s="239" t="s">
        <v>525</v>
      </c>
      <c r="BK73" s="240" t="s">
        <v>526</v>
      </c>
      <c r="BL73" s="240" t="s">
        <v>527</v>
      </c>
      <c r="BM73" s="240" t="s">
        <v>528</v>
      </c>
      <c r="BN73" s="240" t="s">
        <v>528</v>
      </c>
    </row>
    <row r="74" spans="62:66" ht="15" thickBot="1" x14ac:dyDescent="0.35">
      <c r="BJ74" s="239" t="s">
        <v>529</v>
      </c>
      <c r="BK74" s="240" t="s">
        <v>530</v>
      </c>
      <c r="BL74" s="240" t="s">
        <v>531</v>
      </c>
      <c r="BM74" s="240" t="s">
        <v>532</v>
      </c>
      <c r="BN74" s="240" t="s">
        <v>532</v>
      </c>
    </row>
    <row r="75" spans="62:66" ht="15" thickBot="1" x14ac:dyDescent="0.35">
      <c r="BJ75" s="239" t="s">
        <v>533</v>
      </c>
      <c r="BK75" s="240" t="s">
        <v>534</v>
      </c>
      <c r="BL75" s="240" t="s">
        <v>535</v>
      </c>
      <c r="BM75" s="240" t="s">
        <v>536</v>
      </c>
      <c r="BN75" s="240" t="s">
        <v>536</v>
      </c>
    </row>
    <row r="76" spans="62:66" ht="15" thickBot="1" x14ac:dyDescent="0.35">
      <c r="BJ76" s="239" t="s">
        <v>537</v>
      </c>
      <c r="BK76" s="240" t="s">
        <v>538</v>
      </c>
      <c r="BL76" s="240" t="s">
        <v>539</v>
      </c>
      <c r="BM76" s="240" t="s">
        <v>540</v>
      </c>
      <c r="BN76" s="240" t="s">
        <v>540</v>
      </c>
    </row>
    <row r="77" spans="62:66" ht="15" thickBot="1" x14ac:dyDescent="0.35">
      <c r="BJ77" s="239" t="s">
        <v>541</v>
      </c>
      <c r="BK77" s="240" t="s">
        <v>542</v>
      </c>
      <c r="BL77" s="240" t="s">
        <v>543</v>
      </c>
      <c r="BM77" s="240" t="s">
        <v>544</v>
      </c>
      <c r="BN77" s="240" t="s">
        <v>544</v>
      </c>
    </row>
    <row r="78" spans="62:66" ht="15" thickBot="1" x14ac:dyDescent="0.35">
      <c r="BJ78" s="239" t="s">
        <v>545</v>
      </c>
      <c r="BK78" s="240" t="s">
        <v>546</v>
      </c>
      <c r="BL78" s="240" t="s">
        <v>547</v>
      </c>
      <c r="BM78" s="240" t="s">
        <v>548</v>
      </c>
      <c r="BN78" s="240" t="s">
        <v>548</v>
      </c>
    </row>
    <row r="79" spans="62:66" ht="15" thickBot="1" x14ac:dyDescent="0.35">
      <c r="BJ79" s="239" t="s">
        <v>549</v>
      </c>
      <c r="BK79" s="240" t="s">
        <v>550</v>
      </c>
      <c r="BL79" s="240" t="s">
        <v>551</v>
      </c>
      <c r="BM79" s="240" t="s">
        <v>552</v>
      </c>
      <c r="BN79" s="240" t="s">
        <v>552</v>
      </c>
    </row>
    <row r="80" spans="62:66" ht="15" thickBot="1" x14ac:dyDescent="0.35">
      <c r="BJ80" s="239" t="s">
        <v>553</v>
      </c>
      <c r="BK80" s="240" t="s">
        <v>554</v>
      </c>
      <c r="BL80" s="240" t="s">
        <v>555</v>
      </c>
      <c r="BM80" s="240" t="s">
        <v>556</v>
      </c>
      <c r="BN80" s="240" t="s">
        <v>556</v>
      </c>
    </row>
    <row r="81" spans="62:66" ht="15" thickBot="1" x14ac:dyDescent="0.35">
      <c r="BJ81" s="239" t="s">
        <v>557</v>
      </c>
      <c r="BK81" s="240" t="s">
        <v>558</v>
      </c>
      <c r="BL81" s="240" t="s">
        <v>559</v>
      </c>
      <c r="BM81" s="240" t="s">
        <v>560</v>
      </c>
      <c r="BN81" s="240" t="s">
        <v>560</v>
      </c>
    </row>
    <row r="82" spans="62:66" ht="15" thickBot="1" x14ac:dyDescent="0.35">
      <c r="BJ82" s="239" t="s">
        <v>561</v>
      </c>
      <c r="BK82" s="240" t="s">
        <v>562</v>
      </c>
      <c r="BL82" s="240" t="s">
        <v>563</v>
      </c>
      <c r="BM82" s="240" t="s">
        <v>564</v>
      </c>
      <c r="BN82" s="240" t="s">
        <v>564</v>
      </c>
    </row>
    <row r="83" spans="62:66" ht="15" thickBot="1" x14ac:dyDescent="0.35">
      <c r="BJ83" s="239" t="s">
        <v>565</v>
      </c>
      <c r="BK83" s="240" t="s">
        <v>566</v>
      </c>
      <c r="BL83" s="240" t="s">
        <v>567</v>
      </c>
      <c r="BM83" s="240" t="s">
        <v>568</v>
      </c>
      <c r="BN83" s="240" t="s">
        <v>568</v>
      </c>
    </row>
    <row r="84" spans="62:66" ht="15" thickBot="1" x14ac:dyDescent="0.35">
      <c r="BJ84" s="239" t="s">
        <v>569</v>
      </c>
      <c r="BK84" s="240" t="s">
        <v>570</v>
      </c>
      <c r="BL84" s="240" t="s">
        <v>571</v>
      </c>
      <c r="BM84" s="240" t="s">
        <v>572</v>
      </c>
      <c r="BN84" s="240" t="s">
        <v>572</v>
      </c>
    </row>
    <row r="85" spans="62:66" ht="15" thickBot="1" x14ac:dyDescent="0.35">
      <c r="BJ85" s="239" t="s">
        <v>573</v>
      </c>
      <c r="BK85" s="240" t="s">
        <v>574</v>
      </c>
      <c r="BL85" s="240" t="s">
        <v>575</v>
      </c>
      <c r="BM85" s="240" t="s">
        <v>576</v>
      </c>
      <c r="BN85" s="240" t="s">
        <v>576</v>
      </c>
    </row>
    <row r="86" spans="62:66" ht="15" thickBot="1" x14ac:dyDescent="0.35">
      <c r="BJ86" s="239" t="s">
        <v>577</v>
      </c>
      <c r="BK86" s="240" t="s">
        <v>578</v>
      </c>
      <c r="BL86" s="240" t="s">
        <v>579</v>
      </c>
      <c r="BM86" s="240" t="s">
        <v>580</v>
      </c>
      <c r="BN86" s="240" t="s">
        <v>580</v>
      </c>
    </row>
    <row r="87" spans="62:66" ht="15" thickBot="1" x14ac:dyDescent="0.35">
      <c r="BJ87" s="239" t="s">
        <v>581</v>
      </c>
      <c r="BK87" s="240" t="s">
        <v>582</v>
      </c>
      <c r="BL87" s="240" t="s">
        <v>583</v>
      </c>
      <c r="BM87" s="240" t="s">
        <v>584</v>
      </c>
      <c r="BN87" s="240" t="s">
        <v>584</v>
      </c>
    </row>
    <row r="88" spans="62:66" ht="15" thickBot="1" x14ac:dyDescent="0.35">
      <c r="BJ88" s="239" t="s">
        <v>585</v>
      </c>
      <c r="BK88" s="240" t="s">
        <v>586</v>
      </c>
      <c r="BL88" s="240" t="s">
        <v>587</v>
      </c>
      <c r="BM88" s="240" t="s">
        <v>588</v>
      </c>
      <c r="BN88" s="240" t="s">
        <v>588</v>
      </c>
    </row>
    <row r="89" spans="62:66" ht="15" thickBot="1" x14ac:dyDescent="0.35">
      <c r="BJ89" s="239" t="s">
        <v>589</v>
      </c>
      <c r="BK89" s="240" t="s">
        <v>590</v>
      </c>
      <c r="BL89" s="240" t="s">
        <v>591</v>
      </c>
      <c r="BM89" s="240" t="s">
        <v>592</v>
      </c>
      <c r="BN89" s="240" t="s">
        <v>592</v>
      </c>
    </row>
    <row r="90" spans="62:66" ht="15" thickBot="1" x14ac:dyDescent="0.35">
      <c r="BJ90" s="239" t="s">
        <v>593</v>
      </c>
      <c r="BK90" s="240" t="s">
        <v>594</v>
      </c>
      <c r="BL90" s="240" t="s">
        <v>595</v>
      </c>
      <c r="BM90" s="240" t="s">
        <v>596</v>
      </c>
      <c r="BN90" s="240" t="s">
        <v>596</v>
      </c>
    </row>
    <row r="91" spans="62:66" ht="15" thickBot="1" x14ac:dyDescent="0.35">
      <c r="BJ91" s="239" t="s">
        <v>597</v>
      </c>
      <c r="BK91" s="240" t="s">
        <v>598</v>
      </c>
      <c r="BL91" s="240" t="s">
        <v>599</v>
      </c>
      <c r="BM91" s="240" t="s">
        <v>600</v>
      </c>
      <c r="BN91" s="240" t="s">
        <v>600</v>
      </c>
    </row>
    <row r="92" spans="62:66" ht="15" thickBot="1" x14ac:dyDescent="0.35">
      <c r="BJ92" s="239" t="s">
        <v>601</v>
      </c>
      <c r="BK92" s="240" t="s">
        <v>602</v>
      </c>
      <c r="BL92" s="240" t="s">
        <v>603</v>
      </c>
      <c r="BM92" s="240" t="s">
        <v>604</v>
      </c>
      <c r="BN92" s="240" t="s">
        <v>604</v>
      </c>
    </row>
    <row r="93" spans="62:66" ht="15" thickBot="1" x14ac:dyDescent="0.35">
      <c r="BJ93" s="239" t="s">
        <v>605</v>
      </c>
      <c r="BK93" s="240" t="s">
        <v>606</v>
      </c>
      <c r="BL93" s="240" t="s">
        <v>607</v>
      </c>
      <c r="BM93" s="240" t="s">
        <v>608</v>
      </c>
      <c r="BN93" s="240" t="s">
        <v>608</v>
      </c>
    </row>
    <row r="94" spans="62:66" ht="15" thickBot="1" x14ac:dyDescent="0.35">
      <c r="BJ94" s="239" t="s">
        <v>609</v>
      </c>
      <c r="BK94" s="240" t="s">
        <v>610</v>
      </c>
      <c r="BL94" s="240" t="s">
        <v>611</v>
      </c>
      <c r="BM94" s="240" t="s">
        <v>612</v>
      </c>
      <c r="BN94" s="240" t="s">
        <v>612</v>
      </c>
    </row>
    <row r="95" spans="62:66" ht="15" thickBot="1" x14ac:dyDescent="0.35">
      <c r="BJ95" s="239" t="s">
        <v>613</v>
      </c>
      <c r="BK95" s="240" t="s">
        <v>614</v>
      </c>
      <c r="BL95" s="240" t="s">
        <v>615</v>
      </c>
      <c r="BM95" s="240" t="s">
        <v>616</v>
      </c>
      <c r="BN95" s="240" t="s">
        <v>616</v>
      </c>
    </row>
    <row r="96" spans="62:66" ht="15" thickBot="1" x14ac:dyDescent="0.35">
      <c r="BJ96" s="239" t="s">
        <v>617</v>
      </c>
      <c r="BK96" s="240" t="s">
        <v>618</v>
      </c>
      <c r="BL96" s="240" t="s">
        <v>619</v>
      </c>
      <c r="BM96" s="240" t="s">
        <v>620</v>
      </c>
      <c r="BN96" s="240" t="s">
        <v>620</v>
      </c>
    </row>
    <row r="97" spans="62:66" ht="15" thickBot="1" x14ac:dyDescent="0.35">
      <c r="BJ97" s="239" t="s">
        <v>621</v>
      </c>
      <c r="BK97" s="240" t="s">
        <v>622</v>
      </c>
      <c r="BL97" s="240" t="s">
        <v>623</v>
      </c>
      <c r="BM97" s="240" t="s">
        <v>624</v>
      </c>
      <c r="BN97" s="240" t="s">
        <v>624</v>
      </c>
    </row>
    <row r="98" spans="62:66" ht="15" thickBot="1" x14ac:dyDescent="0.35">
      <c r="BJ98" s="239" t="s">
        <v>625</v>
      </c>
      <c r="BK98" s="240" t="s">
        <v>626</v>
      </c>
      <c r="BL98" s="240" t="s">
        <v>627</v>
      </c>
      <c r="BM98" s="240" t="s">
        <v>628</v>
      </c>
      <c r="BN98" s="240" t="s">
        <v>628</v>
      </c>
    </row>
    <row r="99" spans="62:66" ht="15" thickBot="1" x14ac:dyDescent="0.35">
      <c r="BJ99" s="239" t="s">
        <v>629</v>
      </c>
      <c r="BK99" s="240" t="s">
        <v>630</v>
      </c>
      <c r="BL99" s="240" t="s">
        <v>631</v>
      </c>
      <c r="BM99" s="240" t="s">
        <v>632</v>
      </c>
      <c r="BN99" s="240" t="s">
        <v>632</v>
      </c>
    </row>
    <row r="100" spans="62:66" ht="15" thickBot="1" x14ac:dyDescent="0.35">
      <c r="BJ100" s="239" t="s">
        <v>633</v>
      </c>
      <c r="BK100" s="240" t="s">
        <v>634</v>
      </c>
      <c r="BL100" s="240" t="s">
        <v>635</v>
      </c>
      <c r="BM100" s="240" t="s">
        <v>636</v>
      </c>
      <c r="BN100" s="240" t="s">
        <v>636</v>
      </c>
    </row>
    <row r="101" spans="62:66" ht="15" thickBot="1" x14ac:dyDescent="0.35">
      <c r="BJ101" s="239" t="s">
        <v>637</v>
      </c>
      <c r="BK101" s="240" t="s">
        <v>638</v>
      </c>
      <c r="BL101" s="240" t="s">
        <v>639</v>
      </c>
      <c r="BM101" s="240" t="s">
        <v>640</v>
      </c>
      <c r="BN101" s="240" t="s">
        <v>640</v>
      </c>
    </row>
    <row r="102" spans="62:66" ht="18.600000000000001" thickBot="1" x14ac:dyDescent="0.35">
      <c r="BJ102" s="235"/>
    </row>
    <row r="103" spans="62:66" ht="15" thickBot="1" x14ac:dyDescent="0.35">
      <c r="BJ103" s="239" t="s">
        <v>641</v>
      </c>
      <c r="BK103" s="239" t="s">
        <v>397</v>
      </c>
      <c r="BL103" s="239" t="s">
        <v>398</v>
      </c>
      <c r="BM103" s="239" t="s">
        <v>399</v>
      </c>
      <c r="BN103" s="239" t="s">
        <v>400</v>
      </c>
    </row>
    <row r="104" spans="62:66" ht="15" thickBot="1" x14ac:dyDescent="0.35">
      <c r="BJ104" s="239" t="s">
        <v>449</v>
      </c>
      <c r="BK104" s="240">
        <v>500041.6</v>
      </c>
      <c r="BL104" s="240">
        <v>499958.1</v>
      </c>
      <c r="BM104" s="240">
        <v>60.5</v>
      </c>
      <c r="BN104" s="240">
        <v>52.5</v>
      </c>
    </row>
    <row r="105" spans="62:66" ht="15" thickBot="1" x14ac:dyDescent="0.35">
      <c r="BJ105" s="239" t="s">
        <v>454</v>
      </c>
      <c r="BK105" s="240">
        <v>500032.1</v>
      </c>
      <c r="BL105" s="240">
        <v>499957.1</v>
      </c>
      <c r="BM105" s="240">
        <v>59.5</v>
      </c>
      <c r="BN105" s="240">
        <v>51.5</v>
      </c>
    </row>
    <row r="106" spans="62:66" ht="15" thickBot="1" x14ac:dyDescent="0.35">
      <c r="BJ106" s="239" t="s">
        <v>459</v>
      </c>
      <c r="BK106" s="240">
        <v>500031.6</v>
      </c>
      <c r="BL106" s="240">
        <v>499956.1</v>
      </c>
      <c r="BM106" s="240">
        <v>58.5</v>
      </c>
      <c r="BN106" s="240">
        <v>43</v>
      </c>
    </row>
    <row r="107" spans="62:66" ht="15" thickBot="1" x14ac:dyDescent="0.35">
      <c r="BJ107" s="239" t="s">
        <v>464</v>
      </c>
      <c r="BK107" s="240">
        <v>500031.1</v>
      </c>
      <c r="BL107" s="240">
        <v>499955.1</v>
      </c>
      <c r="BM107" s="240">
        <v>57.5</v>
      </c>
      <c r="BN107" s="240">
        <v>42</v>
      </c>
    </row>
    <row r="108" spans="62:66" ht="15" thickBot="1" x14ac:dyDescent="0.35">
      <c r="BJ108" s="239" t="s">
        <v>469</v>
      </c>
      <c r="BK108" s="240">
        <v>500025.59999999998</v>
      </c>
      <c r="BL108" s="240">
        <v>499954.1</v>
      </c>
      <c r="BM108" s="240">
        <v>56.5</v>
      </c>
      <c r="BN108" s="240">
        <v>41</v>
      </c>
    </row>
    <row r="109" spans="62:66" ht="15" thickBot="1" x14ac:dyDescent="0.35">
      <c r="BJ109" s="239" t="s">
        <v>474</v>
      </c>
      <c r="BK109" s="240">
        <v>500025.1</v>
      </c>
      <c r="BL109" s="240">
        <v>499953.1</v>
      </c>
      <c r="BM109" s="240">
        <v>55.5</v>
      </c>
      <c r="BN109" s="240">
        <v>40</v>
      </c>
    </row>
    <row r="110" spans="62:66" ht="15" thickBot="1" x14ac:dyDescent="0.35">
      <c r="BJ110" s="239" t="s">
        <v>479</v>
      </c>
      <c r="BK110" s="240">
        <v>500024.6</v>
      </c>
      <c r="BL110" s="240">
        <v>499952.1</v>
      </c>
      <c r="BM110" s="240">
        <v>54.5</v>
      </c>
      <c r="BN110" s="240">
        <v>39</v>
      </c>
    </row>
    <row r="111" spans="62:66" ht="15" thickBot="1" x14ac:dyDescent="0.35">
      <c r="BJ111" s="239" t="s">
        <v>484</v>
      </c>
      <c r="BK111" s="240">
        <v>500024.1</v>
      </c>
      <c r="BL111" s="240">
        <v>499951.1</v>
      </c>
      <c r="BM111" s="240">
        <v>53.5</v>
      </c>
      <c r="BN111" s="240">
        <v>38</v>
      </c>
    </row>
    <row r="112" spans="62:66" ht="15" thickBot="1" x14ac:dyDescent="0.35">
      <c r="BJ112" s="239" t="s">
        <v>489</v>
      </c>
      <c r="BK112" s="240">
        <v>500023.6</v>
      </c>
      <c r="BL112" s="240">
        <v>499950.1</v>
      </c>
      <c r="BM112" s="240">
        <v>37</v>
      </c>
      <c r="BN112" s="240">
        <v>37</v>
      </c>
    </row>
    <row r="113" spans="62:66" ht="15" thickBot="1" x14ac:dyDescent="0.35">
      <c r="BJ113" s="239" t="s">
        <v>493</v>
      </c>
      <c r="BK113" s="240">
        <v>500023.1</v>
      </c>
      <c r="BL113" s="240">
        <v>499949.1</v>
      </c>
      <c r="BM113" s="240">
        <v>36</v>
      </c>
      <c r="BN113" s="240">
        <v>36</v>
      </c>
    </row>
    <row r="114" spans="62:66" ht="15" thickBot="1" x14ac:dyDescent="0.35">
      <c r="BJ114" s="239" t="s">
        <v>497</v>
      </c>
      <c r="BK114" s="240">
        <v>500022.6</v>
      </c>
      <c r="BL114" s="240">
        <v>499948.1</v>
      </c>
      <c r="BM114" s="240">
        <v>35</v>
      </c>
      <c r="BN114" s="240">
        <v>35</v>
      </c>
    </row>
    <row r="115" spans="62:66" ht="15" thickBot="1" x14ac:dyDescent="0.35">
      <c r="BJ115" s="239" t="s">
        <v>501</v>
      </c>
      <c r="BK115" s="240">
        <v>500022.1</v>
      </c>
      <c r="BL115" s="240">
        <v>499947.1</v>
      </c>
      <c r="BM115" s="240">
        <v>34</v>
      </c>
      <c r="BN115" s="240">
        <v>34</v>
      </c>
    </row>
    <row r="116" spans="62:66" ht="15" thickBot="1" x14ac:dyDescent="0.35">
      <c r="BJ116" s="239" t="s">
        <v>505</v>
      </c>
      <c r="BK116" s="240">
        <v>500021.6</v>
      </c>
      <c r="BL116" s="240">
        <v>499946.1</v>
      </c>
      <c r="BM116" s="240">
        <v>33</v>
      </c>
      <c r="BN116" s="240">
        <v>33</v>
      </c>
    </row>
    <row r="117" spans="62:66" ht="15" thickBot="1" x14ac:dyDescent="0.35">
      <c r="BJ117" s="239" t="s">
        <v>509</v>
      </c>
      <c r="BK117" s="240">
        <v>500021.1</v>
      </c>
      <c r="BL117" s="240">
        <v>499945.1</v>
      </c>
      <c r="BM117" s="240">
        <v>32</v>
      </c>
      <c r="BN117" s="240">
        <v>32</v>
      </c>
    </row>
    <row r="118" spans="62:66" ht="15" thickBot="1" x14ac:dyDescent="0.35">
      <c r="BJ118" s="239" t="s">
        <v>513</v>
      </c>
      <c r="BK118" s="240">
        <v>500020.6</v>
      </c>
      <c r="BL118" s="240">
        <v>499944.1</v>
      </c>
      <c r="BM118" s="240">
        <v>31</v>
      </c>
      <c r="BN118" s="240">
        <v>31</v>
      </c>
    </row>
    <row r="119" spans="62:66" ht="15" thickBot="1" x14ac:dyDescent="0.35">
      <c r="BJ119" s="239" t="s">
        <v>517</v>
      </c>
      <c r="BK119" s="240">
        <v>500015.1</v>
      </c>
      <c r="BL119" s="240">
        <v>499943.1</v>
      </c>
      <c r="BM119" s="240">
        <v>30</v>
      </c>
      <c r="BN119" s="240">
        <v>30</v>
      </c>
    </row>
    <row r="120" spans="62:66" ht="15" thickBot="1" x14ac:dyDescent="0.35">
      <c r="BJ120" s="239" t="s">
        <v>521</v>
      </c>
      <c r="BK120" s="240">
        <v>500014.6</v>
      </c>
      <c r="BL120" s="240">
        <v>499942.1</v>
      </c>
      <c r="BM120" s="240">
        <v>29</v>
      </c>
      <c r="BN120" s="240">
        <v>29</v>
      </c>
    </row>
    <row r="121" spans="62:66" ht="15" thickBot="1" x14ac:dyDescent="0.35">
      <c r="BJ121" s="239" t="s">
        <v>525</v>
      </c>
      <c r="BK121" s="240">
        <v>500014.1</v>
      </c>
      <c r="BL121" s="240">
        <v>499941.1</v>
      </c>
      <c r="BM121" s="240">
        <v>28</v>
      </c>
      <c r="BN121" s="240">
        <v>28</v>
      </c>
    </row>
    <row r="122" spans="62:66" ht="15" thickBot="1" x14ac:dyDescent="0.35">
      <c r="BJ122" s="239" t="s">
        <v>529</v>
      </c>
      <c r="BK122" s="240">
        <v>500013.6</v>
      </c>
      <c r="BL122" s="240">
        <v>499940.1</v>
      </c>
      <c r="BM122" s="240">
        <v>27</v>
      </c>
      <c r="BN122" s="240">
        <v>27</v>
      </c>
    </row>
    <row r="123" spans="62:66" ht="15" thickBot="1" x14ac:dyDescent="0.35">
      <c r="BJ123" s="239" t="s">
        <v>533</v>
      </c>
      <c r="BK123" s="240">
        <v>500013.1</v>
      </c>
      <c r="BL123" s="240">
        <v>499939.1</v>
      </c>
      <c r="BM123" s="240">
        <v>26</v>
      </c>
      <c r="BN123" s="240">
        <v>26</v>
      </c>
    </row>
    <row r="124" spans="62:66" ht="15" thickBot="1" x14ac:dyDescent="0.35">
      <c r="BJ124" s="239" t="s">
        <v>537</v>
      </c>
      <c r="BK124" s="240">
        <v>500012.6</v>
      </c>
      <c r="BL124" s="240">
        <v>499938.1</v>
      </c>
      <c r="BM124" s="240">
        <v>25</v>
      </c>
      <c r="BN124" s="240">
        <v>25</v>
      </c>
    </row>
    <row r="125" spans="62:66" ht="15" thickBot="1" x14ac:dyDescent="0.35">
      <c r="BJ125" s="239" t="s">
        <v>541</v>
      </c>
      <c r="BK125" s="240">
        <v>500012.1</v>
      </c>
      <c r="BL125" s="240">
        <v>499937.1</v>
      </c>
      <c r="BM125" s="240">
        <v>24</v>
      </c>
      <c r="BN125" s="240">
        <v>24</v>
      </c>
    </row>
    <row r="126" spans="62:66" ht="15" thickBot="1" x14ac:dyDescent="0.35">
      <c r="BJ126" s="239" t="s">
        <v>545</v>
      </c>
      <c r="BK126" s="240">
        <v>500011.6</v>
      </c>
      <c r="BL126" s="240">
        <v>499936.1</v>
      </c>
      <c r="BM126" s="240">
        <v>23</v>
      </c>
      <c r="BN126" s="240">
        <v>23</v>
      </c>
    </row>
    <row r="127" spans="62:66" ht="15" thickBot="1" x14ac:dyDescent="0.35">
      <c r="BJ127" s="239" t="s">
        <v>549</v>
      </c>
      <c r="BK127" s="240">
        <v>500011.1</v>
      </c>
      <c r="BL127" s="240">
        <v>499935.1</v>
      </c>
      <c r="BM127" s="240">
        <v>22</v>
      </c>
      <c r="BN127" s="240">
        <v>22</v>
      </c>
    </row>
    <row r="128" spans="62:66" ht="15" thickBot="1" x14ac:dyDescent="0.35">
      <c r="BJ128" s="239" t="s">
        <v>553</v>
      </c>
      <c r="BK128" s="240">
        <v>500010.6</v>
      </c>
      <c r="BL128" s="240">
        <v>499934.1</v>
      </c>
      <c r="BM128" s="240">
        <v>21</v>
      </c>
      <c r="BN128" s="240">
        <v>21</v>
      </c>
    </row>
    <row r="129" spans="62:66" ht="15" thickBot="1" x14ac:dyDescent="0.35">
      <c r="BJ129" s="239" t="s">
        <v>557</v>
      </c>
      <c r="BK129" s="240">
        <v>500005.1</v>
      </c>
      <c r="BL129" s="240">
        <v>499933.1</v>
      </c>
      <c r="BM129" s="240">
        <v>20</v>
      </c>
      <c r="BN129" s="240">
        <v>20</v>
      </c>
    </row>
    <row r="130" spans="62:66" ht="15" thickBot="1" x14ac:dyDescent="0.35">
      <c r="BJ130" s="239" t="s">
        <v>561</v>
      </c>
      <c r="BK130" s="240">
        <v>500004.6</v>
      </c>
      <c r="BL130" s="240">
        <v>499932.1</v>
      </c>
      <c r="BM130" s="240">
        <v>19</v>
      </c>
      <c r="BN130" s="240">
        <v>19</v>
      </c>
    </row>
    <row r="131" spans="62:66" ht="15" thickBot="1" x14ac:dyDescent="0.35">
      <c r="BJ131" s="239" t="s">
        <v>565</v>
      </c>
      <c r="BK131" s="240">
        <v>500004.1</v>
      </c>
      <c r="BL131" s="240">
        <v>499931.1</v>
      </c>
      <c r="BM131" s="240">
        <v>18</v>
      </c>
      <c r="BN131" s="240">
        <v>18</v>
      </c>
    </row>
    <row r="132" spans="62:66" ht="15" thickBot="1" x14ac:dyDescent="0.35">
      <c r="BJ132" s="239" t="s">
        <v>569</v>
      </c>
      <c r="BK132" s="240">
        <v>500003.6</v>
      </c>
      <c r="BL132" s="240">
        <v>499930.1</v>
      </c>
      <c r="BM132" s="240">
        <v>17</v>
      </c>
      <c r="BN132" s="240">
        <v>17</v>
      </c>
    </row>
    <row r="133" spans="62:66" ht="15" thickBot="1" x14ac:dyDescent="0.35">
      <c r="BJ133" s="239" t="s">
        <v>573</v>
      </c>
      <c r="BK133" s="240">
        <v>500003.1</v>
      </c>
      <c r="BL133" s="240">
        <v>499929.1</v>
      </c>
      <c r="BM133" s="240">
        <v>16</v>
      </c>
      <c r="BN133" s="240">
        <v>16</v>
      </c>
    </row>
    <row r="134" spans="62:66" ht="15" thickBot="1" x14ac:dyDescent="0.35">
      <c r="BJ134" s="239" t="s">
        <v>577</v>
      </c>
      <c r="BK134" s="240">
        <v>500002.1</v>
      </c>
      <c r="BL134" s="240">
        <v>499928.1</v>
      </c>
      <c r="BM134" s="240">
        <v>15</v>
      </c>
      <c r="BN134" s="240">
        <v>15</v>
      </c>
    </row>
    <row r="135" spans="62:66" ht="15" thickBot="1" x14ac:dyDescent="0.35">
      <c r="BJ135" s="239" t="s">
        <v>581</v>
      </c>
      <c r="BK135" s="240">
        <v>500001.1</v>
      </c>
      <c r="BL135" s="240">
        <v>499927.1</v>
      </c>
      <c r="BM135" s="240">
        <v>14</v>
      </c>
      <c r="BN135" s="240">
        <v>14</v>
      </c>
    </row>
    <row r="136" spans="62:66" ht="15" thickBot="1" x14ac:dyDescent="0.35">
      <c r="BJ136" s="239" t="s">
        <v>585</v>
      </c>
      <c r="BK136" s="240">
        <v>500000.1</v>
      </c>
      <c r="BL136" s="240">
        <v>499926.1</v>
      </c>
      <c r="BM136" s="240">
        <v>13</v>
      </c>
      <c r="BN136" s="240">
        <v>13</v>
      </c>
    </row>
    <row r="137" spans="62:66" ht="15" thickBot="1" x14ac:dyDescent="0.35">
      <c r="BJ137" s="239" t="s">
        <v>589</v>
      </c>
      <c r="BK137" s="240">
        <v>499999.1</v>
      </c>
      <c r="BL137" s="240">
        <v>499925.1</v>
      </c>
      <c r="BM137" s="240">
        <v>12</v>
      </c>
      <c r="BN137" s="240">
        <v>12</v>
      </c>
    </row>
    <row r="138" spans="62:66" ht="15" thickBot="1" x14ac:dyDescent="0.35">
      <c r="BJ138" s="239" t="s">
        <v>593</v>
      </c>
      <c r="BK138" s="240">
        <v>499998.1</v>
      </c>
      <c r="BL138" s="240">
        <v>499924.1</v>
      </c>
      <c r="BM138" s="240">
        <v>11</v>
      </c>
      <c r="BN138" s="240">
        <v>11</v>
      </c>
    </row>
    <row r="139" spans="62:66" ht="15" thickBot="1" x14ac:dyDescent="0.35">
      <c r="BJ139" s="239" t="s">
        <v>597</v>
      </c>
      <c r="BK139" s="240">
        <v>499997.1</v>
      </c>
      <c r="BL139" s="240">
        <v>499923.1</v>
      </c>
      <c r="BM139" s="240">
        <v>10</v>
      </c>
      <c r="BN139" s="240">
        <v>10</v>
      </c>
    </row>
    <row r="140" spans="62:66" ht="15" thickBot="1" x14ac:dyDescent="0.35">
      <c r="BJ140" s="239" t="s">
        <v>601</v>
      </c>
      <c r="BK140" s="240">
        <v>499996.1</v>
      </c>
      <c r="BL140" s="240">
        <v>499922.1</v>
      </c>
      <c r="BM140" s="240">
        <v>9</v>
      </c>
      <c r="BN140" s="240">
        <v>9</v>
      </c>
    </row>
    <row r="141" spans="62:66" ht="15" thickBot="1" x14ac:dyDescent="0.35">
      <c r="BJ141" s="239" t="s">
        <v>605</v>
      </c>
      <c r="BK141" s="240">
        <v>499995.1</v>
      </c>
      <c r="BL141" s="240">
        <v>499921.1</v>
      </c>
      <c r="BM141" s="240">
        <v>8</v>
      </c>
      <c r="BN141" s="240">
        <v>8</v>
      </c>
    </row>
    <row r="142" spans="62:66" ht="15" thickBot="1" x14ac:dyDescent="0.35">
      <c r="BJ142" s="239" t="s">
        <v>609</v>
      </c>
      <c r="BK142" s="240">
        <v>499994.1</v>
      </c>
      <c r="BL142" s="240">
        <v>499920.1</v>
      </c>
      <c r="BM142" s="240">
        <v>7</v>
      </c>
      <c r="BN142" s="240">
        <v>7</v>
      </c>
    </row>
    <row r="143" spans="62:66" ht="15" thickBot="1" x14ac:dyDescent="0.35">
      <c r="BJ143" s="239" t="s">
        <v>613</v>
      </c>
      <c r="BK143" s="240">
        <v>499993.1</v>
      </c>
      <c r="BL143" s="240">
        <v>499919.1</v>
      </c>
      <c r="BM143" s="240">
        <v>6</v>
      </c>
      <c r="BN143" s="240">
        <v>6</v>
      </c>
    </row>
    <row r="144" spans="62:66" ht="15" thickBot="1" x14ac:dyDescent="0.35">
      <c r="BJ144" s="239" t="s">
        <v>617</v>
      </c>
      <c r="BK144" s="240">
        <v>499992.1</v>
      </c>
      <c r="BL144" s="240">
        <v>499918.1</v>
      </c>
      <c r="BM144" s="240">
        <v>5</v>
      </c>
      <c r="BN144" s="240">
        <v>5</v>
      </c>
    </row>
    <row r="145" spans="62:70" ht="15" thickBot="1" x14ac:dyDescent="0.35">
      <c r="BJ145" s="239" t="s">
        <v>621</v>
      </c>
      <c r="BK145" s="240">
        <v>499991.1</v>
      </c>
      <c r="BL145" s="240">
        <v>499917.1</v>
      </c>
      <c r="BM145" s="240">
        <v>4</v>
      </c>
      <c r="BN145" s="240">
        <v>4</v>
      </c>
    </row>
    <row r="146" spans="62:70" ht="15" thickBot="1" x14ac:dyDescent="0.35">
      <c r="BJ146" s="239" t="s">
        <v>625</v>
      </c>
      <c r="BK146" s="240">
        <v>499973.1</v>
      </c>
      <c r="BL146" s="240">
        <v>499916.1</v>
      </c>
      <c r="BM146" s="240">
        <v>3</v>
      </c>
      <c r="BN146" s="240">
        <v>3</v>
      </c>
    </row>
    <row r="147" spans="62:70" ht="15" thickBot="1" x14ac:dyDescent="0.35">
      <c r="BJ147" s="239" t="s">
        <v>629</v>
      </c>
      <c r="BK147" s="240">
        <v>499972.1</v>
      </c>
      <c r="BL147" s="240">
        <v>499915.1</v>
      </c>
      <c r="BM147" s="240">
        <v>2</v>
      </c>
      <c r="BN147" s="240">
        <v>2</v>
      </c>
    </row>
    <row r="148" spans="62:70" ht="15" thickBot="1" x14ac:dyDescent="0.35">
      <c r="BJ148" s="239" t="s">
        <v>633</v>
      </c>
      <c r="BK148" s="240">
        <v>499971.1</v>
      </c>
      <c r="BL148" s="240">
        <v>499914.1</v>
      </c>
      <c r="BM148" s="240">
        <v>1</v>
      </c>
      <c r="BN148" s="240">
        <v>1</v>
      </c>
    </row>
    <row r="149" spans="62:70" ht="15" thickBot="1" x14ac:dyDescent="0.35">
      <c r="BJ149" s="239" t="s">
        <v>637</v>
      </c>
      <c r="BK149" s="240">
        <v>499953.1</v>
      </c>
      <c r="BL149" s="240">
        <v>499913.1</v>
      </c>
      <c r="BM149" s="240">
        <v>0</v>
      </c>
      <c r="BN149" s="240">
        <v>0</v>
      </c>
    </row>
    <row r="150" spans="62:70" ht="18.600000000000001" thickBot="1" x14ac:dyDescent="0.35">
      <c r="BJ150" s="235"/>
    </row>
    <row r="151" spans="62:70" ht="15" thickBot="1" x14ac:dyDescent="0.35">
      <c r="BJ151" s="239" t="s">
        <v>642</v>
      </c>
      <c r="BK151" s="239" t="s">
        <v>397</v>
      </c>
      <c r="BL151" s="239" t="s">
        <v>398</v>
      </c>
      <c r="BM151" s="239" t="s">
        <v>399</v>
      </c>
      <c r="BN151" s="239" t="s">
        <v>400</v>
      </c>
      <c r="BO151" s="239" t="s">
        <v>643</v>
      </c>
      <c r="BP151" s="239" t="s">
        <v>644</v>
      </c>
      <c r="BQ151" s="239" t="s">
        <v>645</v>
      </c>
      <c r="BR151" s="239" t="s">
        <v>646</v>
      </c>
    </row>
    <row r="152" spans="62:70" ht="15" thickBot="1" x14ac:dyDescent="0.35">
      <c r="BJ152" s="239" t="s">
        <v>402</v>
      </c>
      <c r="BK152" s="240">
        <v>499996.1</v>
      </c>
      <c r="BL152" s="240">
        <v>499932.1</v>
      </c>
      <c r="BM152" s="240">
        <v>60.5</v>
      </c>
      <c r="BN152" s="240">
        <v>52.5</v>
      </c>
      <c r="BO152" s="240">
        <v>1000041.2</v>
      </c>
      <c r="BP152" s="240">
        <v>1000000</v>
      </c>
      <c r="BQ152" s="240">
        <v>-41.2</v>
      </c>
      <c r="BR152" s="240">
        <v>0</v>
      </c>
    </row>
    <row r="153" spans="62:70" ht="15" thickBot="1" x14ac:dyDescent="0.35">
      <c r="BJ153" s="239" t="s">
        <v>403</v>
      </c>
      <c r="BK153" s="240">
        <v>500001.1</v>
      </c>
      <c r="BL153" s="240">
        <v>499923.1</v>
      </c>
      <c r="BM153" s="240">
        <v>59.5</v>
      </c>
      <c r="BN153" s="240">
        <v>51.5</v>
      </c>
      <c r="BO153" s="240">
        <v>1000035.2</v>
      </c>
      <c r="BP153" s="240">
        <v>1000000</v>
      </c>
      <c r="BQ153" s="240">
        <v>-35.200000000000003</v>
      </c>
      <c r="BR153" s="240">
        <v>0</v>
      </c>
    </row>
    <row r="154" spans="62:70" ht="15" thickBot="1" x14ac:dyDescent="0.35">
      <c r="BJ154" s="239" t="s">
        <v>404</v>
      </c>
      <c r="BK154" s="240">
        <v>500003.6</v>
      </c>
      <c r="BL154" s="240">
        <v>499928.1</v>
      </c>
      <c r="BM154" s="240">
        <v>20</v>
      </c>
      <c r="BN154" s="240">
        <v>9</v>
      </c>
      <c r="BO154" s="240">
        <v>999960.7</v>
      </c>
      <c r="BP154" s="240">
        <v>1000000</v>
      </c>
      <c r="BQ154" s="240">
        <v>39.299999999999997</v>
      </c>
      <c r="BR154" s="240">
        <v>0</v>
      </c>
    </row>
    <row r="155" spans="62:70" ht="15" thickBot="1" x14ac:dyDescent="0.35">
      <c r="BJ155" s="239" t="s">
        <v>405</v>
      </c>
      <c r="BK155" s="240">
        <v>499993.1</v>
      </c>
      <c r="BL155" s="240">
        <v>499917.1</v>
      </c>
      <c r="BM155" s="240">
        <v>53.5</v>
      </c>
      <c r="BN155" s="240">
        <v>31</v>
      </c>
      <c r="BO155" s="240">
        <v>999994.7</v>
      </c>
      <c r="BP155" s="240">
        <v>1000000</v>
      </c>
      <c r="BQ155" s="240">
        <v>5.3</v>
      </c>
      <c r="BR155" s="240">
        <v>0</v>
      </c>
    </row>
    <row r="156" spans="62:70" ht="15" thickBot="1" x14ac:dyDescent="0.35">
      <c r="BJ156" s="239" t="s">
        <v>406</v>
      </c>
      <c r="BK156" s="240">
        <v>499953.1</v>
      </c>
      <c r="BL156" s="240">
        <v>499913.1</v>
      </c>
      <c r="BM156" s="240">
        <v>58.5</v>
      </c>
      <c r="BN156" s="240">
        <v>41</v>
      </c>
      <c r="BO156" s="240">
        <v>999965.7</v>
      </c>
      <c r="BP156" s="240">
        <v>1000000</v>
      </c>
      <c r="BQ156" s="240">
        <v>34.299999999999997</v>
      </c>
      <c r="BR156" s="240">
        <v>0</v>
      </c>
    </row>
    <row r="157" spans="62:70" ht="15" thickBot="1" x14ac:dyDescent="0.35">
      <c r="BJ157" s="239" t="s">
        <v>407</v>
      </c>
      <c r="BK157" s="240">
        <v>500012.6</v>
      </c>
      <c r="BL157" s="240">
        <v>499933.1</v>
      </c>
      <c r="BM157" s="240">
        <v>33</v>
      </c>
      <c r="BN157" s="240">
        <v>24</v>
      </c>
      <c r="BO157" s="240">
        <v>1000002.7</v>
      </c>
      <c r="BP157" s="240">
        <v>1000000</v>
      </c>
      <c r="BQ157" s="240">
        <v>-2.7</v>
      </c>
      <c r="BR157" s="240">
        <v>0</v>
      </c>
    </row>
    <row r="158" spans="62:70" ht="15" thickBot="1" x14ac:dyDescent="0.35">
      <c r="BJ158" s="239" t="s">
        <v>408</v>
      </c>
      <c r="BK158" s="240">
        <v>500015.1</v>
      </c>
      <c r="BL158" s="240">
        <v>499950.1</v>
      </c>
      <c r="BM158" s="240">
        <v>8</v>
      </c>
      <c r="BN158" s="240">
        <v>15</v>
      </c>
      <c r="BO158" s="240">
        <v>999988.2</v>
      </c>
      <c r="BP158" s="240">
        <v>1000000</v>
      </c>
      <c r="BQ158" s="240">
        <v>11.8</v>
      </c>
      <c r="BR158" s="240">
        <v>0</v>
      </c>
    </row>
    <row r="159" spans="62:70" ht="15" thickBot="1" x14ac:dyDescent="0.35">
      <c r="BJ159" s="239" t="s">
        <v>409</v>
      </c>
      <c r="BK159" s="240">
        <v>500023.1</v>
      </c>
      <c r="BL159" s="240">
        <v>499952.1</v>
      </c>
      <c r="BM159" s="240">
        <v>8</v>
      </c>
      <c r="BN159" s="240">
        <v>24</v>
      </c>
      <c r="BO159" s="240">
        <v>1000007.2</v>
      </c>
      <c r="BP159" s="240">
        <v>1000000</v>
      </c>
      <c r="BQ159" s="240">
        <v>-7.2</v>
      </c>
      <c r="BR159" s="240">
        <v>0</v>
      </c>
    </row>
    <row r="160" spans="62:70" ht="15" thickBot="1" x14ac:dyDescent="0.35">
      <c r="BJ160" s="239" t="s">
        <v>410</v>
      </c>
      <c r="BK160" s="240">
        <v>500024.6</v>
      </c>
      <c r="BL160" s="240">
        <v>499944.1</v>
      </c>
      <c r="BM160" s="240">
        <v>33</v>
      </c>
      <c r="BN160" s="240">
        <v>31</v>
      </c>
      <c r="BO160" s="240">
        <v>1000032.7</v>
      </c>
      <c r="BP160" s="240">
        <v>1000000</v>
      </c>
      <c r="BQ160" s="240">
        <v>-32.700000000000003</v>
      </c>
      <c r="BR160" s="240">
        <v>0</v>
      </c>
    </row>
    <row r="161" spans="62:70" ht="15" thickBot="1" x14ac:dyDescent="0.35">
      <c r="BJ161" s="239" t="s">
        <v>411</v>
      </c>
      <c r="BK161" s="240">
        <v>500021.6</v>
      </c>
      <c r="BL161" s="240">
        <v>499937.1</v>
      </c>
      <c r="BM161" s="240">
        <v>8</v>
      </c>
      <c r="BN161" s="240">
        <v>15</v>
      </c>
      <c r="BO161" s="240">
        <v>999981.7</v>
      </c>
      <c r="BP161" s="240">
        <v>1000000</v>
      </c>
      <c r="BQ161" s="240">
        <v>18.3</v>
      </c>
      <c r="BR161" s="240">
        <v>0</v>
      </c>
    </row>
    <row r="162" spans="62:70" ht="15" thickBot="1" x14ac:dyDescent="0.35">
      <c r="BJ162" s="239" t="s">
        <v>412</v>
      </c>
      <c r="BK162" s="240">
        <v>499997.1</v>
      </c>
      <c r="BL162" s="240">
        <v>499922.1</v>
      </c>
      <c r="BM162" s="240">
        <v>33</v>
      </c>
      <c r="BN162" s="240">
        <v>15</v>
      </c>
      <c r="BO162" s="240">
        <v>999967.2</v>
      </c>
      <c r="BP162" s="240">
        <v>1000000</v>
      </c>
      <c r="BQ162" s="240">
        <v>32.799999999999997</v>
      </c>
      <c r="BR162" s="240">
        <v>0</v>
      </c>
    </row>
    <row r="163" spans="62:70" ht="15" thickBot="1" x14ac:dyDescent="0.35">
      <c r="BJ163" s="239" t="s">
        <v>413</v>
      </c>
      <c r="BK163" s="240">
        <v>500031.1</v>
      </c>
      <c r="BL163" s="240">
        <v>499956.1</v>
      </c>
      <c r="BM163" s="240">
        <v>8</v>
      </c>
      <c r="BN163" s="240">
        <v>2</v>
      </c>
      <c r="BO163" s="240">
        <v>999997.2</v>
      </c>
      <c r="BP163" s="240">
        <v>1000000</v>
      </c>
      <c r="BQ163" s="240">
        <v>2.8</v>
      </c>
      <c r="BR163" s="240">
        <v>0</v>
      </c>
    </row>
    <row r="164" spans="62:70" ht="15" thickBot="1" x14ac:dyDescent="0.35">
      <c r="BJ164" s="239" t="s">
        <v>414</v>
      </c>
      <c r="BK164" s="240">
        <v>499998.1</v>
      </c>
      <c r="BL164" s="240">
        <v>499924.1</v>
      </c>
      <c r="BM164" s="240">
        <v>20</v>
      </c>
      <c r="BN164" s="240">
        <v>9</v>
      </c>
      <c r="BO164" s="240">
        <v>999951.2</v>
      </c>
      <c r="BP164" s="240">
        <v>1000000</v>
      </c>
      <c r="BQ164" s="240">
        <v>48.8</v>
      </c>
      <c r="BR164" s="240">
        <v>0</v>
      </c>
    </row>
    <row r="165" spans="62:70" ht="15" thickBot="1" x14ac:dyDescent="0.35">
      <c r="BJ165" s="239" t="s">
        <v>415</v>
      </c>
      <c r="BK165" s="240">
        <v>500031.6</v>
      </c>
      <c r="BL165" s="240">
        <v>499955.1</v>
      </c>
      <c r="BM165" s="240">
        <v>8</v>
      </c>
      <c r="BN165" s="240">
        <v>9</v>
      </c>
      <c r="BO165" s="240">
        <v>1000003.7</v>
      </c>
      <c r="BP165" s="240">
        <v>1000000</v>
      </c>
      <c r="BQ165" s="240">
        <v>-3.7</v>
      </c>
      <c r="BR165" s="240">
        <v>0</v>
      </c>
    </row>
    <row r="166" spans="62:70" ht="15" thickBot="1" x14ac:dyDescent="0.35">
      <c r="BJ166" s="239" t="s">
        <v>416</v>
      </c>
      <c r="BK166" s="240">
        <v>500005.1</v>
      </c>
      <c r="BL166" s="240">
        <v>499935.1</v>
      </c>
      <c r="BM166" s="240">
        <v>20</v>
      </c>
      <c r="BN166" s="240">
        <v>15</v>
      </c>
      <c r="BO166" s="240">
        <v>999975.2</v>
      </c>
      <c r="BP166" s="240">
        <v>1000000</v>
      </c>
      <c r="BQ166" s="240">
        <v>24.8</v>
      </c>
      <c r="BR166" s="240">
        <v>0</v>
      </c>
    </row>
    <row r="167" spans="62:70" ht="15" thickBot="1" x14ac:dyDescent="0.35">
      <c r="BJ167" s="239" t="s">
        <v>417</v>
      </c>
      <c r="BK167" s="240">
        <v>499973.1</v>
      </c>
      <c r="BL167" s="240">
        <v>499918.1</v>
      </c>
      <c r="BM167" s="240">
        <v>58.5</v>
      </c>
      <c r="BN167" s="240">
        <v>41</v>
      </c>
      <c r="BO167" s="240">
        <v>999990.7</v>
      </c>
      <c r="BP167" s="240">
        <v>1000000</v>
      </c>
      <c r="BQ167" s="240">
        <v>9.3000000000000007</v>
      </c>
      <c r="BR167" s="240">
        <v>0</v>
      </c>
    </row>
    <row r="168" spans="62:70" ht="15" thickBot="1" x14ac:dyDescent="0.35">
      <c r="BJ168" s="239" t="s">
        <v>418</v>
      </c>
      <c r="BK168" s="240">
        <v>500014.1</v>
      </c>
      <c r="BL168" s="240">
        <v>499936.1</v>
      </c>
      <c r="BM168" s="240">
        <v>20</v>
      </c>
      <c r="BN168" s="240">
        <v>9</v>
      </c>
      <c r="BO168" s="240">
        <v>999979.2</v>
      </c>
      <c r="BP168" s="240">
        <v>1000000</v>
      </c>
      <c r="BQ168" s="240">
        <v>20.8</v>
      </c>
      <c r="BR168" s="240">
        <v>0</v>
      </c>
    </row>
    <row r="169" spans="62:70" ht="15" thickBot="1" x14ac:dyDescent="0.35">
      <c r="BJ169" s="239" t="s">
        <v>419</v>
      </c>
      <c r="BK169" s="240">
        <v>500004.6</v>
      </c>
      <c r="BL169" s="240">
        <v>499929.1</v>
      </c>
      <c r="BM169" s="240">
        <v>33</v>
      </c>
      <c r="BN169" s="240">
        <v>31</v>
      </c>
      <c r="BO169" s="240">
        <v>999997.7</v>
      </c>
      <c r="BP169" s="240">
        <v>1000000</v>
      </c>
      <c r="BQ169" s="240">
        <v>2.2999999999999998</v>
      </c>
      <c r="BR169" s="240">
        <v>0</v>
      </c>
    </row>
    <row r="170" spans="62:70" ht="15" thickBot="1" x14ac:dyDescent="0.35">
      <c r="BJ170" s="239" t="s">
        <v>420</v>
      </c>
      <c r="BK170" s="240">
        <v>500041.6</v>
      </c>
      <c r="BL170" s="240">
        <v>499958.1</v>
      </c>
      <c r="BM170" s="240">
        <v>20</v>
      </c>
      <c r="BN170" s="240">
        <v>36</v>
      </c>
      <c r="BO170" s="240">
        <v>1000055.7</v>
      </c>
      <c r="BP170" s="240">
        <v>1000000</v>
      </c>
      <c r="BQ170" s="240">
        <v>-55.7</v>
      </c>
      <c r="BR170" s="240">
        <v>-0.01</v>
      </c>
    </row>
    <row r="171" spans="62:70" ht="15" thickBot="1" x14ac:dyDescent="0.35">
      <c r="BJ171" s="239" t="s">
        <v>421</v>
      </c>
      <c r="BK171" s="240">
        <v>500024.1</v>
      </c>
      <c r="BL171" s="240">
        <v>499947.1</v>
      </c>
      <c r="BM171" s="240">
        <v>8</v>
      </c>
      <c r="BN171" s="240">
        <v>2</v>
      </c>
      <c r="BO171" s="240">
        <v>999981.2</v>
      </c>
      <c r="BP171" s="240">
        <v>1000000</v>
      </c>
      <c r="BQ171" s="240">
        <v>18.8</v>
      </c>
      <c r="BR171" s="240">
        <v>0</v>
      </c>
    </row>
    <row r="172" spans="62:70" ht="15" thickBot="1" x14ac:dyDescent="0.35">
      <c r="BJ172" s="239" t="s">
        <v>422</v>
      </c>
      <c r="BK172" s="240">
        <v>500020.6</v>
      </c>
      <c r="BL172" s="240">
        <v>499940.1</v>
      </c>
      <c r="BM172" s="240">
        <v>8</v>
      </c>
      <c r="BN172" s="240">
        <v>9</v>
      </c>
      <c r="BO172" s="240">
        <v>999977.7</v>
      </c>
      <c r="BP172" s="240">
        <v>1000000</v>
      </c>
      <c r="BQ172" s="240">
        <v>22.3</v>
      </c>
      <c r="BR172" s="240">
        <v>0</v>
      </c>
    </row>
    <row r="173" spans="62:70" ht="15" thickBot="1" x14ac:dyDescent="0.35">
      <c r="BJ173" s="239" t="s">
        <v>423</v>
      </c>
      <c r="BK173" s="240">
        <v>499992.1</v>
      </c>
      <c r="BL173" s="240">
        <v>499917.1</v>
      </c>
      <c r="BM173" s="240">
        <v>58.5</v>
      </c>
      <c r="BN173" s="240">
        <v>31</v>
      </c>
      <c r="BO173" s="240">
        <v>999998.7</v>
      </c>
      <c r="BP173" s="240">
        <v>1000000</v>
      </c>
      <c r="BQ173" s="240">
        <v>1.3</v>
      </c>
      <c r="BR173" s="240">
        <v>0</v>
      </c>
    </row>
    <row r="174" spans="62:70" ht="15" thickBot="1" x14ac:dyDescent="0.35">
      <c r="BJ174" s="239" t="s">
        <v>424</v>
      </c>
      <c r="BK174" s="240">
        <v>499971.1</v>
      </c>
      <c r="BL174" s="240">
        <v>499914.1</v>
      </c>
      <c r="BM174" s="240">
        <v>33</v>
      </c>
      <c r="BN174" s="240">
        <v>15</v>
      </c>
      <c r="BO174" s="240">
        <v>999933.2</v>
      </c>
      <c r="BP174" s="240">
        <v>1000000</v>
      </c>
      <c r="BQ174" s="240">
        <v>66.8</v>
      </c>
      <c r="BR174" s="240">
        <v>0.01</v>
      </c>
    </row>
    <row r="175" spans="62:70" ht="15" thickBot="1" x14ac:dyDescent="0.35">
      <c r="BJ175" s="239" t="s">
        <v>425</v>
      </c>
      <c r="BK175" s="240">
        <v>499972.1</v>
      </c>
      <c r="BL175" s="240">
        <v>499920.1</v>
      </c>
      <c r="BM175" s="240">
        <v>53.5</v>
      </c>
      <c r="BN175" s="240">
        <v>36</v>
      </c>
      <c r="BO175" s="240">
        <v>999981.7</v>
      </c>
      <c r="BP175" s="240">
        <v>1000000</v>
      </c>
      <c r="BQ175" s="240">
        <v>18.3</v>
      </c>
      <c r="BR175" s="240">
        <v>0</v>
      </c>
    </row>
    <row r="176" spans="62:70" ht="15" thickBot="1" x14ac:dyDescent="0.35">
      <c r="BJ176" s="239" t="s">
        <v>426</v>
      </c>
      <c r="BK176" s="240">
        <v>500000.1</v>
      </c>
      <c r="BL176" s="240">
        <v>499931.1</v>
      </c>
      <c r="BM176" s="240">
        <v>33</v>
      </c>
      <c r="BN176" s="240">
        <v>31</v>
      </c>
      <c r="BO176" s="240">
        <v>999995.2</v>
      </c>
      <c r="BP176" s="240">
        <v>1000000</v>
      </c>
      <c r="BQ176" s="240">
        <v>4.8</v>
      </c>
      <c r="BR176" s="240">
        <v>0</v>
      </c>
    </row>
    <row r="177" spans="62:70" ht="15" thickBot="1" x14ac:dyDescent="0.35">
      <c r="BJ177" s="239" t="s">
        <v>427</v>
      </c>
      <c r="BK177" s="240">
        <v>500004.1</v>
      </c>
      <c r="BL177" s="240">
        <v>499927.1</v>
      </c>
      <c r="BM177" s="240">
        <v>33</v>
      </c>
      <c r="BN177" s="240">
        <v>24</v>
      </c>
      <c r="BO177" s="240">
        <v>999988.2</v>
      </c>
      <c r="BP177" s="240">
        <v>1000000</v>
      </c>
      <c r="BQ177" s="240">
        <v>11.8</v>
      </c>
      <c r="BR177" s="240">
        <v>0</v>
      </c>
    </row>
    <row r="178" spans="62:70" ht="15" thickBot="1" x14ac:dyDescent="0.35">
      <c r="BJ178" s="239" t="s">
        <v>428</v>
      </c>
      <c r="BK178" s="240">
        <v>500013.1</v>
      </c>
      <c r="BL178" s="240">
        <v>499947.1</v>
      </c>
      <c r="BM178" s="240">
        <v>20</v>
      </c>
      <c r="BN178" s="240">
        <v>24</v>
      </c>
      <c r="BO178" s="240">
        <v>1000004.2</v>
      </c>
      <c r="BP178" s="240">
        <v>1000000</v>
      </c>
      <c r="BQ178" s="240">
        <v>-4.2</v>
      </c>
      <c r="BR178" s="240">
        <v>0</v>
      </c>
    </row>
    <row r="179" spans="62:70" ht="15" thickBot="1" x14ac:dyDescent="0.35">
      <c r="BJ179" s="239" t="s">
        <v>429</v>
      </c>
      <c r="BK179" s="240">
        <v>500032.1</v>
      </c>
      <c r="BL179" s="240">
        <v>499957.1</v>
      </c>
      <c r="BM179" s="240">
        <v>33</v>
      </c>
      <c r="BN179" s="240">
        <v>43</v>
      </c>
      <c r="BO179" s="240">
        <v>1000065.2</v>
      </c>
      <c r="BP179" s="240">
        <v>1000000</v>
      </c>
      <c r="BQ179" s="240">
        <v>-65.2</v>
      </c>
      <c r="BR179" s="240">
        <v>-0.01</v>
      </c>
    </row>
    <row r="180" spans="62:70" ht="15" thickBot="1" x14ac:dyDescent="0.35">
      <c r="BJ180" s="239" t="s">
        <v>430</v>
      </c>
      <c r="BK180" s="240">
        <v>500011.6</v>
      </c>
      <c r="BL180" s="240">
        <v>499934.1</v>
      </c>
      <c r="BM180" s="240">
        <v>20</v>
      </c>
      <c r="BN180" s="240">
        <v>9</v>
      </c>
      <c r="BO180" s="240">
        <v>999974.7</v>
      </c>
      <c r="BP180" s="240">
        <v>1000000</v>
      </c>
      <c r="BQ180" s="240">
        <v>25.3</v>
      </c>
      <c r="BR180" s="240">
        <v>0</v>
      </c>
    </row>
    <row r="181" spans="62:70" ht="15" thickBot="1" x14ac:dyDescent="0.35">
      <c r="BJ181" s="239" t="s">
        <v>431</v>
      </c>
      <c r="BK181" s="240">
        <v>500011.1</v>
      </c>
      <c r="BL181" s="240">
        <v>499942.1</v>
      </c>
      <c r="BM181" s="240">
        <v>33</v>
      </c>
      <c r="BN181" s="240">
        <v>36</v>
      </c>
      <c r="BO181" s="240">
        <v>1000022.2</v>
      </c>
      <c r="BP181" s="240">
        <v>1000000</v>
      </c>
      <c r="BQ181" s="240">
        <v>-22.2</v>
      </c>
      <c r="BR181" s="240">
        <v>0</v>
      </c>
    </row>
    <row r="182" spans="62:70" ht="15" thickBot="1" x14ac:dyDescent="0.35">
      <c r="BJ182" s="239" t="s">
        <v>432</v>
      </c>
      <c r="BK182" s="240">
        <v>499999.1</v>
      </c>
      <c r="BL182" s="240">
        <v>499926.1</v>
      </c>
      <c r="BM182" s="240">
        <v>53.5</v>
      </c>
      <c r="BN182" s="240">
        <v>41</v>
      </c>
      <c r="BO182" s="240">
        <v>1000019.7</v>
      </c>
      <c r="BP182" s="240">
        <v>1000000</v>
      </c>
      <c r="BQ182" s="240">
        <v>-19.7</v>
      </c>
      <c r="BR182" s="240">
        <v>0</v>
      </c>
    </row>
    <row r="183" spans="62:70" ht="15" thickBot="1" x14ac:dyDescent="0.35">
      <c r="BJ183" s="239" t="s">
        <v>433</v>
      </c>
      <c r="BK183" s="240">
        <v>500025.1</v>
      </c>
      <c r="BL183" s="240">
        <v>499948.1</v>
      </c>
      <c r="BM183" s="240">
        <v>20</v>
      </c>
      <c r="BN183" s="240">
        <v>24</v>
      </c>
      <c r="BO183" s="240">
        <v>1000017.2</v>
      </c>
      <c r="BP183" s="240">
        <v>1000000</v>
      </c>
      <c r="BQ183" s="240">
        <v>-17.2</v>
      </c>
      <c r="BR183" s="240">
        <v>0</v>
      </c>
    </row>
    <row r="184" spans="62:70" ht="15" thickBot="1" x14ac:dyDescent="0.35">
      <c r="BJ184" s="239" t="s">
        <v>434</v>
      </c>
      <c r="BK184" s="240">
        <v>500022.6</v>
      </c>
      <c r="BL184" s="240">
        <v>499950.1</v>
      </c>
      <c r="BM184" s="240">
        <v>33</v>
      </c>
      <c r="BN184" s="240">
        <v>24</v>
      </c>
      <c r="BO184" s="240">
        <v>1000029.7</v>
      </c>
      <c r="BP184" s="240">
        <v>1000000</v>
      </c>
      <c r="BQ184" s="240">
        <v>-29.7</v>
      </c>
      <c r="BR184" s="240">
        <v>0</v>
      </c>
    </row>
    <row r="185" spans="62:70" ht="15" thickBot="1" x14ac:dyDescent="0.35">
      <c r="BJ185" s="239" t="s">
        <v>435</v>
      </c>
      <c r="BK185" s="240">
        <v>500023.6</v>
      </c>
      <c r="BL185" s="240">
        <v>499954.1</v>
      </c>
      <c r="BM185" s="240">
        <v>33</v>
      </c>
      <c r="BN185" s="240">
        <v>36</v>
      </c>
      <c r="BO185" s="240">
        <v>1000046.7</v>
      </c>
      <c r="BP185" s="240">
        <v>1000000</v>
      </c>
      <c r="BQ185" s="240">
        <v>-46.7</v>
      </c>
      <c r="BR185" s="240">
        <v>0</v>
      </c>
    </row>
    <row r="186" spans="62:70" ht="15" thickBot="1" x14ac:dyDescent="0.35">
      <c r="BJ186" s="239" t="s">
        <v>436</v>
      </c>
      <c r="BK186" s="240">
        <v>500022.1</v>
      </c>
      <c r="BL186" s="240">
        <v>499953.1</v>
      </c>
      <c r="BM186" s="240">
        <v>20</v>
      </c>
      <c r="BN186" s="240">
        <v>24</v>
      </c>
      <c r="BO186" s="240">
        <v>1000019.2</v>
      </c>
      <c r="BP186" s="240">
        <v>1000000</v>
      </c>
      <c r="BQ186" s="240">
        <v>-19.2</v>
      </c>
      <c r="BR186" s="240">
        <v>0</v>
      </c>
    </row>
    <row r="187" spans="62:70" ht="15" thickBot="1" x14ac:dyDescent="0.35">
      <c r="BJ187" s="239" t="s">
        <v>437</v>
      </c>
      <c r="BK187" s="240">
        <v>500012.1</v>
      </c>
      <c r="BL187" s="240">
        <v>499941.1</v>
      </c>
      <c r="BM187" s="240">
        <v>53.5</v>
      </c>
      <c r="BN187" s="240">
        <v>41</v>
      </c>
      <c r="BO187" s="240">
        <v>1000047.7</v>
      </c>
      <c r="BP187" s="240">
        <v>1000000</v>
      </c>
      <c r="BQ187" s="240">
        <v>-47.7</v>
      </c>
      <c r="BR187" s="240">
        <v>0</v>
      </c>
    </row>
    <row r="188" spans="62:70" ht="15" thickBot="1" x14ac:dyDescent="0.35">
      <c r="BJ188" s="239" t="s">
        <v>438</v>
      </c>
      <c r="BK188" s="240">
        <v>499994.1</v>
      </c>
      <c r="BL188" s="240">
        <v>499920.1</v>
      </c>
      <c r="BM188" s="240">
        <v>33</v>
      </c>
      <c r="BN188" s="240">
        <v>31</v>
      </c>
      <c r="BO188" s="240">
        <v>999978.2</v>
      </c>
      <c r="BP188" s="240">
        <v>1000000</v>
      </c>
      <c r="BQ188" s="240">
        <v>21.8</v>
      </c>
      <c r="BR188" s="240">
        <v>0</v>
      </c>
    </row>
    <row r="189" spans="62:70" ht="15" thickBot="1" x14ac:dyDescent="0.35">
      <c r="BJ189" s="239" t="s">
        <v>439</v>
      </c>
      <c r="BK189" s="240">
        <v>499995.1</v>
      </c>
      <c r="BL189" s="240">
        <v>499921.1</v>
      </c>
      <c r="BM189" s="240">
        <v>53.5</v>
      </c>
      <c r="BN189" s="240">
        <v>36</v>
      </c>
      <c r="BO189" s="240">
        <v>1000005.7</v>
      </c>
      <c r="BP189" s="240">
        <v>1000000</v>
      </c>
      <c r="BQ189" s="240">
        <v>-5.7</v>
      </c>
      <c r="BR189" s="240">
        <v>0</v>
      </c>
    </row>
    <row r="190" spans="62:70" ht="15" thickBot="1" x14ac:dyDescent="0.35">
      <c r="BJ190" s="239" t="s">
        <v>440</v>
      </c>
      <c r="BK190" s="240">
        <v>500014.6</v>
      </c>
      <c r="BL190" s="240">
        <v>499939.1</v>
      </c>
      <c r="BM190" s="240">
        <v>8</v>
      </c>
      <c r="BN190" s="240">
        <v>9</v>
      </c>
      <c r="BO190" s="240">
        <v>999970.7</v>
      </c>
      <c r="BP190" s="240">
        <v>1000000</v>
      </c>
      <c r="BQ190" s="240">
        <v>29.3</v>
      </c>
      <c r="BR190" s="240">
        <v>0</v>
      </c>
    </row>
    <row r="191" spans="62:70" ht="15" thickBot="1" x14ac:dyDescent="0.35">
      <c r="BJ191" s="239" t="s">
        <v>441</v>
      </c>
      <c r="BK191" s="240">
        <v>500003.1</v>
      </c>
      <c r="BL191" s="240">
        <v>499930.1</v>
      </c>
      <c r="BM191" s="240">
        <v>33</v>
      </c>
      <c r="BN191" s="240">
        <v>31</v>
      </c>
      <c r="BO191" s="240">
        <v>999997.2</v>
      </c>
      <c r="BP191" s="240">
        <v>1000000</v>
      </c>
      <c r="BQ191" s="240">
        <v>2.8</v>
      </c>
      <c r="BR191" s="240">
        <v>0</v>
      </c>
    </row>
    <row r="192" spans="62:70" ht="15" thickBot="1" x14ac:dyDescent="0.35">
      <c r="BJ192" s="239" t="s">
        <v>442</v>
      </c>
      <c r="BK192" s="240">
        <v>500002.1</v>
      </c>
      <c r="BL192" s="240">
        <v>499925.1</v>
      </c>
      <c r="BM192" s="240">
        <v>58.5</v>
      </c>
      <c r="BN192" s="240">
        <v>41</v>
      </c>
      <c r="BO192" s="240">
        <v>1000026.7</v>
      </c>
      <c r="BP192" s="240">
        <v>1000000</v>
      </c>
      <c r="BQ192" s="240">
        <v>-26.7</v>
      </c>
      <c r="BR192" s="240">
        <v>0</v>
      </c>
    </row>
    <row r="193" spans="62:70" ht="15" thickBot="1" x14ac:dyDescent="0.35">
      <c r="BJ193" s="239" t="s">
        <v>443</v>
      </c>
      <c r="BK193" s="240">
        <v>500025.59999999998</v>
      </c>
      <c r="BL193" s="240">
        <v>499951.1</v>
      </c>
      <c r="BM193" s="240">
        <v>20</v>
      </c>
      <c r="BN193" s="240">
        <v>24</v>
      </c>
      <c r="BO193" s="240">
        <v>1000020.7</v>
      </c>
      <c r="BP193" s="240">
        <v>1000000</v>
      </c>
      <c r="BQ193" s="240">
        <v>-20.7</v>
      </c>
      <c r="BR193" s="240">
        <v>0</v>
      </c>
    </row>
    <row r="194" spans="62:70" ht="15" thickBot="1" x14ac:dyDescent="0.35">
      <c r="BJ194" s="239" t="s">
        <v>444</v>
      </c>
      <c r="BK194" s="240">
        <v>500021.1</v>
      </c>
      <c r="BL194" s="240">
        <v>499945.1</v>
      </c>
      <c r="BM194" s="240">
        <v>20</v>
      </c>
      <c r="BN194" s="240">
        <v>24</v>
      </c>
      <c r="BO194" s="240">
        <v>1000010.2</v>
      </c>
      <c r="BP194" s="240">
        <v>1000000</v>
      </c>
      <c r="BQ194" s="240">
        <v>-10.199999999999999</v>
      </c>
      <c r="BR194" s="240">
        <v>0</v>
      </c>
    </row>
    <row r="195" spans="62:70" ht="15" thickBot="1" x14ac:dyDescent="0.35">
      <c r="BJ195" s="239" t="s">
        <v>445</v>
      </c>
      <c r="BK195" s="240">
        <v>500010.6</v>
      </c>
      <c r="BL195" s="240">
        <v>499939.1</v>
      </c>
      <c r="BM195" s="240">
        <v>58.5</v>
      </c>
      <c r="BN195" s="240">
        <v>43</v>
      </c>
      <c r="BO195" s="240">
        <v>1000051.2</v>
      </c>
      <c r="BP195" s="240">
        <v>1000000</v>
      </c>
      <c r="BQ195" s="240">
        <v>-51.2</v>
      </c>
      <c r="BR195" s="240">
        <v>-0.01</v>
      </c>
    </row>
    <row r="196" spans="62:70" ht="15" thickBot="1" x14ac:dyDescent="0.35">
      <c r="BJ196" s="239" t="s">
        <v>446</v>
      </c>
      <c r="BK196" s="240">
        <v>499991.1</v>
      </c>
      <c r="BL196" s="240">
        <v>499915.1</v>
      </c>
      <c r="BM196" s="240">
        <v>8</v>
      </c>
      <c r="BN196" s="240">
        <v>2</v>
      </c>
      <c r="BO196" s="240">
        <v>999916.2</v>
      </c>
      <c r="BP196" s="240">
        <v>1000000</v>
      </c>
      <c r="BQ196" s="240">
        <v>83.8</v>
      </c>
      <c r="BR196" s="240">
        <v>0.01</v>
      </c>
    </row>
    <row r="197" spans="62:70" ht="15" thickBot="1" x14ac:dyDescent="0.35">
      <c r="BJ197" s="239" t="s">
        <v>447</v>
      </c>
      <c r="BK197" s="240">
        <v>500013.6</v>
      </c>
      <c r="BL197" s="240">
        <v>499943.1</v>
      </c>
      <c r="BM197" s="240">
        <v>20</v>
      </c>
      <c r="BN197" s="240">
        <v>15</v>
      </c>
      <c r="BO197" s="240">
        <v>999991.7</v>
      </c>
      <c r="BP197" s="240">
        <v>1000000</v>
      </c>
      <c r="BQ197" s="240">
        <v>8.3000000000000007</v>
      </c>
      <c r="BR197" s="240">
        <v>0</v>
      </c>
    </row>
    <row r="198" spans="62:70" ht="15" thickBot="1" x14ac:dyDescent="0.35"/>
    <row r="199" spans="62:70" ht="15" thickBot="1" x14ac:dyDescent="0.35">
      <c r="BJ199" s="241" t="s">
        <v>647</v>
      </c>
      <c r="BK199" s="242">
        <v>1000112.7</v>
      </c>
    </row>
    <row r="200" spans="62:70" ht="15" thickBot="1" x14ac:dyDescent="0.35">
      <c r="BJ200" s="241" t="s">
        <v>648</v>
      </c>
      <c r="BK200" s="242">
        <v>999866.2</v>
      </c>
    </row>
    <row r="201" spans="62:70" ht="15" thickBot="1" x14ac:dyDescent="0.35">
      <c r="BJ201" s="241" t="s">
        <v>649</v>
      </c>
      <c r="BK201" s="242">
        <v>45999998.700000003</v>
      </c>
    </row>
    <row r="202" spans="62:70" ht="15" thickBot="1" x14ac:dyDescent="0.35">
      <c r="BJ202" s="241" t="s">
        <v>650</v>
      </c>
      <c r="BK202" s="242">
        <v>46000000</v>
      </c>
    </row>
    <row r="203" spans="62:70" ht="15" thickBot="1" x14ac:dyDescent="0.35">
      <c r="BJ203" s="241" t="s">
        <v>651</v>
      </c>
      <c r="BK203" s="242">
        <v>-1.3</v>
      </c>
    </row>
    <row r="204" spans="62:70" ht="15" thickBot="1" x14ac:dyDescent="0.35">
      <c r="BJ204" s="241" t="s">
        <v>652</v>
      </c>
      <c r="BK204" s="242"/>
    </row>
    <row r="205" spans="62:70" ht="15" thickBot="1" x14ac:dyDescent="0.35">
      <c r="BJ205" s="241" t="s">
        <v>653</v>
      </c>
      <c r="BK205" s="242"/>
    </row>
    <row r="206" spans="62:70" ht="15" thickBot="1" x14ac:dyDescent="0.35">
      <c r="BJ206" s="241" t="s">
        <v>654</v>
      </c>
      <c r="BK206" s="242">
        <v>0</v>
      </c>
    </row>
    <row r="208" spans="62:70" x14ac:dyDescent="0.3">
      <c r="BJ208" s="7" t="s">
        <v>655</v>
      </c>
    </row>
    <row r="210" spans="62:62" x14ac:dyDescent="0.3">
      <c r="BJ210" s="243" t="s">
        <v>656</v>
      </c>
    </row>
    <row r="211" spans="62:62" x14ac:dyDescent="0.3">
      <c r="BJ211" s="243" t="s">
        <v>657</v>
      </c>
    </row>
  </sheetData>
  <phoneticPr fontId="76" type="noConversion"/>
  <conditionalFormatting sqref="T7:T52">
    <cfRule type="colorScale" priority="5">
      <colorScale>
        <cfvo type="min"/>
        <cfvo type="percentile" val="50"/>
        <cfvo type="max"/>
        <color rgb="FFF8696B"/>
        <color rgb="FFFFEB84"/>
        <color rgb="FF63BE7B"/>
      </colorScale>
    </cfRule>
  </conditionalFormatting>
  <conditionalFormatting sqref="U7:U53">
    <cfRule type="colorScale" priority="4">
      <colorScale>
        <cfvo type="min"/>
        <cfvo type="percentile" val="50"/>
        <cfvo type="max"/>
        <color rgb="FFF8696B"/>
        <color rgb="FFFFEB84"/>
        <color rgb="FF63BE7B"/>
      </colorScale>
    </cfRule>
  </conditionalFormatting>
  <conditionalFormatting sqref="BF6:BG52">
    <cfRule type="colorScale" priority="3">
      <colorScale>
        <cfvo type="min"/>
        <cfvo type="percentile" val="50"/>
        <cfvo type="max"/>
        <color rgb="FF63BE7B"/>
        <color rgb="FFFFEB84"/>
        <color rgb="FFF8696B"/>
      </colorScale>
    </cfRule>
  </conditionalFormatting>
  <conditionalFormatting sqref="BG7:BG52">
    <cfRule type="colorScale" priority="2">
      <colorScale>
        <cfvo type="min"/>
        <cfvo type="percentile" val="50"/>
        <cfvo type="max"/>
        <color rgb="FFF8696B"/>
        <color rgb="FFFFEB84"/>
        <color rgb="FF63BE7B"/>
      </colorScale>
    </cfRule>
  </conditionalFormatting>
  <conditionalFormatting sqref="BF7:BF52">
    <cfRule type="colorScale" priority="1">
      <colorScale>
        <cfvo type="min"/>
        <cfvo type="percentile" val="50"/>
        <cfvo type="max"/>
        <color rgb="FF63BE7B"/>
        <color rgb="FFFFEB84"/>
        <color rgb="FFF8696B"/>
      </colorScale>
    </cfRule>
  </conditionalFormatting>
  <hyperlinks>
    <hyperlink ref="BJ208" r:id="rId3" display="https://miau.my-x.hu/myx-free/coco/test/286205620220305124319.html" xr:uid="{48DC3879-BC18-4B8C-9FD6-6FEFB9FAD298}"/>
  </hyperlinks>
  <pageMargins left="0.7" right="0.7" top="0.75" bottom="0.75" header="0.3" footer="0.3"/>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2D147E-12CA-48D4-B87E-EFB7AED577EE}">
  <dimension ref="A1:I323"/>
  <sheetViews>
    <sheetView zoomScale="160" zoomScaleNormal="160" workbookViewId="0">
      <selection sqref="A1:I323"/>
    </sheetView>
  </sheetViews>
  <sheetFormatPr defaultRowHeight="14.4" x14ac:dyDescent="0.3"/>
  <cols>
    <col min="1" max="1" width="4" bestFit="1" customWidth="1"/>
    <col min="2" max="2" width="15.88671875" bestFit="1" customWidth="1"/>
    <col min="3" max="3" width="32.21875" bestFit="1" customWidth="1"/>
    <col min="4" max="4" width="5" bestFit="1" customWidth="1"/>
    <col min="5" max="5" width="6" bestFit="1" customWidth="1"/>
    <col min="6" max="6" width="12.21875" bestFit="1" customWidth="1"/>
    <col min="7" max="7" width="13.109375" bestFit="1" customWidth="1"/>
    <col min="8" max="8" width="15.88671875" bestFit="1" customWidth="1"/>
    <col min="9" max="9" width="15" bestFit="1" customWidth="1"/>
  </cols>
  <sheetData>
    <row r="1" spans="1:9" x14ac:dyDescent="0.3">
      <c r="A1" t="s">
        <v>309</v>
      </c>
      <c r="B1" t="s">
        <v>310</v>
      </c>
      <c r="C1" t="s">
        <v>315</v>
      </c>
      <c r="D1" t="s">
        <v>311</v>
      </c>
      <c r="E1" t="s">
        <v>312</v>
      </c>
      <c r="F1" t="s">
        <v>313</v>
      </c>
      <c r="G1" t="s">
        <v>314</v>
      </c>
      <c r="H1" t="s">
        <v>351</v>
      </c>
      <c r="I1" t="s">
        <v>356</v>
      </c>
    </row>
    <row r="2" spans="1:9" x14ac:dyDescent="0.3">
      <c r="A2">
        <v>1</v>
      </c>
      <c r="B2" t="str">
        <f>'2020'!A91</f>
        <v xml:space="preserve">Denmark </v>
      </c>
      <c r="C2" t="str">
        <f>LEFT('2020'!A44,LEN('2020'!A44)-5)</f>
        <v xml:space="preserve">Best European Countries for Business </v>
      </c>
      <c r="D2">
        <f>'2020'!$F$88</f>
        <v>2020</v>
      </c>
      <c r="E2">
        <f>'2020'!F91</f>
        <v>86.15</v>
      </c>
      <c r="F2" t="s">
        <v>316</v>
      </c>
      <c r="G2" t="str">
        <f>'2020'!$E$87</f>
        <v xml:space="preserve">EuCham score </v>
      </c>
      <c r="H2" t="s">
        <v>13</v>
      </c>
      <c r="I2" t="s">
        <v>13</v>
      </c>
    </row>
    <row r="3" spans="1:9" x14ac:dyDescent="0.3">
      <c r="A3">
        <v>2</v>
      </c>
      <c r="B3" t="str">
        <f>'2020'!A92</f>
        <v xml:space="preserve">Sweden </v>
      </c>
      <c r="C3" t="str">
        <f>C2</f>
        <v xml:space="preserve">Best European Countries for Business </v>
      </c>
      <c r="D3">
        <f>'2020'!$F$88</f>
        <v>2020</v>
      </c>
      <c r="E3">
        <f>'2020'!F92</f>
        <v>83.5</v>
      </c>
      <c r="F3" t="s">
        <v>316</v>
      </c>
      <c r="G3" t="str">
        <f>'2020'!$E$87</f>
        <v xml:space="preserve">EuCham score </v>
      </c>
      <c r="H3" t="s">
        <v>16</v>
      </c>
      <c r="I3" t="s">
        <v>16</v>
      </c>
    </row>
    <row r="4" spans="1:9" x14ac:dyDescent="0.3">
      <c r="A4">
        <v>3</v>
      </c>
      <c r="B4" t="str">
        <f>'2020'!A93</f>
        <v xml:space="preserve">Norway </v>
      </c>
      <c r="C4" t="str">
        <f t="shared" ref="C4:C67" si="0">C3</f>
        <v xml:space="preserve">Best European Countries for Business </v>
      </c>
      <c r="D4">
        <f>'2020'!$F$88</f>
        <v>2020</v>
      </c>
      <c r="E4">
        <f>'2020'!F93</f>
        <v>83.3</v>
      </c>
      <c r="F4" t="s">
        <v>316</v>
      </c>
      <c r="G4" t="str">
        <f>'2020'!$E$87</f>
        <v xml:space="preserve">EuCham score </v>
      </c>
      <c r="H4" t="s">
        <v>17</v>
      </c>
      <c r="I4" t="s">
        <v>17</v>
      </c>
    </row>
    <row r="5" spans="1:9" x14ac:dyDescent="0.3">
      <c r="A5">
        <v>4</v>
      </c>
      <c r="B5" t="str">
        <f>'2020'!A94</f>
        <v xml:space="preserve">Finland </v>
      </c>
      <c r="C5" t="str">
        <f t="shared" si="0"/>
        <v xml:space="preserve">Best European Countries for Business </v>
      </c>
      <c r="D5">
        <f>'2020'!$F$88</f>
        <v>2020</v>
      </c>
      <c r="E5">
        <f>'2020'!F94</f>
        <v>83.1</v>
      </c>
      <c r="F5" t="s">
        <v>316</v>
      </c>
      <c r="G5" t="str">
        <f>'2020'!$E$87</f>
        <v xml:space="preserve">EuCham score </v>
      </c>
      <c r="H5" t="s">
        <v>15</v>
      </c>
      <c r="I5" t="s">
        <v>15</v>
      </c>
    </row>
    <row r="6" spans="1:9" x14ac:dyDescent="0.3">
      <c r="A6">
        <v>5</v>
      </c>
      <c r="B6" t="str">
        <f>'2020'!A95</f>
        <v xml:space="preserve">Switzerland </v>
      </c>
      <c r="C6" t="str">
        <f t="shared" si="0"/>
        <v xml:space="preserve">Best European Countries for Business </v>
      </c>
      <c r="D6">
        <f>'2020'!$F$88</f>
        <v>2020</v>
      </c>
      <c r="E6">
        <f>'2020'!F95</f>
        <v>80.8</v>
      </c>
      <c r="F6" t="s">
        <v>316</v>
      </c>
      <c r="G6" t="str">
        <f>'2020'!$E$87</f>
        <v xml:space="preserve">EuCham score </v>
      </c>
      <c r="H6" t="s">
        <v>20</v>
      </c>
      <c r="I6" t="s">
        <v>20</v>
      </c>
    </row>
    <row r="7" spans="1:9" x14ac:dyDescent="0.3">
      <c r="A7">
        <v>6</v>
      </c>
      <c r="B7" t="str">
        <f>'2020'!A96</f>
        <v xml:space="preserve">United Kingdom </v>
      </c>
      <c r="C7" t="str">
        <f t="shared" si="0"/>
        <v xml:space="preserve">Best European Countries for Business </v>
      </c>
      <c r="D7">
        <f>'2020'!$F$88</f>
        <v>2020</v>
      </c>
      <c r="E7">
        <f>'2020'!F96</f>
        <v>80.25</v>
      </c>
      <c r="F7" t="s">
        <v>316</v>
      </c>
      <c r="G7" t="str">
        <f>'2020'!$E$87</f>
        <v xml:space="preserve">EuCham score </v>
      </c>
      <c r="H7" t="s">
        <v>352</v>
      </c>
      <c r="I7" t="s">
        <v>352</v>
      </c>
    </row>
    <row r="8" spans="1:9" x14ac:dyDescent="0.3">
      <c r="A8">
        <v>7</v>
      </c>
      <c r="B8" t="str">
        <f>'2020'!A97</f>
        <v xml:space="preserve">Germany </v>
      </c>
      <c r="C8" t="str">
        <f t="shared" si="0"/>
        <v xml:space="preserve">Best European Countries for Business </v>
      </c>
      <c r="D8">
        <f>'2020'!$F$88</f>
        <v>2020</v>
      </c>
      <c r="E8">
        <f>'2020'!F97</f>
        <v>79.849999999999994</v>
      </c>
      <c r="F8" t="s">
        <v>316</v>
      </c>
      <c r="G8" t="str">
        <f>'2020'!$E$87</f>
        <v xml:space="preserve">EuCham score </v>
      </c>
      <c r="H8" t="s">
        <v>21</v>
      </c>
      <c r="I8" t="s">
        <v>21</v>
      </c>
    </row>
    <row r="9" spans="1:9" x14ac:dyDescent="0.3">
      <c r="A9">
        <v>8</v>
      </c>
      <c r="B9" t="str">
        <f>'2020'!A98</f>
        <v xml:space="preserve">Netherlands </v>
      </c>
      <c r="C9" t="str">
        <f t="shared" si="0"/>
        <v xml:space="preserve">Best European Countries for Business </v>
      </c>
      <c r="D9">
        <f>'2020'!$F$88</f>
        <v>2020</v>
      </c>
      <c r="E9">
        <f>'2020'!F98</f>
        <v>79.05</v>
      </c>
      <c r="F9" t="s">
        <v>316</v>
      </c>
      <c r="G9" t="str">
        <f>'2020'!$E$87</f>
        <v xml:space="preserve">EuCham score </v>
      </c>
      <c r="H9" t="s">
        <v>19</v>
      </c>
      <c r="I9" t="s">
        <v>19</v>
      </c>
    </row>
    <row r="10" spans="1:9" x14ac:dyDescent="0.3">
      <c r="A10">
        <v>9</v>
      </c>
      <c r="B10" t="str">
        <f>'2020'!A99</f>
        <v xml:space="preserve">Iceland </v>
      </c>
      <c r="C10" t="str">
        <f t="shared" si="0"/>
        <v xml:space="preserve">Best European Countries for Business </v>
      </c>
      <c r="D10">
        <f>'2020'!$F$88</f>
        <v>2020</v>
      </c>
      <c r="E10">
        <f>'2020'!F99</f>
        <v>78.5</v>
      </c>
      <c r="F10" t="s">
        <v>316</v>
      </c>
      <c r="G10" t="str">
        <f>'2020'!$E$87</f>
        <v xml:space="preserve">EuCham score </v>
      </c>
      <c r="H10" t="s">
        <v>22</v>
      </c>
      <c r="I10" t="s">
        <v>22</v>
      </c>
    </row>
    <row r="11" spans="1:9" x14ac:dyDescent="0.3">
      <c r="A11">
        <v>10</v>
      </c>
      <c r="B11" t="str">
        <f>'2020'!A100</f>
        <v xml:space="preserve">Austria </v>
      </c>
      <c r="C11" t="str">
        <f t="shared" si="0"/>
        <v xml:space="preserve">Best European Countries for Business </v>
      </c>
      <c r="D11">
        <f>'2020'!$F$88</f>
        <v>2020</v>
      </c>
      <c r="E11">
        <f>'2020'!F100</f>
        <v>77.849999999999994</v>
      </c>
      <c r="F11" t="s">
        <v>316</v>
      </c>
      <c r="G11" t="str">
        <f>'2020'!$E$87</f>
        <v xml:space="preserve">EuCham score </v>
      </c>
      <c r="H11" t="s">
        <v>23</v>
      </c>
      <c r="I11" t="s">
        <v>23</v>
      </c>
    </row>
    <row r="12" spans="1:9" x14ac:dyDescent="0.3">
      <c r="A12">
        <v>11</v>
      </c>
      <c r="B12" t="str">
        <f>'2020'!A101</f>
        <v xml:space="preserve">Estonia </v>
      </c>
      <c r="C12" t="str">
        <f t="shared" si="0"/>
        <v xml:space="preserve">Best European Countries for Business </v>
      </c>
      <c r="D12">
        <f>'2020'!$F$88</f>
        <v>2020</v>
      </c>
      <c r="E12">
        <f>'2020'!F101</f>
        <v>77.3</v>
      </c>
      <c r="F12" t="s">
        <v>316</v>
      </c>
      <c r="G12" t="str">
        <f>'2020'!$E$87</f>
        <v xml:space="preserve">EuCham score </v>
      </c>
      <c r="H12" t="s">
        <v>26</v>
      </c>
      <c r="I12" t="s">
        <v>26</v>
      </c>
    </row>
    <row r="13" spans="1:9" x14ac:dyDescent="0.3">
      <c r="A13">
        <v>12</v>
      </c>
      <c r="B13" t="str">
        <f>'2020'!A102</f>
        <v xml:space="preserve">Ireland </v>
      </c>
      <c r="C13" t="str">
        <f t="shared" si="0"/>
        <v xml:space="preserve">Best European Countries for Business </v>
      </c>
      <c r="D13">
        <f>'2020'!$F$88</f>
        <v>2020</v>
      </c>
      <c r="E13">
        <f>'2020'!F102</f>
        <v>76.8</v>
      </c>
      <c r="F13" t="s">
        <v>316</v>
      </c>
      <c r="G13" t="str">
        <f>'2020'!$E$87</f>
        <v xml:space="preserve">EuCham score </v>
      </c>
      <c r="H13" t="s">
        <v>24</v>
      </c>
      <c r="I13" t="s">
        <v>24</v>
      </c>
    </row>
    <row r="14" spans="1:9" x14ac:dyDescent="0.3">
      <c r="A14">
        <v>13</v>
      </c>
      <c r="B14" t="str">
        <f>'2020'!A103</f>
        <v xml:space="preserve">Belgium </v>
      </c>
      <c r="C14" t="str">
        <f t="shared" si="0"/>
        <v xml:space="preserve">Best European Countries for Business </v>
      </c>
      <c r="D14">
        <f>'2020'!$F$88</f>
        <v>2020</v>
      </c>
      <c r="E14">
        <f>'2020'!F103</f>
        <v>75</v>
      </c>
      <c r="F14" t="s">
        <v>316</v>
      </c>
      <c r="G14" t="str">
        <f>'2020'!$E$87</f>
        <v xml:space="preserve">EuCham score </v>
      </c>
      <c r="H14" t="s">
        <v>25</v>
      </c>
      <c r="I14" t="s">
        <v>25</v>
      </c>
    </row>
    <row r="15" spans="1:9" x14ac:dyDescent="0.3">
      <c r="A15">
        <v>14</v>
      </c>
      <c r="B15" t="str">
        <f>'2020'!A104</f>
        <v xml:space="preserve">Luxembourg </v>
      </c>
      <c r="C15" t="str">
        <f t="shared" si="0"/>
        <v xml:space="preserve">Best European Countries for Business </v>
      </c>
      <c r="D15">
        <f>'2020'!$F$88</f>
        <v>2020</v>
      </c>
      <c r="E15">
        <f>'2020'!F104</f>
        <v>74.8</v>
      </c>
      <c r="F15" t="s">
        <v>316</v>
      </c>
      <c r="G15" t="str">
        <f>'2020'!$E$87</f>
        <v xml:space="preserve">EuCham score </v>
      </c>
      <c r="H15" t="s">
        <v>27</v>
      </c>
      <c r="I15" t="s">
        <v>27</v>
      </c>
    </row>
    <row r="16" spans="1:9" x14ac:dyDescent="0.3">
      <c r="A16">
        <v>15</v>
      </c>
      <c r="B16" t="str">
        <f>'2020'!A105</f>
        <v xml:space="preserve">France </v>
      </c>
      <c r="C16" t="str">
        <f t="shared" si="0"/>
        <v xml:space="preserve">Best European Countries for Business </v>
      </c>
      <c r="D16">
        <f>'2020'!$F$88</f>
        <v>2020</v>
      </c>
      <c r="E16">
        <f>'2020'!F105</f>
        <v>72.900000000000006</v>
      </c>
      <c r="F16" t="s">
        <v>316</v>
      </c>
      <c r="G16" t="str">
        <f>'2020'!$E$87</f>
        <v xml:space="preserve">EuCham score </v>
      </c>
      <c r="H16" t="s">
        <v>28</v>
      </c>
      <c r="I16" t="s">
        <v>28</v>
      </c>
    </row>
    <row r="17" spans="1:9" x14ac:dyDescent="0.3">
      <c r="A17">
        <v>16</v>
      </c>
      <c r="B17" t="str">
        <f>'2020'!A106</f>
        <v xml:space="preserve">Lithuania </v>
      </c>
      <c r="C17" t="str">
        <f t="shared" si="0"/>
        <v xml:space="preserve">Best European Countries for Business </v>
      </c>
      <c r="D17">
        <f>'2020'!$F$88</f>
        <v>2020</v>
      </c>
      <c r="E17">
        <f>'2020'!F106</f>
        <v>70.8</v>
      </c>
      <c r="F17" t="s">
        <v>316</v>
      </c>
      <c r="G17" t="str">
        <f>'2020'!$E$87</f>
        <v xml:space="preserve">EuCham score </v>
      </c>
      <c r="H17" t="s">
        <v>30</v>
      </c>
      <c r="I17" t="s">
        <v>30</v>
      </c>
    </row>
    <row r="18" spans="1:9" x14ac:dyDescent="0.3">
      <c r="A18">
        <v>17</v>
      </c>
      <c r="B18" t="str">
        <f>'2020'!A107</f>
        <v xml:space="preserve">Spain </v>
      </c>
      <c r="C18" t="str">
        <f t="shared" si="0"/>
        <v xml:space="preserve">Best European Countries for Business </v>
      </c>
      <c r="D18">
        <f>'2020'!$F$88</f>
        <v>2020</v>
      </c>
      <c r="E18">
        <f>'2020'!F107</f>
        <v>69.95</v>
      </c>
      <c r="F18" t="s">
        <v>316</v>
      </c>
      <c r="G18" t="str">
        <f>'2020'!$E$87</f>
        <v xml:space="preserve">EuCham score </v>
      </c>
      <c r="H18" t="s">
        <v>33</v>
      </c>
      <c r="I18" t="s">
        <v>33</v>
      </c>
    </row>
    <row r="19" spans="1:9" x14ac:dyDescent="0.3">
      <c r="A19">
        <v>18</v>
      </c>
      <c r="B19" t="str">
        <f>'2020'!A108</f>
        <v xml:space="preserve">Georgia </v>
      </c>
      <c r="C19" t="str">
        <f t="shared" si="0"/>
        <v xml:space="preserve">Best European Countries for Business </v>
      </c>
      <c r="D19">
        <f>'2020'!$F$88</f>
        <v>2020</v>
      </c>
      <c r="E19">
        <f>'2020'!F108</f>
        <v>69.849999999999994</v>
      </c>
      <c r="F19" t="s">
        <v>316</v>
      </c>
      <c r="G19" t="str">
        <f>'2020'!$E$87</f>
        <v xml:space="preserve">EuCham score </v>
      </c>
      <c r="H19" t="s">
        <v>37</v>
      </c>
      <c r="I19" t="s">
        <v>37</v>
      </c>
    </row>
    <row r="20" spans="1:9" x14ac:dyDescent="0.3">
      <c r="A20">
        <v>19</v>
      </c>
      <c r="B20" t="str">
        <f>'2020'!A109</f>
        <v xml:space="preserve">Portugal </v>
      </c>
      <c r="C20" t="str">
        <f t="shared" si="0"/>
        <v xml:space="preserve">Best European Countries for Business </v>
      </c>
      <c r="D20">
        <f>'2020'!$F$88</f>
        <v>2020</v>
      </c>
      <c r="E20">
        <f>'2020'!F109</f>
        <v>69.25</v>
      </c>
      <c r="F20" t="s">
        <v>316</v>
      </c>
      <c r="G20" t="str">
        <f>'2020'!$E$87</f>
        <v xml:space="preserve">EuCham score </v>
      </c>
      <c r="H20" t="s">
        <v>29</v>
      </c>
      <c r="I20" t="s">
        <v>29</v>
      </c>
    </row>
    <row r="21" spans="1:9" x14ac:dyDescent="0.3">
      <c r="A21">
        <v>20</v>
      </c>
      <c r="B21" t="str">
        <f>'2020'!A110</f>
        <v xml:space="preserve">Slovenia </v>
      </c>
      <c r="C21" t="str">
        <f t="shared" si="0"/>
        <v xml:space="preserve">Best European Countries for Business </v>
      </c>
      <c r="D21">
        <f>'2020'!$F$88</f>
        <v>2020</v>
      </c>
      <c r="E21">
        <f>'2020'!F110</f>
        <v>68.25</v>
      </c>
      <c r="F21" t="s">
        <v>316</v>
      </c>
      <c r="G21" t="str">
        <f>'2020'!$E$87</f>
        <v xml:space="preserve">EuCham score </v>
      </c>
      <c r="H21" t="s">
        <v>32</v>
      </c>
      <c r="I21" t="s">
        <v>32</v>
      </c>
    </row>
    <row r="22" spans="1:9" x14ac:dyDescent="0.3">
      <c r="A22">
        <v>21</v>
      </c>
      <c r="B22" t="str">
        <f>'2020'!A111</f>
        <v xml:space="preserve">Latvia </v>
      </c>
      <c r="C22" t="str">
        <f t="shared" si="0"/>
        <v xml:space="preserve">Best European Countries for Business </v>
      </c>
      <c r="D22">
        <f>'2020'!$F$88</f>
        <v>2020</v>
      </c>
      <c r="E22">
        <f>'2020'!F111</f>
        <v>68.150000000000006</v>
      </c>
      <c r="F22" t="s">
        <v>316</v>
      </c>
      <c r="G22" t="str">
        <f>'2020'!$E$87</f>
        <v xml:space="preserve">EuCham score </v>
      </c>
      <c r="H22" t="s">
        <v>34</v>
      </c>
      <c r="I22" t="s">
        <v>34</v>
      </c>
    </row>
    <row r="23" spans="1:9" x14ac:dyDescent="0.3">
      <c r="A23">
        <v>22</v>
      </c>
      <c r="B23" t="str">
        <f>'2020'!A112</f>
        <v xml:space="preserve">Poland </v>
      </c>
      <c r="C23" t="str">
        <f t="shared" si="0"/>
        <v xml:space="preserve">Best European Countries for Business </v>
      </c>
      <c r="D23">
        <f>'2020'!$F$88</f>
        <v>2020</v>
      </c>
      <c r="E23">
        <f>'2020'!F112</f>
        <v>67.2</v>
      </c>
      <c r="F23" t="s">
        <v>316</v>
      </c>
      <c r="G23" t="str">
        <f>'2020'!$E$87</f>
        <v xml:space="preserve">EuCham score </v>
      </c>
      <c r="H23" t="s">
        <v>31</v>
      </c>
      <c r="I23" t="s">
        <v>31</v>
      </c>
    </row>
    <row r="24" spans="1:9" x14ac:dyDescent="0.3">
      <c r="A24">
        <v>23</v>
      </c>
      <c r="B24" t="str">
        <f>'2020'!A113</f>
        <v xml:space="preserve">Czech Republic </v>
      </c>
      <c r="C24" t="str">
        <f t="shared" si="0"/>
        <v xml:space="preserve">Best European Countries for Business </v>
      </c>
      <c r="D24">
        <f>'2020'!$F$88</f>
        <v>2020</v>
      </c>
      <c r="E24">
        <f>'2020'!F113</f>
        <v>66.150000000000006</v>
      </c>
      <c r="F24" t="s">
        <v>316</v>
      </c>
      <c r="G24" t="str">
        <f>'2020'!$E$87</f>
        <v xml:space="preserve">EuCham score </v>
      </c>
      <c r="H24" t="s">
        <v>353</v>
      </c>
      <c r="I24" t="s">
        <v>353</v>
      </c>
    </row>
    <row r="25" spans="1:9" x14ac:dyDescent="0.3">
      <c r="A25">
        <v>24</v>
      </c>
      <c r="B25" t="str">
        <f>'2020'!A114</f>
        <v xml:space="preserve">Cyprus </v>
      </c>
      <c r="C25" t="str">
        <f t="shared" si="0"/>
        <v xml:space="preserve">Best European Countries for Business </v>
      </c>
      <c r="D25">
        <f>'2020'!$F$88</f>
        <v>2020</v>
      </c>
      <c r="E25">
        <f>'2020'!F114</f>
        <v>65.7</v>
      </c>
      <c r="F25" t="s">
        <v>316</v>
      </c>
      <c r="G25" t="str">
        <f>'2020'!$E$87</f>
        <v xml:space="preserve">EuCham score </v>
      </c>
      <c r="H25" t="s">
        <v>35</v>
      </c>
      <c r="I25" t="s">
        <v>35</v>
      </c>
    </row>
    <row r="26" spans="1:9" x14ac:dyDescent="0.3">
      <c r="A26">
        <v>25</v>
      </c>
      <c r="B26" t="str">
        <f>'2020'!A115</f>
        <v xml:space="preserve">Italy </v>
      </c>
      <c r="C26" t="str">
        <f t="shared" si="0"/>
        <v xml:space="preserve">Best European Countries for Business </v>
      </c>
      <c r="D26">
        <f>'2020'!$F$88</f>
        <v>2020</v>
      </c>
      <c r="E26">
        <f>'2020'!F115</f>
        <v>62.95</v>
      </c>
      <c r="F26" t="s">
        <v>316</v>
      </c>
      <c r="G26" t="str">
        <f>'2020'!$E$87</f>
        <v xml:space="preserve">EuCham score </v>
      </c>
      <c r="H26" t="s">
        <v>44</v>
      </c>
      <c r="I26" t="s">
        <v>44</v>
      </c>
    </row>
    <row r="27" spans="1:9" x14ac:dyDescent="0.3">
      <c r="A27">
        <v>26</v>
      </c>
      <c r="B27" t="str">
        <f>'2020'!A116</f>
        <v xml:space="preserve">Slovakia </v>
      </c>
      <c r="C27" t="str">
        <f t="shared" si="0"/>
        <v xml:space="preserve">Best European Countries for Business </v>
      </c>
      <c r="D27">
        <f>'2020'!$F$88</f>
        <v>2020</v>
      </c>
      <c r="E27">
        <f>'2020'!F116</f>
        <v>62.8</v>
      </c>
      <c r="F27" t="s">
        <v>316</v>
      </c>
      <c r="G27" t="str">
        <f>'2020'!$E$87</f>
        <v xml:space="preserve">EuCham score </v>
      </c>
      <c r="H27" t="s">
        <v>38</v>
      </c>
      <c r="I27" t="s">
        <v>38</v>
      </c>
    </row>
    <row r="28" spans="1:9" x14ac:dyDescent="0.3">
      <c r="A28">
        <v>27</v>
      </c>
      <c r="B28" t="str">
        <f>'2020'!A117</f>
        <v xml:space="preserve">Croatia </v>
      </c>
      <c r="C28" t="str">
        <f t="shared" si="0"/>
        <v xml:space="preserve">Best European Countries for Business </v>
      </c>
      <c r="D28">
        <f>'2020'!$F$88</f>
        <v>2020</v>
      </c>
      <c r="E28">
        <f>'2020'!F117</f>
        <v>60.3</v>
      </c>
      <c r="F28" t="s">
        <v>316</v>
      </c>
      <c r="G28" t="str">
        <f>'2020'!$E$87</f>
        <v xml:space="preserve">EuCham score </v>
      </c>
      <c r="H28" t="s">
        <v>39</v>
      </c>
      <c r="I28" t="s">
        <v>39</v>
      </c>
    </row>
    <row r="29" spans="1:9" x14ac:dyDescent="0.3">
      <c r="A29">
        <v>28</v>
      </c>
      <c r="B29" t="str">
        <f>'2020'!A118</f>
        <v xml:space="preserve">Malta </v>
      </c>
      <c r="C29" t="str">
        <f t="shared" si="0"/>
        <v xml:space="preserve">Best European Countries for Business </v>
      </c>
      <c r="D29">
        <f>'2020'!$F$88</f>
        <v>2020</v>
      </c>
      <c r="E29">
        <f>'2020'!F118</f>
        <v>60.05</v>
      </c>
      <c r="F29" t="s">
        <v>316</v>
      </c>
      <c r="G29" t="str">
        <f>'2020'!$E$87</f>
        <v xml:space="preserve">EuCham score </v>
      </c>
      <c r="H29" t="s">
        <v>43</v>
      </c>
      <c r="I29" t="s">
        <v>43</v>
      </c>
    </row>
    <row r="30" spans="1:9" x14ac:dyDescent="0.3">
      <c r="A30">
        <v>29</v>
      </c>
      <c r="B30" t="str">
        <f>'2020'!A119</f>
        <v xml:space="preserve">Belarus </v>
      </c>
      <c r="C30" t="str">
        <f t="shared" si="0"/>
        <v xml:space="preserve">Best European Countries for Business </v>
      </c>
      <c r="D30">
        <f>'2020'!$F$88</f>
        <v>2020</v>
      </c>
      <c r="E30">
        <f>'2020'!F119</f>
        <v>59.65</v>
      </c>
      <c r="F30" t="s">
        <v>316</v>
      </c>
      <c r="G30" t="str">
        <f>'2020'!$E$87</f>
        <v xml:space="preserve">EuCham score </v>
      </c>
      <c r="H30" t="s">
        <v>51</v>
      </c>
      <c r="I30" t="s">
        <v>51</v>
      </c>
    </row>
    <row r="31" spans="1:9" x14ac:dyDescent="0.3">
      <c r="A31">
        <v>30</v>
      </c>
      <c r="B31" t="str">
        <f>'2020'!A120</f>
        <v xml:space="preserve">Montenegro </v>
      </c>
      <c r="C31" t="str">
        <f t="shared" si="0"/>
        <v xml:space="preserve">Best European Countries for Business </v>
      </c>
      <c r="D31">
        <f>'2020'!$F$88</f>
        <v>2020</v>
      </c>
      <c r="E31">
        <f>'2020'!F120</f>
        <v>59.4</v>
      </c>
      <c r="F31" t="s">
        <v>316</v>
      </c>
      <c r="G31" t="str">
        <f>'2020'!$E$87</f>
        <v xml:space="preserve">EuCham score </v>
      </c>
      <c r="H31" t="s">
        <v>45</v>
      </c>
      <c r="I31" t="s">
        <v>45</v>
      </c>
    </row>
    <row r="32" spans="1:9" x14ac:dyDescent="0.3">
      <c r="A32">
        <v>31</v>
      </c>
      <c r="B32" t="str">
        <f>'2020'!A121</f>
        <v xml:space="preserve">Hungary </v>
      </c>
      <c r="C32" t="str">
        <f t="shared" si="0"/>
        <v xml:space="preserve">Best European Countries for Business </v>
      </c>
      <c r="D32">
        <f>'2020'!$F$88</f>
        <v>2020</v>
      </c>
      <c r="E32">
        <f>'2020'!F121</f>
        <v>58.7</v>
      </c>
      <c r="F32" t="s">
        <v>316</v>
      </c>
      <c r="G32" t="str">
        <f>'2020'!$E$87</f>
        <v xml:space="preserve">EuCham score </v>
      </c>
      <c r="H32" t="s">
        <v>40</v>
      </c>
      <c r="I32" t="s">
        <v>40</v>
      </c>
    </row>
    <row r="33" spans="1:9" x14ac:dyDescent="0.3">
      <c r="A33">
        <v>32</v>
      </c>
      <c r="B33" t="str">
        <f>'2020'!A122</f>
        <v xml:space="preserve">Romania </v>
      </c>
      <c r="C33" t="str">
        <f t="shared" si="0"/>
        <v xml:space="preserve">Best European Countries for Business </v>
      </c>
      <c r="D33">
        <f>'2020'!$F$88</f>
        <v>2020</v>
      </c>
      <c r="E33">
        <f>'2020'!F122</f>
        <v>58.65</v>
      </c>
      <c r="F33" t="s">
        <v>316</v>
      </c>
      <c r="G33" t="str">
        <f>'2020'!$E$87</f>
        <v xml:space="preserve">EuCham score </v>
      </c>
      <c r="H33" t="s">
        <v>42</v>
      </c>
      <c r="I33" t="s">
        <v>42</v>
      </c>
    </row>
    <row r="34" spans="1:9" x14ac:dyDescent="0.3">
      <c r="A34">
        <v>33</v>
      </c>
      <c r="B34" t="str">
        <f>'2020'!A123</f>
        <v xml:space="preserve">Armenia </v>
      </c>
      <c r="C34" t="str">
        <f t="shared" si="0"/>
        <v xml:space="preserve">Best European Countries for Business </v>
      </c>
      <c r="D34">
        <f>'2020'!$F$88</f>
        <v>2020</v>
      </c>
      <c r="E34">
        <f>'2020'!F123</f>
        <v>58.25</v>
      </c>
      <c r="F34" t="s">
        <v>316</v>
      </c>
      <c r="G34" t="str">
        <f>'2020'!$E$87</f>
        <v xml:space="preserve">EuCham score </v>
      </c>
      <c r="H34" t="s">
        <v>49</v>
      </c>
      <c r="I34" t="s">
        <v>49</v>
      </c>
    </row>
    <row r="35" spans="1:9" x14ac:dyDescent="0.3">
      <c r="A35">
        <v>34</v>
      </c>
      <c r="B35" t="str">
        <f>'2020'!A124</f>
        <v xml:space="preserve">Greece </v>
      </c>
      <c r="C35" t="str">
        <f t="shared" si="0"/>
        <v xml:space="preserve">Best European Countries for Business </v>
      </c>
      <c r="D35">
        <f>'2020'!$F$88</f>
        <v>2020</v>
      </c>
      <c r="E35">
        <f>'2020'!F124</f>
        <v>58.2</v>
      </c>
      <c r="F35" t="s">
        <v>316</v>
      </c>
      <c r="G35" t="str">
        <f>'2020'!$E$87</f>
        <v xml:space="preserve">EuCham score </v>
      </c>
      <c r="H35" t="s">
        <v>47</v>
      </c>
      <c r="I35" t="s">
        <v>47</v>
      </c>
    </row>
    <row r="36" spans="1:9" x14ac:dyDescent="0.3">
      <c r="A36">
        <v>35</v>
      </c>
      <c r="B36" t="str">
        <f>'2020'!A125</f>
        <v xml:space="preserve">Turkey </v>
      </c>
      <c r="C36" t="str">
        <f t="shared" si="0"/>
        <v xml:space="preserve">Best European Countries for Business </v>
      </c>
      <c r="D36">
        <f>'2020'!$F$88</f>
        <v>2020</v>
      </c>
      <c r="E36">
        <f>'2020'!F125</f>
        <v>57.9</v>
      </c>
      <c r="F36" t="s">
        <v>316</v>
      </c>
      <c r="G36" t="str">
        <f>'2020'!$E$87</f>
        <v xml:space="preserve">EuCham score </v>
      </c>
      <c r="H36" t="s">
        <v>48</v>
      </c>
      <c r="I36" t="s">
        <v>48</v>
      </c>
    </row>
    <row r="37" spans="1:9" x14ac:dyDescent="0.3">
      <c r="A37">
        <v>36</v>
      </c>
      <c r="B37" t="str">
        <f>'2020'!A126</f>
        <v xml:space="preserve">North Macedonia </v>
      </c>
      <c r="C37" t="str">
        <f t="shared" si="0"/>
        <v xml:space="preserve">Best European Countries for Business </v>
      </c>
      <c r="D37">
        <f>'2020'!$F$88</f>
        <v>2020</v>
      </c>
      <c r="E37">
        <f>'2020'!F126</f>
        <v>57.85</v>
      </c>
      <c r="F37" t="s">
        <v>316</v>
      </c>
      <c r="G37" t="str">
        <f>'2020'!$E$87</f>
        <v xml:space="preserve">EuCham score </v>
      </c>
      <c r="H37" t="s">
        <v>354</v>
      </c>
      <c r="I37" s="211" t="s">
        <v>41</v>
      </c>
    </row>
    <row r="38" spans="1:9" x14ac:dyDescent="0.3">
      <c r="A38">
        <v>37</v>
      </c>
      <c r="B38" t="str">
        <f>'2020'!A127</f>
        <v xml:space="preserve">Bulgaria </v>
      </c>
      <c r="C38" t="str">
        <f t="shared" si="0"/>
        <v xml:space="preserve">Best European Countries for Business </v>
      </c>
      <c r="D38">
        <f>'2020'!$F$88</f>
        <v>2020</v>
      </c>
      <c r="E38">
        <f>'2020'!F127</f>
        <v>57.5</v>
      </c>
      <c r="F38" t="s">
        <v>316</v>
      </c>
      <c r="G38" t="str">
        <f>'2020'!$E$87</f>
        <v xml:space="preserve">EuCham score </v>
      </c>
      <c r="H38" t="s">
        <v>46</v>
      </c>
      <c r="I38" t="s">
        <v>46</v>
      </c>
    </row>
    <row r="39" spans="1:9" x14ac:dyDescent="0.3">
      <c r="A39">
        <v>38</v>
      </c>
      <c r="B39" t="str">
        <f>'2020'!A128</f>
        <v xml:space="preserve">Serbia </v>
      </c>
      <c r="C39" t="str">
        <f t="shared" si="0"/>
        <v xml:space="preserve">Best European Countries for Business </v>
      </c>
      <c r="D39">
        <f>'2020'!$F$88</f>
        <v>2020</v>
      </c>
      <c r="E39">
        <f>'2020'!F128</f>
        <v>57.35</v>
      </c>
      <c r="F39" t="s">
        <v>316</v>
      </c>
      <c r="G39" t="str">
        <f>'2020'!$E$87</f>
        <v xml:space="preserve">EuCham score </v>
      </c>
      <c r="H39" t="s">
        <v>50</v>
      </c>
      <c r="I39" t="s">
        <v>50</v>
      </c>
    </row>
    <row r="40" spans="1:9" x14ac:dyDescent="0.3">
      <c r="A40">
        <v>39</v>
      </c>
      <c r="B40" t="str">
        <f>'2020'!A129</f>
        <v xml:space="preserve">Kazakhstan </v>
      </c>
      <c r="C40" t="str">
        <f t="shared" si="0"/>
        <v xml:space="preserve">Best European Countries for Business </v>
      </c>
      <c r="D40">
        <f>'2020'!$F$88</f>
        <v>2020</v>
      </c>
      <c r="E40">
        <f>'2020'!F129</f>
        <v>56.8</v>
      </c>
      <c r="F40" t="s">
        <v>316</v>
      </c>
      <c r="G40" t="str">
        <f>'2020'!$E$87</f>
        <v xml:space="preserve">EuCham score </v>
      </c>
      <c r="H40" t="s">
        <v>54</v>
      </c>
      <c r="I40" t="s">
        <v>54</v>
      </c>
    </row>
    <row r="41" spans="1:9" x14ac:dyDescent="0.3">
      <c r="A41">
        <v>40</v>
      </c>
      <c r="B41" t="str">
        <f>'2020'!A130</f>
        <v xml:space="preserve">Kosovo </v>
      </c>
      <c r="C41" t="str">
        <f t="shared" si="0"/>
        <v xml:space="preserve">Best European Countries for Business </v>
      </c>
      <c r="D41">
        <f>'2020'!$F$88</f>
        <v>2020</v>
      </c>
      <c r="E41">
        <f>'2020'!F130</f>
        <v>54.6</v>
      </c>
      <c r="F41" t="s">
        <v>316</v>
      </c>
      <c r="G41" t="str">
        <f>'2020'!$E$87</f>
        <v xml:space="preserve">EuCham score </v>
      </c>
      <c r="H41" t="s">
        <v>56</v>
      </c>
      <c r="I41" t="s">
        <v>56</v>
      </c>
    </row>
    <row r="42" spans="1:9" x14ac:dyDescent="0.3">
      <c r="A42">
        <v>41</v>
      </c>
      <c r="B42" t="str">
        <f>'2020'!A131</f>
        <v xml:space="preserve">Azerbaijan </v>
      </c>
      <c r="C42" t="str">
        <f t="shared" si="0"/>
        <v xml:space="preserve">Best European Countries for Business </v>
      </c>
      <c r="D42">
        <f>'2020'!$F$88</f>
        <v>2020</v>
      </c>
      <c r="E42">
        <f>'2020'!F131</f>
        <v>53.35</v>
      </c>
      <c r="F42" t="s">
        <v>316</v>
      </c>
      <c r="G42" t="str">
        <f>'2020'!$E$87</f>
        <v xml:space="preserve">EuCham score </v>
      </c>
      <c r="H42" t="s">
        <v>57</v>
      </c>
      <c r="I42" t="s">
        <v>57</v>
      </c>
    </row>
    <row r="43" spans="1:9" x14ac:dyDescent="0.3">
      <c r="A43">
        <v>42</v>
      </c>
      <c r="B43" t="str">
        <f>'2020'!A132</f>
        <v xml:space="preserve">Moldova </v>
      </c>
      <c r="C43" t="str">
        <f t="shared" si="0"/>
        <v xml:space="preserve">Best European Countries for Business </v>
      </c>
      <c r="D43">
        <f>'2020'!$F$88</f>
        <v>2020</v>
      </c>
      <c r="E43">
        <f>'2020'!F132</f>
        <v>53.2</v>
      </c>
      <c r="F43" t="s">
        <v>316</v>
      </c>
      <c r="G43" t="str">
        <f>'2020'!$E$87</f>
        <v xml:space="preserve">EuCham score </v>
      </c>
      <c r="H43" t="s">
        <v>52</v>
      </c>
      <c r="I43" t="s">
        <v>52</v>
      </c>
    </row>
    <row r="44" spans="1:9" x14ac:dyDescent="0.3">
      <c r="A44">
        <v>43</v>
      </c>
      <c r="B44" t="str">
        <f>'2020'!A133</f>
        <v xml:space="preserve">Russia </v>
      </c>
      <c r="C44" t="str">
        <f t="shared" si="0"/>
        <v xml:space="preserve">Best European Countries for Business </v>
      </c>
      <c r="D44">
        <f>'2020'!$F$88</f>
        <v>2020</v>
      </c>
      <c r="E44">
        <f>'2020'!F133</f>
        <v>53.1</v>
      </c>
      <c r="F44" t="s">
        <v>316</v>
      </c>
      <c r="G44" t="str">
        <f>'2020'!$E$87</f>
        <v xml:space="preserve">EuCham score </v>
      </c>
      <c r="H44" t="s">
        <v>55</v>
      </c>
      <c r="I44" t="s">
        <v>55</v>
      </c>
    </row>
    <row r="45" spans="1:9" x14ac:dyDescent="0.3">
      <c r="A45">
        <v>44</v>
      </c>
      <c r="B45" t="str">
        <f>'2020'!A134</f>
        <v xml:space="preserve">Albania </v>
      </c>
      <c r="C45" t="str">
        <f t="shared" si="0"/>
        <v xml:space="preserve">Best European Countries for Business </v>
      </c>
      <c r="D45">
        <f>'2020'!$F$88</f>
        <v>2020</v>
      </c>
      <c r="E45">
        <f>'2020'!F134</f>
        <v>51.35</v>
      </c>
      <c r="F45" t="s">
        <v>316</v>
      </c>
      <c r="G45" t="str">
        <f>'2020'!$E$87</f>
        <v xml:space="preserve">EuCham score </v>
      </c>
      <c r="H45" t="s">
        <v>58</v>
      </c>
      <c r="I45" t="s">
        <v>58</v>
      </c>
    </row>
    <row r="46" spans="1:9" x14ac:dyDescent="0.3">
      <c r="A46">
        <v>45</v>
      </c>
      <c r="B46" t="str">
        <f>'2020'!A135</f>
        <v xml:space="preserve">Bosnia &amp; Herz. </v>
      </c>
      <c r="C46" t="str">
        <f t="shared" si="0"/>
        <v xml:space="preserve">Best European Countries for Business </v>
      </c>
      <c r="D46">
        <f>'2020'!$F$88</f>
        <v>2020</v>
      </c>
      <c r="E46">
        <f>'2020'!F135</f>
        <v>50.7</v>
      </c>
      <c r="F46" t="s">
        <v>316</v>
      </c>
      <c r="G46" t="str">
        <f>'2020'!$E$87</f>
        <v xml:space="preserve">EuCham score </v>
      </c>
      <c r="H46" t="s">
        <v>355</v>
      </c>
      <c r="I46" t="s">
        <v>355</v>
      </c>
    </row>
    <row r="47" spans="1:9" x14ac:dyDescent="0.3">
      <c r="A47">
        <v>46</v>
      </c>
      <c r="B47" t="str">
        <f>'2020'!A136</f>
        <v xml:space="preserve">Ukraine </v>
      </c>
      <c r="C47" t="str">
        <f t="shared" si="0"/>
        <v xml:space="preserve">Best European Countries for Business </v>
      </c>
      <c r="D47">
        <f>'2020'!$F$88</f>
        <v>2020</v>
      </c>
      <c r="E47">
        <f>'2020'!F136</f>
        <v>50.1</v>
      </c>
      <c r="F47" t="s">
        <v>316</v>
      </c>
      <c r="G47" t="str">
        <f>'2020'!$E$87</f>
        <v xml:space="preserve">EuCham score </v>
      </c>
      <c r="H47" t="s">
        <v>59</v>
      </c>
      <c r="I47" t="s">
        <v>59</v>
      </c>
    </row>
    <row r="48" spans="1:9" x14ac:dyDescent="0.3">
      <c r="A48">
        <v>47</v>
      </c>
      <c r="B48" t="str">
        <f>'2019'!A50</f>
        <v xml:space="preserve">Denmark </v>
      </c>
      <c r="C48" t="str">
        <f t="shared" si="0"/>
        <v xml:space="preserve">Best European Countries for Business </v>
      </c>
      <c r="D48">
        <f>D2-1</f>
        <v>2019</v>
      </c>
      <c r="E48">
        <f>'2019'!F50</f>
        <v>86.32</v>
      </c>
      <c r="F48" t="s">
        <v>316</v>
      </c>
      <c r="G48" t="str">
        <f>'2020'!$E$87</f>
        <v xml:space="preserve">EuCham score </v>
      </c>
      <c r="H48" t="s">
        <v>13</v>
      </c>
      <c r="I48" t="s">
        <v>13</v>
      </c>
    </row>
    <row r="49" spans="1:9" x14ac:dyDescent="0.3">
      <c r="A49">
        <v>48</v>
      </c>
      <c r="B49" t="str">
        <f>'2019'!A51</f>
        <v xml:space="preserve">Norway </v>
      </c>
      <c r="C49" t="str">
        <f t="shared" si="0"/>
        <v xml:space="preserve">Best European Countries for Business </v>
      </c>
      <c r="D49">
        <f t="shared" ref="D49:D112" si="1">D3-1</f>
        <v>2019</v>
      </c>
      <c r="E49">
        <f>'2019'!F51</f>
        <v>83.48</v>
      </c>
      <c r="F49" t="s">
        <v>316</v>
      </c>
      <c r="G49" t="str">
        <f>'2020'!$E$87</f>
        <v xml:space="preserve">EuCham score </v>
      </c>
      <c r="H49" t="s">
        <v>17</v>
      </c>
      <c r="I49" t="s">
        <v>17</v>
      </c>
    </row>
    <row r="50" spans="1:9" x14ac:dyDescent="0.3">
      <c r="A50">
        <v>49</v>
      </c>
      <c r="B50" t="str">
        <f>'2019'!A52</f>
        <v xml:space="preserve">Sweden </v>
      </c>
      <c r="C50" t="str">
        <f t="shared" si="0"/>
        <v xml:space="preserve">Best European Countries for Business </v>
      </c>
      <c r="D50">
        <f t="shared" si="1"/>
        <v>2019</v>
      </c>
      <c r="E50">
        <f>'2019'!F52</f>
        <v>83.14</v>
      </c>
      <c r="F50" t="s">
        <v>316</v>
      </c>
      <c r="G50" t="str">
        <f>'2020'!$E$87</f>
        <v xml:space="preserve">EuCham score </v>
      </c>
      <c r="H50" t="s">
        <v>16</v>
      </c>
      <c r="I50" t="s">
        <v>16</v>
      </c>
    </row>
    <row r="51" spans="1:9" x14ac:dyDescent="0.3">
      <c r="A51">
        <v>50</v>
      </c>
      <c r="B51" t="str">
        <f>'2019'!A53</f>
        <v xml:space="preserve">Finland </v>
      </c>
      <c r="C51" t="str">
        <f t="shared" si="0"/>
        <v xml:space="preserve">Best European Countries for Business </v>
      </c>
      <c r="D51">
        <f t="shared" si="1"/>
        <v>2019</v>
      </c>
      <c r="E51">
        <f>'2019'!F53</f>
        <v>82.68</v>
      </c>
      <c r="F51" t="s">
        <v>316</v>
      </c>
      <c r="G51" t="str">
        <f>'2020'!$E$87</f>
        <v xml:space="preserve">EuCham score </v>
      </c>
      <c r="H51" t="s">
        <v>15</v>
      </c>
      <c r="I51" t="s">
        <v>15</v>
      </c>
    </row>
    <row r="52" spans="1:9" x14ac:dyDescent="0.3">
      <c r="A52">
        <v>51</v>
      </c>
      <c r="B52" t="str">
        <f>'2019'!A54</f>
        <v xml:space="preserve">United Kingdom </v>
      </c>
      <c r="C52" t="str">
        <f t="shared" si="0"/>
        <v xml:space="preserve">Best European Countries for Business </v>
      </c>
      <c r="D52">
        <f t="shared" si="1"/>
        <v>2019</v>
      </c>
      <c r="E52">
        <f>'2019'!F54</f>
        <v>81.33</v>
      </c>
      <c r="F52" t="s">
        <v>316</v>
      </c>
      <c r="G52" t="str">
        <f>'2020'!$E$87</f>
        <v xml:space="preserve">EuCham score </v>
      </c>
      <c r="H52" t="s">
        <v>352</v>
      </c>
      <c r="I52" t="s">
        <v>352</v>
      </c>
    </row>
    <row r="53" spans="1:9" x14ac:dyDescent="0.3">
      <c r="A53">
        <v>52</v>
      </c>
      <c r="B53" t="str">
        <f>'2019'!A55</f>
        <v xml:space="preserve">Switzerland </v>
      </c>
      <c r="C53" t="str">
        <f t="shared" si="0"/>
        <v xml:space="preserve">Best European Countries for Business </v>
      </c>
      <c r="D53">
        <f t="shared" si="1"/>
        <v>2019</v>
      </c>
      <c r="E53">
        <f>'2019'!F55</f>
        <v>80.349999999999994</v>
      </c>
      <c r="F53" t="s">
        <v>316</v>
      </c>
      <c r="G53" t="str">
        <f>'2020'!$E$87</f>
        <v xml:space="preserve">EuCham score </v>
      </c>
      <c r="H53" t="s">
        <v>20</v>
      </c>
      <c r="I53" t="s">
        <v>20</v>
      </c>
    </row>
    <row r="54" spans="1:9" x14ac:dyDescent="0.3">
      <c r="A54">
        <v>53</v>
      </c>
      <c r="B54" t="str">
        <f>'2019'!A56</f>
        <v xml:space="preserve">Germany </v>
      </c>
      <c r="C54" t="str">
        <f t="shared" si="0"/>
        <v xml:space="preserve">Best European Countries for Business </v>
      </c>
      <c r="D54">
        <f t="shared" si="1"/>
        <v>2019</v>
      </c>
      <c r="E54">
        <f>'2019'!F56</f>
        <v>79.45</v>
      </c>
      <c r="F54" t="s">
        <v>316</v>
      </c>
      <c r="G54" t="str">
        <f>'2020'!$E$87</f>
        <v xml:space="preserve">EuCham score </v>
      </c>
      <c r="H54" t="s">
        <v>21</v>
      </c>
      <c r="I54" t="s">
        <v>21</v>
      </c>
    </row>
    <row r="55" spans="1:9" x14ac:dyDescent="0.3">
      <c r="A55">
        <v>54</v>
      </c>
      <c r="B55" t="str">
        <f>'2019'!A57</f>
        <v xml:space="preserve">Netherlands </v>
      </c>
      <c r="C55" t="str">
        <f t="shared" si="0"/>
        <v xml:space="preserve">Best European Countries for Business </v>
      </c>
      <c r="D55">
        <f t="shared" si="1"/>
        <v>2019</v>
      </c>
      <c r="E55">
        <f>'2019'!F57</f>
        <v>79.02</v>
      </c>
      <c r="F55" t="s">
        <v>316</v>
      </c>
      <c r="G55" t="str">
        <f>'2020'!$E$87</f>
        <v xml:space="preserve">EuCham score </v>
      </c>
      <c r="H55" t="s">
        <v>19</v>
      </c>
      <c r="I55" t="s">
        <v>19</v>
      </c>
    </row>
    <row r="56" spans="1:9" x14ac:dyDescent="0.3">
      <c r="A56">
        <v>55</v>
      </c>
      <c r="B56" t="str">
        <f>'2019'!A58</f>
        <v xml:space="preserve">Iceland </v>
      </c>
      <c r="C56" t="str">
        <f t="shared" si="0"/>
        <v xml:space="preserve">Best European Countries for Business </v>
      </c>
      <c r="D56">
        <f t="shared" si="1"/>
        <v>2019</v>
      </c>
      <c r="E56">
        <f>'2019'!F58</f>
        <v>77.680000000000007</v>
      </c>
      <c r="F56" t="s">
        <v>316</v>
      </c>
      <c r="G56" t="str">
        <f>'2020'!$E$87</f>
        <v xml:space="preserve">EuCham score </v>
      </c>
      <c r="H56" t="s">
        <v>22</v>
      </c>
      <c r="I56" t="s">
        <v>22</v>
      </c>
    </row>
    <row r="57" spans="1:9" x14ac:dyDescent="0.3">
      <c r="A57">
        <v>56</v>
      </c>
      <c r="B57" t="str">
        <f>'2019'!A59</f>
        <v xml:space="preserve">Austria </v>
      </c>
      <c r="C57" t="str">
        <f t="shared" si="0"/>
        <v xml:space="preserve">Best European Countries for Business </v>
      </c>
      <c r="D57">
        <f t="shared" si="1"/>
        <v>2019</v>
      </c>
      <c r="E57">
        <f>'2019'!F59</f>
        <v>77.290000000000006</v>
      </c>
      <c r="F57" t="s">
        <v>316</v>
      </c>
      <c r="G57" t="str">
        <f>'2020'!$E$87</f>
        <v xml:space="preserve">EuCham score </v>
      </c>
      <c r="H57" t="s">
        <v>23</v>
      </c>
      <c r="I57" t="s">
        <v>23</v>
      </c>
    </row>
    <row r="58" spans="1:9" x14ac:dyDescent="0.3">
      <c r="A58">
        <v>57</v>
      </c>
      <c r="B58" t="str">
        <f>'2019'!A60</f>
        <v xml:space="preserve">Estonia </v>
      </c>
      <c r="C58" t="str">
        <f t="shared" si="0"/>
        <v xml:space="preserve">Best European Countries for Business </v>
      </c>
      <c r="D58">
        <f t="shared" si="1"/>
        <v>2019</v>
      </c>
      <c r="E58">
        <f>'2019'!F60</f>
        <v>76.75</v>
      </c>
      <c r="F58" t="s">
        <v>316</v>
      </c>
      <c r="G58" t="str">
        <f>'2020'!$E$87</f>
        <v xml:space="preserve">EuCham score </v>
      </c>
      <c r="H58" t="s">
        <v>26</v>
      </c>
      <c r="I58" t="s">
        <v>26</v>
      </c>
    </row>
    <row r="59" spans="1:9" x14ac:dyDescent="0.3">
      <c r="A59">
        <v>58</v>
      </c>
      <c r="B59" t="str">
        <f>'2019'!A61</f>
        <v xml:space="preserve">Ireland </v>
      </c>
      <c r="C59" t="str">
        <f t="shared" si="0"/>
        <v xml:space="preserve">Best European Countries for Business </v>
      </c>
      <c r="D59">
        <f t="shared" si="1"/>
        <v>2019</v>
      </c>
      <c r="E59">
        <f>'2019'!F61</f>
        <v>75.959999999999994</v>
      </c>
      <c r="F59" t="s">
        <v>316</v>
      </c>
      <c r="G59" t="str">
        <f>'2020'!$E$87</f>
        <v xml:space="preserve">EuCham score </v>
      </c>
      <c r="H59" t="s">
        <v>24</v>
      </c>
      <c r="I59" t="s">
        <v>24</v>
      </c>
    </row>
    <row r="60" spans="1:9" x14ac:dyDescent="0.3">
      <c r="A60">
        <v>59</v>
      </c>
      <c r="B60" t="str">
        <f>'2019'!A62</f>
        <v xml:space="preserve">Luxembourg </v>
      </c>
      <c r="C60" t="str">
        <f t="shared" si="0"/>
        <v xml:space="preserve">Best European Countries for Business </v>
      </c>
      <c r="D60">
        <f t="shared" si="1"/>
        <v>2019</v>
      </c>
      <c r="E60">
        <f>'2019'!F62</f>
        <v>75.010000000000005</v>
      </c>
      <c r="F60" t="s">
        <v>316</v>
      </c>
      <c r="G60" t="str">
        <f>'2020'!$E$87</f>
        <v xml:space="preserve">EuCham score </v>
      </c>
      <c r="H60" t="s">
        <v>27</v>
      </c>
      <c r="I60" t="s">
        <v>27</v>
      </c>
    </row>
    <row r="61" spans="1:9" x14ac:dyDescent="0.3">
      <c r="A61">
        <v>60</v>
      </c>
      <c r="B61" t="str">
        <f>'2019'!A63</f>
        <v xml:space="preserve">France </v>
      </c>
      <c r="C61" t="str">
        <f t="shared" si="0"/>
        <v xml:space="preserve">Best European Countries for Business </v>
      </c>
      <c r="D61">
        <f t="shared" si="1"/>
        <v>2019</v>
      </c>
      <c r="E61">
        <f>'2019'!F63</f>
        <v>74.650000000000006</v>
      </c>
      <c r="F61" t="s">
        <v>316</v>
      </c>
      <c r="G61" t="str">
        <f>'2020'!$E$87</f>
        <v xml:space="preserve">EuCham score </v>
      </c>
      <c r="H61" t="s">
        <v>28</v>
      </c>
      <c r="I61" t="s">
        <v>28</v>
      </c>
    </row>
    <row r="62" spans="1:9" x14ac:dyDescent="0.3">
      <c r="A62">
        <v>61</v>
      </c>
      <c r="B62" t="str">
        <f>'2019'!A64</f>
        <v xml:space="preserve">Belgium </v>
      </c>
      <c r="C62" t="str">
        <f t="shared" si="0"/>
        <v xml:space="preserve">Best European Countries for Business </v>
      </c>
      <c r="D62">
        <f t="shared" si="1"/>
        <v>2019</v>
      </c>
      <c r="E62">
        <f>'2019'!F64</f>
        <v>74.48</v>
      </c>
      <c r="F62" t="s">
        <v>316</v>
      </c>
      <c r="G62" t="str">
        <f>'2020'!$E$87</f>
        <v xml:space="preserve">EuCham score </v>
      </c>
      <c r="H62" t="s">
        <v>25</v>
      </c>
      <c r="I62" t="s">
        <v>25</v>
      </c>
    </row>
    <row r="63" spans="1:9" x14ac:dyDescent="0.3">
      <c r="A63">
        <v>62</v>
      </c>
      <c r="B63" t="str">
        <f>'2019'!A65</f>
        <v xml:space="preserve">Georgia </v>
      </c>
      <c r="C63" t="str">
        <f t="shared" si="0"/>
        <v xml:space="preserve">Best European Countries for Business </v>
      </c>
      <c r="D63">
        <f t="shared" si="1"/>
        <v>2019</v>
      </c>
      <c r="E63">
        <f>'2019'!F65</f>
        <v>70.64</v>
      </c>
      <c r="F63" t="s">
        <v>316</v>
      </c>
      <c r="G63" t="str">
        <f>'2020'!$E$87</f>
        <v xml:space="preserve">EuCham score </v>
      </c>
      <c r="H63" t="s">
        <v>37</v>
      </c>
      <c r="I63" t="s">
        <v>37</v>
      </c>
    </row>
    <row r="64" spans="1:9" x14ac:dyDescent="0.3">
      <c r="A64">
        <v>63</v>
      </c>
      <c r="B64" t="str">
        <f>'2019'!A66</f>
        <v xml:space="preserve">Portugal </v>
      </c>
      <c r="C64" t="str">
        <f t="shared" si="0"/>
        <v xml:space="preserve">Best European Countries for Business </v>
      </c>
      <c r="D64">
        <f t="shared" si="1"/>
        <v>2019</v>
      </c>
      <c r="E64">
        <f>'2019'!F66</f>
        <v>70.28</v>
      </c>
      <c r="F64" t="s">
        <v>316</v>
      </c>
      <c r="G64" t="str">
        <f>'2020'!$E$87</f>
        <v xml:space="preserve">EuCham score </v>
      </c>
      <c r="H64" t="s">
        <v>29</v>
      </c>
      <c r="I64" t="s">
        <v>29</v>
      </c>
    </row>
    <row r="65" spans="1:9" x14ac:dyDescent="0.3">
      <c r="A65">
        <v>64</v>
      </c>
      <c r="B65" t="str">
        <f>'2019'!A67</f>
        <v xml:space="preserve">Lithuania </v>
      </c>
      <c r="C65" t="str">
        <f t="shared" si="0"/>
        <v xml:space="preserve">Best European Countries for Business </v>
      </c>
      <c r="D65">
        <f t="shared" si="1"/>
        <v>2019</v>
      </c>
      <c r="E65">
        <f>'2019'!F67</f>
        <v>69.92</v>
      </c>
      <c r="F65" t="s">
        <v>316</v>
      </c>
      <c r="G65" t="str">
        <f>'2020'!$E$87</f>
        <v xml:space="preserve">EuCham score </v>
      </c>
      <c r="H65" t="s">
        <v>30</v>
      </c>
      <c r="I65" t="s">
        <v>30</v>
      </c>
    </row>
    <row r="66" spans="1:9" x14ac:dyDescent="0.3">
      <c r="A66">
        <v>65</v>
      </c>
      <c r="B66" t="str">
        <f>'2019'!A68</f>
        <v xml:space="preserve">Latvia </v>
      </c>
      <c r="C66" t="str">
        <f t="shared" si="0"/>
        <v xml:space="preserve">Best European Countries for Business </v>
      </c>
      <c r="D66">
        <f t="shared" si="1"/>
        <v>2019</v>
      </c>
      <c r="E66">
        <f>'2019'!F68</f>
        <v>68.8</v>
      </c>
      <c r="F66" t="s">
        <v>316</v>
      </c>
      <c r="G66" t="str">
        <f>'2020'!$E$87</f>
        <v xml:space="preserve">EuCham score </v>
      </c>
      <c r="H66" t="s">
        <v>34</v>
      </c>
      <c r="I66" t="s">
        <v>34</v>
      </c>
    </row>
    <row r="67" spans="1:9" x14ac:dyDescent="0.3">
      <c r="A67">
        <v>66</v>
      </c>
      <c r="B67" t="str">
        <f>'2019'!A69</f>
        <v xml:space="preserve">Poland </v>
      </c>
      <c r="C67" t="str">
        <f t="shared" si="0"/>
        <v xml:space="preserve">Best European Countries for Business </v>
      </c>
      <c r="D67">
        <f t="shared" si="1"/>
        <v>2019</v>
      </c>
      <c r="E67">
        <f>'2019'!F69</f>
        <v>68.48</v>
      </c>
      <c r="F67" t="s">
        <v>316</v>
      </c>
      <c r="G67" t="str">
        <f>'2020'!$E$87</f>
        <v xml:space="preserve">EuCham score </v>
      </c>
      <c r="H67" t="s">
        <v>31</v>
      </c>
      <c r="I67" t="s">
        <v>31</v>
      </c>
    </row>
    <row r="68" spans="1:9" x14ac:dyDescent="0.3">
      <c r="A68">
        <v>67</v>
      </c>
      <c r="B68" t="str">
        <f>'2019'!A70</f>
        <v xml:space="preserve">Spain </v>
      </c>
      <c r="C68" t="str">
        <f t="shared" ref="C68:C131" si="2">C67</f>
        <v xml:space="preserve">Best European Countries for Business </v>
      </c>
      <c r="D68">
        <f t="shared" si="1"/>
        <v>2019</v>
      </c>
      <c r="E68">
        <f>'2019'!F70</f>
        <v>67.84</v>
      </c>
      <c r="F68" t="s">
        <v>316</v>
      </c>
      <c r="G68" t="str">
        <f>'2020'!$E$87</f>
        <v xml:space="preserve">EuCham score </v>
      </c>
      <c r="H68" t="s">
        <v>33</v>
      </c>
      <c r="I68" t="s">
        <v>33</v>
      </c>
    </row>
    <row r="69" spans="1:9" x14ac:dyDescent="0.3">
      <c r="A69">
        <v>68</v>
      </c>
      <c r="B69" t="str">
        <f>'2019'!A71</f>
        <v xml:space="preserve">Slovenia </v>
      </c>
      <c r="C69" t="str">
        <f t="shared" si="2"/>
        <v xml:space="preserve">Best European Countries for Business </v>
      </c>
      <c r="D69">
        <f t="shared" si="1"/>
        <v>2019</v>
      </c>
      <c r="E69">
        <f>'2019'!F71</f>
        <v>67.81</v>
      </c>
      <c r="F69" t="s">
        <v>316</v>
      </c>
      <c r="G69" t="str">
        <f>'2020'!$E$87</f>
        <v xml:space="preserve">EuCham score </v>
      </c>
      <c r="H69" t="s">
        <v>32</v>
      </c>
      <c r="I69" t="s">
        <v>32</v>
      </c>
    </row>
    <row r="70" spans="1:9" x14ac:dyDescent="0.3">
      <c r="A70">
        <v>69</v>
      </c>
      <c r="B70" t="str">
        <f>'2019'!A72</f>
        <v xml:space="preserve">Czech Republic </v>
      </c>
      <c r="C70" t="str">
        <f t="shared" si="2"/>
        <v xml:space="preserve">Best European Countries for Business </v>
      </c>
      <c r="D70">
        <f t="shared" si="1"/>
        <v>2019</v>
      </c>
      <c r="E70">
        <f>'2019'!F72</f>
        <v>67.55</v>
      </c>
      <c r="F70" t="s">
        <v>316</v>
      </c>
      <c r="G70" t="str">
        <f>'2020'!$E$87</f>
        <v xml:space="preserve">EuCham score </v>
      </c>
      <c r="H70" t="s">
        <v>353</v>
      </c>
      <c r="I70" t="s">
        <v>353</v>
      </c>
    </row>
    <row r="71" spans="1:9" x14ac:dyDescent="0.3">
      <c r="A71">
        <v>70</v>
      </c>
      <c r="B71" t="str">
        <f>'2019'!A73</f>
        <v xml:space="preserve">Cyprus </v>
      </c>
      <c r="C71" t="str">
        <f t="shared" si="2"/>
        <v xml:space="preserve">Best European Countries for Business </v>
      </c>
      <c r="D71">
        <f t="shared" si="1"/>
        <v>2019</v>
      </c>
      <c r="E71">
        <f>'2019'!F73</f>
        <v>65.36</v>
      </c>
      <c r="F71" t="s">
        <v>316</v>
      </c>
      <c r="G71" t="str">
        <f>'2020'!$E$87</f>
        <v xml:space="preserve">EuCham score </v>
      </c>
      <c r="H71" t="s">
        <v>35</v>
      </c>
      <c r="I71" t="s">
        <v>35</v>
      </c>
    </row>
    <row r="72" spans="1:9" x14ac:dyDescent="0.3">
      <c r="A72">
        <v>71</v>
      </c>
      <c r="B72" t="str">
        <f>'2019'!A74</f>
        <v xml:space="preserve">Slovakia </v>
      </c>
      <c r="C72" t="str">
        <f t="shared" si="2"/>
        <v xml:space="preserve">Best European Countries for Business </v>
      </c>
      <c r="D72">
        <f t="shared" si="1"/>
        <v>2019</v>
      </c>
      <c r="E72">
        <f>'2019'!F74</f>
        <v>62.59</v>
      </c>
      <c r="F72" t="s">
        <v>316</v>
      </c>
      <c r="G72" t="str">
        <f>'2020'!$E$87</f>
        <v xml:space="preserve">EuCham score </v>
      </c>
      <c r="H72" t="s">
        <v>38</v>
      </c>
      <c r="I72" t="s">
        <v>38</v>
      </c>
    </row>
    <row r="73" spans="1:9" x14ac:dyDescent="0.3">
      <c r="A73">
        <v>72</v>
      </c>
      <c r="B73" t="str">
        <f>'2019'!A75</f>
        <v xml:space="preserve">Italy </v>
      </c>
      <c r="C73" t="str">
        <f t="shared" si="2"/>
        <v xml:space="preserve">Best European Countries for Business </v>
      </c>
      <c r="D73">
        <f t="shared" si="1"/>
        <v>2019</v>
      </c>
      <c r="E73">
        <f>'2019'!F75</f>
        <v>62.28</v>
      </c>
      <c r="F73" t="s">
        <v>316</v>
      </c>
      <c r="G73" t="str">
        <f>'2020'!$E$87</f>
        <v xml:space="preserve">EuCham score </v>
      </c>
      <c r="H73" t="s">
        <v>44</v>
      </c>
      <c r="I73" t="s">
        <v>44</v>
      </c>
    </row>
    <row r="74" spans="1:9" x14ac:dyDescent="0.3">
      <c r="A74">
        <v>73</v>
      </c>
      <c r="B74" t="str">
        <f>'2019'!A76</f>
        <v xml:space="preserve">Belarus </v>
      </c>
      <c r="C74" t="str">
        <f t="shared" si="2"/>
        <v xml:space="preserve">Best European Countries for Business </v>
      </c>
      <c r="D74">
        <f t="shared" si="1"/>
        <v>2019</v>
      </c>
      <c r="E74">
        <f>'2019'!F76</f>
        <v>59.89</v>
      </c>
      <c r="F74" t="s">
        <v>316</v>
      </c>
      <c r="G74" t="str">
        <f>'2020'!$E$87</f>
        <v xml:space="preserve">EuCham score </v>
      </c>
      <c r="H74" t="s">
        <v>51</v>
      </c>
      <c r="I74" t="s">
        <v>51</v>
      </c>
    </row>
    <row r="75" spans="1:9" x14ac:dyDescent="0.3">
      <c r="A75">
        <v>74</v>
      </c>
      <c r="B75" t="str">
        <f>'2019'!A77</f>
        <v xml:space="preserve">Malta </v>
      </c>
      <c r="C75" t="str">
        <f t="shared" si="2"/>
        <v xml:space="preserve">Best European Countries for Business </v>
      </c>
      <c r="D75">
        <f t="shared" si="1"/>
        <v>2019</v>
      </c>
      <c r="E75">
        <f>'2019'!F77</f>
        <v>59.72</v>
      </c>
      <c r="F75" t="s">
        <v>316</v>
      </c>
      <c r="G75" t="str">
        <f>'2020'!$E$87</f>
        <v xml:space="preserve">EuCham score </v>
      </c>
      <c r="H75" t="s">
        <v>43</v>
      </c>
      <c r="I75" t="s">
        <v>43</v>
      </c>
    </row>
    <row r="76" spans="1:9" x14ac:dyDescent="0.3">
      <c r="A76">
        <v>75</v>
      </c>
      <c r="B76" t="str">
        <f>'2019'!A78</f>
        <v xml:space="preserve">Croatia </v>
      </c>
      <c r="C76" t="str">
        <f t="shared" si="2"/>
        <v xml:space="preserve">Best European Countries for Business </v>
      </c>
      <c r="D76">
        <f t="shared" si="1"/>
        <v>2019</v>
      </c>
      <c r="E76">
        <f>'2019'!F78</f>
        <v>59.7</v>
      </c>
      <c r="F76" t="s">
        <v>316</v>
      </c>
      <c r="G76" t="str">
        <f>'2020'!$E$87</f>
        <v xml:space="preserve">EuCham score </v>
      </c>
      <c r="H76" t="s">
        <v>39</v>
      </c>
      <c r="I76" t="s">
        <v>39</v>
      </c>
    </row>
    <row r="77" spans="1:9" x14ac:dyDescent="0.3">
      <c r="A77">
        <v>76</v>
      </c>
      <c r="B77" t="str">
        <f>'2019'!A79</f>
        <v xml:space="preserve">Romania </v>
      </c>
      <c r="C77" t="str">
        <f t="shared" si="2"/>
        <v xml:space="preserve">Best European Countries for Business </v>
      </c>
      <c r="D77">
        <f t="shared" si="1"/>
        <v>2019</v>
      </c>
      <c r="E77">
        <f>'2019'!F79</f>
        <v>59.65</v>
      </c>
      <c r="F77" t="s">
        <v>316</v>
      </c>
      <c r="G77" t="str">
        <f>'2020'!$E$87</f>
        <v xml:space="preserve">EuCham score </v>
      </c>
      <c r="H77" t="s">
        <v>42</v>
      </c>
      <c r="I77" t="s">
        <v>42</v>
      </c>
    </row>
    <row r="78" spans="1:9" x14ac:dyDescent="0.3">
      <c r="A78">
        <v>77</v>
      </c>
      <c r="B78" t="str">
        <f>'2019'!A80</f>
        <v xml:space="preserve">Macedonia </v>
      </c>
      <c r="C78" t="str">
        <f t="shared" si="2"/>
        <v xml:space="preserve">Best European Countries for Business </v>
      </c>
      <c r="D78">
        <f t="shared" si="1"/>
        <v>2019</v>
      </c>
      <c r="E78">
        <f>'2019'!F80</f>
        <v>59.28</v>
      </c>
      <c r="F78" t="s">
        <v>316</v>
      </c>
      <c r="G78" t="str">
        <f>'2020'!$E$87</f>
        <v xml:space="preserve">EuCham score </v>
      </c>
      <c r="H78" t="s">
        <v>41</v>
      </c>
      <c r="I78" t="s">
        <v>41</v>
      </c>
    </row>
    <row r="79" spans="1:9" x14ac:dyDescent="0.3">
      <c r="A79">
        <v>78</v>
      </c>
      <c r="B79" t="str">
        <f>'2019'!A81</f>
        <v xml:space="preserve">Hungary </v>
      </c>
      <c r="C79" t="str">
        <f t="shared" si="2"/>
        <v xml:space="preserve">Best European Countries for Business </v>
      </c>
      <c r="D79">
        <f t="shared" si="1"/>
        <v>2019</v>
      </c>
      <c r="E79">
        <f>'2019'!F81</f>
        <v>59.14</v>
      </c>
      <c r="F79" t="s">
        <v>316</v>
      </c>
      <c r="G79" t="str">
        <f>'2020'!$E$87</f>
        <v xml:space="preserve">EuCham score </v>
      </c>
      <c r="H79" t="s">
        <v>40</v>
      </c>
      <c r="I79" t="s">
        <v>40</v>
      </c>
    </row>
    <row r="80" spans="1:9" x14ac:dyDescent="0.3">
      <c r="A80">
        <v>79</v>
      </c>
      <c r="B80" t="str">
        <f>'2019'!A82</f>
        <v xml:space="preserve">Montenegro </v>
      </c>
      <c r="C80" t="str">
        <f t="shared" si="2"/>
        <v xml:space="preserve">Best European Countries for Business </v>
      </c>
      <c r="D80">
        <f t="shared" si="1"/>
        <v>2019</v>
      </c>
      <c r="E80">
        <f>'2019'!F82</f>
        <v>58.87</v>
      </c>
      <c r="F80" t="s">
        <v>316</v>
      </c>
      <c r="G80" t="str">
        <f>'2020'!$E$87</f>
        <v xml:space="preserve">EuCham score </v>
      </c>
      <c r="H80" t="s">
        <v>45</v>
      </c>
      <c r="I80" t="s">
        <v>45</v>
      </c>
    </row>
    <row r="81" spans="1:9" x14ac:dyDescent="0.3">
      <c r="A81">
        <v>80</v>
      </c>
      <c r="B81" t="str">
        <f>'2019'!A83</f>
        <v xml:space="preserve">Turkey </v>
      </c>
      <c r="C81" t="str">
        <f t="shared" si="2"/>
        <v xml:space="preserve">Best European Countries for Business </v>
      </c>
      <c r="D81">
        <f t="shared" si="1"/>
        <v>2019</v>
      </c>
      <c r="E81">
        <f>'2019'!F83</f>
        <v>57.67</v>
      </c>
      <c r="F81" t="s">
        <v>316</v>
      </c>
      <c r="G81" t="str">
        <f>'2020'!$E$87</f>
        <v xml:space="preserve">EuCham score </v>
      </c>
      <c r="H81" t="s">
        <v>48</v>
      </c>
      <c r="I81" t="s">
        <v>48</v>
      </c>
    </row>
    <row r="82" spans="1:9" x14ac:dyDescent="0.3">
      <c r="A82">
        <v>81</v>
      </c>
      <c r="B82" t="str">
        <f>'2019'!A84</f>
        <v xml:space="preserve">Bulgaria </v>
      </c>
      <c r="C82" t="str">
        <f t="shared" si="2"/>
        <v xml:space="preserve">Best European Countries for Business </v>
      </c>
      <c r="D82">
        <f t="shared" si="1"/>
        <v>2019</v>
      </c>
      <c r="E82">
        <f>'2019'!F84</f>
        <v>56.62</v>
      </c>
      <c r="F82" t="s">
        <v>316</v>
      </c>
      <c r="G82" t="str">
        <f>'2020'!$E$87</f>
        <v xml:space="preserve">EuCham score </v>
      </c>
      <c r="H82" t="s">
        <v>46</v>
      </c>
      <c r="I82" t="s">
        <v>46</v>
      </c>
    </row>
    <row r="83" spans="1:9" x14ac:dyDescent="0.3">
      <c r="A83">
        <v>82</v>
      </c>
      <c r="B83" t="str">
        <f>'2019'!A85</f>
        <v xml:space="preserve">Greece </v>
      </c>
      <c r="C83" t="str">
        <f t="shared" si="2"/>
        <v xml:space="preserve">Best European Countries for Business </v>
      </c>
      <c r="D83">
        <f t="shared" si="1"/>
        <v>2019</v>
      </c>
      <c r="E83">
        <f>'2019'!F85</f>
        <v>56.54</v>
      </c>
      <c r="F83" t="s">
        <v>316</v>
      </c>
      <c r="G83" t="str">
        <f>'2020'!$E$87</f>
        <v xml:space="preserve">EuCham score </v>
      </c>
      <c r="H83" t="s">
        <v>47</v>
      </c>
      <c r="I83" t="s">
        <v>47</v>
      </c>
    </row>
    <row r="84" spans="1:9" x14ac:dyDescent="0.3">
      <c r="A84">
        <v>83</v>
      </c>
      <c r="B84" t="str">
        <f>'2019'!A86</f>
        <v xml:space="preserve">Serbia </v>
      </c>
      <c r="C84" t="str">
        <f t="shared" si="2"/>
        <v xml:space="preserve">Best European Countries for Business </v>
      </c>
      <c r="D84">
        <f t="shared" si="1"/>
        <v>2019</v>
      </c>
      <c r="E84">
        <f>'2019'!F86</f>
        <v>56.25</v>
      </c>
      <c r="F84" t="s">
        <v>316</v>
      </c>
      <c r="G84" t="str">
        <f>'2020'!$E$87</f>
        <v xml:space="preserve">EuCham score </v>
      </c>
      <c r="H84" t="s">
        <v>50</v>
      </c>
      <c r="I84" t="s">
        <v>50</v>
      </c>
    </row>
    <row r="85" spans="1:9" x14ac:dyDescent="0.3">
      <c r="A85">
        <v>84</v>
      </c>
      <c r="B85" t="str">
        <f>'2019'!A87</f>
        <v xml:space="preserve">Kosovo </v>
      </c>
      <c r="C85" t="str">
        <f t="shared" si="2"/>
        <v xml:space="preserve">Best European Countries for Business </v>
      </c>
      <c r="D85">
        <f t="shared" si="1"/>
        <v>2019</v>
      </c>
      <c r="E85">
        <f>'2019'!F87</f>
        <v>55.58</v>
      </c>
      <c r="F85" t="s">
        <v>316</v>
      </c>
      <c r="G85" t="str">
        <f>'2020'!$E$87</f>
        <v xml:space="preserve">EuCham score </v>
      </c>
      <c r="H85" t="s">
        <v>56</v>
      </c>
      <c r="I85" t="s">
        <v>56</v>
      </c>
    </row>
    <row r="86" spans="1:9" x14ac:dyDescent="0.3">
      <c r="A86">
        <v>85</v>
      </c>
      <c r="B86" t="str">
        <f>'2019'!A88</f>
        <v xml:space="preserve">Armenia </v>
      </c>
      <c r="C86" t="str">
        <f t="shared" si="2"/>
        <v xml:space="preserve">Best European Countries for Business </v>
      </c>
      <c r="D86">
        <f t="shared" si="1"/>
        <v>2019</v>
      </c>
      <c r="E86">
        <f>'2019'!F88</f>
        <v>55.19</v>
      </c>
      <c r="F86" t="s">
        <v>316</v>
      </c>
      <c r="G86" t="str">
        <f>'2020'!$E$87</f>
        <v xml:space="preserve">EuCham score </v>
      </c>
      <c r="H86" t="s">
        <v>49</v>
      </c>
      <c r="I86" t="s">
        <v>49</v>
      </c>
    </row>
    <row r="87" spans="1:9" x14ac:dyDescent="0.3">
      <c r="A87">
        <v>86</v>
      </c>
      <c r="B87" t="str">
        <f>'2019'!A89</f>
        <v xml:space="preserve">Kazakhstan </v>
      </c>
      <c r="C87" t="str">
        <f t="shared" si="2"/>
        <v xml:space="preserve">Best European Countries for Business </v>
      </c>
      <c r="D87">
        <f t="shared" si="1"/>
        <v>2019</v>
      </c>
      <c r="E87">
        <f>'2019'!F89</f>
        <v>54.45</v>
      </c>
      <c r="F87" t="s">
        <v>316</v>
      </c>
      <c r="G87" t="str">
        <f>'2020'!$E$87</f>
        <v xml:space="preserve">EuCham score </v>
      </c>
      <c r="H87" t="s">
        <v>54</v>
      </c>
      <c r="I87" t="s">
        <v>54</v>
      </c>
    </row>
    <row r="88" spans="1:9" x14ac:dyDescent="0.3">
      <c r="A88">
        <v>87</v>
      </c>
      <c r="B88" t="str">
        <f>'2019'!A90</f>
        <v xml:space="preserve">Moldova </v>
      </c>
      <c r="C88" t="str">
        <f t="shared" si="2"/>
        <v xml:space="preserve">Best European Countries for Business </v>
      </c>
      <c r="D88">
        <f t="shared" si="1"/>
        <v>2019</v>
      </c>
      <c r="E88">
        <f>'2019'!F90</f>
        <v>53.27</v>
      </c>
      <c r="F88" t="s">
        <v>316</v>
      </c>
      <c r="G88" t="str">
        <f>'2020'!$E$87</f>
        <v xml:space="preserve">EuCham score </v>
      </c>
      <c r="H88" t="s">
        <v>52</v>
      </c>
      <c r="I88" t="s">
        <v>52</v>
      </c>
    </row>
    <row r="89" spans="1:9" x14ac:dyDescent="0.3">
      <c r="A89">
        <v>88</v>
      </c>
      <c r="B89" t="str">
        <f>'2019'!A91</f>
        <v xml:space="preserve">Albania </v>
      </c>
      <c r="C89" t="str">
        <f t="shared" si="2"/>
        <v xml:space="preserve">Best European Countries for Business </v>
      </c>
      <c r="D89">
        <f t="shared" si="1"/>
        <v>2019</v>
      </c>
      <c r="E89">
        <f>'2019'!F91</f>
        <v>52.76</v>
      </c>
      <c r="F89" t="s">
        <v>316</v>
      </c>
      <c r="G89" t="str">
        <f>'2020'!$E$87</f>
        <v xml:space="preserve">EuCham score </v>
      </c>
      <c r="H89" t="s">
        <v>58</v>
      </c>
      <c r="I89" t="s">
        <v>58</v>
      </c>
    </row>
    <row r="90" spans="1:9" x14ac:dyDescent="0.3">
      <c r="A90">
        <v>89</v>
      </c>
      <c r="B90" t="str">
        <f>'2019'!A92</f>
        <v xml:space="preserve">Russia </v>
      </c>
      <c r="C90" t="str">
        <f t="shared" si="2"/>
        <v xml:space="preserve">Best European Countries for Business </v>
      </c>
      <c r="D90">
        <f t="shared" si="1"/>
        <v>2019</v>
      </c>
      <c r="E90">
        <f>'2019'!F92</f>
        <v>52.69</v>
      </c>
      <c r="F90" t="s">
        <v>316</v>
      </c>
      <c r="G90" t="str">
        <f>'2020'!$E$87</f>
        <v xml:space="preserve">EuCham score </v>
      </c>
      <c r="H90" t="s">
        <v>55</v>
      </c>
      <c r="I90" t="s">
        <v>55</v>
      </c>
    </row>
    <row r="91" spans="1:9" x14ac:dyDescent="0.3">
      <c r="A91">
        <v>90</v>
      </c>
      <c r="B91" t="str">
        <f>'2019'!A93</f>
        <v xml:space="preserve">Azerbaijan </v>
      </c>
      <c r="C91" t="str">
        <f t="shared" si="2"/>
        <v xml:space="preserve">Best European Countries for Business </v>
      </c>
      <c r="D91">
        <f t="shared" si="1"/>
        <v>2019</v>
      </c>
      <c r="E91">
        <f>'2019'!F93</f>
        <v>51.82</v>
      </c>
      <c r="F91" t="s">
        <v>316</v>
      </c>
      <c r="G91" t="str">
        <f>'2020'!$E$87</f>
        <v xml:space="preserve">EuCham score </v>
      </c>
      <c r="H91" t="s">
        <v>57</v>
      </c>
      <c r="I91" t="s">
        <v>57</v>
      </c>
    </row>
    <row r="92" spans="1:9" x14ac:dyDescent="0.3">
      <c r="A92">
        <v>91</v>
      </c>
      <c r="B92" t="str">
        <f>'2019'!A94</f>
        <v xml:space="preserve">Bosnia &amp; Herz. </v>
      </c>
      <c r="C92" t="str">
        <f t="shared" si="2"/>
        <v xml:space="preserve">Best European Countries for Business </v>
      </c>
      <c r="D92">
        <f t="shared" si="1"/>
        <v>2019</v>
      </c>
      <c r="E92">
        <f>'2019'!F94</f>
        <v>50.91</v>
      </c>
      <c r="F92" t="s">
        <v>316</v>
      </c>
      <c r="G92" t="str">
        <f>'2020'!$E$87</f>
        <v xml:space="preserve">EuCham score </v>
      </c>
      <c r="H92" t="s">
        <v>355</v>
      </c>
      <c r="I92" t="s">
        <v>355</v>
      </c>
    </row>
    <row r="93" spans="1:9" x14ac:dyDescent="0.3">
      <c r="A93">
        <v>92</v>
      </c>
      <c r="B93" t="str">
        <f>'2019'!A95</f>
        <v xml:space="preserve">Ukraine </v>
      </c>
      <c r="C93" t="str">
        <f t="shared" si="2"/>
        <v xml:space="preserve">Best European Countries for Business </v>
      </c>
      <c r="D93">
        <f t="shared" si="1"/>
        <v>2019</v>
      </c>
      <c r="E93">
        <f>'2019'!F95</f>
        <v>50.13</v>
      </c>
      <c r="F93" t="s">
        <v>316</v>
      </c>
      <c r="G93" t="str">
        <f>'2020'!$E$87</f>
        <v xml:space="preserve">EuCham score </v>
      </c>
      <c r="H93" t="s">
        <v>59</v>
      </c>
      <c r="I93" t="s">
        <v>59</v>
      </c>
    </row>
    <row r="94" spans="1:9" x14ac:dyDescent="0.3">
      <c r="A94">
        <v>93</v>
      </c>
      <c r="B94" t="str">
        <f>'2018'!A57</f>
        <v xml:space="preserve">Denmark </v>
      </c>
      <c r="C94" t="str">
        <f t="shared" si="2"/>
        <v xml:space="preserve">Best European Countries for Business </v>
      </c>
      <c r="D94">
        <f t="shared" si="1"/>
        <v>2018</v>
      </c>
      <c r="E94">
        <f>'2018'!F57</f>
        <v>86.03</v>
      </c>
      <c r="F94" t="s">
        <v>316</v>
      </c>
      <c r="G94" t="str">
        <f>'2020'!$E$87</f>
        <v xml:space="preserve">EuCham score </v>
      </c>
      <c r="H94" t="s">
        <v>13</v>
      </c>
      <c r="I94" t="s">
        <v>13</v>
      </c>
    </row>
    <row r="95" spans="1:9" x14ac:dyDescent="0.3">
      <c r="A95">
        <v>94</v>
      </c>
      <c r="B95" t="str">
        <f>'2018'!A58</f>
        <v xml:space="preserve">Norway </v>
      </c>
      <c r="C95" t="str">
        <f t="shared" si="2"/>
        <v xml:space="preserve">Best European Countries for Business </v>
      </c>
      <c r="D95">
        <f t="shared" si="1"/>
        <v>2018</v>
      </c>
      <c r="E95">
        <f>'2018'!F58</f>
        <v>83.58</v>
      </c>
      <c r="F95" t="s">
        <v>316</v>
      </c>
      <c r="G95" t="str">
        <f>'2020'!$E$87</f>
        <v xml:space="preserve">EuCham score </v>
      </c>
      <c r="H95" t="s">
        <v>17</v>
      </c>
      <c r="I95" t="s">
        <v>17</v>
      </c>
    </row>
    <row r="96" spans="1:9" x14ac:dyDescent="0.3">
      <c r="A96">
        <v>95</v>
      </c>
      <c r="B96" t="str">
        <f>'2018'!A59</f>
        <v xml:space="preserve">Finland </v>
      </c>
      <c r="C96" t="str">
        <f t="shared" si="2"/>
        <v xml:space="preserve">Best European Countries for Business </v>
      </c>
      <c r="D96">
        <f t="shared" si="1"/>
        <v>2018</v>
      </c>
      <c r="E96">
        <f>'2018'!F59</f>
        <v>82.69</v>
      </c>
      <c r="F96" t="s">
        <v>316</v>
      </c>
      <c r="G96" t="str">
        <f>'2020'!$E$87</f>
        <v xml:space="preserve">EuCham score </v>
      </c>
      <c r="H96" t="s">
        <v>15</v>
      </c>
      <c r="I96" t="s">
        <v>15</v>
      </c>
    </row>
    <row r="97" spans="1:9" x14ac:dyDescent="0.3">
      <c r="A97">
        <v>96</v>
      </c>
      <c r="B97" t="str">
        <f>'2018'!A60</f>
        <v xml:space="preserve">Sweden </v>
      </c>
      <c r="C97" t="str">
        <f t="shared" si="2"/>
        <v xml:space="preserve">Best European Countries for Business </v>
      </c>
      <c r="D97">
        <f t="shared" si="1"/>
        <v>2018</v>
      </c>
      <c r="E97">
        <f>'2018'!F60</f>
        <v>82.64</v>
      </c>
      <c r="F97" t="s">
        <v>316</v>
      </c>
      <c r="G97" t="str">
        <f>'2020'!$E$87</f>
        <v xml:space="preserve">EuCham score </v>
      </c>
      <c r="H97" t="s">
        <v>16</v>
      </c>
      <c r="I97" t="s">
        <v>16</v>
      </c>
    </row>
    <row r="98" spans="1:9" x14ac:dyDescent="0.3">
      <c r="A98">
        <v>97</v>
      </c>
      <c r="B98" t="str">
        <f>'2018'!A61</f>
        <v xml:space="preserve">United Kingdom </v>
      </c>
      <c r="C98" t="str">
        <f t="shared" si="2"/>
        <v xml:space="preserve">Best European Countries for Business </v>
      </c>
      <c r="D98">
        <f t="shared" si="1"/>
        <v>2018</v>
      </c>
      <c r="E98">
        <f>'2018'!F61</f>
        <v>82.11</v>
      </c>
      <c r="F98" t="s">
        <v>316</v>
      </c>
      <c r="G98" t="str">
        <f>'2020'!$E$87</f>
        <v xml:space="preserve">EuCham score </v>
      </c>
      <c r="H98" t="s">
        <v>352</v>
      </c>
      <c r="I98" t="s">
        <v>352</v>
      </c>
    </row>
    <row r="99" spans="1:9" x14ac:dyDescent="0.3">
      <c r="A99">
        <v>98</v>
      </c>
      <c r="B99" t="str">
        <f>'2018'!A62</f>
        <v xml:space="preserve">Switzerland </v>
      </c>
      <c r="C99" t="str">
        <f t="shared" si="2"/>
        <v xml:space="preserve">Best European Countries for Business </v>
      </c>
      <c r="D99">
        <f t="shared" si="1"/>
        <v>2018</v>
      </c>
      <c r="E99">
        <f>'2018'!F62</f>
        <v>80.459999999999994</v>
      </c>
      <c r="F99" t="s">
        <v>316</v>
      </c>
      <c r="G99" t="str">
        <f>'2020'!$E$87</f>
        <v xml:space="preserve">EuCham score </v>
      </c>
      <c r="H99" t="s">
        <v>20</v>
      </c>
      <c r="I99" t="s">
        <v>20</v>
      </c>
    </row>
    <row r="100" spans="1:9" x14ac:dyDescent="0.3">
      <c r="A100">
        <v>99</v>
      </c>
      <c r="B100" t="str">
        <f>'2018'!A63</f>
        <v xml:space="preserve">Germany </v>
      </c>
      <c r="C100" t="str">
        <f t="shared" si="2"/>
        <v xml:space="preserve">Best European Countries for Business </v>
      </c>
      <c r="D100">
        <f t="shared" si="1"/>
        <v>2018</v>
      </c>
      <c r="E100">
        <f>'2018'!F63</f>
        <v>80</v>
      </c>
      <c r="F100" t="s">
        <v>316</v>
      </c>
      <c r="G100" t="str">
        <f>'2020'!$E$87</f>
        <v xml:space="preserve">EuCham score </v>
      </c>
      <c r="H100" t="s">
        <v>21</v>
      </c>
      <c r="I100" t="s">
        <v>21</v>
      </c>
    </row>
    <row r="101" spans="1:9" x14ac:dyDescent="0.3">
      <c r="A101">
        <v>100</v>
      </c>
      <c r="B101" t="str">
        <f>'2018'!A64</f>
        <v xml:space="preserve">Netherlands </v>
      </c>
      <c r="C101" t="str">
        <f t="shared" si="2"/>
        <v xml:space="preserve">Best European Countries for Business </v>
      </c>
      <c r="D101">
        <f t="shared" si="1"/>
        <v>2018</v>
      </c>
      <c r="E101">
        <f>'2018'!F64</f>
        <v>79.02</v>
      </c>
      <c r="F101" t="s">
        <v>316</v>
      </c>
      <c r="G101" t="str">
        <f>'2020'!$E$87</f>
        <v xml:space="preserve">EuCham score </v>
      </c>
      <c r="H101" t="s">
        <v>19</v>
      </c>
      <c r="I101" t="s">
        <v>19</v>
      </c>
    </row>
    <row r="102" spans="1:9" x14ac:dyDescent="0.3">
      <c r="A102">
        <v>101</v>
      </c>
      <c r="B102" t="str">
        <f>'2018'!A65</f>
        <v xml:space="preserve">Iceland </v>
      </c>
      <c r="C102" t="str">
        <f t="shared" si="2"/>
        <v xml:space="preserve">Best European Countries for Business </v>
      </c>
      <c r="D102">
        <f t="shared" si="1"/>
        <v>2018</v>
      </c>
      <c r="E102">
        <f>'2018'!F65</f>
        <v>77.75</v>
      </c>
      <c r="F102" t="s">
        <v>316</v>
      </c>
      <c r="G102" t="str">
        <f>'2020'!$E$87</f>
        <v xml:space="preserve">EuCham score </v>
      </c>
      <c r="H102" t="s">
        <v>22</v>
      </c>
      <c r="I102" t="s">
        <v>22</v>
      </c>
    </row>
    <row r="103" spans="1:9" x14ac:dyDescent="0.3">
      <c r="A103">
        <v>102</v>
      </c>
      <c r="B103" t="str">
        <f>'2018'!A66</f>
        <v xml:space="preserve">Austria </v>
      </c>
      <c r="C103" t="str">
        <f t="shared" si="2"/>
        <v xml:space="preserve">Best European Countries for Business </v>
      </c>
      <c r="D103">
        <f t="shared" si="1"/>
        <v>2018</v>
      </c>
      <c r="E103">
        <f>'2018'!F66</f>
        <v>76.77</v>
      </c>
      <c r="F103" t="s">
        <v>316</v>
      </c>
      <c r="G103" t="str">
        <f>'2020'!$E$87</f>
        <v xml:space="preserve">EuCham score </v>
      </c>
      <c r="H103" t="s">
        <v>23</v>
      </c>
      <c r="I103" t="s">
        <v>23</v>
      </c>
    </row>
    <row r="104" spans="1:9" x14ac:dyDescent="0.3">
      <c r="A104">
        <v>103</v>
      </c>
      <c r="B104" t="str">
        <f>'2018'!A67</f>
        <v xml:space="preserve">Ireland </v>
      </c>
      <c r="C104" t="str">
        <f t="shared" si="2"/>
        <v xml:space="preserve">Best European Countries for Business </v>
      </c>
      <c r="D104">
        <f t="shared" si="1"/>
        <v>2018</v>
      </c>
      <c r="E104">
        <f>'2018'!F67</f>
        <v>76.760000000000005</v>
      </c>
      <c r="F104" t="s">
        <v>316</v>
      </c>
      <c r="G104" t="str">
        <f>'2020'!$E$87</f>
        <v xml:space="preserve">EuCham score </v>
      </c>
      <c r="H104" t="s">
        <v>24</v>
      </c>
      <c r="I104" t="s">
        <v>24</v>
      </c>
    </row>
    <row r="105" spans="1:9" x14ac:dyDescent="0.3">
      <c r="A105">
        <v>104</v>
      </c>
      <c r="B105" t="str">
        <f>'2018'!A68</f>
        <v xml:space="preserve">Estonia </v>
      </c>
      <c r="C105" t="str">
        <f t="shared" si="2"/>
        <v xml:space="preserve">Best European Countries for Business </v>
      </c>
      <c r="D105">
        <f t="shared" si="1"/>
        <v>2018</v>
      </c>
      <c r="E105">
        <f>'2018'!F68</f>
        <v>75.900000000000006</v>
      </c>
      <c r="F105" t="s">
        <v>316</v>
      </c>
      <c r="G105" t="str">
        <f>'2020'!$E$87</f>
        <v xml:space="preserve">EuCham score </v>
      </c>
      <c r="H105" t="s">
        <v>26</v>
      </c>
      <c r="I105" t="s">
        <v>26</v>
      </c>
    </row>
    <row r="106" spans="1:9" x14ac:dyDescent="0.3">
      <c r="A106">
        <v>105</v>
      </c>
      <c r="B106" t="str">
        <f>'2018'!A69</f>
        <v xml:space="preserve">Luxembourg </v>
      </c>
      <c r="C106" t="str">
        <f t="shared" si="2"/>
        <v xml:space="preserve">Best European Countries for Business </v>
      </c>
      <c r="D106">
        <f t="shared" si="1"/>
        <v>2018</v>
      </c>
      <c r="E106">
        <f>'2018'!F69</f>
        <v>75.510000000000005</v>
      </c>
      <c r="F106" t="s">
        <v>316</v>
      </c>
      <c r="G106" t="str">
        <f>'2020'!$E$87</f>
        <v xml:space="preserve">EuCham score </v>
      </c>
      <c r="H106" t="s">
        <v>27</v>
      </c>
      <c r="I106" t="s">
        <v>27</v>
      </c>
    </row>
    <row r="107" spans="1:9" x14ac:dyDescent="0.3">
      <c r="A107">
        <v>106</v>
      </c>
      <c r="B107" t="str">
        <f>'2018'!A70</f>
        <v xml:space="preserve">Belgium </v>
      </c>
      <c r="C107" t="str">
        <f t="shared" si="2"/>
        <v xml:space="preserve">Best European Countries for Business </v>
      </c>
      <c r="D107">
        <f t="shared" si="1"/>
        <v>2018</v>
      </c>
      <c r="E107">
        <f>'2018'!F70</f>
        <v>73.349999999999994</v>
      </c>
      <c r="F107" t="s">
        <v>316</v>
      </c>
      <c r="G107" t="str">
        <f>'2020'!$E$87</f>
        <v xml:space="preserve">EuCham score </v>
      </c>
      <c r="H107" t="s">
        <v>25</v>
      </c>
      <c r="I107" t="s">
        <v>25</v>
      </c>
    </row>
    <row r="108" spans="1:9" x14ac:dyDescent="0.3">
      <c r="A108">
        <v>107</v>
      </c>
      <c r="B108" t="str">
        <f>'2018'!A71</f>
        <v xml:space="preserve">France </v>
      </c>
      <c r="C108" t="str">
        <f t="shared" si="2"/>
        <v xml:space="preserve">Best European Countries for Business </v>
      </c>
      <c r="D108">
        <f t="shared" si="1"/>
        <v>2018</v>
      </c>
      <c r="E108">
        <f>'2018'!F71</f>
        <v>73.069999999999993</v>
      </c>
      <c r="F108" t="s">
        <v>316</v>
      </c>
      <c r="G108" t="str">
        <f>'2020'!$E$87</f>
        <v xml:space="preserve">EuCham score </v>
      </c>
      <c r="H108" t="s">
        <v>28</v>
      </c>
      <c r="I108" t="s">
        <v>28</v>
      </c>
    </row>
    <row r="109" spans="1:9" x14ac:dyDescent="0.3">
      <c r="A109">
        <v>108</v>
      </c>
      <c r="B109" t="str">
        <f>'2018'!A72</f>
        <v xml:space="preserve">Portugal </v>
      </c>
      <c r="C109" t="str">
        <f t="shared" si="2"/>
        <v xml:space="preserve">Best European Countries for Business </v>
      </c>
      <c r="D109">
        <f t="shared" si="1"/>
        <v>2018</v>
      </c>
      <c r="E109">
        <f>'2018'!F72</f>
        <v>69.92</v>
      </c>
      <c r="F109" t="s">
        <v>316</v>
      </c>
      <c r="G109" t="str">
        <f>'2020'!$E$87</f>
        <v xml:space="preserve">EuCham score </v>
      </c>
      <c r="H109" t="s">
        <v>29</v>
      </c>
      <c r="I109" t="s">
        <v>29</v>
      </c>
    </row>
    <row r="110" spans="1:9" x14ac:dyDescent="0.3">
      <c r="A110">
        <v>109</v>
      </c>
      <c r="B110" t="str">
        <f>'2018'!A73</f>
        <v xml:space="preserve">Lithuania </v>
      </c>
      <c r="C110" t="str">
        <f t="shared" si="2"/>
        <v xml:space="preserve">Best European Countries for Business </v>
      </c>
      <c r="D110">
        <f t="shared" si="1"/>
        <v>2018</v>
      </c>
      <c r="E110">
        <f>'2018'!F73</f>
        <v>69.44</v>
      </c>
      <c r="F110" t="s">
        <v>316</v>
      </c>
      <c r="G110" t="str">
        <f>'2020'!$E$87</f>
        <v xml:space="preserve">EuCham score </v>
      </c>
      <c r="H110" t="s">
        <v>30</v>
      </c>
      <c r="I110" t="s">
        <v>30</v>
      </c>
    </row>
    <row r="111" spans="1:9" x14ac:dyDescent="0.3">
      <c r="A111">
        <v>110</v>
      </c>
      <c r="B111" t="str">
        <f>'2018'!A74</f>
        <v xml:space="preserve">Georgia </v>
      </c>
      <c r="C111" t="str">
        <f t="shared" si="2"/>
        <v xml:space="preserve">Best European Countries for Business </v>
      </c>
      <c r="D111">
        <f t="shared" si="1"/>
        <v>2018</v>
      </c>
      <c r="E111">
        <f>'2018'!F74</f>
        <v>69.02</v>
      </c>
      <c r="F111" t="s">
        <v>316</v>
      </c>
      <c r="G111" t="str">
        <f>'2020'!$E$87</f>
        <v xml:space="preserve">EuCham score </v>
      </c>
      <c r="H111" t="s">
        <v>37</v>
      </c>
      <c r="I111" t="s">
        <v>37</v>
      </c>
    </row>
    <row r="112" spans="1:9" x14ac:dyDescent="0.3">
      <c r="A112">
        <v>111</v>
      </c>
      <c r="B112" t="str">
        <f>'2018'!A75</f>
        <v xml:space="preserve">Poland </v>
      </c>
      <c r="C112" t="str">
        <f t="shared" si="2"/>
        <v xml:space="preserve">Best European Countries for Business </v>
      </c>
      <c r="D112">
        <f t="shared" si="1"/>
        <v>2018</v>
      </c>
      <c r="E112">
        <f>'2018'!F75</f>
        <v>68.650000000000006</v>
      </c>
      <c r="F112" t="s">
        <v>316</v>
      </c>
      <c r="G112" t="str">
        <f>'2020'!$E$87</f>
        <v xml:space="preserve">EuCham score </v>
      </c>
      <c r="H112" t="s">
        <v>31</v>
      </c>
      <c r="I112" t="s">
        <v>31</v>
      </c>
    </row>
    <row r="113" spans="1:9" x14ac:dyDescent="0.3">
      <c r="A113">
        <v>112</v>
      </c>
      <c r="B113" t="str">
        <f>'2018'!A76</f>
        <v xml:space="preserve">Latvia </v>
      </c>
      <c r="C113" t="str">
        <f t="shared" si="2"/>
        <v xml:space="preserve">Best European Countries for Business </v>
      </c>
      <c r="D113">
        <f t="shared" ref="D113:D176" si="3">D67-1</f>
        <v>2018</v>
      </c>
      <c r="E113">
        <f>'2018'!F76</f>
        <v>68.63</v>
      </c>
      <c r="F113" t="s">
        <v>316</v>
      </c>
      <c r="G113" t="str">
        <f>'2020'!$E$87</f>
        <v xml:space="preserve">EuCham score </v>
      </c>
      <c r="H113" t="s">
        <v>34</v>
      </c>
      <c r="I113" t="s">
        <v>34</v>
      </c>
    </row>
    <row r="114" spans="1:9" x14ac:dyDescent="0.3">
      <c r="A114">
        <v>113</v>
      </c>
      <c r="B114" t="str">
        <f>'2018'!A77</f>
        <v xml:space="preserve">Slovenia </v>
      </c>
      <c r="C114" t="str">
        <f t="shared" si="2"/>
        <v xml:space="preserve">Best European Countries for Business </v>
      </c>
      <c r="D114">
        <f t="shared" si="3"/>
        <v>2018</v>
      </c>
      <c r="E114">
        <f>'2018'!F77</f>
        <v>68.209999999999994</v>
      </c>
      <c r="F114" t="s">
        <v>316</v>
      </c>
      <c r="G114" t="str">
        <f>'2020'!$E$87</f>
        <v xml:space="preserve">EuCham score </v>
      </c>
      <c r="H114" t="s">
        <v>32</v>
      </c>
      <c r="I114" t="s">
        <v>32</v>
      </c>
    </row>
    <row r="115" spans="1:9" x14ac:dyDescent="0.3">
      <c r="A115">
        <v>114</v>
      </c>
      <c r="B115" t="str">
        <f>'2018'!A78</f>
        <v xml:space="preserve">Spain </v>
      </c>
      <c r="C115" t="str">
        <f t="shared" si="2"/>
        <v xml:space="preserve">Best European Countries for Business </v>
      </c>
      <c r="D115">
        <f t="shared" si="3"/>
        <v>2018</v>
      </c>
      <c r="E115">
        <f>'2018'!F78</f>
        <v>67.010000000000005</v>
      </c>
      <c r="F115" t="s">
        <v>316</v>
      </c>
      <c r="G115" t="str">
        <f>'2020'!$E$87</f>
        <v xml:space="preserve">EuCham score </v>
      </c>
      <c r="H115" t="s">
        <v>33</v>
      </c>
      <c r="I115" t="s">
        <v>33</v>
      </c>
    </row>
    <row r="116" spans="1:9" x14ac:dyDescent="0.3">
      <c r="A116">
        <v>115</v>
      </c>
      <c r="B116" t="str">
        <f>'2018'!A79</f>
        <v xml:space="preserve">Czech Republic </v>
      </c>
      <c r="C116" t="str">
        <f t="shared" si="2"/>
        <v xml:space="preserve">Best European Countries for Business </v>
      </c>
      <c r="D116">
        <f t="shared" si="3"/>
        <v>2018</v>
      </c>
      <c r="E116">
        <f>'2018'!F79</f>
        <v>66.64</v>
      </c>
      <c r="F116" t="s">
        <v>316</v>
      </c>
      <c r="G116" t="str">
        <f>'2020'!$E$87</f>
        <v xml:space="preserve">EuCham score </v>
      </c>
      <c r="H116" t="s">
        <v>353</v>
      </c>
      <c r="I116" t="s">
        <v>353</v>
      </c>
    </row>
    <row r="117" spans="1:9" x14ac:dyDescent="0.3">
      <c r="A117">
        <v>116</v>
      </c>
      <c r="B117" t="str">
        <f>'2018'!A80</f>
        <v xml:space="preserve">Cyprus </v>
      </c>
      <c r="C117" t="str">
        <f t="shared" si="2"/>
        <v xml:space="preserve">Best European Countries for Business </v>
      </c>
      <c r="D117">
        <f t="shared" si="3"/>
        <v>2018</v>
      </c>
      <c r="E117">
        <f>'2018'!F80</f>
        <v>64.319999999999993</v>
      </c>
      <c r="F117" t="s">
        <v>316</v>
      </c>
      <c r="G117" t="str">
        <f>'2020'!$E$87</f>
        <v xml:space="preserve">EuCham score </v>
      </c>
      <c r="H117" t="s">
        <v>35</v>
      </c>
      <c r="I117" t="s">
        <v>35</v>
      </c>
    </row>
    <row r="118" spans="1:9" x14ac:dyDescent="0.3">
      <c r="A118">
        <v>117</v>
      </c>
      <c r="B118" t="str">
        <f>'2018'!A81</f>
        <v xml:space="preserve">Slovakia </v>
      </c>
      <c r="C118" t="str">
        <f t="shared" si="2"/>
        <v xml:space="preserve">Best European Countries for Business </v>
      </c>
      <c r="D118">
        <f t="shared" si="3"/>
        <v>2018</v>
      </c>
      <c r="E118">
        <f>'2018'!F81</f>
        <v>62.45</v>
      </c>
      <c r="F118" t="s">
        <v>316</v>
      </c>
      <c r="G118" t="str">
        <f>'2020'!$E$87</f>
        <v xml:space="preserve">EuCham score </v>
      </c>
      <c r="H118" t="s">
        <v>38</v>
      </c>
      <c r="I118" t="s">
        <v>38</v>
      </c>
    </row>
    <row r="119" spans="1:9" x14ac:dyDescent="0.3">
      <c r="A119">
        <v>118</v>
      </c>
      <c r="B119" t="str">
        <f>'2018'!A82</f>
        <v xml:space="preserve">Italy </v>
      </c>
      <c r="C119" t="str">
        <f t="shared" si="2"/>
        <v xml:space="preserve">Best European Countries for Business </v>
      </c>
      <c r="D119">
        <f t="shared" si="3"/>
        <v>2018</v>
      </c>
      <c r="E119">
        <f>'2018'!F82</f>
        <v>61.35</v>
      </c>
      <c r="F119" t="s">
        <v>316</v>
      </c>
      <c r="G119" t="str">
        <f>'2020'!$E$87</f>
        <v xml:space="preserve">EuCham score </v>
      </c>
      <c r="H119" t="s">
        <v>44</v>
      </c>
      <c r="I119" t="s">
        <v>44</v>
      </c>
    </row>
    <row r="120" spans="1:9" x14ac:dyDescent="0.3">
      <c r="A120">
        <v>119</v>
      </c>
      <c r="B120" t="str">
        <f>'2018'!A83</f>
        <v xml:space="preserve">Romania </v>
      </c>
      <c r="C120" t="str">
        <f t="shared" si="2"/>
        <v xml:space="preserve">Best European Countries for Business </v>
      </c>
      <c r="D120">
        <f t="shared" si="3"/>
        <v>2018</v>
      </c>
      <c r="E120">
        <f>'2018'!F83</f>
        <v>60.44</v>
      </c>
      <c r="F120" t="s">
        <v>316</v>
      </c>
      <c r="G120" t="str">
        <f>'2020'!$E$87</f>
        <v xml:space="preserve">EuCham score </v>
      </c>
      <c r="H120" t="s">
        <v>42</v>
      </c>
      <c r="I120" t="s">
        <v>42</v>
      </c>
    </row>
    <row r="121" spans="1:9" x14ac:dyDescent="0.3">
      <c r="A121">
        <v>120</v>
      </c>
      <c r="B121" t="str">
        <f>'2018'!A84</f>
        <v xml:space="preserve">Malta </v>
      </c>
      <c r="C121" t="str">
        <f t="shared" si="2"/>
        <v xml:space="preserve">Best European Countries for Business </v>
      </c>
      <c r="D121">
        <f t="shared" si="3"/>
        <v>2018</v>
      </c>
      <c r="E121">
        <f>'2018'!F84</f>
        <v>60.36</v>
      </c>
      <c r="F121" t="s">
        <v>316</v>
      </c>
      <c r="G121" t="str">
        <f>'2020'!$E$87</f>
        <v xml:space="preserve">EuCham score </v>
      </c>
      <c r="H121" t="s">
        <v>43</v>
      </c>
      <c r="I121" t="s">
        <v>43</v>
      </c>
    </row>
    <row r="122" spans="1:9" x14ac:dyDescent="0.3">
      <c r="A122">
        <v>121</v>
      </c>
      <c r="B122" t="str">
        <f>'2018'!A85</f>
        <v xml:space="preserve">Croatia </v>
      </c>
      <c r="C122" t="str">
        <f t="shared" si="2"/>
        <v xml:space="preserve">Best European Countries for Business </v>
      </c>
      <c r="D122">
        <f t="shared" si="3"/>
        <v>2018</v>
      </c>
      <c r="E122">
        <f>'2018'!F85</f>
        <v>60.35</v>
      </c>
      <c r="F122" t="s">
        <v>316</v>
      </c>
      <c r="G122" t="str">
        <f>'2020'!$E$87</f>
        <v xml:space="preserve">EuCham score </v>
      </c>
      <c r="H122" t="s">
        <v>39</v>
      </c>
      <c r="I122" t="s">
        <v>39</v>
      </c>
    </row>
    <row r="123" spans="1:9" x14ac:dyDescent="0.3">
      <c r="A123">
        <v>122</v>
      </c>
      <c r="B123" t="str">
        <f>'2018'!A86</f>
        <v xml:space="preserve">Montenegro </v>
      </c>
      <c r="C123" t="str">
        <f t="shared" si="2"/>
        <v xml:space="preserve">Best European Countries for Business </v>
      </c>
      <c r="D123">
        <f t="shared" si="3"/>
        <v>2018</v>
      </c>
      <c r="E123">
        <f>'2018'!F86</f>
        <v>59.59</v>
      </c>
      <c r="F123" t="s">
        <v>316</v>
      </c>
      <c r="G123" t="str">
        <f>'2020'!$E$87</f>
        <v xml:space="preserve">EuCham score </v>
      </c>
      <c r="H123" t="s">
        <v>45</v>
      </c>
      <c r="I123" t="s">
        <v>45</v>
      </c>
    </row>
    <row r="124" spans="1:9" x14ac:dyDescent="0.3">
      <c r="A124">
        <v>123</v>
      </c>
      <c r="B124" t="str">
        <f>'2018'!A87</f>
        <v xml:space="preserve">Belarus </v>
      </c>
      <c r="C124" t="str">
        <f t="shared" si="2"/>
        <v xml:space="preserve">Best European Countries for Business </v>
      </c>
      <c r="D124">
        <f t="shared" si="3"/>
        <v>2018</v>
      </c>
      <c r="E124">
        <f>'2018'!F87</f>
        <v>59.53</v>
      </c>
      <c r="F124" t="s">
        <v>316</v>
      </c>
      <c r="G124" t="str">
        <f>'2020'!$E$87</f>
        <v xml:space="preserve">EuCham score </v>
      </c>
      <c r="H124" t="s">
        <v>51</v>
      </c>
      <c r="I124" t="s">
        <v>51</v>
      </c>
    </row>
    <row r="125" spans="1:9" x14ac:dyDescent="0.3">
      <c r="A125">
        <v>124</v>
      </c>
      <c r="B125" t="str">
        <f>'2018'!A88</f>
        <v xml:space="preserve">Hungary </v>
      </c>
      <c r="C125" t="str">
        <f t="shared" si="2"/>
        <v xml:space="preserve">Best European Countries for Business </v>
      </c>
      <c r="D125">
        <f t="shared" si="3"/>
        <v>2018</v>
      </c>
      <c r="E125">
        <f>'2018'!F88</f>
        <v>58.7</v>
      </c>
      <c r="F125" t="s">
        <v>316</v>
      </c>
      <c r="G125" t="str">
        <f>'2020'!$E$87</f>
        <v xml:space="preserve">EuCham score </v>
      </c>
      <c r="H125" t="s">
        <v>40</v>
      </c>
      <c r="I125" t="s">
        <v>40</v>
      </c>
    </row>
    <row r="126" spans="1:9" x14ac:dyDescent="0.3">
      <c r="A126">
        <v>125</v>
      </c>
      <c r="B126" t="str">
        <f>'2018'!A89</f>
        <v xml:space="preserve">Macedonia </v>
      </c>
      <c r="C126" t="str">
        <f t="shared" si="2"/>
        <v xml:space="preserve">Best European Countries for Business </v>
      </c>
      <c r="D126">
        <f t="shared" si="3"/>
        <v>2018</v>
      </c>
      <c r="E126">
        <f>'2018'!F89</f>
        <v>58.09</v>
      </c>
      <c r="F126" t="s">
        <v>316</v>
      </c>
      <c r="G126" t="str">
        <f>'2020'!$E$87</f>
        <v xml:space="preserve">EuCham score </v>
      </c>
      <c r="H126" t="s">
        <v>41</v>
      </c>
      <c r="I126" t="s">
        <v>41</v>
      </c>
    </row>
    <row r="127" spans="1:9" x14ac:dyDescent="0.3">
      <c r="A127">
        <v>126</v>
      </c>
      <c r="B127" t="str">
        <f>'2018'!A90</f>
        <v xml:space="preserve">Greece </v>
      </c>
      <c r="C127" t="str">
        <f t="shared" si="2"/>
        <v xml:space="preserve">Best European Countries for Business </v>
      </c>
      <c r="D127">
        <f t="shared" si="3"/>
        <v>2018</v>
      </c>
      <c r="E127">
        <f>'2018'!F90</f>
        <v>58.01</v>
      </c>
      <c r="F127" t="s">
        <v>316</v>
      </c>
      <c r="G127" t="str">
        <f>'2020'!$E$87</f>
        <v xml:space="preserve">EuCham score </v>
      </c>
      <c r="H127" t="s">
        <v>47</v>
      </c>
      <c r="I127" t="s">
        <v>47</v>
      </c>
    </row>
    <row r="128" spans="1:9" x14ac:dyDescent="0.3">
      <c r="A128">
        <v>127</v>
      </c>
      <c r="B128" t="str">
        <f>'2018'!A91</f>
        <v xml:space="preserve">Bulgaria </v>
      </c>
      <c r="C128" t="str">
        <f t="shared" si="2"/>
        <v xml:space="preserve">Best European Countries for Business </v>
      </c>
      <c r="D128">
        <f t="shared" si="3"/>
        <v>2018</v>
      </c>
      <c r="E128">
        <f>'2018'!F91</f>
        <v>57.46</v>
      </c>
      <c r="F128" t="s">
        <v>316</v>
      </c>
      <c r="G128" t="str">
        <f>'2020'!$E$87</f>
        <v xml:space="preserve">EuCham score </v>
      </c>
      <c r="H128" t="s">
        <v>46</v>
      </c>
      <c r="I128" t="s">
        <v>46</v>
      </c>
    </row>
    <row r="129" spans="1:9" x14ac:dyDescent="0.3">
      <c r="A129">
        <v>128</v>
      </c>
      <c r="B129" t="str">
        <f>'2018'!A92</f>
        <v xml:space="preserve">Serbia </v>
      </c>
      <c r="C129" t="str">
        <f t="shared" si="2"/>
        <v xml:space="preserve">Best European Countries for Business </v>
      </c>
      <c r="D129">
        <f t="shared" si="3"/>
        <v>2018</v>
      </c>
      <c r="E129">
        <f>'2018'!F92</f>
        <v>57.07</v>
      </c>
      <c r="F129" t="s">
        <v>316</v>
      </c>
      <c r="G129" t="str">
        <f>'2020'!$E$87</f>
        <v xml:space="preserve">EuCham score </v>
      </c>
      <c r="H129" t="s">
        <v>50</v>
      </c>
      <c r="I129" t="s">
        <v>50</v>
      </c>
    </row>
    <row r="130" spans="1:9" x14ac:dyDescent="0.3">
      <c r="A130">
        <v>129</v>
      </c>
      <c r="B130" t="str">
        <f>'2018'!A93</f>
        <v xml:space="preserve">Kosovo </v>
      </c>
      <c r="C130" t="str">
        <f t="shared" si="2"/>
        <v xml:space="preserve">Best European Countries for Business </v>
      </c>
      <c r="D130">
        <f t="shared" si="3"/>
        <v>2018</v>
      </c>
      <c r="E130">
        <f>'2018'!F93</f>
        <v>56.25</v>
      </c>
      <c r="F130" t="s">
        <v>316</v>
      </c>
      <c r="G130" t="str">
        <f>'2020'!$E$87</f>
        <v xml:space="preserve">EuCham score </v>
      </c>
      <c r="H130" t="s">
        <v>56</v>
      </c>
      <c r="I130" t="s">
        <v>56</v>
      </c>
    </row>
    <row r="131" spans="1:9" x14ac:dyDescent="0.3">
      <c r="A131">
        <v>130</v>
      </c>
      <c r="B131" t="str">
        <f>'2018'!A94</f>
        <v xml:space="preserve">Turkey </v>
      </c>
      <c r="C131" t="str">
        <f t="shared" si="2"/>
        <v xml:space="preserve">Best European Countries for Business </v>
      </c>
      <c r="D131">
        <f t="shared" si="3"/>
        <v>2018</v>
      </c>
      <c r="E131">
        <f>'2018'!F94</f>
        <v>54.57</v>
      </c>
      <c r="F131" t="s">
        <v>316</v>
      </c>
      <c r="G131" t="str">
        <f>'2020'!$E$87</f>
        <v xml:space="preserve">EuCham score </v>
      </c>
      <c r="H131" t="s">
        <v>48</v>
      </c>
      <c r="I131" t="s">
        <v>48</v>
      </c>
    </row>
    <row r="132" spans="1:9" x14ac:dyDescent="0.3">
      <c r="A132">
        <v>131</v>
      </c>
      <c r="B132" t="str">
        <f>'2018'!A95</f>
        <v xml:space="preserve">Armenia </v>
      </c>
      <c r="C132" t="str">
        <f t="shared" ref="C132:C195" si="4">C131</f>
        <v xml:space="preserve">Best European Countries for Business </v>
      </c>
      <c r="D132">
        <f t="shared" si="3"/>
        <v>2018</v>
      </c>
      <c r="E132">
        <f>'2018'!F95</f>
        <v>53.76</v>
      </c>
      <c r="F132" t="s">
        <v>316</v>
      </c>
      <c r="G132" t="str">
        <f>'2020'!$E$87</f>
        <v xml:space="preserve">EuCham score </v>
      </c>
      <c r="H132" t="s">
        <v>49</v>
      </c>
      <c r="I132" t="s">
        <v>49</v>
      </c>
    </row>
    <row r="133" spans="1:9" x14ac:dyDescent="0.3">
      <c r="A133">
        <v>132</v>
      </c>
      <c r="B133" t="str">
        <f>'2018'!A96</f>
        <v xml:space="preserve">Albania </v>
      </c>
      <c r="C133" t="str">
        <f t="shared" si="4"/>
        <v xml:space="preserve">Best European Countries for Business </v>
      </c>
      <c r="D133">
        <f t="shared" si="3"/>
        <v>2018</v>
      </c>
      <c r="E133">
        <f>'2018'!F96</f>
        <v>53.35</v>
      </c>
      <c r="F133" t="s">
        <v>316</v>
      </c>
      <c r="G133" t="str">
        <f>'2020'!$E$87</f>
        <v xml:space="preserve">EuCham score </v>
      </c>
      <c r="H133" t="s">
        <v>58</v>
      </c>
      <c r="I133" t="s">
        <v>58</v>
      </c>
    </row>
    <row r="134" spans="1:9" x14ac:dyDescent="0.3">
      <c r="A134">
        <v>133</v>
      </c>
      <c r="B134" t="str">
        <f>'2018'!A97</f>
        <v xml:space="preserve">Kazakhstan </v>
      </c>
      <c r="C134" t="str">
        <f t="shared" si="4"/>
        <v xml:space="preserve">Best European Countries for Business </v>
      </c>
      <c r="D134">
        <f t="shared" si="3"/>
        <v>2018</v>
      </c>
      <c r="E134">
        <f>'2018'!F97</f>
        <v>53.22</v>
      </c>
      <c r="F134" t="s">
        <v>316</v>
      </c>
      <c r="G134" t="str">
        <f>'2020'!$E$87</f>
        <v xml:space="preserve">EuCham score </v>
      </c>
      <c r="H134" t="s">
        <v>54</v>
      </c>
      <c r="I134" t="s">
        <v>54</v>
      </c>
    </row>
    <row r="135" spans="1:9" x14ac:dyDescent="0.3">
      <c r="A135">
        <v>134</v>
      </c>
      <c r="B135" t="str">
        <f>'2018'!A98</f>
        <v xml:space="preserve">Russia </v>
      </c>
      <c r="C135" t="str">
        <f t="shared" si="4"/>
        <v xml:space="preserve">Best European Countries for Business </v>
      </c>
      <c r="D135">
        <f t="shared" si="3"/>
        <v>2018</v>
      </c>
      <c r="E135">
        <f>'2018'!F98</f>
        <v>52.25</v>
      </c>
      <c r="F135" t="s">
        <v>316</v>
      </c>
      <c r="G135" t="str">
        <f>'2020'!$E$87</f>
        <v xml:space="preserve">EuCham score </v>
      </c>
      <c r="H135" t="s">
        <v>55</v>
      </c>
      <c r="I135" t="s">
        <v>55</v>
      </c>
    </row>
    <row r="136" spans="1:9" x14ac:dyDescent="0.3">
      <c r="A136">
        <v>135</v>
      </c>
      <c r="B136" t="str">
        <f>'2018'!A99</f>
        <v xml:space="preserve">Moldova </v>
      </c>
      <c r="C136" t="str">
        <f t="shared" si="4"/>
        <v xml:space="preserve">Best European Countries for Business </v>
      </c>
      <c r="D136">
        <f t="shared" si="3"/>
        <v>2018</v>
      </c>
      <c r="E136">
        <f>'2018'!F99</f>
        <v>52</v>
      </c>
      <c r="F136" t="s">
        <v>316</v>
      </c>
      <c r="G136" t="str">
        <f>'2020'!$E$87</f>
        <v xml:space="preserve">EuCham score </v>
      </c>
      <c r="H136" t="s">
        <v>52</v>
      </c>
      <c r="I136" t="s">
        <v>52</v>
      </c>
    </row>
    <row r="137" spans="1:9" x14ac:dyDescent="0.3">
      <c r="A137">
        <v>136</v>
      </c>
      <c r="B137" t="str">
        <f>'2018'!A100</f>
        <v xml:space="preserve">Bosnia &amp; Herz. </v>
      </c>
      <c r="C137" t="str">
        <f t="shared" si="4"/>
        <v xml:space="preserve">Best European Countries for Business </v>
      </c>
      <c r="D137">
        <f t="shared" si="3"/>
        <v>2018</v>
      </c>
      <c r="E137">
        <f>'2018'!F100</f>
        <v>51.1</v>
      </c>
      <c r="F137" t="s">
        <v>316</v>
      </c>
      <c r="G137" t="str">
        <f>'2020'!$E$87</f>
        <v xml:space="preserve">EuCham score </v>
      </c>
      <c r="H137" t="s">
        <v>355</v>
      </c>
      <c r="I137" t="s">
        <v>355</v>
      </c>
    </row>
    <row r="138" spans="1:9" x14ac:dyDescent="0.3">
      <c r="A138">
        <v>137</v>
      </c>
      <c r="B138" t="str">
        <f>'2018'!A101</f>
        <v xml:space="preserve">Azerbaijan </v>
      </c>
      <c r="C138" t="str">
        <f t="shared" si="4"/>
        <v xml:space="preserve">Best European Countries for Business </v>
      </c>
      <c r="D138">
        <f t="shared" si="3"/>
        <v>2018</v>
      </c>
      <c r="E138">
        <f>'2018'!F101</f>
        <v>50.6</v>
      </c>
      <c r="F138" t="s">
        <v>316</v>
      </c>
      <c r="G138" t="str">
        <f>'2020'!$E$87</f>
        <v xml:space="preserve">EuCham score </v>
      </c>
      <c r="H138" t="s">
        <v>57</v>
      </c>
      <c r="I138" t="s">
        <v>57</v>
      </c>
    </row>
    <row r="139" spans="1:9" x14ac:dyDescent="0.3">
      <c r="A139">
        <v>138</v>
      </c>
      <c r="B139" t="str">
        <f>'2018'!A102</f>
        <v xml:space="preserve">Ukraine </v>
      </c>
      <c r="C139" t="str">
        <f t="shared" si="4"/>
        <v xml:space="preserve">Best European Countries for Business </v>
      </c>
      <c r="D139">
        <f t="shared" si="3"/>
        <v>2018</v>
      </c>
      <c r="E139">
        <f>'2018'!F102</f>
        <v>47.88</v>
      </c>
      <c r="F139" t="s">
        <v>316</v>
      </c>
      <c r="G139" t="str">
        <f>'2020'!$E$87</f>
        <v xml:space="preserve">EuCham score </v>
      </c>
      <c r="H139" t="s">
        <v>59</v>
      </c>
      <c r="I139" t="s">
        <v>59</v>
      </c>
    </row>
    <row r="140" spans="1:9" x14ac:dyDescent="0.3">
      <c r="A140">
        <v>139</v>
      </c>
      <c r="B140" t="str">
        <f>'2016_2017'!A57</f>
        <v xml:space="preserve">Denmark </v>
      </c>
      <c r="C140" t="str">
        <f t="shared" si="4"/>
        <v xml:space="preserve">Best European Countries for Business </v>
      </c>
      <c r="D140">
        <f t="shared" si="3"/>
        <v>2017</v>
      </c>
      <c r="E140">
        <f>'2016_2017'!F57</f>
        <v>87.45</v>
      </c>
      <c r="F140" t="s">
        <v>316</v>
      </c>
      <c r="G140" t="str">
        <f>'2020'!$E$87</f>
        <v xml:space="preserve">EuCham score </v>
      </c>
      <c r="H140" t="s">
        <v>13</v>
      </c>
      <c r="I140" t="s">
        <v>13</v>
      </c>
    </row>
    <row r="141" spans="1:9" x14ac:dyDescent="0.3">
      <c r="A141">
        <v>140</v>
      </c>
      <c r="B141" t="str">
        <f>'2016_2017'!A58</f>
        <v xml:space="preserve">Sweden </v>
      </c>
      <c r="C141" t="str">
        <f t="shared" si="4"/>
        <v xml:space="preserve">Best European Countries for Business </v>
      </c>
      <c r="D141">
        <f t="shared" si="3"/>
        <v>2017</v>
      </c>
      <c r="E141">
        <f>'2016_2017'!F58</f>
        <v>85.05</v>
      </c>
      <c r="F141" t="s">
        <v>316</v>
      </c>
      <c r="G141" t="str">
        <f>'2020'!$E$87</f>
        <v xml:space="preserve">EuCham score </v>
      </c>
      <c r="H141" t="s">
        <v>16</v>
      </c>
      <c r="I141" t="s">
        <v>16</v>
      </c>
    </row>
    <row r="142" spans="1:9" x14ac:dyDescent="0.3">
      <c r="A142">
        <v>141</v>
      </c>
      <c r="B142" t="str">
        <f>'2016_2017'!A59</f>
        <v xml:space="preserve">Finland </v>
      </c>
      <c r="C142" t="str">
        <f t="shared" si="4"/>
        <v xml:space="preserve">Best European Countries for Business </v>
      </c>
      <c r="D142">
        <f t="shared" si="3"/>
        <v>2017</v>
      </c>
      <c r="E142">
        <f>'2016_2017'!F59</f>
        <v>84.9</v>
      </c>
      <c r="F142" t="s">
        <v>316</v>
      </c>
      <c r="G142" t="str">
        <f>'2020'!$E$87</f>
        <v xml:space="preserve">EuCham score </v>
      </c>
      <c r="H142" t="s">
        <v>15</v>
      </c>
      <c r="I142" t="s">
        <v>15</v>
      </c>
    </row>
    <row r="143" spans="1:9" x14ac:dyDescent="0.3">
      <c r="A143">
        <v>142</v>
      </c>
      <c r="B143" t="str">
        <f>'2016_2017'!A60</f>
        <v xml:space="preserve">Norway </v>
      </c>
      <c r="C143" t="str">
        <f t="shared" si="4"/>
        <v xml:space="preserve">Best European Countries for Business </v>
      </c>
      <c r="D143">
        <f t="shared" si="3"/>
        <v>2017</v>
      </c>
      <c r="E143">
        <f>'2016_2017'!F60</f>
        <v>83.9</v>
      </c>
      <c r="F143" t="s">
        <v>316</v>
      </c>
      <c r="G143" t="str">
        <f>'2020'!$E$87</f>
        <v xml:space="preserve">EuCham score </v>
      </c>
      <c r="H143" t="s">
        <v>17</v>
      </c>
      <c r="I143" t="s">
        <v>17</v>
      </c>
    </row>
    <row r="144" spans="1:9" x14ac:dyDescent="0.3">
      <c r="A144">
        <v>143</v>
      </c>
      <c r="B144" t="str">
        <f>'2016_2017'!A61</f>
        <v xml:space="preserve">United Kingdom </v>
      </c>
      <c r="C144" t="str">
        <f t="shared" si="4"/>
        <v xml:space="preserve">Best European Countries for Business </v>
      </c>
      <c r="D144">
        <f t="shared" si="3"/>
        <v>2017</v>
      </c>
      <c r="E144">
        <f>'2016_2017'!F61</f>
        <v>81.849999999999994</v>
      </c>
      <c r="F144" t="s">
        <v>316</v>
      </c>
      <c r="G144" t="str">
        <f>'2020'!$E$87</f>
        <v xml:space="preserve">EuCham score </v>
      </c>
      <c r="H144" t="s">
        <v>352</v>
      </c>
      <c r="I144" t="s">
        <v>352</v>
      </c>
    </row>
    <row r="145" spans="1:9" x14ac:dyDescent="0.3">
      <c r="A145">
        <v>144</v>
      </c>
      <c r="B145" t="str">
        <f>'2016_2017'!A62</f>
        <v xml:space="preserve">Switzerland </v>
      </c>
      <c r="C145" t="str">
        <f t="shared" si="4"/>
        <v xml:space="preserve">Best European Countries for Business </v>
      </c>
      <c r="D145">
        <f t="shared" si="3"/>
        <v>2017</v>
      </c>
      <c r="E145">
        <f>'2016_2017'!F62</f>
        <v>81.05</v>
      </c>
      <c r="F145" t="s">
        <v>316</v>
      </c>
      <c r="G145" t="str">
        <f>'2020'!$E$87</f>
        <v xml:space="preserve">EuCham score </v>
      </c>
      <c r="H145" t="s">
        <v>20</v>
      </c>
      <c r="I145" t="s">
        <v>20</v>
      </c>
    </row>
    <row r="146" spans="1:9" x14ac:dyDescent="0.3">
      <c r="A146">
        <v>145</v>
      </c>
      <c r="B146" t="str">
        <f>'2016_2017'!A63</f>
        <v xml:space="preserve">Germany </v>
      </c>
      <c r="C146" t="str">
        <f t="shared" si="4"/>
        <v xml:space="preserve">Best European Countries for Business </v>
      </c>
      <c r="D146">
        <f t="shared" si="3"/>
        <v>2017</v>
      </c>
      <c r="E146">
        <f>'2016_2017'!F63</f>
        <v>80.45</v>
      </c>
      <c r="F146" t="s">
        <v>316</v>
      </c>
      <c r="G146" t="str">
        <f>'2020'!$E$87</f>
        <v xml:space="preserve">EuCham score </v>
      </c>
      <c r="H146" t="s">
        <v>21</v>
      </c>
      <c r="I146" t="s">
        <v>21</v>
      </c>
    </row>
    <row r="147" spans="1:9" x14ac:dyDescent="0.3">
      <c r="A147">
        <v>146</v>
      </c>
      <c r="B147" t="str">
        <f>'2016_2017'!A64</f>
        <v xml:space="preserve">Netherlands </v>
      </c>
      <c r="C147" t="str">
        <f t="shared" si="4"/>
        <v xml:space="preserve">Best European Countries for Business </v>
      </c>
      <c r="D147">
        <f t="shared" si="3"/>
        <v>2017</v>
      </c>
      <c r="E147">
        <f>'2016_2017'!F64</f>
        <v>79.7</v>
      </c>
      <c r="F147" t="s">
        <v>316</v>
      </c>
      <c r="G147" t="str">
        <f>'2020'!$E$87</f>
        <v xml:space="preserve">EuCham score </v>
      </c>
      <c r="H147" t="s">
        <v>19</v>
      </c>
      <c r="I147" t="s">
        <v>19</v>
      </c>
    </row>
    <row r="148" spans="1:9" x14ac:dyDescent="0.3">
      <c r="A148">
        <v>147</v>
      </c>
      <c r="B148" t="str">
        <f>'2016_2017'!A65</f>
        <v xml:space="preserve">Iceland </v>
      </c>
      <c r="C148" t="str">
        <f t="shared" si="4"/>
        <v xml:space="preserve">Best European Countries for Business </v>
      </c>
      <c r="D148">
        <f t="shared" si="3"/>
        <v>2017</v>
      </c>
      <c r="E148">
        <f>'2016_2017'!F65</f>
        <v>78.45</v>
      </c>
      <c r="F148" t="s">
        <v>316</v>
      </c>
      <c r="G148" t="str">
        <f>'2020'!$E$87</f>
        <v xml:space="preserve">EuCham score </v>
      </c>
      <c r="H148" t="s">
        <v>22</v>
      </c>
      <c r="I148" t="s">
        <v>22</v>
      </c>
    </row>
    <row r="149" spans="1:9" x14ac:dyDescent="0.3">
      <c r="A149">
        <v>148</v>
      </c>
      <c r="B149" t="str">
        <f>'2016_2017'!A66</f>
        <v xml:space="preserve">Austria </v>
      </c>
      <c r="C149" t="str">
        <f t="shared" si="4"/>
        <v xml:space="preserve">Best European Countries for Business </v>
      </c>
      <c r="D149">
        <f t="shared" si="3"/>
        <v>2017</v>
      </c>
      <c r="E149">
        <f>'2016_2017'!F66</f>
        <v>76.95</v>
      </c>
      <c r="F149" t="s">
        <v>316</v>
      </c>
      <c r="G149" t="str">
        <f>'2020'!$E$87</f>
        <v xml:space="preserve">EuCham score </v>
      </c>
      <c r="H149" t="s">
        <v>23</v>
      </c>
      <c r="I149" t="s">
        <v>23</v>
      </c>
    </row>
    <row r="150" spans="1:9" x14ac:dyDescent="0.3">
      <c r="A150">
        <v>149</v>
      </c>
      <c r="B150" t="str">
        <f>'2016_2017'!A67</f>
        <v xml:space="preserve">Ireland </v>
      </c>
      <c r="C150" t="str">
        <f t="shared" si="4"/>
        <v xml:space="preserve">Best European Countries for Business </v>
      </c>
      <c r="D150">
        <f t="shared" si="3"/>
        <v>2017</v>
      </c>
      <c r="E150">
        <f>'2016_2017'!F67</f>
        <v>76.25</v>
      </c>
      <c r="F150" t="s">
        <v>316</v>
      </c>
      <c r="G150" t="str">
        <f>'2020'!$E$87</f>
        <v xml:space="preserve">EuCham score </v>
      </c>
      <c r="H150" t="s">
        <v>24</v>
      </c>
      <c r="I150" t="s">
        <v>24</v>
      </c>
    </row>
    <row r="151" spans="1:9" x14ac:dyDescent="0.3">
      <c r="A151">
        <v>150</v>
      </c>
      <c r="B151" t="str">
        <f>'2016_2017'!A68</f>
        <v xml:space="preserve">Estonia </v>
      </c>
      <c r="C151" t="str">
        <f t="shared" si="4"/>
        <v xml:space="preserve">Best European Countries for Business </v>
      </c>
      <c r="D151">
        <f t="shared" si="3"/>
        <v>2017</v>
      </c>
      <c r="E151">
        <f>'2016_2017'!F68</f>
        <v>75.55</v>
      </c>
      <c r="F151" t="s">
        <v>316</v>
      </c>
      <c r="G151" t="str">
        <f>'2020'!$E$87</f>
        <v xml:space="preserve">EuCham score </v>
      </c>
      <c r="H151" t="s">
        <v>26</v>
      </c>
      <c r="I151" t="s">
        <v>26</v>
      </c>
    </row>
    <row r="152" spans="1:9" x14ac:dyDescent="0.3">
      <c r="A152">
        <v>151</v>
      </c>
      <c r="B152" t="str">
        <f>'2016_2017'!A69</f>
        <v xml:space="preserve">Belgium </v>
      </c>
      <c r="C152" t="str">
        <f t="shared" si="4"/>
        <v xml:space="preserve">Best European Countries for Business </v>
      </c>
      <c r="D152">
        <f t="shared" si="3"/>
        <v>2017</v>
      </c>
      <c r="E152">
        <f>'2016_2017'!F69</f>
        <v>75</v>
      </c>
      <c r="F152" t="s">
        <v>316</v>
      </c>
      <c r="G152" t="str">
        <f>'2020'!$E$87</f>
        <v xml:space="preserve">EuCham score </v>
      </c>
      <c r="H152" t="s">
        <v>25</v>
      </c>
      <c r="I152" t="s">
        <v>25</v>
      </c>
    </row>
    <row r="153" spans="1:9" x14ac:dyDescent="0.3">
      <c r="A153">
        <v>152</v>
      </c>
      <c r="B153" t="str">
        <f>'2016_2017'!A70</f>
        <v xml:space="preserve">Luxembourg </v>
      </c>
      <c r="C153" t="str">
        <f t="shared" si="4"/>
        <v xml:space="preserve">Best European Countries for Business </v>
      </c>
      <c r="D153">
        <f t="shared" si="3"/>
        <v>2017</v>
      </c>
      <c r="E153">
        <f>'2016_2017'!F70</f>
        <v>74.900000000000006</v>
      </c>
      <c r="F153" t="s">
        <v>316</v>
      </c>
      <c r="G153" t="str">
        <f>'2020'!$E$87</f>
        <v xml:space="preserve">EuCham score </v>
      </c>
      <c r="H153" t="s">
        <v>27</v>
      </c>
      <c r="I153" t="s">
        <v>27</v>
      </c>
    </row>
    <row r="154" spans="1:9" x14ac:dyDescent="0.3">
      <c r="A154">
        <v>153</v>
      </c>
      <c r="B154" t="str">
        <f>'2016_2017'!A71</f>
        <v xml:space="preserve">France </v>
      </c>
      <c r="C154" t="str">
        <f t="shared" si="4"/>
        <v xml:space="preserve">Best European Countries for Business </v>
      </c>
      <c r="D154">
        <f t="shared" si="3"/>
        <v>2017</v>
      </c>
      <c r="E154">
        <f>'2016_2017'!F71</f>
        <v>72.650000000000006</v>
      </c>
      <c r="F154" t="s">
        <v>316</v>
      </c>
      <c r="G154" t="str">
        <f>'2020'!$E$87</f>
        <v xml:space="preserve">EuCham score </v>
      </c>
      <c r="H154" t="s">
        <v>28</v>
      </c>
      <c r="I154" t="s">
        <v>28</v>
      </c>
    </row>
    <row r="155" spans="1:9" x14ac:dyDescent="0.3">
      <c r="A155">
        <v>154</v>
      </c>
      <c r="B155" t="str">
        <f>'2016_2017'!A72</f>
        <v xml:space="preserve">Poland </v>
      </c>
      <c r="C155" t="str">
        <f t="shared" si="4"/>
        <v xml:space="preserve">Best European Countries for Business </v>
      </c>
      <c r="D155">
        <f t="shared" si="3"/>
        <v>2017</v>
      </c>
      <c r="E155">
        <f>'2016_2017'!F72</f>
        <v>69.900000000000006</v>
      </c>
      <c r="F155" t="s">
        <v>316</v>
      </c>
      <c r="G155" t="str">
        <f>'2020'!$E$87</f>
        <v xml:space="preserve">EuCham score </v>
      </c>
      <c r="H155" t="s">
        <v>31</v>
      </c>
      <c r="I155" t="s">
        <v>31</v>
      </c>
    </row>
    <row r="156" spans="1:9" x14ac:dyDescent="0.3">
      <c r="A156">
        <v>155</v>
      </c>
      <c r="B156" t="str">
        <f>'2016_2017'!A73</f>
        <v xml:space="preserve">Portugal </v>
      </c>
      <c r="C156" t="str">
        <f t="shared" si="4"/>
        <v xml:space="preserve">Best European Countries for Business </v>
      </c>
      <c r="D156">
        <f t="shared" si="3"/>
        <v>2017</v>
      </c>
      <c r="E156">
        <f>'2016_2017'!F73</f>
        <v>69.7</v>
      </c>
      <c r="F156" t="s">
        <v>316</v>
      </c>
      <c r="G156" t="str">
        <f>'2020'!$E$87</f>
        <v xml:space="preserve">EuCham score </v>
      </c>
      <c r="H156" t="s">
        <v>29</v>
      </c>
      <c r="I156" t="s">
        <v>29</v>
      </c>
    </row>
    <row r="157" spans="1:9" x14ac:dyDescent="0.3">
      <c r="A157">
        <v>156</v>
      </c>
      <c r="B157" t="str">
        <f>'2016_2017'!A74</f>
        <v xml:space="preserve">Lithuania </v>
      </c>
      <c r="C157" t="str">
        <f t="shared" si="4"/>
        <v xml:space="preserve">Best European Countries for Business </v>
      </c>
      <c r="D157">
        <f t="shared" si="3"/>
        <v>2017</v>
      </c>
      <c r="E157">
        <f>'2016_2017'!F74</f>
        <v>68.900000000000006</v>
      </c>
      <c r="F157" t="s">
        <v>316</v>
      </c>
      <c r="G157" t="str">
        <f>'2020'!$E$87</f>
        <v xml:space="preserve">EuCham score </v>
      </c>
      <c r="H157" t="s">
        <v>30</v>
      </c>
      <c r="I157" t="s">
        <v>30</v>
      </c>
    </row>
    <row r="158" spans="1:9" x14ac:dyDescent="0.3">
      <c r="A158">
        <v>157</v>
      </c>
      <c r="B158" t="str">
        <f>'2016_2017'!A75</f>
        <v xml:space="preserve">Latvia </v>
      </c>
      <c r="C158" t="str">
        <f t="shared" si="4"/>
        <v xml:space="preserve">Best European Countries for Business </v>
      </c>
      <c r="D158">
        <f t="shared" si="3"/>
        <v>2017</v>
      </c>
      <c r="E158">
        <f>'2016_2017'!F75</f>
        <v>68.8</v>
      </c>
      <c r="F158" t="s">
        <v>316</v>
      </c>
      <c r="G158" t="str">
        <f>'2020'!$E$87</f>
        <v xml:space="preserve">EuCham score </v>
      </c>
      <c r="H158" t="s">
        <v>34</v>
      </c>
      <c r="I158" t="s">
        <v>34</v>
      </c>
    </row>
    <row r="159" spans="1:9" x14ac:dyDescent="0.3">
      <c r="A159">
        <v>158</v>
      </c>
      <c r="B159" t="str">
        <f>'2016_2017'!A76</f>
        <v xml:space="preserve">Georgia </v>
      </c>
      <c r="C159" t="str">
        <f t="shared" si="4"/>
        <v xml:space="preserve">Best European Countries for Business </v>
      </c>
      <c r="D159">
        <f t="shared" si="3"/>
        <v>2017</v>
      </c>
      <c r="E159">
        <f>'2016_2017'!F76</f>
        <v>68.599999999999994</v>
      </c>
      <c r="F159" t="s">
        <v>316</v>
      </c>
      <c r="G159" t="str">
        <f>'2020'!$E$87</f>
        <v xml:space="preserve">EuCham score </v>
      </c>
      <c r="H159" t="s">
        <v>37</v>
      </c>
      <c r="I159" t="s">
        <v>37</v>
      </c>
    </row>
    <row r="160" spans="1:9" x14ac:dyDescent="0.3">
      <c r="A160">
        <v>159</v>
      </c>
      <c r="B160" t="str">
        <f>'2016_2017'!A77</f>
        <v xml:space="preserve">Slovenia </v>
      </c>
      <c r="C160" t="str">
        <f t="shared" si="4"/>
        <v xml:space="preserve">Best European Countries for Business </v>
      </c>
      <c r="D160">
        <f t="shared" si="3"/>
        <v>2017</v>
      </c>
      <c r="E160">
        <f>'2016_2017'!F77</f>
        <v>68.55</v>
      </c>
      <c r="F160" t="s">
        <v>316</v>
      </c>
      <c r="G160" t="str">
        <f>'2020'!$E$87</f>
        <v xml:space="preserve">EuCham score </v>
      </c>
      <c r="H160" t="s">
        <v>32</v>
      </c>
      <c r="I160" t="s">
        <v>32</v>
      </c>
    </row>
    <row r="161" spans="1:9" x14ac:dyDescent="0.3">
      <c r="A161">
        <v>160</v>
      </c>
      <c r="B161" t="str">
        <f>'2016_2017'!A78</f>
        <v xml:space="preserve">Spain </v>
      </c>
      <c r="C161" t="str">
        <f t="shared" si="4"/>
        <v xml:space="preserve">Best European Countries for Business </v>
      </c>
      <c r="D161">
        <f t="shared" si="3"/>
        <v>2017</v>
      </c>
      <c r="E161">
        <f>'2016_2017'!F78</f>
        <v>66.849999999999994</v>
      </c>
      <c r="F161" t="s">
        <v>316</v>
      </c>
      <c r="G161" t="str">
        <f>'2020'!$E$87</f>
        <v xml:space="preserve">EuCham score </v>
      </c>
      <c r="H161" t="s">
        <v>33</v>
      </c>
      <c r="I161" t="s">
        <v>33</v>
      </c>
    </row>
    <row r="162" spans="1:9" x14ac:dyDescent="0.3">
      <c r="A162">
        <v>161</v>
      </c>
      <c r="B162" t="str">
        <f>'2016_2017'!A79</f>
        <v xml:space="preserve">Czech Republic </v>
      </c>
      <c r="C162" t="str">
        <f t="shared" si="4"/>
        <v xml:space="preserve">Best European Countries for Business </v>
      </c>
      <c r="D162">
        <f t="shared" si="3"/>
        <v>2017</v>
      </c>
      <c r="E162">
        <f>'2016_2017'!F79</f>
        <v>65.849999999999994</v>
      </c>
      <c r="F162" t="s">
        <v>316</v>
      </c>
      <c r="G162" t="str">
        <f>'2020'!$E$87</f>
        <v xml:space="preserve">EuCham score </v>
      </c>
      <c r="H162" t="s">
        <v>353</v>
      </c>
      <c r="I162" t="s">
        <v>353</v>
      </c>
    </row>
    <row r="163" spans="1:9" x14ac:dyDescent="0.3">
      <c r="A163">
        <v>162</v>
      </c>
      <c r="B163" t="str">
        <f>'2016_2017'!A80</f>
        <v xml:space="preserve">Cyprus </v>
      </c>
      <c r="C163" t="str">
        <f t="shared" si="4"/>
        <v xml:space="preserve">Best European Countries for Business </v>
      </c>
      <c r="D163">
        <f t="shared" si="3"/>
        <v>2017</v>
      </c>
      <c r="E163">
        <f>'2016_2017'!F80</f>
        <v>63.85</v>
      </c>
      <c r="F163" t="s">
        <v>316</v>
      </c>
      <c r="G163" t="str">
        <f>'2020'!$E$87</f>
        <v xml:space="preserve">EuCham score </v>
      </c>
      <c r="H163" t="s">
        <v>35</v>
      </c>
      <c r="I163" t="s">
        <v>35</v>
      </c>
    </row>
    <row r="164" spans="1:9" x14ac:dyDescent="0.3">
      <c r="A164">
        <v>163</v>
      </c>
      <c r="B164" t="str">
        <f>'2016_2017'!A81</f>
        <v xml:space="preserve">Slovakia </v>
      </c>
      <c r="C164" t="str">
        <f t="shared" si="4"/>
        <v xml:space="preserve">Best European Countries for Business </v>
      </c>
      <c r="D164">
        <f t="shared" si="3"/>
        <v>2017</v>
      </c>
      <c r="E164">
        <f>'2016_2017'!F81</f>
        <v>63.3</v>
      </c>
      <c r="F164" t="s">
        <v>316</v>
      </c>
      <c r="G164" t="str">
        <f>'2020'!$E$87</f>
        <v xml:space="preserve">EuCham score </v>
      </c>
      <c r="H164" t="s">
        <v>38</v>
      </c>
      <c r="I164" t="s">
        <v>38</v>
      </c>
    </row>
    <row r="165" spans="1:9" x14ac:dyDescent="0.3">
      <c r="A165">
        <v>164</v>
      </c>
      <c r="B165" t="str">
        <f>'2016_2017'!A82</f>
        <v xml:space="preserve">Romania </v>
      </c>
      <c r="C165" t="str">
        <f t="shared" si="4"/>
        <v xml:space="preserve">Best European Countries for Business </v>
      </c>
      <c r="D165">
        <f t="shared" si="3"/>
        <v>2017</v>
      </c>
      <c r="E165">
        <f>'2016_2017'!F82</f>
        <v>61.15</v>
      </c>
      <c r="F165" t="s">
        <v>316</v>
      </c>
      <c r="G165" t="str">
        <f>'2020'!$E$87</f>
        <v xml:space="preserve">EuCham score </v>
      </c>
      <c r="H165" t="s">
        <v>42</v>
      </c>
      <c r="I165" t="s">
        <v>42</v>
      </c>
    </row>
    <row r="166" spans="1:9" x14ac:dyDescent="0.3">
      <c r="A166">
        <v>165</v>
      </c>
      <c r="B166" t="str">
        <f>'2016_2017'!A83</f>
        <v xml:space="preserve">Croatia </v>
      </c>
      <c r="C166" t="str">
        <f t="shared" si="4"/>
        <v xml:space="preserve">Best European Countries for Business </v>
      </c>
      <c r="D166">
        <f t="shared" si="3"/>
        <v>2017</v>
      </c>
      <c r="E166">
        <f>'2016_2017'!F83</f>
        <v>61</v>
      </c>
      <c r="F166" t="s">
        <v>316</v>
      </c>
      <c r="G166" t="str">
        <f>'2020'!$E$87</f>
        <v xml:space="preserve">EuCham score </v>
      </c>
      <c r="H166" t="s">
        <v>39</v>
      </c>
      <c r="I166" t="s">
        <v>39</v>
      </c>
    </row>
    <row r="167" spans="1:9" x14ac:dyDescent="0.3">
      <c r="A167">
        <v>166</v>
      </c>
      <c r="B167" t="str">
        <f>'2016_2017'!A84</f>
        <v xml:space="preserve">Hungary </v>
      </c>
      <c r="C167" t="str">
        <f t="shared" si="4"/>
        <v xml:space="preserve">Best European Countries for Business </v>
      </c>
      <c r="D167">
        <f t="shared" si="3"/>
        <v>2017</v>
      </c>
      <c r="E167">
        <f>'2016_2017'!F84</f>
        <v>60.55</v>
      </c>
      <c r="F167" t="s">
        <v>316</v>
      </c>
      <c r="G167" t="str">
        <f>'2020'!$E$87</f>
        <v xml:space="preserve">EuCham score </v>
      </c>
      <c r="H167" t="s">
        <v>40</v>
      </c>
      <c r="I167" t="s">
        <v>40</v>
      </c>
    </row>
    <row r="168" spans="1:9" x14ac:dyDescent="0.3">
      <c r="A168">
        <v>167</v>
      </c>
      <c r="B168" t="str">
        <f>'2016_2017'!A85</f>
        <v xml:space="preserve">Malta </v>
      </c>
      <c r="C168" t="str">
        <f t="shared" si="4"/>
        <v xml:space="preserve">Best European Countries for Business </v>
      </c>
      <c r="D168">
        <f t="shared" si="3"/>
        <v>2017</v>
      </c>
      <c r="E168">
        <f>'2016_2017'!F85</f>
        <v>60</v>
      </c>
      <c r="F168" t="s">
        <v>316</v>
      </c>
      <c r="G168" t="str">
        <f>'2020'!$E$87</f>
        <v xml:space="preserve">EuCham score </v>
      </c>
      <c r="H168" t="s">
        <v>43</v>
      </c>
      <c r="I168" t="s">
        <v>43</v>
      </c>
    </row>
    <row r="169" spans="1:9" x14ac:dyDescent="0.3">
      <c r="A169">
        <v>168</v>
      </c>
      <c r="B169" t="str">
        <f>'2016_2017'!A86</f>
        <v xml:space="preserve">Italy </v>
      </c>
      <c r="C169" t="str">
        <f t="shared" si="4"/>
        <v xml:space="preserve">Best European Countries for Business </v>
      </c>
      <c r="D169">
        <f t="shared" si="3"/>
        <v>2017</v>
      </c>
      <c r="E169">
        <f>'2016_2017'!F86</f>
        <v>59.65</v>
      </c>
      <c r="F169" t="s">
        <v>316</v>
      </c>
      <c r="G169" t="str">
        <f>'2020'!$E$87</f>
        <v xml:space="preserve">EuCham score </v>
      </c>
      <c r="H169" t="s">
        <v>44</v>
      </c>
      <c r="I169" t="s">
        <v>44</v>
      </c>
    </row>
    <row r="170" spans="1:9" x14ac:dyDescent="0.3">
      <c r="A170">
        <v>169</v>
      </c>
      <c r="B170" t="str">
        <f>'2016_2017'!A87</f>
        <v xml:space="preserve">Macedonia </v>
      </c>
      <c r="C170" t="str">
        <f t="shared" si="4"/>
        <v xml:space="preserve">Best European Countries for Business </v>
      </c>
      <c r="D170">
        <f t="shared" si="3"/>
        <v>2017</v>
      </c>
      <c r="E170">
        <f>'2016_2017'!F87</f>
        <v>59.35</v>
      </c>
      <c r="F170" t="s">
        <v>316</v>
      </c>
      <c r="G170" t="str">
        <f>'2020'!$E$87</f>
        <v xml:space="preserve">EuCham score </v>
      </c>
      <c r="H170" t="s">
        <v>41</v>
      </c>
      <c r="I170" t="s">
        <v>41</v>
      </c>
    </row>
    <row r="171" spans="1:9" x14ac:dyDescent="0.3">
      <c r="A171">
        <v>170</v>
      </c>
      <c r="B171" t="str">
        <f>'2016_2017'!A88</f>
        <v xml:space="preserve">Montenegro </v>
      </c>
      <c r="C171" t="str">
        <f t="shared" si="4"/>
        <v xml:space="preserve">Best European Countries for Business </v>
      </c>
      <c r="D171">
        <f t="shared" si="3"/>
        <v>2017</v>
      </c>
      <c r="E171">
        <f>'2016_2017'!F88</f>
        <v>58.55</v>
      </c>
      <c r="F171" t="s">
        <v>316</v>
      </c>
      <c r="G171" t="str">
        <f>'2020'!$E$87</f>
        <v xml:space="preserve">EuCham score </v>
      </c>
      <c r="H171" t="s">
        <v>45</v>
      </c>
      <c r="I171" t="s">
        <v>45</v>
      </c>
    </row>
    <row r="172" spans="1:9" x14ac:dyDescent="0.3">
      <c r="A172">
        <v>171</v>
      </c>
      <c r="B172" t="str">
        <f>'2016_2017'!A89</f>
        <v xml:space="preserve">Bulgaria </v>
      </c>
      <c r="C172" t="str">
        <f t="shared" si="4"/>
        <v xml:space="preserve">Best European Countries for Business </v>
      </c>
      <c r="D172">
        <f t="shared" si="3"/>
        <v>2017</v>
      </c>
      <c r="E172">
        <f>'2016_2017'!F89</f>
        <v>57.25</v>
      </c>
      <c r="F172" t="s">
        <v>316</v>
      </c>
      <c r="G172" t="str">
        <f>'2020'!$E$87</f>
        <v xml:space="preserve">EuCham score </v>
      </c>
      <c r="H172" t="s">
        <v>46</v>
      </c>
      <c r="I172" t="s">
        <v>46</v>
      </c>
    </row>
    <row r="173" spans="1:9" x14ac:dyDescent="0.3">
      <c r="A173">
        <v>172</v>
      </c>
      <c r="B173" t="str">
        <f>'2016_2017'!A90</f>
        <v xml:space="preserve">Serbia </v>
      </c>
      <c r="C173" t="str">
        <f t="shared" si="4"/>
        <v xml:space="preserve">Best European Countries for Business </v>
      </c>
      <c r="D173">
        <f t="shared" si="3"/>
        <v>2017</v>
      </c>
      <c r="E173">
        <f>'2016_2017'!F90</f>
        <v>57.15</v>
      </c>
      <c r="F173" t="s">
        <v>316</v>
      </c>
      <c r="G173" t="str">
        <f>'2020'!$E$87</f>
        <v xml:space="preserve">EuCham score </v>
      </c>
      <c r="H173" t="s">
        <v>50</v>
      </c>
      <c r="I173" t="s">
        <v>50</v>
      </c>
    </row>
    <row r="174" spans="1:9" x14ac:dyDescent="0.3">
      <c r="A174">
        <v>173</v>
      </c>
      <c r="B174" t="str">
        <f>'2016_2017'!A91</f>
        <v xml:space="preserve">Belarus </v>
      </c>
      <c r="C174" t="str">
        <f t="shared" si="4"/>
        <v xml:space="preserve">Best European Countries for Business </v>
      </c>
      <c r="D174">
        <f t="shared" si="3"/>
        <v>2017</v>
      </c>
      <c r="E174">
        <f>'2016_2017'!F91</f>
        <v>57.05</v>
      </c>
      <c r="F174" t="s">
        <v>316</v>
      </c>
      <c r="G174" t="str">
        <f>'2020'!$E$87</f>
        <v xml:space="preserve">EuCham score </v>
      </c>
      <c r="H174" t="s">
        <v>51</v>
      </c>
      <c r="I174" t="s">
        <v>51</v>
      </c>
    </row>
    <row r="175" spans="1:9" x14ac:dyDescent="0.3">
      <c r="A175">
        <v>174</v>
      </c>
      <c r="B175" t="str">
        <f>'2016_2017'!A92</f>
        <v xml:space="preserve">Greece </v>
      </c>
      <c r="C175" t="str">
        <f t="shared" si="4"/>
        <v xml:space="preserve">Best European Countries for Business </v>
      </c>
      <c r="D175">
        <f t="shared" si="3"/>
        <v>2017</v>
      </c>
      <c r="E175">
        <f>'2016_2017'!F92</f>
        <v>56.35</v>
      </c>
      <c r="F175" t="s">
        <v>316</v>
      </c>
      <c r="G175" t="str">
        <f>'2020'!$E$87</f>
        <v xml:space="preserve">EuCham score </v>
      </c>
      <c r="H175" t="s">
        <v>47</v>
      </c>
      <c r="I175" t="s">
        <v>47</v>
      </c>
    </row>
    <row r="176" spans="1:9" x14ac:dyDescent="0.3">
      <c r="A176">
        <v>175</v>
      </c>
      <c r="B176" t="str">
        <f>'2016_2017'!A93</f>
        <v xml:space="preserve">Turkey </v>
      </c>
      <c r="C176" t="str">
        <f t="shared" si="4"/>
        <v xml:space="preserve">Best European Countries for Business </v>
      </c>
      <c r="D176">
        <f t="shared" si="3"/>
        <v>2017</v>
      </c>
      <c r="E176">
        <f>'2016_2017'!F93</f>
        <v>54.1</v>
      </c>
      <c r="F176" t="s">
        <v>316</v>
      </c>
      <c r="G176" t="str">
        <f>'2020'!$E$87</f>
        <v xml:space="preserve">EuCham score </v>
      </c>
      <c r="H176" t="s">
        <v>48</v>
      </c>
      <c r="I176" t="s">
        <v>48</v>
      </c>
    </row>
    <row r="177" spans="1:9" x14ac:dyDescent="0.3">
      <c r="A177">
        <v>176</v>
      </c>
      <c r="B177" t="str">
        <f>'2016_2017'!A94</f>
        <v xml:space="preserve">Albania </v>
      </c>
      <c r="C177" t="str">
        <f t="shared" si="4"/>
        <v xml:space="preserve">Best European Countries for Business </v>
      </c>
      <c r="D177">
        <f t="shared" ref="D177:D240" si="5">D131-1</f>
        <v>2017</v>
      </c>
      <c r="E177">
        <f>'2016_2017'!F94</f>
        <v>53.95</v>
      </c>
      <c r="F177" t="s">
        <v>316</v>
      </c>
      <c r="G177" t="str">
        <f>'2020'!$E$87</f>
        <v xml:space="preserve">EuCham score </v>
      </c>
      <c r="H177" t="s">
        <v>58</v>
      </c>
      <c r="I177" t="s">
        <v>58</v>
      </c>
    </row>
    <row r="178" spans="1:9" x14ac:dyDescent="0.3">
      <c r="A178">
        <v>177</v>
      </c>
      <c r="B178" t="str">
        <f>'2016_2017'!A95</f>
        <v xml:space="preserve">Armenia </v>
      </c>
      <c r="C178" t="str">
        <f t="shared" si="4"/>
        <v xml:space="preserve">Best European Countries for Business </v>
      </c>
      <c r="D178">
        <f t="shared" si="5"/>
        <v>2017</v>
      </c>
      <c r="E178">
        <f>'2016_2017'!F95</f>
        <v>53.3</v>
      </c>
      <c r="F178" t="s">
        <v>316</v>
      </c>
      <c r="G178" t="str">
        <f>'2020'!$E$87</f>
        <v xml:space="preserve">EuCham score </v>
      </c>
      <c r="H178" t="s">
        <v>49</v>
      </c>
      <c r="I178" t="s">
        <v>49</v>
      </c>
    </row>
    <row r="179" spans="1:9" x14ac:dyDescent="0.3">
      <c r="A179">
        <v>178</v>
      </c>
      <c r="B179" t="str">
        <f>'2016_2017'!A96</f>
        <v xml:space="preserve">Kosovo </v>
      </c>
      <c r="C179" t="str">
        <f t="shared" si="4"/>
        <v xml:space="preserve">Best European Countries for Business </v>
      </c>
      <c r="D179">
        <f t="shared" si="5"/>
        <v>2017</v>
      </c>
      <c r="E179">
        <f>'2016_2017'!F96</f>
        <v>52.4</v>
      </c>
      <c r="F179" t="s">
        <v>316</v>
      </c>
      <c r="G179" t="str">
        <f>'2020'!$E$87</f>
        <v xml:space="preserve">EuCham score </v>
      </c>
      <c r="H179" t="s">
        <v>56</v>
      </c>
      <c r="I179" t="s">
        <v>56</v>
      </c>
    </row>
    <row r="180" spans="1:9" x14ac:dyDescent="0.3">
      <c r="A180">
        <v>179</v>
      </c>
      <c r="B180" t="str">
        <f>'2016_2017'!A97</f>
        <v xml:space="preserve">Kazakhstan </v>
      </c>
      <c r="C180" t="str">
        <f t="shared" si="4"/>
        <v xml:space="preserve">Best European Countries for Business </v>
      </c>
      <c r="D180">
        <f t="shared" si="5"/>
        <v>2017</v>
      </c>
      <c r="E180">
        <f>'2016_2017'!F97</f>
        <v>52.05</v>
      </c>
      <c r="F180" t="s">
        <v>316</v>
      </c>
      <c r="G180" t="str">
        <f>'2020'!$E$87</f>
        <v xml:space="preserve">EuCham score </v>
      </c>
      <c r="H180" t="s">
        <v>54</v>
      </c>
      <c r="I180" t="s">
        <v>54</v>
      </c>
    </row>
    <row r="181" spans="1:9" x14ac:dyDescent="0.3">
      <c r="A181">
        <v>180</v>
      </c>
      <c r="B181" t="str">
        <f>'2016_2017'!A98</f>
        <v xml:space="preserve">Bosnia &amp; Herz. </v>
      </c>
      <c r="C181" t="str">
        <f t="shared" si="4"/>
        <v xml:space="preserve">Best European Countries for Business </v>
      </c>
      <c r="D181">
        <f t="shared" si="5"/>
        <v>2017</v>
      </c>
      <c r="E181">
        <f>'2016_2017'!F98</f>
        <v>51.4</v>
      </c>
      <c r="F181" t="s">
        <v>316</v>
      </c>
      <c r="G181" t="str">
        <f>'2020'!$E$87</f>
        <v xml:space="preserve">EuCham score </v>
      </c>
      <c r="H181" t="s">
        <v>355</v>
      </c>
      <c r="I181" t="s">
        <v>355</v>
      </c>
    </row>
    <row r="182" spans="1:9" x14ac:dyDescent="0.3">
      <c r="A182">
        <v>181</v>
      </c>
      <c r="B182" t="str">
        <f>'2016_2017'!A99</f>
        <v xml:space="preserve">Moldova </v>
      </c>
      <c r="C182" t="str">
        <f t="shared" si="4"/>
        <v xml:space="preserve">Best European Countries for Business </v>
      </c>
      <c r="D182">
        <f t="shared" si="5"/>
        <v>2017</v>
      </c>
      <c r="E182">
        <f>'2016_2017'!F99</f>
        <v>51.4</v>
      </c>
      <c r="F182" t="s">
        <v>316</v>
      </c>
      <c r="G182" t="str">
        <f>'2020'!$E$87</f>
        <v xml:space="preserve">EuCham score </v>
      </c>
      <c r="H182" t="s">
        <v>52</v>
      </c>
      <c r="I182" t="s">
        <v>52</v>
      </c>
    </row>
    <row r="183" spans="1:9" x14ac:dyDescent="0.3">
      <c r="A183">
        <v>182</v>
      </c>
      <c r="B183" t="str">
        <f>'2016_2017'!A100</f>
        <v xml:space="preserve">Russia </v>
      </c>
      <c r="C183" t="str">
        <f t="shared" si="4"/>
        <v xml:space="preserve">Best European Countries for Business </v>
      </c>
      <c r="D183">
        <f t="shared" si="5"/>
        <v>2017</v>
      </c>
      <c r="E183">
        <f>'2016_2017'!F100</f>
        <v>51.1</v>
      </c>
      <c r="F183" t="s">
        <v>316</v>
      </c>
      <c r="G183" t="str">
        <f>'2020'!$E$87</f>
        <v xml:space="preserve">EuCham score </v>
      </c>
      <c r="H183" t="s">
        <v>55</v>
      </c>
      <c r="I183" t="s">
        <v>55</v>
      </c>
    </row>
    <row r="184" spans="1:9" x14ac:dyDescent="0.3">
      <c r="A184">
        <v>183</v>
      </c>
      <c r="B184" t="str">
        <f>'2016_2017'!A101</f>
        <v xml:space="preserve">Azerbaijan </v>
      </c>
      <c r="C184" t="str">
        <f t="shared" si="4"/>
        <v xml:space="preserve">Best European Countries for Business </v>
      </c>
      <c r="D184">
        <f t="shared" si="5"/>
        <v>2017</v>
      </c>
      <c r="E184">
        <f>'2016_2017'!F101</f>
        <v>49</v>
      </c>
      <c r="F184" t="s">
        <v>316</v>
      </c>
      <c r="G184" t="str">
        <f>'2020'!$E$87</f>
        <v xml:space="preserve">EuCham score </v>
      </c>
      <c r="H184" t="s">
        <v>57</v>
      </c>
      <c r="I184" t="s">
        <v>57</v>
      </c>
    </row>
    <row r="185" spans="1:9" x14ac:dyDescent="0.3">
      <c r="A185">
        <v>184</v>
      </c>
      <c r="B185" t="str">
        <f>'2016_2017'!A102</f>
        <v xml:space="preserve">Ukraine </v>
      </c>
      <c r="C185" t="str">
        <f t="shared" si="4"/>
        <v xml:space="preserve">Best European Countries for Business </v>
      </c>
      <c r="D185">
        <f t="shared" si="5"/>
        <v>2017</v>
      </c>
      <c r="E185">
        <f>'2016_2017'!F102</f>
        <v>46.45</v>
      </c>
      <c r="F185" t="s">
        <v>316</v>
      </c>
      <c r="G185" t="str">
        <f>'2020'!$E$87</f>
        <v xml:space="preserve">EuCham score </v>
      </c>
      <c r="H185" t="s">
        <v>59</v>
      </c>
      <c r="I185" t="s">
        <v>59</v>
      </c>
    </row>
    <row r="186" spans="1:9" x14ac:dyDescent="0.3">
      <c r="A186">
        <v>185</v>
      </c>
      <c r="B186" t="str">
        <f>'2016_2017'!A57</f>
        <v xml:space="preserve">Denmark </v>
      </c>
      <c r="C186" t="str">
        <f t="shared" si="4"/>
        <v xml:space="preserve">Best European Countries for Business </v>
      </c>
      <c r="D186">
        <f t="shared" si="5"/>
        <v>2016</v>
      </c>
      <c r="E186">
        <f>'2016_2017'!E57</f>
        <v>87.7</v>
      </c>
      <c r="F186" t="s">
        <v>316</v>
      </c>
      <c r="G186" t="str">
        <f>'2020'!$E$87</f>
        <v xml:space="preserve">EuCham score </v>
      </c>
      <c r="H186" t="s">
        <v>13</v>
      </c>
      <c r="I186" t="s">
        <v>13</v>
      </c>
    </row>
    <row r="187" spans="1:9" x14ac:dyDescent="0.3">
      <c r="A187">
        <v>186</v>
      </c>
      <c r="B187" t="str">
        <f>'2016_2017'!A58</f>
        <v xml:space="preserve">Sweden </v>
      </c>
      <c r="C187" t="str">
        <f t="shared" si="4"/>
        <v xml:space="preserve">Best European Countries for Business </v>
      </c>
      <c r="D187">
        <f t="shared" si="5"/>
        <v>2016</v>
      </c>
      <c r="E187">
        <f>'2016_2017'!E58</f>
        <v>85.4</v>
      </c>
      <c r="F187" t="s">
        <v>316</v>
      </c>
      <c r="G187" t="str">
        <f>'2020'!$E$87</f>
        <v xml:space="preserve">EuCham score </v>
      </c>
      <c r="H187" t="s">
        <v>16</v>
      </c>
      <c r="I187" t="s">
        <v>16</v>
      </c>
    </row>
    <row r="188" spans="1:9" x14ac:dyDescent="0.3">
      <c r="A188">
        <v>187</v>
      </c>
      <c r="B188" t="str">
        <f>'2016_2017'!A59</f>
        <v xml:space="preserve">Finland </v>
      </c>
      <c r="C188" t="str">
        <f t="shared" si="4"/>
        <v xml:space="preserve">Best European Countries for Business </v>
      </c>
      <c r="D188">
        <f t="shared" si="5"/>
        <v>2016</v>
      </c>
      <c r="E188">
        <f>'2016_2017'!E59</f>
        <v>85.6</v>
      </c>
      <c r="F188" t="s">
        <v>316</v>
      </c>
      <c r="G188" t="str">
        <f>'2020'!$E$87</f>
        <v xml:space="preserve">EuCham score </v>
      </c>
      <c r="H188" t="s">
        <v>15</v>
      </c>
      <c r="I188" t="s">
        <v>15</v>
      </c>
    </row>
    <row r="189" spans="1:9" x14ac:dyDescent="0.3">
      <c r="A189">
        <v>188</v>
      </c>
      <c r="B189" t="str">
        <f>'2016_2017'!A60</f>
        <v xml:space="preserve">Norway </v>
      </c>
      <c r="C189" t="str">
        <f t="shared" si="4"/>
        <v xml:space="preserve">Best European Countries for Business </v>
      </c>
      <c r="D189">
        <f t="shared" si="5"/>
        <v>2016</v>
      </c>
      <c r="E189">
        <f>'2016_2017'!E60</f>
        <v>84.3</v>
      </c>
      <c r="F189" t="s">
        <v>316</v>
      </c>
      <c r="G189" t="str">
        <f>'2020'!$E$87</f>
        <v xml:space="preserve">EuCham score </v>
      </c>
      <c r="H189" t="s">
        <v>17</v>
      </c>
      <c r="I189" t="s">
        <v>17</v>
      </c>
    </row>
    <row r="190" spans="1:9" x14ac:dyDescent="0.3">
      <c r="A190">
        <v>189</v>
      </c>
      <c r="B190" t="str">
        <f>'2016_2017'!A61</f>
        <v xml:space="preserve">United Kingdom </v>
      </c>
      <c r="C190" t="str">
        <f t="shared" si="4"/>
        <v xml:space="preserve">Best European Countries for Business </v>
      </c>
      <c r="D190">
        <f t="shared" si="5"/>
        <v>2016</v>
      </c>
      <c r="E190">
        <f>'2016_2017'!E61</f>
        <v>81.8</v>
      </c>
      <c r="F190" t="s">
        <v>316</v>
      </c>
      <c r="G190" t="str">
        <f>'2020'!$E$87</f>
        <v xml:space="preserve">EuCham score </v>
      </c>
      <c r="H190" t="s">
        <v>352</v>
      </c>
      <c r="I190" t="s">
        <v>352</v>
      </c>
    </row>
    <row r="191" spans="1:9" x14ac:dyDescent="0.3">
      <c r="A191">
        <v>190</v>
      </c>
      <c r="B191" t="str">
        <f>'2016_2017'!A62</f>
        <v xml:space="preserve">Switzerland </v>
      </c>
      <c r="C191" t="str">
        <f t="shared" si="4"/>
        <v xml:space="preserve">Best European Countries for Business </v>
      </c>
      <c r="D191">
        <f t="shared" si="5"/>
        <v>2016</v>
      </c>
      <c r="E191">
        <f>'2016_2017'!E62</f>
        <v>81</v>
      </c>
      <c r="F191" t="s">
        <v>316</v>
      </c>
      <c r="G191" t="str">
        <f>'2020'!$E$87</f>
        <v xml:space="preserve">EuCham score </v>
      </c>
      <c r="H191" t="s">
        <v>20</v>
      </c>
      <c r="I191" t="s">
        <v>20</v>
      </c>
    </row>
    <row r="192" spans="1:9" x14ac:dyDescent="0.3">
      <c r="A192">
        <v>191</v>
      </c>
      <c r="B192" t="str">
        <f>'2016_2017'!A63</f>
        <v xml:space="preserve">Germany </v>
      </c>
      <c r="C192" t="str">
        <f t="shared" si="4"/>
        <v xml:space="preserve">Best European Countries for Business </v>
      </c>
      <c r="D192">
        <f t="shared" si="5"/>
        <v>2016</v>
      </c>
      <c r="E192">
        <f>'2016_2017'!E63</f>
        <v>80.5</v>
      </c>
      <c r="F192" t="s">
        <v>316</v>
      </c>
      <c r="G192" t="str">
        <f>'2020'!$E$87</f>
        <v xml:space="preserve">EuCham score </v>
      </c>
      <c r="H192" t="s">
        <v>21</v>
      </c>
      <c r="I192" t="s">
        <v>21</v>
      </c>
    </row>
    <row r="193" spans="1:9" x14ac:dyDescent="0.3">
      <c r="A193">
        <v>192</v>
      </c>
      <c r="B193" t="str">
        <f>'2016_2017'!A64</f>
        <v xml:space="preserve">Netherlands </v>
      </c>
      <c r="C193" t="str">
        <f t="shared" si="4"/>
        <v xml:space="preserve">Best European Countries for Business </v>
      </c>
      <c r="D193">
        <f t="shared" si="5"/>
        <v>2016</v>
      </c>
      <c r="E193">
        <f>'2016_2017'!E64</f>
        <v>81.5</v>
      </c>
      <c r="F193" t="s">
        <v>316</v>
      </c>
      <c r="G193" t="str">
        <f>'2020'!$E$87</f>
        <v xml:space="preserve">EuCham score </v>
      </c>
      <c r="H193" t="s">
        <v>19</v>
      </c>
      <c r="I193" t="s">
        <v>19</v>
      </c>
    </row>
    <row r="194" spans="1:9" x14ac:dyDescent="0.3">
      <c r="A194">
        <v>193</v>
      </c>
      <c r="B194" t="str">
        <f>'2016_2017'!A65</f>
        <v xml:space="preserve">Iceland </v>
      </c>
      <c r="C194" t="str">
        <f t="shared" si="4"/>
        <v xml:space="preserve">Best European Countries for Business </v>
      </c>
      <c r="D194">
        <f t="shared" si="5"/>
        <v>2016</v>
      </c>
      <c r="E194">
        <f>'2016_2017'!E65</f>
        <v>79</v>
      </c>
      <c r="F194" t="s">
        <v>316</v>
      </c>
      <c r="G194" t="str">
        <f>'2020'!$E$87</f>
        <v xml:space="preserve">EuCham score </v>
      </c>
      <c r="H194" t="s">
        <v>22</v>
      </c>
      <c r="I194" t="s">
        <v>22</v>
      </c>
    </row>
    <row r="195" spans="1:9" x14ac:dyDescent="0.3">
      <c r="A195">
        <v>194</v>
      </c>
      <c r="B195" t="str">
        <f>'2016_2017'!A66</f>
        <v xml:space="preserve">Austria </v>
      </c>
      <c r="C195" t="str">
        <f t="shared" si="4"/>
        <v xml:space="preserve">Best European Countries for Business </v>
      </c>
      <c r="D195">
        <f t="shared" si="5"/>
        <v>2016</v>
      </c>
      <c r="E195">
        <f>'2016_2017'!E66</f>
        <v>77.2</v>
      </c>
      <c r="F195" t="s">
        <v>316</v>
      </c>
      <c r="G195" t="str">
        <f>'2020'!$E$87</f>
        <v xml:space="preserve">EuCham score </v>
      </c>
      <c r="H195" t="s">
        <v>23</v>
      </c>
      <c r="I195" t="s">
        <v>23</v>
      </c>
    </row>
    <row r="196" spans="1:9" x14ac:dyDescent="0.3">
      <c r="A196">
        <v>195</v>
      </c>
      <c r="B196" t="str">
        <f>'2016_2017'!A67</f>
        <v xml:space="preserve">Ireland </v>
      </c>
      <c r="C196" t="str">
        <f t="shared" ref="C196:C259" si="6">C195</f>
        <v xml:space="preserve">Best European Countries for Business </v>
      </c>
      <c r="D196">
        <f t="shared" si="5"/>
        <v>2016</v>
      </c>
      <c r="E196">
        <f>'2016_2017'!E67</f>
        <v>77.099999999999994</v>
      </c>
      <c r="F196" t="s">
        <v>316</v>
      </c>
      <c r="G196" t="str">
        <f>'2020'!$E$87</f>
        <v xml:space="preserve">EuCham score </v>
      </c>
      <c r="H196" t="s">
        <v>24</v>
      </c>
      <c r="I196" t="s">
        <v>24</v>
      </c>
    </row>
    <row r="197" spans="1:9" x14ac:dyDescent="0.3">
      <c r="A197">
        <v>196</v>
      </c>
      <c r="B197" t="str">
        <f>'2016_2017'!A68</f>
        <v xml:space="preserve">Estonia </v>
      </c>
      <c r="C197" t="str">
        <f t="shared" si="6"/>
        <v xml:space="preserve">Best European Countries for Business </v>
      </c>
      <c r="D197">
        <f t="shared" si="5"/>
        <v>2016</v>
      </c>
      <c r="E197">
        <f>'2016_2017'!E68</f>
        <v>74.8</v>
      </c>
      <c r="F197" t="s">
        <v>316</v>
      </c>
      <c r="G197" t="str">
        <f>'2020'!$E$87</f>
        <v xml:space="preserve">EuCham score </v>
      </c>
      <c r="H197" t="s">
        <v>26</v>
      </c>
      <c r="I197" t="s">
        <v>26</v>
      </c>
    </row>
    <row r="198" spans="1:9" x14ac:dyDescent="0.3">
      <c r="A198">
        <v>197</v>
      </c>
      <c r="B198" t="str">
        <f>'2016_2017'!A69</f>
        <v xml:space="preserve">Belgium </v>
      </c>
      <c r="C198" t="str">
        <f t="shared" si="6"/>
        <v xml:space="preserve">Best European Countries for Business </v>
      </c>
      <c r="D198">
        <f t="shared" si="5"/>
        <v>2016</v>
      </c>
      <c r="E198">
        <f>'2016_2017'!E69</f>
        <v>74.8</v>
      </c>
      <c r="F198" t="s">
        <v>316</v>
      </c>
      <c r="G198" t="str">
        <f>'2020'!$E$87</f>
        <v xml:space="preserve">EuCham score </v>
      </c>
      <c r="H198" t="s">
        <v>25</v>
      </c>
      <c r="I198" t="s">
        <v>25</v>
      </c>
    </row>
    <row r="199" spans="1:9" x14ac:dyDescent="0.3">
      <c r="A199">
        <v>198</v>
      </c>
      <c r="B199" t="str">
        <f>'2016_2017'!A70</f>
        <v xml:space="preserve">Luxembourg </v>
      </c>
      <c r="C199" t="str">
        <f t="shared" si="6"/>
        <v xml:space="preserve">Best European Countries for Business </v>
      </c>
      <c r="D199">
        <f t="shared" si="5"/>
        <v>2016</v>
      </c>
      <c r="E199">
        <f>'2016_2017'!E70</f>
        <v>74.7</v>
      </c>
      <c r="F199" t="s">
        <v>316</v>
      </c>
      <c r="G199" t="str">
        <f>'2020'!$E$87</f>
        <v xml:space="preserve">EuCham score </v>
      </c>
      <c r="H199" t="s">
        <v>27</v>
      </c>
      <c r="I199" t="s">
        <v>27</v>
      </c>
    </row>
    <row r="200" spans="1:9" x14ac:dyDescent="0.3">
      <c r="A200">
        <v>199</v>
      </c>
      <c r="B200" t="str">
        <f>'2016_2017'!A71</f>
        <v xml:space="preserve">France </v>
      </c>
      <c r="C200" t="str">
        <f t="shared" si="6"/>
        <v xml:space="preserve">Best European Countries for Business </v>
      </c>
      <c r="D200">
        <f t="shared" si="5"/>
        <v>2016</v>
      </c>
      <c r="E200">
        <f>'2016_2017'!E71</f>
        <v>73</v>
      </c>
      <c r="F200" t="s">
        <v>316</v>
      </c>
      <c r="G200" t="str">
        <f>'2020'!$E$87</f>
        <v xml:space="preserve">EuCham score </v>
      </c>
      <c r="H200" t="s">
        <v>28</v>
      </c>
      <c r="I200" t="s">
        <v>28</v>
      </c>
    </row>
    <row r="201" spans="1:9" x14ac:dyDescent="0.3">
      <c r="A201">
        <v>200</v>
      </c>
      <c r="B201" t="str">
        <f>'2016_2017'!A72</f>
        <v xml:space="preserve">Poland </v>
      </c>
      <c r="C201" t="str">
        <f t="shared" si="6"/>
        <v xml:space="preserve">Best European Countries for Business </v>
      </c>
      <c r="D201">
        <f t="shared" si="5"/>
        <v>2016</v>
      </c>
      <c r="E201">
        <f>'2016_2017'!E72</f>
        <v>69.3</v>
      </c>
      <c r="F201" t="s">
        <v>316</v>
      </c>
      <c r="G201" t="str">
        <f>'2020'!$E$87</f>
        <v xml:space="preserve">EuCham score </v>
      </c>
      <c r="H201" t="s">
        <v>31</v>
      </c>
      <c r="I201" t="s">
        <v>31</v>
      </c>
    </row>
    <row r="202" spans="1:9" x14ac:dyDescent="0.3">
      <c r="A202">
        <v>201</v>
      </c>
      <c r="B202" t="str">
        <f>'2016_2017'!A73</f>
        <v xml:space="preserve">Portugal </v>
      </c>
      <c r="C202" t="str">
        <f t="shared" si="6"/>
        <v xml:space="preserve">Best European Countries for Business </v>
      </c>
      <c r="D202">
        <f t="shared" si="5"/>
        <v>2016</v>
      </c>
      <c r="E202">
        <f>'2016_2017'!E73</f>
        <v>70.3</v>
      </c>
      <c r="F202" t="s">
        <v>316</v>
      </c>
      <c r="G202" t="str">
        <f>'2020'!$E$87</f>
        <v xml:space="preserve">EuCham score </v>
      </c>
      <c r="H202" t="s">
        <v>29</v>
      </c>
      <c r="I202" t="s">
        <v>29</v>
      </c>
    </row>
    <row r="203" spans="1:9" x14ac:dyDescent="0.3">
      <c r="A203">
        <v>202</v>
      </c>
      <c r="B203" t="str">
        <f>'2016_2017'!A74</f>
        <v xml:space="preserve">Lithuania </v>
      </c>
      <c r="C203" t="str">
        <f t="shared" si="6"/>
        <v xml:space="preserve">Best European Countries for Business </v>
      </c>
      <c r="D203">
        <f t="shared" si="5"/>
        <v>2016</v>
      </c>
      <c r="E203">
        <f>'2016_2017'!E74</f>
        <v>70</v>
      </c>
      <c r="F203" t="s">
        <v>316</v>
      </c>
      <c r="G203" t="str">
        <f>'2020'!$E$87</f>
        <v xml:space="preserve">EuCham score </v>
      </c>
      <c r="H203" t="s">
        <v>30</v>
      </c>
      <c r="I203" t="s">
        <v>30</v>
      </c>
    </row>
    <row r="204" spans="1:9" x14ac:dyDescent="0.3">
      <c r="A204">
        <v>203</v>
      </c>
      <c r="B204" t="str">
        <f>'2016_2017'!A75</f>
        <v xml:space="preserve">Latvia </v>
      </c>
      <c r="C204" t="str">
        <f t="shared" si="6"/>
        <v xml:space="preserve">Best European Countries for Business </v>
      </c>
      <c r="D204">
        <f t="shared" si="5"/>
        <v>2016</v>
      </c>
      <c r="E204">
        <f>'2016_2017'!E75</f>
        <v>66.599999999999994</v>
      </c>
      <c r="F204" t="s">
        <v>316</v>
      </c>
      <c r="G204" t="str">
        <f>'2020'!$E$87</f>
        <v xml:space="preserve">EuCham score </v>
      </c>
      <c r="H204" t="s">
        <v>34</v>
      </c>
      <c r="I204" t="s">
        <v>34</v>
      </c>
    </row>
    <row r="205" spans="1:9" x14ac:dyDescent="0.3">
      <c r="A205">
        <v>204</v>
      </c>
      <c r="B205" t="str">
        <f>'2016_2017'!A76</f>
        <v xml:space="preserve">Georgia </v>
      </c>
      <c r="C205" t="str">
        <f t="shared" si="6"/>
        <v xml:space="preserve">Best European Countries for Business </v>
      </c>
      <c r="D205">
        <f t="shared" si="5"/>
        <v>2016</v>
      </c>
      <c r="E205">
        <f>'2016_2017'!E76</f>
        <v>64.8</v>
      </c>
      <c r="F205" t="s">
        <v>316</v>
      </c>
      <c r="G205" t="str">
        <f>'2020'!$E$87</f>
        <v xml:space="preserve">EuCham score </v>
      </c>
      <c r="H205" t="s">
        <v>37</v>
      </c>
      <c r="I205" t="s">
        <v>37</v>
      </c>
    </row>
    <row r="206" spans="1:9" x14ac:dyDescent="0.3">
      <c r="A206">
        <v>205</v>
      </c>
      <c r="B206" t="str">
        <f>'2016_2017'!A77</f>
        <v xml:space="preserve">Slovenia </v>
      </c>
      <c r="C206" t="str">
        <f t="shared" si="6"/>
        <v xml:space="preserve">Best European Countries for Business </v>
      </c>
      <c r="D206">
        <f t="shared" si="5"/>
        <v>2016</v>
      </c>
      <c r="E206">
        <f>'2016_2017'!E77</f>
        <v>67.8</v>
      </c>
      <c r="F206" t="s">
        <v>316</v>
      </c>
      <c r="G206" t="str">
        <f>'2020'!$E$87</f>
        <v xml:space="preserve">EuCham score </v>
      </c>
      <c r="H206" t="s">
        <v>32</v>
      </c>
      <c r="I206" t="s">
        <v>32</v>
      </c>
    </row>
    <row r="207" spans="1:9" x14ac:dyDescent="0.3">
      <c r="A207">
        <v>206</v>
      </c>
      <c r="B207" t="str">
        <f>'2016_2017'!A78</f>
        <v xml:space="preserve">Spain </v>
      </c>
      <c r="C207" t="str">
        <f t="shared" si="6"/>
        <v xml:space="preserve">Best European Countries for Business </v>
      </c>
      <c r="D207">
        <f t="shared" si="5"/>
        <v>2016</v>
      </c>
      <c r="E207">
        <f>'2016_2017'!E78</f>
        <v>67.5</v>
      </c>
      <c r="F207" t="s">
        <v>316</v>
      </c>
      <c r="G207" t="str">
        <f>'2020'!$E$87</f>
        <v xml:space="preserve">EuCham score </v>
      </c>
      <c r="H207" t="s">
        <v>33</v>
      </c>
      <c r="I207" t="s">
        <v>33</v>
      </c>
    </row>
    <row r="208" spans="1:9" x14ac:dyDescent="0.3">
      <c r="A208">
        <v>207</v>
      </c>
      <c r="B208" t="str">
        <f>'2016_2017'!A79</f>
        <v xml:space="preserve">Czech Republic </v>
      </c>
      <c r="C208" t="str">
        <f t="shared" si="6"/>
        <v xml:space="preserve">Best European Countries for Business </v>
      </c>
      <c r="D208">
        <f t="shared" si="5"/>
        <v>2016</v>
      </c>
      <c r="E208">
        <f>'2016_2017'!E79</f>
        <v>65</v>
      </c>
      <c r="F208" t="s">
        <v>316</v>
      </c>
      <c r="G208" t="str">
        <f>'2020'!$E$87</f>
        <v xml:space="preserve">EuCham score </v>
      </c>
      <c r="H208" t="s">
        <v>353</v>
      </c>
      <c r="I208" t="s">
        <v>353</v>
      </c>
    </row>
    <row r="209" spans="1:9" x14ac:dyDescent="0.3">
      <c r="A209">
        <v>208</v>
      </c>
      <c r="B209" t="str">
        <f>'2016_2017'!A80</f>
        <v xml:space="preserve">Cyprus </v>
      </c>
      <c r="C209" t="str">
        <f t="shared" si="6"/>
        <v xml:space="preserve">Best European Countries for Business </v>
      </c>
      <c r="D209">
        <f t="shared" si="5"/>
        <v>2016</v>
      </c>
      <c r="E209">
        <f>'2016_2017'!E80</f>
        <v>66.400000000000006</v>
      </c>
      <c r="F209" t="s">
        <v>316</v>
      </c>
      <c r="G209" t="str">
        <f>'2020'!$E$87</f>
        <v xml:space="preserve">EuCham score </v>
      </c>
      <c r="H209" t="s">
        <v>35</v>
      </c>
      <c r="I209" t="s">
        <v>35</v>
      </c>
    </row>
    <row r="210" spans="1:9" x14ac:dyDescent="0.3">
      <c r="A210">
        <v>209</v>
      </c>
      <c r="B210" t="str">
        <f>'2016_2017'!A81</f>
        <v xml:space="preserve">Slovakia </v>
      </c>
      <c r="C210" t="str">
        <f t="shared" si="6"/>
        <v xml:space="preserve">Best European Countries for Business </v>
      </c>
      <c r="D210">
        <f t="shared" si="5"/>
        <v>2016</v>
      </c>
      <c r="E210">
        <f>'2016_2017'!E81</f>
        <v>63.3</v>
      </c>
      <c r="F210" t="s">
        <v>316</v>
      </c>
      <c r="G210" t="str">
        <f>'2020'!$E$87</f>
        <v xml:space="preserve">EuCham score </v>
      </c>
      <c r="H210" t="s">
        <v>38</v>
      </c>
      <c r="I210" t="s">
        <v>38</v>
      </c>
    </row>
    <row r="211" spans="1:9" x14ac:dyDescent="0.3">
      <c r="A211">
        <v>210</v>
      </c>
      <c r="B211" t="str">
        <f>'2016_2017'!A82</f>
        <v xml:space="preserve">Romania </v>
      </c>
      <c r="C211" t="str">
        <f t="shared" si="6"/>
        <v xml:space="preserve">Best European Countries for Business </v>
      </c>
      <c r="D211">
        <f t="shared" si="5"/>
        <v>2016</v>
      </c>
      <c r="E211">
        <f>'2016_2017'!E82</f>
        <v>59.9</v>
      </c>
      <c r="F211" t="s">
        <v>316</v>
      </c>
      <c r="G211" t="str">
        <f>'2020'!$E$87</f>
        <v xml:space="preserve">EuCham score </v>
      </c>
      <c r="H211" t="s">
        <v>42</v>
      </c>
      <c r="I211" t="s">
        <v>42</v>
      </c>
    </row>
    <row r="212" spans="1:9" x14ac:dyDescent="0.3">
      <c r="A212">
        <v>211</v>
      </c>
      <c r="B212" t="str">
        <f>'2016_2017'!A83</f>
        <v xml:space="preserve">Croatia </v>
      </c>
      <c r="C212" t="str">
        <f t="shared" si="6"/>
        <v xml:space="preserve">Best European Countries for Business </v>
      </c>
      <c r="D212">
        <f t="shared" si="5"/>
        <v>2016</v>
      </c>
      <c r="E212">
        <f>'2016_2017'!E83</f>
        <v>61.9</v>
      </c>
      <c r="F212" t="s">
        <v>316</v>
      </c>
      <c r="G212" t="str">
        <f>'2020'!$E$87</f>
        <v xml:space="preserve">EuCham score </v>
      </c>
      <c r="H212" t="s">
        <v>39</v>
      </c>
      <c r="I212" t="s">
        <v>39</v>
      </c>
    </row>
    <row r="213" spans="1:9" x14ac:dyDescent="0.3">
      <c r="A213">
        <v>212</v>
      </c>
      <c r="B213" t="str">
        <f>'2016_2017'!A84</f>
        <v xml:space="preserve">Hungary </v>
      </c>
      <c r="C213" t="str">
        <f t="shared" si="6"/>
        <v xml:space="preserve">Best European Countries for Business </v>
      </c>
      <c r="D213">
        <f t="shared" si="5"/>
        <v>2016</v>
      </c>
      <c r="E213">
        <f>'2016_2017'!E84</f>
        <v>61.8</v>
      </c>
      <c r="F213" t="s">
        <v>316</v>
      </c>
      <c r="G213" t="str">
        <f>'2020'!$E$87</f>
        <v xml:space="preserve">EuCham score </v>
      </c>
      <c r="H213" t="s">
        <v>40</v>
      </c>
      <c r="I213" t="s">
        <v>40</v>
      </c>
    </row>
    <row r="214" spans="1:9" x14ac:dyDescent="0.3">
      <c r="A214">
        <v>213</v>
      </c>
      <c r="B214" t="str">
        <f>'2016_2017'!A85</f>
        <v xml:space="preserve">Malta </v>
      </c>
      <c r="C214" t="str">
        <f t="shared" si="6"/>
        <v xml:space="preserve">Best European Countries for Business </v>
      </c>
      <c r="D214">
        <f t="shared" si="5"/>
        <v>2016</v>
      </c>
      <c r="E214">
        <f>'2016_2017'!E85</f>
        <v>59.9</v>
      </c>
      <c r="F214" t="s">
        <v>316</v>
      </c>
      <c r="G214" t="str">
        <f>'2020'!$E$87</f>
        <v xml:space="preserve">EuCham score </v>
      </c>
      <c r="H214" t="s">
        <v>43</v>
      </c>
      <c r="I214" t="s">
        <v>43</v>
      </c>
    </row>
    <row r="215" spans="1:9" x14ac:dyDescent="0.3">
      <c r="A215">
        <v>214</v>
      </c>
      <c r="B215" t="str">
        <f>'2016_2017'!A86</f>
        <v xml:space="preserve">Italy </v>
      </c>
      <c r="C215" t="str">
        <f t="shared" si="6"/>
        <v xml:space="preserve">Best European Countries for Business </v>
      </c>
      <c r="D215">
        <f t="shared" si="5"/>
        <v>2016</v>
      </c>
      <c r="E215">
        <f>'2016_2017'!E86</f>
        <v>58.1</v>
      </c>
      <c r="F215" t="s">
        <v>316</v>
      </c>
      <c r="G215" t="str">
        <f>'2020'!$E$87</f>
        <v xml:space="preserve">EuCham score </v>
      </c>
      <c r="H215" t="s">
        <v>44</v>
      </c>
      <c r="I215" t="s">
        <v>44</v>
      </c>
    </row>
    <row r="216" spans="1:9" x14ac:dyDescent="0.3">
      <c r="A216">
        <v>215</v>
      </c>
      <c r="B216" t="str">
        <f>'2016_2017'!A87</f>
        <v xml:space="preserve">Macedonia </v>
      </c>
      <c r="C216" t="str">
        <f t="shared" si="6"/>
        <v xml:space="preserve">Best European Countries for Business </v>
      </c>
      <c r="D216">
        <f t="shared" si="5"/>
        <v>2016</v>
      </c>
      <c r="E216">
        <f>'2016_2017'!E87</f>
        <v>61.1</v>
      </c>
      <c r="F216" t="s">
        <v>316</v>
      </c>
      <c r="G216" t="str">
        <f>'2020'!$E$87</f>
        <v xml:space="preserve">EuCham score </v>
      </c>
      <c r="H216" t="s">
        <v>41</v>
      </c>
      <c r="I216" t="s">
        <v>41</v>
      </c>
    </row>
    <row r="217" spans="1:9" x14ac:dyDescent="0.3">
      <c r="A217">
        <v>216</v>
      </c>
      <c r="B217" t="str">
        <f>'2016_2017'!A88</f>
        <v xml:space="preserve">Montenegro </v>
      </c>
      <c r="C217" t="str">
        <f t="shared" si="6"/>
        <v xml:space="preserve">Best European Countries for Business </v>
      </c>
      <c r="D217">
        <f t="shared" si="5"/>
        <v>2016</v>
      </c>
      <c r="E217">
        <f>'2016_2017'!E88</f>
        <v>58</v>
      </c>
      <c r="F217" t="s">
        <v>316</v>
      </c>
      <c r="G217" t="str">
        <f>'2020'!$E$87</f>
        <v xml:space="preserve">EuCham score </v>
      </c>
      <c r="H217" t="s">
        <v>45</v>
      </c>
      <c r="I217" t="s">
        <v>45</v>
      </c>
    </row>
    <row r="218" spans="1:9" x14ac:dyDescent="0.3">
      <c r="A218">
        <v>217</v>
      </c>
      <c r="B218" t="str">
        <f>'2016_2017'!A89</f>
        <v xml:space="preserve">Bulgaria </v>
      </c>
      <c r="C218" t="str">
        <f t="shared" si="6"/>
        <v xml:space="preserve">Best European Countries for Business </v>
      </c>
      <c r="D218">
        <f t="shared" si="5"/>
        <v>2016</v>
      </c>
      <c r="E218">
        <f>'2016_2017'!E89</f>
        <v>57.4</v>
      </c>
      <c r="F218" t="s">
        <v>316</v>
      </c>
      <c r="G218" t="str">
        <f>'2020'!$E$87</f>
        <v xml:space="preserve">EuCham score </v>
      </c>
      <c r="H218" t="s">
        <v>46</v>
      </c>
      <c r="I218" t="s">
        <v>46</v>
      </c>
    </row>
    <row r="219" spans="1:9" x14ac:dyDescent="0.3">
      <c r="A219">
        <v>218</v>
      </c>
      <c r="B219" t="str">
        <f>'2016_2017'!A90</f>
        <v xml:space="preserve">Serbia </v>
      </c>
      <c r="C219" t="str">
        <f t="shared" si="6"/>
        <v xml:space="preserve">Best European Countries for Business </v>
      </c>
      <c r="D219">
        <f t="shared" si="5"/>
        <v>2016</v>
      </c>
      <c r="E219">
        <f>'2016_2017'!E90</f>
        <v>54.2</v>
      </c>
      <c r="F219" t="s">
        <v>316</v>
      </c>
      <c r="G219" t="str">
        <f>'2020'!$E$87</f>
        <v xml:space="preserve">EuCham score </v>
      </c>
      <c r="H219" t="s">
        <v>50</v>
      </c>
      <c r="I219" t="s">
        <v>50</v>
      </c>
    </row>
    <row r="220" spans="1:9" x14ac:dyDescent="0.3">
      <c r="A220">
        <v>219</v>
      </c>
      <c r="B220" t="str">
        <f>'2016_2017'!A91</f>
        <v xml:space="preserve">Belarus </v>
      </c>
      <c r="C220" t="str">
        <f t="shared" si="6"/>
        <v xml:space="preserve">Best European Countries for Business </v>
      </c>
      <c r="D220">
        <f t="shared" si="5"/>
        <v>2016</v>
      </c>
      <c r="E220">
        <f>'2016_2017'!E91</f>
        <v>52.2</v>
      </c>
      <c r="F220" t="s">
        <v>316</v>
      </c>
      <c r="G220" t="str">
        <f>'2020'!$E$87</f>
        <v xml:space="preserve">EuCham score </v>
      </c>
      <c r="H220" t="s">
        <v>51</v>
      </c>
      <c r="I220" t="s">
        <v>51</v>
      </c>
    </row>
    <row r="221" spans="1:9" x14ac:dyDescent="0.3">
      <c r="A221">
        <v>220</v>
      </c>
      <c r="B221" t="str">
        <f>'2016_2017'!A92</f>
        <v xml:space="preserve">Greece </v>
      </c>
      <c r="C221" t="str">
        <f t="shared" si="6"/>
        <v xml:space="preserve">Best European Countries for Business </v>
      </c>
      <c r="D221">
        <f t="shared" si="5"/>
        <v>2016</v>
      </c>
      <c r="E221">
        <f>'2016_2017'!E92</f>
        <v>57.2</v>
      </c>
      <c r="F221" t="s">
        <v>316</v>
      </c>
      <c r="G221" t="str">
        <f>'2020'!$E$87</f>
        <v xml:space="preserve">EuCham score </v>
      </c>
      <c r="H221" t="s">
        <v>47</v>
      </c>
      <c r="I221" t="s">
        <v>47</v>
      </c>
    </row>
    <row r="222" spans="1:9" x14ac:dyDescent="0.3">
      <c r="A222">
        <v>221</v>
      </c>
      <c r="B222" t="str">
        <f>'2016_2017'!A93</f>
        <v xml:space="preserve">Turkey </v>
      </c>
      <c r="C222" t="str">
        <f t="shared" si="6"/>
        <v xml:space="preserve">Best European Countries for Business </v>
      </c>
      <c r="D222">
        <f t="shared" si="5"/>
        <v>2016</v>
      </c>
      <c r="E222">
        <f>'2016_2017'!E93</f>
        <v>55.6</v>
      </c>
      <c r="F222" t="s">
        <v>316</v>
      </c>
      <c r="G222" t="str">
        <f>'2020'!$E$87</f>
        <v xml:space="preserve">EuCham score </v>
      </c>
      <c r="H222" t="s">
        <v>48</v>
      </c>
      <c r="I222" t="s">
        <v>48</v>
      </c>
    </row>
    <row r="223" spans="1:9" x14ac:dyDescent="0.3">
      <c r="A223">
        <v>222</v>
      </c>
      <c r="B223" t="str">
        <f>'2016_2017'!A94</f>
        <v xml:space="preserve">Albania </v>
      </c>
      <c r="C223" t="str">
        <f t="shared" si="6"/>
        <v xml:space="preserve">Best European Countries for Business </v>
      </c>
      <c r="D223">
        <f t="shared" si="5"/>
        <v>2016</v>
      </c>
      <c r="E223">
        <f>'2016_2017'!E94</f>
        <v>48.3</v>
      </c>
      <c r="F223" t="s">
        <v>316</v>
      </c>
      <c r="G223" t="str">
        <f>'2020'!$E$87</f>
        <v xml:space="preserve">EuCham score </v>
      </c>
      <c r="H223" t="s">
        <v>58</v>
      </c>
      <c r="I223" t="s">
        <v>58</v>
      </c>
    </row>
    <row r="224" spans="1:9" x14ac:dyDescent="0.3">
      <c r="A224">
        <v>223</v>
      </c>
      <c r="B224" t="str">
        <f>'2016_2017'!A95</f>
        <v xml:space="preserve">Armenia </v>
      </c>
      <c r="C224" t="str">
        <f t="shared" si="6"/>
        <v xml:space="preserve">Best European Countries for Business </v>
      </c>
      <c r="D224">
        <f t="shared" si="5"/>
        <v>2016</v>
      </c>
      <c r="E224">
        <f>'2016_2017'!E95</f>
        <v>54.6</v>
      </c>
      <c r="F224" t="s">
        <v>316</v>
      </c>
      <c r="G224" t="str">
        <f>'2020'!$E$87</f>
        <v xml:space="preserve">EuCham score </v>
      </c>
      <c r="H224" t="s">
        <v>49</v>
      </c>
      <c r="I224" t="s">
        <v>49</v>
      </c>
    </row>
    <row r="225" spans="1:9" x14ac:dyDescent="0.3">
      <c r="A225">
        <v>224</v>
      </c>
      <c r="B225" t="str">
        <f>'2016_2017'!A96</f>
        <v xml:space="preserve">Kosovo </v>
      </c>
      <c r="C225" t="str">
        <f t="shared" si="6"/>
        <v xml:space="preserve">Best European Countries for Business </v>
      </c>
      <c r="D225">
        <f t="shared" si="5"/>
        <v>2016</v>
      </c>
      <c r="E225">
        <f>'2016_2017'!E96</f>
        <v>49.6</v>
      </c>
      <c r="F225" t="s">
        <v>316</v>
      </c>
      <c r="G225" t="str">
        <f>'2020'!$E$87</f>
        <v xml:space="preserve">EuCham score </v>
      </c>
      <c r="H225" t="s">
        <v>56</v>
      </c>
      <c r="I225" t="s">
        <v>56</v>
      </c>
    </row>
    <row r="226" spans="1:9" x14ac:dyDescent="0.3">
      <c r="A226">
        <v>225</v>
      </c>
      <c r="B226" t="str">
        <f>'2016_2017'!A97</f>
        <v xml:space="preserve">Kazakhstan </v>
      </c>
      <c r="C226" t="str">
        <f t="shared" si="6"/>
        <v xml:space="preserve">Best European Countries for Business </v>
      </c>
      <c r="D226">
        <f t="shared" si="5"/>
        <v>2016</v>
      </c>
      <c r="E226">
        <f>'2016_2017'!E97</f>
        <v>50.4</v>
      </c>
      <c r="F226" t="s">
        <v>316</v>
      </c>
      <c r="G226" t="str">
        <f>'2020'!$E$87</f>
        <v xml:space="preserve">EuCham score </v>
      </c>
      <c r="H226" t="s">
        <v>54</v>
      </c>
      <c r="I226" t="s">
        <v>54</v>
      </c>
    </row>
    <row r="227" spans="1:9" x14ac:dyDescent="0.3">
      <c r="A227">
        <v>226</v>
      </c>
      <c r="B227" t="str">
        <f>'2016_2017'!A98</f>
        <v xml:space="preserve">Bosnia &amp; Herz. </v>
      </c>
      <c r="C227" t="str">
        <f t="shared" si="6"/>
        <v xml:space="preserve">Best European Countries for Business </v>
      </c>
      <c r="D227">
        <f t="shared" si="5"/>
        <v>2016</v>
      </c>
      <c r="E227">
        <f>'2016_2017'!E98</f>
        <v>50.9</v>
      </c>
      <c r="F227" t="s">
        <v>316</v>
      </c>
      <c r="G227" t="str">
        <f>'2020'!$E$87</f>
        <v xml:space="preserve">EuCham score </v>
      </c>
      <c r="H227" t="s">
        <v>355</v>
      </c>
      <c r="I227" t="s">
        <v>355</v>
      </c>
    </row>
    <row r="228" spans="1:9" x14ac:dyDescent="0.3">
      <c r="A228">
        <v>227</v>
      </c>
      <c r="B228" t="str">
        <f>'2016_2017'!A99</f>
        <v xml:space="preserve">Moldova </v>
      </c>
      <c r="C228" t="str">
        <f t="shared" si="6"/>
        <v xml:space="preserve">Best European Countries for Business </v>
      </c>
      <c r="D228">
        <f t="shared" si="5"/>
        <v>2016</v>
      </c>
      <c r="E228">
        <f>'2016_2017'!E99</f>
        <v>52</v>
      </c>
      <c r="F228" t="s">
        <v>316</v>
      </c>
      <c r="G228" t="str">
        <f>'2020'!$E$87</f>
        <v xml:space="preserve">EuCham score </v>
      </c>
      <c r="H228" t="s">
        <v>52</v>
      </c>
      <c r="I228" t="s">
        <v>52</v>
      </c>
    </row>
    <row r="229" spans="1:9" x14ac:dyDescent="0.3">
      <c r="A229">
        <v>228</v>
      </c>
      <c r="B229" t="str">
        <f>'2016_2017'!A100</f>
        <v xml:space="preserve">Russia </v>
      </c>
      <c r="C229" t="str">
        <f t="shared" si="6"/>
        <v xml:space="preserve">Best European Countries for Business </v>
      </c>
      <c r="D229">
        <f t="shared" si="5"/>
        <v>2016</v>
      </c>
      <c r="E229">
        <f>'2016_2017'!E100</f>
        <v>50</v>
      </c>
      <c r="F229" t="s">
        <v>316</v>
      </c>
      <c r="G229" t="str">
        <f>'2020'!$E$87</f>
        <v xml:space="preserve">EuCham score </v>
      </c>
      <c r="H229" t="s">
        <v>55</v>
      </c>
      <c r="I229" t="s">
        <v>55</v>
      </c>
    </row>
    <row r="230" spans="1:9" x14ac:dyDescent="0.3">
      <c r="A230">
        <v>229</v>
      </c>
      <c r="B230" t="str">
        <f>'2016_2017'!A101</f>
        <v xml:space="preserve">Azerbaijan </v>
      </c>
      <c r="C230" t="str">
        <f t="shared" si="6"/>
        <v xml:space="preserve">Best European Countries for Business </v>
      </c>
      <c r="D230">
        <f t="shared" si="5"/>
        <v>2016</v>
      </c>
      <c r="E230">
        <f>'2016_2017'!E101</f>
        <v>48.4</v>
      </c>
      <c r="F230" t="s">
        <v>316</v>
      </c>
      <c r="G230" t="str">
        <f>'2020'!$E$87</f>
        <v xml:space="preserve">EuCham score </v>
      </c>
      <c r="H230" t="s">
        <v>57</v>
      </c>
      <c r="I230" t="s">
        <v>57</v>
      </c>
    </row>
    <row r="231" spans="1:9" x14ac:dyDescent="0.3">
      <c r="A231">
        <v>230</v>
      </c>
      <c r="B231" t="str">
        <f>'2016_2017'!A102</f>
        <v xml:space="preserve">Ukraine </v>
      </c>
      <c r="C231" t="str">
        <f t="shared" si="6"/>
        <v xml:space="preserve">Best European Countries for Business </v>
      </c>
      <c r="D231">
        <f t="shared" si="5"/>
        <v>2016</v>
      </c>
      <c r="E231">
        <f>'2016_2017'!E102</f>
        <v>45</v>
      </c>
      <c r="F231" t="s">
        <v>316</v>
      </c>
      <c r="G231" t="str">
        <f>'2020'!$E$87</f>
        <v xml:space="preserve">EuCham score </v>
      </c>
      <c r="H231" t="s">
        <v>59</v>
      </c>
      <c r="I231" t="s">
        <v>59</v>
      </c>
    </row>
    <row r="232" spans="1:9" x14ac:dyDescent="0.3">
      <c r="A232">
        <v>231</v>
      </c>
      <c r="B232" t="str">
        <f>'2014_2015'!A6</f>
        <v>Denmark</v>
      </c>
      <c r="C232" t="str">
        <f t="shared" si="6"/>
        <v xml:space="preserve">Best European Countries for Business </v>
      </c>
      <c r="D232">
        <f t="shared" si="5"/>
        <v>2015</v>
      </c>
      <c r="E232">
        <f>'2014_2015'!F6</f>
        <v>87.7</v>
      </c>
      <c r="F232" t="s">
        <v>316</v>
      </c>
      <c r="G232" t="str">
        <f>'2020'!$E$87</f>
        <v xml:space="preserve">EuCham score </v>
      </c>
      <c r="H232" t="s">
        <v>13</v>
      </c>
      <c r="I232" t="s">
        <v>13</v>
      </c>
    </row>
    <row r="233" spans="1:9" x14ac:dyDescent="0.3">
      <c r="A233">
        <v>232</v>
      </c>
      <c r="B233" t="str">
        <f>'2014_2015'!A7</f>
        <v>Finland</v>
      </c>
      <c r="C233" t="str">
        <f t="shared" si="6"/>
        <v xml:space="preserve">Best European Countries for Business </v>
      </c>
      <c r="D233">
        <f t="shared" si="5"/>
        <v>2015</v>
      </c>
      <c r="E233">
        <f>'2014_2015'!F7</f>
        <v>85.5</v>
      </c>
      <c r="F233" t="s">
        <v>316</v>
      </c>
      <c r="G233" t="str">
        <f>'2020'!$E$87</f>
        <v xml:space="preserve">EuCham score </v>
      </c>
      <c r="H233" t="s">
        <v>15</v>
      </c>
      <c r="I233" t="s">
        <v>15</v>
      </c>
    </row>
    <row r="234" spans="1:9" x14ac:dyDescent="0.3">
      <c r="A234">
        <v>233</v>
      </c>
      <c r="B234" t="str">
        <f>'2014_2015'!A8</f>
        <v>Sweden</v>
      </c>
      <c r="C234" t="str">
        <f t="shared" si="6"/>
        <v xml:space="preserve">Best European Countries for Business </v>
      </c>
      <c r="D234">
        <f t="shared" si="5"/>
        <v>2015</v>
      </c>
      <c r="E234">
        <f>'2014_2015'!F8</f>
        <v>85.4</v>
      </c>
      <c r="F234" t="s">
        <v>316</v>
      </c>
      <c r="G234" t="str">
        <f>'2020'!$E$87</f>
        <v xml:space="preserve">EuCham score </v>
      </c>
      <c r="H234" t="s">
        <v>16</v>
      </c>
      <c r="I234" t="s">
        <v>16</v>
      </c>
    </row>
    <row r="235" spans="1:9" x14ac:dyDescent="0.3">
      <c r="A235">
        <v>234</v>
      </c>
      <c r="B235" t="str">
        <f>'2014_2015'!A9</f>
        <v>Norway</v>
      </c>
      <c r="C235" t="str">
        <f t="shared" si="6"/>
        <v xml:space="preserve">Best European Countries for Business </v>
      </c>
      <c r="D235">
        <f t="shared" si="5"/>
        <v>2015</v>
      </c>
      <c r="E235">
        <f>'2014_2015'!F9</f>
        <v>84.3</v>
      </c>
      <c r="F235" t="s">
        <v>316</v>
      </c>
      <c r="G235" t="str">
        <f>'2020'!$E$87</f>
        <v xml:space="preserve">EuCham score </v>
      </c>
      <c r="H235" t="s">
        <v>17</v>
      </c>
      <c r="I235" t="s">
        <v>17</v>
      </c>
    </row>
    <row r="236" spans="1:9" x14ac:dyDescent="0.3">
      <c r="A236">
        <v>235</v>
      </c>
      <c r="B236" t="str">
        <f>'2014_2015'!A10</f>
        <v>United Kingdom</v>
      </c>
      <c r="C236" t="str">
        <f t="shared" si="6"/>
        <v xml:space="preserve">Best European Countries for Business </v>
      </c>
      <c r="D236">
        <f t="shared" si="5"/>
        <v>2015</v>
      </c>
      <c r="E236">
        <f>'2014_2015'!F10</f>
        <v>81.7</v>
      </c>
      <c r="F236" t="s">
        <v>316</v>
      </c>
      <c r="G236" t="str">
        <f>'2020'!$E$87</f>
        <v xml:space="preserve">EuCham score </v>
      </c>
      <c r="H236" t="s">
        <v>352</v>
      </c>
      <c r="I236" t="s">
        <v>352</v>
      </c>
    </row>
    <row r="237" spans="1:9" x14ac:dyDescent="0.3">
      <c r="A237">
        <v>236</v>
      </c>
      <c r="B237" t="str">
        <f>'2014_2015'!A11</f>
        <v>Netherlands</v>
      </c>
      <c r="C237" t="str">
        <f t="shared" si="6"/>
        <v xml:space="preserve">Best European Countries for Business </v>
      </c>
      <c r="D237">
        <f t="shared" si="5"/>
        <v>2015</v>
      </c>
      <c r="E237">
        <f>'2014_2015'!F11</f>
        <v>81.5</v>
      </c>
      <c r="F237" t="s">
        <v>316</v>
      </c>
      <c r="G237" t="str">
        <f>'2020'!$E$87</f>
        <v xml:space="preserve">EuCham score </v>
      </c>
      <c r="H237" t="s">
        <v>19</v>
      </c>
      <c r="I237" t="s">
        <v>19</v>
      </c>
    </row>
    <row r="238" spans="1:9" x14ac:dyDescent="0.3">
      <c r="A238">
        <v>237</v>
      </c>
      <c r="B238" t="str">
        <f>'2014_2015'!A12</f>
        <v>Switzerland</v>
      </c>
      <c r="C238" t="str">
        <f t="shared" si="6"/>
        <v xml:space="preserve">Best European Countries for Business </v>
      </c>
      <c r="D238">
        <f t="shared" si="5"/>
        <v>2015</v>
      </c>
      <c r="E238">
        <f>'2014_2015'!F12</f>
        <v>81</v>
      </c>
      <c r="F238" t="s">
        <v>316</v>
      </c>
      <c r="G238" t="str">
        <f>'2020'!$E$87</f>
        <v xml:space="preserve">EuCham score </v>
      </c>
      <c r="H238" t="s">
        <v>20</v>
      </c>
      <c r="I238" t="s">
        <v>20</v>
      </c>
    </row>
    <row r="239" spans="1:9" x14ac:dyDescent="0.3">
      <c r="A239">
        <v>238</v>
      </c>
      <c r="B239" t="str">
        <f>'2014_2015'!A13</f>
        <v>Germany</v>
      </c>
      <c r="C239" t="str">
        <f t="shared" si="6"/>
        <v xml:space="preserve">Best European Countries for Business </v>
      </c>
      <c r="D239">
        <f t="shared" si="5"/>
        <v>2015</v>
      </c>
      <c r="E239">
        <f>'2014_2015'!F13</f>
        <v>80.400000000000006</v>
      </c>
      <c r="F239" t="s">
        <v>316</v>
      </c>
      <c r="G239" t="str">
        <f>'2020'!$E$87</f>
        <v xml:space="preserve">EuCham score </v>
      </c>
      <c r="H239" t="s">
        <v>21</v>
      </c>
      <c r="I239" t="s">
        <v>21</v>
      </c>
    </row>
    <row r="240" spans="1:9" x14ac:dyDescent="0.3">
      <c r="A240">
        <v>239</v>
      </c>
      <c r="B240" t="str">
        <f>'2014_2015'!A14</f>
        <v>Iceland</v>
      </c>
      <c r="C240" t="str">
        <f t="shared" si="6"/>
        <v xml:space="preserve">Best European Countries for Business </v>
      </c>
      <c r="D240">
        <f t="shared" si="5"/>
        <v>2015</v>
      </c>
      <c r="E240">
        <f>'2014_2015'!F14</f>
        <v>79</v>
      </c>
      <c r="F240" t="s">
        <v>316</v>
      </c>
      <c r="G240" t="str">
        <f>'2020'!$E$87</f>
        <v xml:space="preserve">EuCham score </v>
      </c>
      <c r="H240" t="s">
        <v>22</v>
      </c>
      <c r="I240" t="s">
        <v>22</v>
      </c>
    </row>
    <row r="241" spans="1:9" x14ac:dyDescent="0.3">
      <c r="A241">
        <v>240</v>
      </c>
      <c r="B241" t="str">
        <f>'2014_2015'!A15</f>
        <v>Austria</v>
      </c>
      <c r="C241" t="str">
        <f t="shared" si="6"/>
        <v xml:space="preserve">Best European Countries for Business </v>
      </c>
      <c r="D241">
        <f t="shared" ref="D241:D304" si="7">D195-1</f>
        <v>2015</v>
      </c>
      <c r="E241">
        <f>'2014_2015'!F15</f>
        <v>77.2</v>
      </c>
      <c r="F241" t="s">
        <v>316</v>
      </c>
      <c r="G241" t="str">
        <f>'2020'!$E$87</f>
        <v xml:space="preserve">EuCham score </v>
      </c>
      <c r="H241" t="s">
        <v>23</v>
      </c>
      <c r="I241" t="s">
        <v>23</v>
      </c>
    </row>
    <row r="242" spans="1:9" x14ac:dyDescent="0.3">
      <c r="A242">
        <v>241</v>
      </c>
      <c r="B242" t="str">
        <f>'2014_2015'!A16</f>
        <v>Ireland</v>
      </c>
      <c r="C242" t="str">
        <f t="shared" si="6"/>
        <v xml:space="preserve">Best European Countries for Business </v>
      </c>
      <c r="D242">
        <f t="shared" si="7"/>
        <v>2015</v>
      </c>
      <c r="E242">
        <f>'2014_2015'!F16</f>
        <v>77.099999999999994</v>
      </c>
      <c r="F242" t="s">
        <v>316</v>
      </c>
      <c r="G242" t="str">
        <f>'2020'!$E$87</f>
        <v xml:space="preserve">EuCham score </v>
      </c>
      <c r="H242" t="s">
        <v>24</v>
      </c>
      <c r="I242" t="s">
        <v>24</v>
      </c>
    </row>
    <row r="243" spans="1:9" x14ac:dyDescent="0.3">
      <c r="A243">
        <v>242</v>
      </c>
      <c r="B243" t="str">
        <f>'2014_2015'!A17</f>
        <v>Belgium</v>
      </c>
      <c r="C243" t="str">
        <f t="shared" si="6"/>
        <v xml:space="preserve">Best European Countries for Business </v>
      </c>
      <c r="D243">
        <f t="shared" si="7"/>
        <v>2015</v>
      </c>
      <c r="E243">
        <f>'2014_2015'!F17</f>
        <v>74.8</v>
      </c>
      <c r="F243" t="s">
        <v>316</v>
      </c>
      <c r="G243" t="str">
        <f>'2020'!$E$87</f>
        <v xml:space="preserve">EuCham score </v>
      </c>
      <c r="H243" t="s">
        <v>25</v>
      </c>
      <c r="I243" t="s">
        <v>25</v>
      </c>
    </row>
    <row r="244" spans="1:9" x14ac:dyDescent="0.3">
      <c r="A244">
        <v>243</v>
      </c>
      <c r="B244" t="str">
        <f>'2014_2015'!A18</f>
        <v>Estonia</v>
      </c>
      <c r="C244" t="str">
        <f t="shared" si="6"/>
        <v xml:space="preserve">Best European Countries for Business </v>
      </c>
      <c r="D244">
        <f t="shared" si="7"/>
        <v>2015</v>
      </c>
      <c r="E244">
        <f>'2014_2015'!F18</f>
        <v>74.7</v>
      </c>
      <c r="F244" t="s">
        <v>316</v>
      </c>
      <c r="G244" t="str">
        <f>'2020'!$E$87</f>
        <v xml:space="preserve">EuCham score </v>
      </c>
      <c r="H244" t="s">
        <v>26</v>
      </c>
      <c r="I244" t="s">
        <v>26</v>
      </c>
    </row>
    <row r="245" spans="1:9" x14ac:dyDescent="0.3">
      <c r="A245">
        <v>244</v>
      </c>
      <c r="B245" t="str">
        <f>'2014_2015'!A19</f>
        <v>Luxembourg</v>
      </c>
      <c r="C245" t="str">
        <f t="shared" si="6"/>
        <v xml:space="preserve">Best European Countries for Business </v>
      </c>
      <c r="D245">
        <f t="shared" si="7"/>
        <v>2015</v>
      </c>
      <c r="E245">
        <f>'2014_2015'!F19</f>
        <v>74.7</v>
      </c>
      <c r="F245" t="s">
        <v>316</v>
      </c>
      <c r="G245" t="str">
        <f>'2020'!$E$87</f>
        <v xml:space="preserve">EuCham score </v>
      </c>
      <c r="H245" t="s">
        <v>27</v>
      </c>
      <c r="I245" t="s">
        <v>27</v>
      </c>
    </row>
    <row r="246" spans="1:9" x14ac:dyDescent="0.3">
      <c r="A246">
        <v>245</v>
      </c>
      <c r="B246" t="str">
        <f>'2014_2015'!A20</f>
        <v>France</v>
      </c>
      <c r="C246" t="str">
        <f t="shared" si="6"/>
        <v xml:space="preserve">Best European Countries for Business </v>
      </c>
      <c r="D246">
        <f t="shared" si="7"/>
        <v>2015</v>
      </c>
      <c r="E246">
        <f>'2014_2015'!F20</f>
        <v>73</v>
      </c>
      <c r="F246" t="s">
        <v>316</v>
      </c>
      <c r="G246" t="str">
        <f>'2020'!$E$87</f>
        <v xml:space="preserve">EuCham score </v>
      </c>
      <c r="H246" t="s">
        <v>28</v>
      </c>
      <c r="I246" t="s">
        <v>28</v>
      </c>
    </row>
    <row r="247" spans="1:9" x14ac:dyDescent="0.3">
      <c r="A247">
        <v>246</v>
      </c>
      <c r="B247" t="str">
        <f>'2014_2015'!A21</f>
        <v>Portugal</v>
      </c>
      <c r="C247" t="str">
        <f t="shared" si="6"/>
        <v xml:space="preserve">Best European Countries for Business </v>
      </c>
      <c r="D247">
        <f t="shared" si="7"/>
        <v>2015</v>
      </c>
      <c r="E247">
        <f>'2014_2015'!F21</f>
        <v>70.3</v>
      </c>
      <c r="F247" t="s">
        <v>316</v>
      </c>
      <c r="G247" t="str">
        <f>'2020'!$E$87</f>
        <v xml:space="preserve">EuCham score </v>
      </c>
      <c r="H247" t="s">
        <v>29</v>
      </c>
      <c r="I247" t="s">
        <v>29</v>
      </c>
    </row>
    <row r="248" spans="1:9" x14ac:dyDescent="0.3">
      <c r="A248">
        <v>247</v>
      </c>
      <c r="B248" t="str">
        <f>'2014_2015'!A22</f>
        <v>Lithuania</v>
      </c>
      <c r="C248" t="str">
        <f t="shared" si="6"/>
        <v xml:space="preserve">Best European Countries for Business </v>
      </c>
      <c r="D248">
        <f t="shared" si="7"/>
        <v>2015</v>
      </c>
      <c r="E248">
        <f>'2014_2015'!F22</f>
        <v>69.900000000000006</v>
      </c>
      <c r="F248" t="s">
        <v>316</v>
      </c>
      <c r="G248" t="str">
        <f>'2020'!$E$87</f>
        <v xml:space="preserve">EuCham score </v>
      </c>
      <c r="H248" t="s">
        <v>30</v>
      </c>
      <c r="I248" t="s">
        <v>30</v>
      </c>
    </row>
    <row r="249" spans="1:9" x14ac:dyDescent="0.3">
      <c r="A249">
        <v>248</v>
      </c>
      <c r="B249" t="str">
        <f>'2014_2015'!A23</f>
        <v>Poland</v>
      </c>
      <c r="C249" t="str">
        <f t="shared" si="6"/>
        <v xml:space="preserve">Best European Countries for Business </v>
      </c>
      <c r="D249">
        <f t="shared" si="7"/>
        <v>2015</v>
      </c>
      <c r="E249">
        <f>'2014_2015'!F23</f>
        <v>69.2</v>
      </c>
      <c r="F249" t="s">
        <v>316</v>
      </c>
      <c r="G249" t="str">
        <f>'2020'!$E$87</f>
        <v xml:space="preserve">EuCham score </v>
      </c>
      <c r="H249" t="s">
        <v>31</v>
      </c>
      <c r="I249" t="s">
        <v>31</v>
      </c>
    </row>
    <row r="250" spans="1:9" x14ac:dyDescent="0.3">
      <c r="A250">
        <v>249</v>
      </c>
      <c r="B250" t="str">
        <f>'2014_2015'!A24</f>
        <v>Slovenia</v>
      </c>
      <c r="C250" t="str">
        <f t="shared" si="6"/>
        <v xml:space="preserve">Best European Countries for Business </v>
      </c>
      <c r="D250">
        <f t="shared" si="7"/>
        <v>2015</v>
      </c>
      <c r="E250">
        <f>'2014_2015'!F24</f>
        <v>67.8</v>
      </c>
      <c r="F250" t="s">
        <v>316</v>
      </c>
      <c r="G250" t="str">
        <f>'2020'!$E$87</f>
        <v xml:space="preserve">EuCham score </v>
      </c>
      <c r="H250" t="s">
        <v>32</v>
      </c>
      <c r="I250" t="s">
        <v>32</v>
      </c>
    </row>
    <row r="251" spans="1:9" x14ac:dyDescent="0.3">
      <c r="A251">
        <v>250</v>
      </c>
      <c r="B251" t="str">
        <f>'2014_2015'!A25</f>
        <v>Spain</v>
      </c>
      <c r="C251" t="str">
        <f t="shared" si="6"/>
        <v xml:space="preserve">Best European Countries for Business </v>
      </c>
      <c r="D251">
        <f t="shared" si="7"/>
        <v>2015</v>
      </c>
      <c r="E251">
        <f>'2014_2015'!F25</f>
        <v>67.400000000000006</v>
      </c>
      <c r="F251" t="s">
        <v>316</v>
      </c>
      <c r="G251" t="str">
        <f>'2020'!$E$87</f>
        <v xml:space="preserve">EuCham score </v>
      </c>
      <c r="H251" t="s">
        <v>33</v>
      </c>
      <c r="I251" t="s">
        <v>33</v>
      </c>
    </row>
    <row r="252" spans="1:9" x14ac:dyDescent="0.3">
      <c r="A252">
        <v>251</v>
      </c>
      <c r="B252" t="str">
        <f>'2014_2015'!A26</f>
        <v>Latvia</v>
      </c>
      <c r="C252" t="str">
        <f t="shared" si="6"/>
        <v xml:space="preserve">Best European Countries for Business </v>
      </c>
      <c r="D252">
        <f t="shared" si="7"/>
        <v>2015</v>
      </c>
      <c r="E252">
        <f>'2014_2015'!F26</f>
        <v>66.5</v>
      </c>
      <c r="F252" t="s">
        <v>316</v>
      </c>
      <c r="G252" t="str">
        <f>'2020'!$E$87</f>
        <v xml:space="preserve">EuCham score </v>
      </c>
      <c r="H252" t="s">
        <v>34</v>
      </c>
      <c r="I252" t="s">
        <v>34</v>
      </c>
    </row>
    <row r="253" spans="1:9" x14ac:dyDescent="0.3">
      <c r="A253">
        <v>252</v>
      </c>
      <c r="B253" t="str">
        <f>'2014_2015'!A27</f>
        <v>Cyprus</v>
      </c>
      <c r="C253" t="str">
        <f t="shared" si="6"/>
        <v xml:space="preserve">Best European Countries for Business </v>
      </c>
      <c r="D253">
        <f t="shared" si="7"/>
        <v>2015</v>
      </c>
      <c r="E253">
        <f>'2014_2015'!F27</f>
        <v>66.400000000000006</v>
      </c>
      <c r="F253" t="s">
        <v>316</v>
      </c>
      <c r="G253" t="str">
        <f>'2020'!$E$87</f>
        <v xml:space="preserve">EuCham score </v>
      </c>
      <c r="H253" t="s">
        <v>35</v>
      </c>
      <c r="I253" t="s">
        <v>35</v>
      </c>
    </row>
    <row r="254" spans="1:9" x14ac:dyDescent="0.3">
      <c r="A254">
        <v>253</v>
      </c>
      <c r="B254" t="str">
        <f>'2014_2015'!A28</f>
        <v>Czech Republic</v>
      </c>
      <c r="C254" t="str">
        <f t="shared" si="6"/>
        <v xml:space="preserve">Best European Countries for Business </v>
      </c>
      <c r="D254">
        <f t="shared" si="7"/>
        <v>2015</v>
      </c>
      <c r="E254">
        <f>'2014_2015'!F28</f>
        <v>65</v>
      </c>
      <c r="F254" t="s">
        <v>316</v>
      </c>
      <c r="G254" t="str">
        <f>'2020'!$E$87</f>
        <v xml:space="preserve">EuCham score </v>
      </c>
      <c r="H254" t="s">
        <v>353</v>
      </c>
      <c r="I254" t="s">
        <v>353</v>
      </c>
    </row>
    <row r="255" spans="1:9" x14ac:dyDescent="0.3">
      <c r="A255">
        <v>254</v>
      </c>
      <c r="B255" t="str">
        <f>'2014_2015'!A29</f>
        <v>Georgia</v>
      </c>
      <c r="C255" t="str">
        <f t="shared" si="6"/>
        <v xml:space="preserve">Best European Countries for Business </v>
      </c>
      <c r="D255">
        <f t="shared" si="7"/>
        <v>2015</v>
      </c>
      <c r="E255">
        <f>'2014_2015'!F29</f>
        <v>64.7</v>
      </c>
      <c r="F255" t="s">
        <v>316</v>
      </c>
      <c r="G255" t="str">
        <f>'2020'!$E$87</f>
        <v xml:space="preserve">EuCham score </v>
      </c>
      <c r="H255" t="s">
        <v>37</v>
      </c>
      <c r="I255" t="s">
        <v>37</v>
      </c>
    </row>
    <row r="256" spans="1:9" x14ac:dyDescent="0.3">
      <c r="A256">
        <v>255</v>
      </c>
      <c r="B256" t="str">
        <f>'2014_2015'!A30</f>
        <v>Slovakia</v>
      </c>
      <c r="C256" t="str">
        <f t="shared" si="6"/>
        <v xml:space="preserve">Best European Countries for Business </v>
      </c>
      <c r="D256">
        <f t="shared" si="7"/>
        <v>2015</v>
      </c>
      <c r="E256">
        <f>'2014_2015'!F30</f>
        <v>63.3</v>
      </c>
      <c r="F256" t="s">
        <v>316</v>
      </c>
      <c r="G256" t="str">
        <f>'2020'!$E$87</f>
        <v xml:space="preserve">EuCham score </v>
      </c>
      <c r="H256" t="s">
        <v>38</v>
      </c>
      <c r="I256" t="s">
        <v>38</v>
      </c>
    </row>
    <row r="257" spans="1:9" x14ac:dyDescent="0.3">
      <c r="A257">
        <v>256</v>
      </c>
      <c r="B257" t="str">
        <f>'2014_2015'!A31</f>
        <v>Croatia</v>
      </c>
      <c r="C257" t="str">
        <f t="shared" si="6"/>
        <v xml:space="preserve">Best European Countries for Business </v>
      </c>
      <c r="D257">
        <f t="shared" si="7"/>
        <v>2015</v>
      </c>
      <c r="E257">
        <f>'2014_2015'!F31</f>
        <v>61.9</v>
      </c>
      <c r="F257" t="s">
        <v>316</v>
      </c>
      <c r="G257" t="str">
        <f>'2020'!$E$87</f>
        <v xml:space="preserve">EuCham score </v>
      </c>
      <c r="H257" t="s">
        <v>39</v>
      </c>
      <c r="I257" t="s">
        <v>39</v>
      </c>
    </row>
    <row r="258" spans="1:9" x14ac:dyDescent="0.3">
      <c r="A258">
        <v>257</v>
      </c>
      <c r="B258" t="str">
        <f>'2014_2015'!A32</f>
        <v>Hungary</v>
      </c>
      <c r="C258" t="str">
        <f t="shared" si="6"/>
        <v xml:space="preserve">Best European Countries for Business </v>
      </c>
      <c r="D258">
        <f t="shared" si="7"/>
        <v>2015</v>
      </c>
      <c r="E258">
        <f>'2014_2015'!F32</f>
        <v>61.8</v>
      </c>
      <c r="F258" t="s">
        <v>316</v>
      </c>
      <c r="G258" t="str">
        <f>'2020'!$E$87</f>
        <v xml:space="preserve">EuCham score </v>
      </c>
      <c r="H258" t="s">
        <v>40</v>
      </c>
      <c r="I258" t="s">
        <v>40</v>
      </c>
    </row>
    <row r="259" spans="1:9" x14ac:dyDescent="0.3">
      <c r="A259">
        <v>258</v>
      </c>
      <c r="B259" t="str">
        <f>'2014_2015'!A33</f>
        <v>Macedonia</v>
      </c>
      <c r="C259" t="str">
        <f t="shared" si="6"/>
        <v xml:space="preserve">Best European Countries for Business </v>
      </c>
      <c r="D259">
        <f t="shared" si="7"/>
        <v>2015</v>
      </c>
      <c r="E259">
        <f>'2014_2015'!F33</f>
        <v>61.1</v>
      </c>
      <c r="F259" t="s">
        <v>316</v>
      </c>
      <c r="G259" t="str">
        <f>'2020'!$E$87</f>
        <v xml:space="preserve">EuCham score </v>
      </c>
      <c r="H259" t="s">
        <v>41</v>
      </c>
      <c r="I259" t="s">
        <v>41</v>
      </c>
    </row>
    <row r="260" spans="1:9" x14ac:dyDescent="0.3">
      <c r="A260">
        <v>259</v>
      </c>
      <c r="B260" t="str">
        <f>'2014_2015'!A34</f>
        <v>Romania</v>
      </c>
      <c r="C260" t="str">
        <f t="shared" ref="C260:C323" si="8">C259</f>
        <v xml:space="preserve">Best European Countries for Business </v>
      </c>
      <c r="D260">
        <f t="shared" si="7"/>
        <v>2015</v>
      </c>
      <c r="E260">
        <f>'2014_2015'!F34</f>
        <v>59.9</v>
      </c>
      <c r="F260" t="s">
        <v>316</v>
      </c>
      <c r="G260" t="str">
        <f>'2020'!$E$87</f>
        <v xml:space="preserve">EuCham score </v>
      </c>
      <c r="H260" t="s">
        <v>42</v>
      </c>
      <c r="I260" t="s">
        <v>42</v>
      </c>
    </row>
    <row r="261" spans="1:9" x14ac:dyDescent="0.3">
      <c r="A261">
        <v>260</v>
      </c>
      <c r="B261" t="str">
        <f>'2014_2015'!A35</f>
        <v>Malta</v>
      </c>
      <c r="C261" t="str">
        <f t="shared" si="8"/>
        <v xml:space="preserve">Best European Countries for Business </v>
      </c>
      <c r="D261">
        <f t="shared" si="7"/>
        <v>2015</v>
      </c>
      <c r="E261">
        <f>'2014_2015'!F35</f>
        <v>59.9</v>
      </c>
      <c r="F261" t="s">
        <v>316</v>
      </c>
      <c r="G261" t="str">
        <f>'2020'!$E$87</f>
        <v xml:space="preserve">EuCham score </v>
      </c>
      <c r="H261" t="s">
        <v>43</v>
      </c>
      <c r="I261" t="s">
        <v>43</v>
      </c>
    </row>
    <row r="262" spans="1:9" x14ac:dyDescent="0.3">
      <c r="A262">
        <v>261</v>
      </c>
      <c r="B262" t="str">
        <f>'2014_2015'!A36</f>
        <v>Italy</v>
      </c>
      <c r="C262" t="str">
        <f t="shared" si="8"/>
        <v xml:space="preserve">Best European Countries for Business </v>
      </c>
      <c r="D262">
        <f t="shared" si="7"/>
        <v>2015</v>
      </c>
      <c r="E262">
        <f>'2014_2015'!F36</f>
        <v>58</v>
      </c>
      <c r="F262" t="s">
        <v>316</v>
      </c>
      <c r="G262" t="str">
        <f>'2020'!$E$87</f>
        <v xml:space="preserve">EuCham score </v>
      </c>
      <c r="H262" t="s">
        <v>44</v>
      </c>
      <c r="I262" t="s">
        <v>44</v>
      </c>
    </row>
    <row r="263" spans="1:9" x14ac:dyDescent="0.3">
      <c r="A263">
        <v>262</v>
      </c>
      <c r="B263" t="str">
        <f>'2014_2015'!A37</f>
        <v>Montenegro</v>
      </c>
      <c r="C263" t="str">
        <f t="shared" si="8"/>
        <v xml:space="preserve">Best European Countries for Business </v>
      </c>
      <c r="D263">
        <f t="shared" si="7"/>
        <v>2015</v>
      </c>
      <c r="E263">
        <f>'2014_2015'!F37</f>
        <v>57.9</v>
      </c>
      <c r="F263" t="s">
        <v>316</v>
      </c>
      <c r="G263" t="str">
        <f>'2020'!$E$87</f>
        <v xml:space="preserve">EuCham score </v>
      </c>
      <c r="H263" t="s">
        <v>45</v>
      </c>
      <c r="I263" t="s">
        <v>45</v>
      </c>
    </row>
    <row r="264" spans="1:9" x14ac:dyDescent="0.3">
      <c r="A264">
        <v>263</v>
      </c>
      <c r="B264" t="str">
        <f>'2014_2015'!A38</f>
        <v>Bulgaria</v>
      </c>
      <c r="C264" t="str">
        <f t="shared" si="8"/>
        <v xml:space="preserve">Best European Countries for Business </v>
      </c>
      <c r="D264">
        <f t="shared" si="7"/>
        <v>2015</v>
      </c>
      <c r="E264">
        <f>'2014_2015'!F38</f>
        <v>57.4</v>
      </c>
      <c r="F264" t="s">
        <v>316</v>
      </c>
      <c r="G264" t="str">
        <f>'2020'!$E$87</f>
        <v xml:space="preserve">EuCham score </v>
      </c>
      <c r="H264" t="s">
        <v>46</v>
      </c>
      <c r="I264" t="s">
        <v>46</v>
      </c>
    </row>
    <row r="265" spans="1:9" x14ac:dyDescent="0.3">
      <c r="A265">
        <v>264</v>
      </c>
      <c r="B265" t="str">
        <f>'2014_2015'!A39</f>
        <v>Greece</v>
      </c>
      <c r="C265" t="str">
        <f t="shared" si="8"/>
        <v xml:space="preserve">Best European Countries for Business </v>
      </c>
      <c r="D265">
        <f t="shared" si="7"/>
        <v>2015</v>
      </c>
      <c r="E265">
        <f>'2014_2015'!F39</f>
        <v>57.2</v>
      </c>
      <c r="F265" t="s">
        <v>316</v>
      </c>
      <c r="G265" t="str">
        <f>'2020'!$E$87</f>
        <v xml:space="preserve">EuCham score </v>
      </c>
      <c r="H265" t="s">
        <v>47</v>
      </c>
      <c r="I265" t="s">
        <v>47</v>
      </c>
    </row>
    <row r="266" spans="1:9" x14ac:dyDescent="0.3">
      <c r="A266">
        <v>265</v>
      </c>
      <c r="B266" t="str">
        <f>'2014_2015'!A40</f>
        <v>Turkey</v>
      </c>
      <c r="C266" t="str">
        <f t="shared" si="8"/>
        <v xml:space="preserve">Best European Countries for Business </v>
      </c>
      <c r="D266">
        <f t="shared" si="7"/>
        <v>2015</v>
      </c>
      <c r="E266">
        <f>'2014_2015'!F40</f>
        <v>55.6</v>
      </c>
      <c r="F266" t="s">
        <v>316</v>
      </c>
      <c r="G266" t="str">
        <f>'2020'!$E$87</f>
        <v xml:space="preserve">EuCham score </v>
      </c>
      <c r="H266" t="s">
        <v>48</v>
      </c>
      <c r="I266" t="s">
        <v>48</v>
      </c>
    </row>
    <row r="267" spans="1:9" x14ac:dyDescent="0.3">
      <c r="A267">
        <v>266</v>
      </c>
      <c r="B267" t="str">
        <f>'2014_2015'!A41</f>
        <v>Armenia</v>
      </c>
      <c r="C267" t="str">
        <f t="shared" si="8"/>
        <v xml:space="preserve">Best European Countries for Business </v>
      </c>
      <c r="D267">
        <f t="shared" si="7"/>
        <v>2015</v>
      </c>
      <c r="E267">
        <f>'2014_2015'!F41</f>
        <v>54.6</v>
      </c>
      <c r="F267" t="s">
        <v>316</v>
      </c>
      <c r="G267" t="str">
        <f>'2020'!$E$87</f>
        <v xml:space="preserve">EuCham score </v>
      </c>
      <c r="H267" t="s">
        <v>49</v>
      </c>
      <c r="I267" t="s">
        <v>49</v>
      </c>
    </row>
    <row r="268" spans="1:9" x14ac:dyDescent="0.3">
      <c r="A268">
        <v>267</v>
      </c>
      <c r="B268" t="str">
        <f>'2014_2015'!A42</f>
        <v>Serbia</v>
      </c>
      <c r="C268" t="str">
        <f t="shared" si="8"/>
        <v xml:space="preserve">Best European Countries for Business </v>
      </c>
      <c r="D268">
        <f t="shared" si="7"/>
        <v>2015</v>
      </c>
      <c r="E268">
        <f>'2014_2015'!F42</f>
        <v>54.2</v>
      </c>
      <c r="F268" t="s">
        <v>316</v>
      </c>
      <c r="G268" t="str">
        <f>'2020'!$E$87</f>
        <v xml:space="preserve">EuCham score </v>
      </c>
      <c r="H268" t="s">
        <v>50</v>
      </c>
      <c r="I268" t="s">
        <v>50</v>
      </c>
    </row>
    <row r="269" spans="1:9" x14ac:dyDescent="0.3">
      <c r="A269">
        <v>268</v>
      </c>
      <c r="B269" t="str">
        <f>'2014_2015'!A43</f>
        <v>Belarus</v>
      </c>
      <c r="C269" t="str">
        <f t="shared" si="8"/>
        <v xml:space="preserve">Best European Countries for Business </v>
      </c>
      <c r="D269">
        <f t="shared" si="7"/>
        <v>2015</v>
      </c>
      <c r="E269">
        <f>'2014_2015'!F43</f>
        <v>52.2</v>
      </c>
      <c r="F269" t="s">
        <v>316</v>
      </c>
      <c r="G269" t="str">
        <f>'2020'!$E$87</f>
        <v xml:space="preserve">EuCham score </v>
      </c>
      <c r="H269" t="s">
        <v>51</v>
      </c>
      <c r="I269" t="s">
        <v>51</v>
      </c>
    </row>
    <row r="270" spans="1:9" x14ac:dyDescent="0.3">
      <c r="A270">
        <v>269</v>
      </c>
      <c r="B270" t="str">
        <f>'2014_2015'!A44</f>
        <v>Moldova</v>
      </c>
      <c r="C270" t="str">
        <f t="shared" si="8"/>
        <v xml:space="preserve">Best European Countries for Business </v>
      </c>
      <c r="D270">
        <f t="shared" si="7"/>
        <v>2015</v>
      </c>
      <c r="E270">
        <f>'2014_2015'!F44</f>
        <v>52</v>
      </c>
      <c r="F270" t="s">
        <v>316</v>
      </c>
      <c r="G270" t="str">
        <f>'2020'!$E$87</f>
        <v xml:space="preserve">EuCham score </v>
      </c>
      <c r="H270" t="s">
        <v>52</v>
      </c>
      <c r="I270" t="s">
        <v>52</v>
      </c>
    </row>
    <row r="271" spans="1:9" x14ac:dyDescent="0.3">
      <c r="A271">
        <v>270</v>
      </c>
      <c r="B271" t="str">
        <f>'2014_2015'!A45</f>
        <v>Bosnia &amp; Herz.</v>
      </c>
      <c r="C271" t="str">
        <f t="shared" si="8"/>
        <v xml:space="preserve">Best European Countries for Business </v>
      </c>
      <c r="D271">
        <f t="shared" si="7"/>
        <v>2015</v>
      </c>
      <c r="E271">
        <f>'2014_2015'!F45</f>
        <v>50.9</v>
      </c>
      <c r="F271" t="s">
        <v>316</v>
      </c>
      <c r="G271" t="str">
        <f>'2020'!$E$87</f>
        <v xml:space="preserve">EuCham score </v>
      </c>
      <c r="H271" t="s">
        <v>355</v>
      </c>
      <c r="I271" t="s">
        <v>355</v>
      </c>
    </row>
    <row r="272" spans="1:9" x14ac:dyDescent="0.3">
      <c r="A272">
        <v>271</v>
      </c>
      <c r="B272" t="str">
        <f>'2014_2015'!A46</f>
        <v>Kazakhstan</v>
      </c>
      <c r="C272" t="str">
        <f t="shared" si="8"/>
        <v xml:space="preserve">Best European Countries for Business </v>
      </c>
      <c r="D272">
        <f t="shared" si="7"/>
        <v>2015</v>
      </c>
      <c r="E272">
        <f>'2014_2015'!F46</f>
        <v>50.3</v>
      </c>
      <c r="F272" t="s">
        <v>316</v>
      </c>
      <c r="G272" t="str">
        <f>'2020'!$E$87</f>
        <v xml:space="preserve">EuCham score </v>
      </c>
      <c r="H272" t="s">
        <v>54</v>
      </c>
      <c r="I272" t="s">
        <v>54</v>
      </c>
    </row>
    <row r="273" spans="1:9" x14ac:dyDescent="0.3">
      <c r="A273">
        <v>272</v>
      </c>
      <c r="B273" t="str">
        <f>'2014_2015'!A47</f>
        <v>Russia</v>
      </c>
      <c r="C273" t="str">
        <f t="shared" si="8"/>
        <v xml:space="preserve">Best European Countries for Business </v>
      </c>
      <c r="D273">
        <f t="shared" si="7"/>
        <v>2015</v>
      </c>
      <c r="E273">
        <f>'2014_2015'!F47</f>
        <v>50</v>
      </c>
      <c r="F273" t="s">
        <v>316</v>
      </c>
      <c r="G273" t="str">
        <f>'2020'!$E$87</f>
        <v xml:space="preserve">EuCham score </v>
      </c>
      <c r="H273" t="s">
        <v>55</v>
      </c>
      <c r="I273" t="s">
        <v>55</v>
      </c>
    </row>
    <row r="274" spans="1:9" x14ac:dyDescent="0.3">
      <c r="A274">
        <v>273</v>
      </c>
      <c r="B274" t="str">
        <f>'2014_2015'!A48</f>
        <v>Kosovo</v>
      </c>
      <c r="C274" t="str">
        <f t="shared" si="8"/>
        <v xml:space="preserve">Best European Countries for Business </v>
      </c>
      <c r="D274">
        <f t="shared" si="7"/>
        <v>2015</v>
      </c>
      <c r="E274">
        <f>'2014_2015'!F48</f>
        <v>49.6</v>
      </c>
      <c r="F274" t="s">
        <v>316</v>
      </c>
      <c r="G274" t="str">
        <f>'2020'!$E$87</f>
        <v xml:space="preserve">EuCham score </v>
      </c>
      <c r="H274" t="s">
        <v>56</v>
      </c>
      <c r="I274" t="s">
        <v>56</v>
      </c>
    </row>
    <row r="275" spans="1:9" x14ac:dyDescent="0.3">
      <c r="A275">
        <v>274</v>
      </c>
      <c r="B275" t="str">
        <f>'2014_2015'!A49</f>
        <v>Azerbaijan</v>
      </c>
      <c r="C275" t="str">
        <f t="shared" si="8"/>
        <v xml:space="preserve">Best European Countries for Business </v>
      </c>
      <c r="D275">
        <f t="shared" si="7"/>
        <v>2015</v>
      </c>
      <c r="E275">
        <f>'2014_2015'!F49</f>
        <v>48.4</v>
      </c>
      <c r="F275" t="s">
        <v>316</v>
      </c>
      <c r="G275" t="str">
        <f>'2020'!$E$87</f>
        <v xml:space="preserve">EuCham score </v>
      </c>
      <c r="H275" t="s">
        <v>57</v>
      </c>
      <c r="I275" t="s">
        <v>57</v>
      </c>
    </row>
    <row r="276" spans="1:9" x14ac:dyDescent="0.3">
      <c r="A276">
        <v>275</v>
      </c>
      <c r="B276" t="str">
        <f>'2014_2015'!A50</f>
        <v>Albania</v>
      </c>
      <c r="C276" t="str">
        <f t="shared" si="8"/>
        <v xml:space="preserve">Best European Countries for Business </v>
      </c>
      <c r="D276">
        <f t="shared" si="7"/>
        <v>2015</v>
      </c>
      <c r="E276">
        <f>'2014_2015'!F50</f>
        <v>48.3</v>
      </c>
      <c r="F276" t="s">
        <v>316</v>
      </c>
      <c r="G276" t="str">
        <f>'2020'!$E$87</f>
        <v xml:space="preserve">EuCham score </v>
      </c>
      <c r="H276" t="s">
        <v>58</v>
      </c>
      <c r="I276" t="s">
        <v>58</v>
      </c>
    </row>
    <row r="277" spans="1:9" x14ac:dyDescent="0.3">
      <c r="A277">
        <v>276</v>
      </c>
      <c r="B277" t="str">
        <f>'2014_2015'!A51</f>
        <v>Ukraine</v>
      </c>
      <c r="C277" t="str">
        <f t="shared" si="8"/>
        <v xml:space="preserve">Best European Countries for Business </v>
      </c>
      <c r="D277">
        <f t="shared" si="7"/>
        <v>2015</v>
      </c>
      <c r="E277">
        <f>'2014_2015'!F51</f>
        <v>45</v>
      </c>
      <c r="F277" t="s">
        <v>316</v>
      </c>
      <c r="G277" t="str">
        <f>'2020'!$E$87</f>
        <v xml:space="preserve">EuCham score </v>
      </c>
      <c r="H277" t="s">
        <v>59</v>
      </c>
      <c r="I277" t="s">
        <v>59</v>
      </c>
    </row>
    <row r="278" spans="1:9" x14ac:dyDescent="0.3">
      <c r="A278">
        <v>277</v>
      </c>
      <c r="B278" t="str">
        <f>'2014_2015'!A6</f>
        <v>Denmark</v>
      </c>
      <c r="C278" t="str">
        <f t="shared" si="8"/>
        <v xml:space="preserve">Best European Countries for Business </v>
      </c>
      <c r="D278">
        <f t="shared" si="7"/>
        <v>2014</v>
      </c>
      <c r="E278">
        <f>'2014_2015'!E6</f>
        <v>88.1</v>
      </c>
      <c r="F278" t="s">
        <v>316</v>
      </c>
      <c r="G278" t="str">
        <f>'2020'!$E$87</f>
        <v xml:space="preserve">EuCham score </v>
      </c>
      <c r="H278" t="s">
        <v>13</v>
      </c>
      <c r="I278" t="s">
        <v>13</v>
      </c>
    </row>
    <row r="279" spans="1:9" x14ac:dyDescent="0.3">
      <c r="A279">
        <v>278</v>
      </c>
      <c r="B279" t="str">
        <f>'2014_2015'!A7</f>
        <v>Finland</v>
      </c>
      <c r="C279" t="str">
        <f t="shared" si="8"/>
        <v xml:space="preserve">Best European Countries for Business </v>
      </c>
      <c r="D279">
        <f t="shared" si="7"/>
        <v>2014</v>
      </c>
      <c r="E279">
        <f>'2014_2015'!E7</f>
        <v>85</v>
      </c>
      <c r="F279" t="s">
        <v>316</v>
      </c>
      <c r="G279" t="str">
        <f>'2020'!$E$87</f>
        <v xml:space="preserve">EuCham score </v>
      </c>
      <c r="H279" t="s">
        <v>15</v>
      </c>
      <c r="I279" t="s">
        <v>15</v>
      </c>
    </row>
    <row r="280" spans="1:9" x14ac:dyDescent="0.3">
      <c r="A280">
        <v>279</v>
      </c>
      <c r="B280" t="str">
        <f>'2014_2015'!A8</f>
        <v>Sweden</v>
      </c>
      <c r="C280" t="str">
        <f t="shared" si="8"/>
        <v xml:space="preserve">Best European Countries for Business </v>
      </c>
      <c r="D280">
        <f t="shared" si="7"/>
        <v>2014</v>
      </c>
      <c r="E280">
        <f>'2014_2015'!E8</f>
        <v>84.2</v>
      </c>
      <c r="F280" t="s">
        <v>316</v>
      </c>
      <c r="G280" t="str">
        <f>'2020'!$E$87</f>
        <v xml:space="preserve">EuCham score </v>
      </c>
      <c r="H280" t="s">
        <v>16</v>
      </c>
      <c r="I280" t="s">
        <v>16</v>
      </c>
    </row>
    <row r="281" spans="1:9" x14ac:dyDescent="0.3">
      <c r="A281">
        <v>280</v>
      </c>
      <c r="B281" t="str">
        <f>'2014_2015'!A9</f>
        <v>Norway</v>
      </c>
      <c r="C281" t="str">
        <f t="shared" si="8"/>
        <v xml:space="preserve">Best European Countries for Business </v>
      </c>
      <c r="D281">
        <f t="shared" si="7"/>
        <v>2014</v>
      </c>
      <c r="E281">
        <f>'2014_2015'!E9</f>
        <v>83.8</v>
      </c>
      <c r="F281" t="s">
        <v>316</v>
      </c>
      <c r="G281" t="str">
        <f>'2020'!$E$87</f>
        <v xml:space="preserve">EuCham score </v>
      </c>
      <c r="H281" t="s">
        <v>17</v>
      </c>
      <c r="I281" t="s">
        <v>17</v>
      </c>
    </row>
    <row r="282" spans="1:9" x14ac:dyDescent="0.3">
      <c r="A282">
        <v>281</v>
      </c>
      <c r="B282" t="str">
        <f>'2014_2015'!A10</f>
        <v>United Kingdom</v>
      </c>
      <c r="C282" t="str">
        <f t="shared" si="8"/>
        <v xml:space="preserve">Best European Countries for Business </v>
      </c>
      <c r="D282">
        <f t="shared" si="7"/>
        <v>2014</v>
      </c>
      <c r="E282">
        <f>'2014_2015'!E10</f>
        <v>80.099999999999994</v>
      </c>
      <c r="F282" t="s">
        <v>316</v>
      </c>
      <c r="G282" t="str">
        <f>'2020'!$E$87</f>
        <v xml:space="preserve">EuCham score </v>
      </c>
      <c r="H282" t="s">
        <v>352</v>
      </c>
      <c r="I282" t="s">
        <v>352</v>
      </c>
    </row>
    <row r="283" spans="1:9" x14ac:dyDescent="0.3">
      <c r="A283">
        <v>282</v>
      </c>
      <c r="B283" t="str">
        <f>'2014_2015'!A11</f>
        <v>Netherlands</v>
      </c>
      <c r="C283" t="str">
        <f t="shared" si="8"/>
        <v xml:space="preserve">Best European Countries for Business </v>
      </c>
      <c r="D283">
        <f t="shared" si="7"/>
        <v>2014</v>
      </c>
      <c r="E283">
        <f>'2014_2015'!E11</f>
        <v>79.5</v>
      </c>
      <c r="F283" t="s">
        <v>316</v>
      </c>
      <c r="G283" t="str">
        <f>'2020'!$E$87</f>
        <v xml:space="preserve">EuCham score </v>
      </c>
      <c r="H283" t="s">
        <v>19</v>
      </c>
      <c r="I283" t="s">
        <v>19</v>
      </c>
    </row>
    <row r="284" spans="1:9" x14ac:dyDescent="0.3">
      <c r="A284">
        <v>283</v>
      </c>
      <c r="B284" t="str">
        <f>'2014_2015'!A12</f>
        <v>Switzerland</v>
      </c>
      <c r="C284" t="str">
        <f t="shared" si="8"/>
        <v xml:space="preserve">Best European Countries for Business </v>
      </c>
      <c r="D284">
        <f t="shared" si="7"/>
        <v>2014</v>
      </c>
      <c r="E284">
        <f>'2014_2015'!E12</f>
        <v>81</v>
      </c>
      <c r="F284" t="s">
        <v>316</v>
      </c>
      <c r="G284" t="str">
        <f>'2020'!$E$87</f>
        <v xml:space="preserve">EuCham score </v>
      </c>
      <c r="H284" t="s">
        <v>20</v>
      </c>
      <c r="I284" t="s">
        <v>20</v>
      </c>
    </row>
    <row r="285" spans="1:9" x14ac:dyDescent="0.3">
      <c r="A285">
        <v>284</v>
      </c>
      <c r="B285" t="str">
        <f>'2014_2015'!A13</f>
        <v>Germany</v>
      </c>
      <c r="C285" t="str">
        <f t="shared" si="8"/>
        <v xml:space="preserve">Best European Countries for Business </v>
      </c>
      <c r="D285">
        <f t="shared" si="7"/>
        <v>2014</v>
      </c>
      <c r="E285">
        <f>'2014_2015'!E13</f>
        <v>79.3</v>
      </c>
      <c r="F285" t="s">
        <v>316</v>
      </c>
      <c r="G285" t="str">
        <f>'2020'!$E$87</f>
        <v xml:space="preserve">EuCham score </v>
      </c>
      <c r="H285" t="s">
        <v>21</v>
      </c>
      <c r="I285" t="s">
        <v>21</v>
      </c>
    </row>
    <row r="286" spans="1:9" x14ac:dyDescent="0.3">
      <c r="A286">
        <v>285</v>
      </c>
      <c r="B286" t="str">
        <f>'2014_2015'!A14</f>
        <v>Iceland</v>
      </c>
      <c r="C286" t="str">
        <f t="shared" si="8"/>
        <v xml:space="preserve">Best European Countries for Business </v>
      </c>
      <c r="D286">
        <f t="shared" si="7"/>
        <v>2014</v>
      </c>
      <c r="E286">
        <f>'2014_2015'!E14</f>
        <v>78.900000000000006</v>
      </c>
      <c r="F286" t="s">
        <v>316</v>
      </c>
      <c r="G286" t="str">
        <f>'2020'!$E$87</f>
        <v xml:space="preserve">EuCham score </v>
      </c>
      <c r="H286" t="s">
        <v>22</v>
      </c>
      <c r="I286" t="s">
        <v>22</v>
      </c>
    </row>
    <row r="287" spans="1:9" x14ac:dyDescent="0.3">
      <c r="A287">
        <v>286</v>
      </c>
      <c r="B287" t="str">
        <f>'2014_2015'!A15</f>
        <v>Austria</v>
      </c>
      <c r="C287" t="str">
        <f t="shared" si="8"/>
        <v xml:space="preserve">Best European Countries for Business </v>
      </c>
      <c r="D287">
        <f t="shared" si="7"/>
        <v>2014</v>
      </c>
      <c r="E287">
        <f>'2014_2015'!E15</f>
        <v>75.2</v>
      </c>
      <c r="F287" t="s">
        <v>316</v>
      </c>
      <c r="G287" t="str">
        <f>'2020'!$E$87</f>
        <v xml:space="preserve">EuCham score </v>
      </c>
      <c r="H287" t="s">
        <v>23</v>
      </c>
      <c r="I287" t="s">
        <v>23</v>
      </c>
    </row>
    <row r="288" spans="1:9" x14ac:dyDescent="0.3">
      <c r="A288">
        <v>287</v>
      </c>
      <c r="B288" t="str">
        <f>'2014_2015'!A16</f>
        <v>Ireland</v>
      </c>
      <c r="C288" t="str">
        <f t="shared" si="8"/>
        <v xml:space="preserve">Best European Countries for Business </v>
      </c>
      <c r="D288">
        <f t="shared" si="7"/>
        <v>2014</v>
      </c>
      <c r="E288">
        <f>'2014_2015'!E16</f>
        <v>76.400000000000006</v>
      </c>
      <c r="F288" t="s">
        <v>316</v>
      </c>
      <c r="G288" t="str">
        <f>'2020'!$E$87</f>
        <v xml:space="preserve">EuCham score </v>
      </c>
      <c r="H288" t="s">
        <v>24</v>
      </c>
      <c r="I288" t="s">
        <v>24</v>
      </c>
    </row>
    <row r="289" spans="1:9" x14ac:dyDescent="0.3">
      <c r="A289">
        <v>288</v>
      </c>
      <c r="B289" t="str">
        <f>'2014_2015'!A17</f>
        <v>Belgium</v>
      </c>
      <c r="C289" t="str">
        <f t="shared" si="8"/>
        <v xml:space="preserve">Best European Countries for Business </v>
      </c>
      <c r="D289">
        <f t="shared" si="7"/>
        <v>2014</v>
      </c>
      <c r="E289">
        <f>'2014_2015'!E17</f>
        <v>74.2</v>
      </c>
      <c r="F289" t="s">
        <v>316</v>
      </c>
      <c r="G289" t="str">
        <f>'2020'!$E$87</f>
        <v xml:space="preserve">EuCham score </v>
      </c>
      <c r="H289" t="s">
        <v>25</v>
      </c>
      <c r="I289" t="s">
        <v>25</v>
      </c>
    </row>
    <row r="290" spans="1:9" x14ac:dyDescent="0.3">
      <c r="A290">
        <v>289</v>
      </c>
      <c r="B290" t="str">
        <f>'2014_2015'!A18</f>
        <v>Estonia</v>
      </c>
      <c r="C290" t="str">
        <f t="shared" si="8"/>
        <v xml:space="preserve">Best European Countries for Business </v>
      </c>
      <c r="D290">
        <f t="shared" si="7"/>
        <v>2014</v>
      </c>
      <c r="E290">
        <f>'2014_2015'!E18</f>
        <v>74.099999999999994</v>
      </c>
      <c r="F290" t="s">
        <v>316</v>
      </c>
      <c r="G290" t="str">
        <f>'2020'!$E$87</f>
        <v xml:space="preserve">EuCham score </v>
      </c>
      <c r="H290" t="s">
        <v>26</v>
      </c>
      <c r="I290" t="s">
        <v>26</v>
      </c>
    </row>
    <row r="291" spans="1:9" x14ac:dyDescent="0.3">
      <c r="A291">
        <v>290</v>
      </c>
      <c r="B291" t="str">
        <f>'2014_2015'!A19</f>
        <v>Luxembourg</v>
      </c>
      <c r="C291" t="str">
        <f t="shared" si="8"/>
        <v xml:space="preserve">Best European Countries for Business </v>
      </c>
      <c r="D291">
        <f t="shared" si="7"/>
        <v>2014</v>
      </c>
      <c r="E291">
        <f>'2014_2015'!E19</f>
        <v>75.2</v>
      </c>
      <c r="F291" t="s">
        <v>316</v>
      </c>
      <c r="G291" t="str">
        <f>'2020'!$E$87</f>
        <v xml:space="preserve">EuCham score </v>
      </c>
      <c r="H291" t="s">
        <v>27</v>
      </c>
      <c r="I291" t="s">
        <v>27</v>
      </c>
    </row>
    <row r="292" spans="1:9" x14ac:dyDescent="0.3">
      <c r="A292">
        <v>291</v>
      </c>
      <c r="B292" t="str">
        <f>'2014_2015'!A20</f>
        <v>France</v>
      </c>
      <c r="C292" t="str">
        <f t="shared" si="8"/>
        <v xml:space="preserve">Best European Countries for Business </v>
      </c>
      <c r="D292">
        <f t="shared" si="7"/>
        <v>2014</v>
      </c>
      <c r="E292">
        <f>'2014_2015'!E20</f>
        <v>72.3</v>
      </c>
      <c r="F292" t="s">
        <v>316</v>
      </c>
      <c r="G292" t="str">
        <f>'2020'!$E$87</f>
        <v xml:space="preserve">EuCham score </v>
      </c>
      <c r="H292" t="s">
        <v>28</v>
      </c>
      <c r="I292" t="s">
        <v>28</v>
      </c>
    </row>
    <row r="293" spans="1:9" x14ac:dyDescent="0.3">
      <c r="A293">
        <v>292</v>
      </c>
      <c r="B293" t="str">
        <f>'2014_2015'!A21</f>
        <v>Portugal</v>
      </c>
      <c r="C293" t="str">
        <f t="shared" si="8"/>
        <v xml:space="preserve">Best European Countries for Business </v>
      </c>
      <c r="D293">
        <f t="shared" si="7"/>
        <v>2014</v>
      </c>
      <c r="E293">
        <f>'2014_2015'!E21</f>
        <v>70.2</v>
      </c>
      <c r="F293" t="s">
        <v>316</v>
      </c>
      <c r="G293" t="str">
        <f>'2020'!$E$87</f>
        <v xml:space="preserve">EuCham score </v>
      </c>
      <c r="H293" t="s">
        <v>29</v>
      </c>
      <c r="I293" t="s">
        <v>29</v>
      </c>
    </row>
    <row r="294" spans="1:9" x14ac:dyDescent="0.3">
      <c r="A294">
        <v>293</v>
      </c>
      <c r="B294" t="str">
        <f>'2014_2015'!A22</f>
        <v>Lithuania</v>
      </c>
      <c r="C294" t="str">
        <f t="shared" si="8"/>
        <v xml:space="preserve">Best European Countries for Business </v>
      </c>
      <c r="D294">
        <f t="shared" si="7"/>
        <v>2014</v>
      </c>
      <c r="E294">
        <f>'2014_2015'!E22</f>
        <v>68.099999999999994</v>
      </c>
      <c r="F294" t="s">
        <v>316</v>
      </c>
      <c r="G294" t="str">
        <f>'2020'!$E$87</f>
        <v xml:space="preserve">EuCham score </v>
      </c>
      <c r="H294" t="s">
        <v>30</v>
      </c>
      <c r="I294" t="s">
        <v>30</v>
      </c>
    </row>
    <row r="295" spans="1:9" x14ac:dyDescent="0.3">
      <c r="A295">
        <v>294</v>
      </c>
      <c r="B295" t="str">
        <f>'2014_2015'!A23</f>
        <v>Poland</v>
      </c>
      <c r="C295" t="str">
        <f t="shared" si="8"/>
        <v xml:space="preserve">Best European Countries for Business </v>
      </c>
      <c r="D295">
        <f t="shared" si="7"/>
        <v>2014</v>
      </c>
      <c r="E295">
        <f>'2014_2015'!E23</f>
        <v>68.2</v>
      </c>
      <c r="F295" t="s">
        <v>316</v>
      </c>
      <c r="G295" t="str">
        <f>'2020'!$E$87</f>
        <v xml:space="preserve">EuCham score </v>
      </c>
      <c r="H295" t="s">
        <v>31</v>
      </c>
      <c r="I295" t="s">
        <v>31</v>
      </c>
    </row>
    <row r="296" spans="1:9" x14ac:dyDescent="0.3">
      <c r="A296">
        <v>295</v>
      </c>
      <c r="B296" t="str">
        <f>'2014_2015'!A24</f>
        <v>Slovenia</v>
      </c>
      <c r="C296" t="str">
        <f t="shared" si="8"/>
        <v xml:space="preserve">Best European Countries for Business </v>
      </c>
      <c r="D296">
        <f t="shared" si="7"/>
        <v>2014</v>
      </c>
      <c r="E296">
        <f>'2014_2015'!E24</f>
        <v>65.8</v>
      </c>
      <c r="F296" t="s">
        <v>316</v>
      </c>
      <c r="G296" t="str">
        <f>'2020'!$E$87</f>
        <v xml:space="preserve">EuCham score </v>
      </c>
      <c r="H296" t="s">
        <v>32</v>
      </c>
      <c r="I296" t="s">
        <v>32</v>
      </c>
    </row>
    <row r="297" spans="1:9" x14ac:dyDescent="0.3">
      <c r="A297">
        <v>296</v>
      </c>
      <c r="B297" t="str">
        <f>'2014_2015'!A25</f>
        <v>Spain</v>
      </c>
      <c r="C297" t="str">
        <f t="shared" si="8"/>
        <v xml:space="preserve">Best European Countries for Business </v>
      </c>
      <c r="D297">
        <f t="shared" si="7"/>
        <v>2014</v>
      </c>
      <c r="E297">
        <f>'2014_2015'!E25</f>
        <v>66.900000000000006</v>
      </c>
      <c r="F297" t="s">
        <v>316</v>
      </c>
      <c r="G297" t="str">
        <f>'2020'!$E$87</f>
        <v xml:space="preserve">EuCham score </v>
      </c>
      <c r="H297" t="s">
        <v>33</v>
      </c>
      <c r="I297" t="s">
        <v>33</v>
      </c>
    </row>
    <row r="298" spans="1:9" x14ac:dyDescent="0.3">
      <c r="A298">
        <v>297</v>
      </c>
      <c r="B298" t="str">
        <f>'2014_2015'!A26</f>
        <v>Latvia</v>
      </c>
      <c r="C298" t="str">
        <f t="shared" si="8"/>
        <v xml:space="preserve">Best European Countries for Business </v>
      </c>
      <c r="D298">
        <f t="shared" si="7"/>
        <v>2014</v>
      </c>
      <c r="E298">
        <f>'2014_2015'!E26</f>
        <v>66.3</v>
      </c>
      <c r="F298" t="s">
        <v>316</v>
      </c>
      <c r="G298" t="str">
        <f>'2020'!$E$87</f>
        <v xml:space="preserve">EuCham score </v>
      </c>
      <c r="H298" t="s">
        <v>34</v>
      </c>
      <c r="I298" t="s">
        <v>34</v>
      </c>
    </row>
    <row r="299" spans="1:9" x14ac:dyDescent="0.3">
      <c r="A299">
        <v>298</v>
      </c>
      <c r="B299" t="str">
        <f>'2014_2015'!A27</f>
        <v>Cyprus</v>
      </c>
      <c r="C299" t="str">
        <f t="shared" si="8"/>
        <v xml:space="preserve">Best European Countries for Business </v>
      </c>
      <c r="D299">
        <f t="shared" si="7"/>
        <v>2014</v>
      </c>
      <c r="E299">
        <f>'2014_2015'!E27</f>
        <v>65.2</v>
      </c>
      <c r="F299" t="s">
        <v>316</v>
      </c>
      <c r="G299" t="str">
        <f>'2020'!$E$87</f>
        <v xml:space="preserve">EuCham score </v>
      </c>
      <c r="H299" t="s">
        <v>35</v>
      </c>
      <c r="I299" t="s">
        <v>35</v>
      </c>
    </row>
    <row r="300" spans="1:9" x14ac:dyDescent="0.3">
      <c r="A300">
        <v>299</v>
      </c>
      <c r="B300" t="str">
        <f>'2014_2015'!A28</f>
        <v>Czech Republic</v>
      </c>
      <c r="C300" t="str">
        <f t="shared" si="8"/>
        <v xml:space="preserve">Best European Countries for Business </v>
      </c>
      <c r="D300">
        <f t="shared" si="7"/>
        <v>2014</v>
      </c>
      <c r="E300">
        <f>'2014_2015'!E28</f>
        <v>62.4</v>
      </c>
      <c r="F300" t="s">
        <v>316</v>
      </c>
      <c r="G300" t="str">
        <f>'2020'!$E$87</f>
        <v xml:space="preserve">EuCham score </v>
      </c>
      <c r="H300" t="s">
        <v>353</v>
      </c>
      <c r="I300" t="s">
        <v>353</v>
      </c>
    </row>
    <row r="301" spans="1:9" x14ac:dyDescent="0.3">
      <c r="A301">
        <v>300</v>
      </c>
      <c r="B301" t="str">
        <f>'2014_2015'!A29</f>
        <v>Georgia</v>
      </c>
      <c r="C301" t="str">
        <f t="shared" si="8"/>
        <v xml:space="preserve">Best European Countries for Business </v>
      </c>
      <c r="D301">
        <f t="shared" si="7"/>
        <v>2014</v>
      </c>
      <c r="E301">
        <f>'2014_2015'!E29</f>
        <v>64.400000000000006</v>
      </c>
      <c r="F301" t="s">
        <v>316</v>
      </c>
      <c r="G301" t="str">
        <f>'2020'!$E$87</f>
        <v xml:space="preserve">EuCham score </v>
      </c>
      <c r="H301" t="s">
        <v>37</v>
      </c>
      <c r="I301" t="s">
        <v>37</v>
      </c>
    </row>
    <row r="302" spans="1:9" x14ac:dyDescent="0.3">
      <c r="A302">
        <v>301</v>
      </c>
      <c r="B302" t="str">
        <f>'2014_2015'!A30</f>
        <v>Slovakia</v>
      </c>
      <c r="C302" t="str">
        <f t="shared" si="8"/>
        <v xml:space="preserve">Best European Countries for Business </v>
      </c>
      <c r="D302">
        <f t="shared" si="7"/>
        <v>2014</v>
      </c>
      <c r="E302">
        <f>'2014_2015'!E30</f>
        <v>62.4</v>
      </c>
      <c r="F302" t="s">
        <v>316</v>
      </c>
      <c r="G302" t="str">
        <f>'2020'!$E$87</f>
        <v xml:space="preserve">EuCham score </v>
      </c>
      <c r="H302" t="s">
        <v>38</v>
      </c>
      <c r="I302" t="s">
        <v>38</v>
      </c>
    </row>
    <row r="303" spans="1:9" x14ac:dyDescent="0.3">
      <c r="A303">
        <v>302</v>
      </c>
      <c r="B303" t="str">
        <f>'2014_2015'!A31</f>
        <v>Croatia</v>
      </c>
      <c r="C303" t="str">
        <f t="shared" si="8"/>
        <v xml:space="preserve">Best European Countries for Business </v>
      </c>
      <c r="D303">
        <f t="shared" si="7"/>
        <v>2014</v>
      </c>
      <c r="E303">
        <f>'2014_2015'!E31</f>
        <v>60.3</v>
      </c>
      <c r="F303" t="s">
        <v>316</v>
      </c>
      <c r="G303" t="str">
        <f>'2020'!$E$87</f>
        <v xml:space="preserve">EuCham score </v>
      </c>
      <c r="H303" t="s">
        <v>39</v>
      </c>
      <c r="I303" t="s">
        <v>39</v>
      </c>
    </row>
    <row r="304" spans="1:9" x14ac:dyDescent="0.3">
      <c r="A304">
        <v>303</v>
      </c>
      <c r="B304" t="str">
        <f>'2014_2015'!A32</f>
        <v>Hungary</v>
      </c>
      <c r="C304" t="str">
        <f t="shared" si="8"/>
        <v xml:space="preserve">Best European Countries for Business </v>
      </c>
      <c r="D304">
        <f t="shared" si="7"/>
        <v>2014</v>
      </c>
      <c r="E304">
        <f>'2014_2015'!E32</f>
        <v>63.2</v>
      </c>
      <c r="F304" t="s">
        <v>316</v>
      </c>
      <c r="G304" t="str">
        <f>'2020'!$E$87</f>
        <v xml:space="preserve">EuCham score </v>
      </c>
      <c r="H304" t="s">
        <v>40</v>
      </c>
      <c r="I304" t="s">
        <v>40</v>
      </c>
    </row>
    <row r="305" spans="1:9" x14ac:dyDescent="0.3">
      <c r="A305">
        <v>304</v>
      </c>
      <c r="B305" t="str">
        <f>'2014_2015'!A33</f>
        <v>Macedonia</v>
      </c>
      <c r="C305" t="str">
        <f t="shared" si="8"/>
        <v xml:space="preserve">Best European Countries for Business </v>
      </c>
      <c r="D305">
        <f t="shared" ref="D305:D323" si="9">D259-1</f>
        <v>2014</v>
      </c>
      <c r="E305">
        <f>'2014_2015'!E33</f>
        <v>62.3</v>
      </c>
      <c r="F305" t="s">
        <v>316</v>
      </c>
      <c r="G305" t="str">
        <f>'2020'!$E$87</f>
        <v xml:space="preserve">EuCham score </v>
      </c>
      <c r="H305" t="s">
        <v>41</v>
      </c>
      <c r="I305" t="s">
        <v>41</v>
      </c>
    </row>
    <row r="306" spans="1:9" x14ac:dyDescent="0.3">
      <c r="A306">
        <v>305</v>
      </c>
      <c r="B306" t="str">
        <f>'2014_2015'!A34</f>
        <v>Romania</v>
      </c>
      <c r="C306" t="str">
        <f t="shared" si="8"/>
        <v xml:space="preserve">Best European Countries for Business </v>
      </c>
      <c r="D306">
        <f t="shared" si="9"/>
        <v>2014</v>
      </c>
      <c r="E306">
        <f>'2014_2015'!E34</f>
        <v>58.3</v>
      </c>
      <c r="F306" t="s">
        <v>316</v>
      </c>
      <c r="G306" t="str">
        <f>'2020'!$E$87</f>
        <v xml:space="preserve">EuCham score </v>
      </c>
      <c r="H306" t="s">
        <v>42</v>
      </c>
      <c r="I306" t="s">
        <v>42</v>
      </c>
    </row>
    <row r="307" spans="1:9" x14ac:dyDescent="0.3">
      <c r="A307">
        <v>306</v>
      </c>
      <c r="B307" t="str">
        <f>'2014_2015'!A35</f>
        <v>Malta</v>
      </c>
      <c r="C307" t="str">
        <f t="shared" si="8"/>
        <v xml:space="preserve">Best European Countries for Business </v>
      </c>
      <c r="D307">
        <f t="shared" si="9"/>
        <v>2014</v>
      </c>
      <c r="E307">
        <f>'2014_2015'!E35</f>
        <v>59.3</v>
      </c>
      <c r="F307" t="s">
        <v>316</v>
      </c>
      <c r="G307" t="str">
        <f>'2020'!$E$87</f>
        <v xml:space="preserve">EuCham score </v>
      </c>
      <c r="H307" t="s">
        <v>43</v>
      </c>
      <c r="I307" t="s">
        <v>43</v>
      </c>
    </row>
    <row r="308" spans="1:9" x14ac:dyDescent="0.3">
      <c r="A308">
        <v>307</v>
      </c>
      <c r="B308" t="str">
        <f>'2014_2015'!A36</f>
        <v>Italy</v>
      </c>
      <c r="C308" t="str">
        <f t="shared" si="8"/>
        <v xml:space="preserve">Best European Countries for Business </v>
      </c>
      <c r="D308">
        <f t="shared" si="9"/>
        <v>2014</v>
      </c>
      <c r="E308">
        <f>'2014_2015'!E36</f>
        <v>57.4</v>
      </c>
      <c r="F308" t="s">
        <v>316</v>
      </c>
      <c r="G308" t="str">
        <f>'2020'!$E$87</f>
        <v xml:space="preserve">EuCham score </v>
      </c>
      <c r="H308" t="s">
        <v>44</v>
      </c>
      <c r="I308" t="s">
        <v>44</v>
      </c>
    </row>
    <row r="309" spans="1:9" x14ac:dyDescent="0.3">
      <c r="A309">
        <v>308</v>
      </c>
      <c r="B309" t="str">
        <f>'2014_2015'!A37</f>
        <v>Montenegro</v>
      </c>
      <c r="C309" t="str">
        <f t="shared" si="8"/>
        <v xml:space="preserve">Best European Countries for Business </v>
      </c>
      <c r="D309">
        <f t="shared" si="9"/>
        <v>2014</v>
      </c>
      <c r="E309">
        <f>'2014_2015'!E37</f>
        <v>56.5</v>
      </c>
      <c r="F309" t="s">
        <v>316</v>
      </c>
      <c r="G309" t="str">
        <f>'2020'!$E$87</f>
        <v xml:space="preserve">EuCham score </v>
      </c>
      <c r="H309" t="s">
        <v>45</v>
      </c>
      <c r="I309" t="s">
        <v>45</v>
      </c>
    </row>
    <row r="310" spans="1:9" x14ac:dyDescent="0.3">
      <c r="A310">
        <v>309</v>
      </c>
      <c r="B310" t="str">
        <f>'2014_2015'!A38</f>
        <v>Bulgaria</v>
      </c>
      <c r="C310" t="str">
        <f t="shared" si="8"/>
        <v xml:space="preserve">Best European Countries for Business </v>
      </c>
      <c r="D310">
        <f t="shared" si="9"/>
        <v>2014</v>
      </c>
      <c r="E310">
        <f>'2014_2015'!E38</f>
        <v>58.3</v>
      </c>
      <c r="F310" t="s">
        <v>316</v>
      </c>
      <c r="G310" t="str">
        <f>'2020'!$E$87</f>
        <v xml:space="preserve">EuCham score </v>
      </c>
      <c r="H310" t="s">
        <v>46</v>
      </c>
      <c r="I310" t="s">
        <v>46</v>
      </c>
    </row>
    <row r="311" spans="1:9" x14ac:dyDescent="0.3">
      <c r="A311">
        <v>310</v>
      </c>
      <c r="B311" t="str">
        <f>'2014_2015'!A39</f>
        <v>Greece</v>
      </c>
      <c r="C311" t="str">
        <f t="shared" si="8"/>
        <v xml:space="preserve">Best European Countries for Business </v>
      </c>
      <c r="D311">
        <f t="shared" si="9"/>
        <v>2014</v>
      </c>
      <c r="E311">
        <f>'2014_2015'!E39</f>
        <v>55.7</v>
      </c>
      <c r="F311" t="s">
        <v>316</v>
      </c>
      <c r="G311" t="str">
        <f>'2020'!$E$87</f>
        <v xml:space="preserve">EuCham score </v>
      </c>
      <c r="H311" t="s">
        <v>47</v>
      </c>
      <c r="I311" t="s">
        <v>47</v>
      </c>
    </row>
    <row r="312" spans="1:9" x14ac:dyDescent="0.3">
      <c r="A312">
        <v>311</v>
      </c>
      <c r="B312" t="str">
        <f>'2014_2015'!A40</f>
        <v>Turkey</v>
      </c>
      <c r="C312" t="str">
        <f t="shared" si="8"/>
        <v xml:space="preserve">Best European Countries for Business </v>
      </c>
      <c r="D312">
        <f t="shared" si="9"/>
        <v>2014</v>
      </c>
      <c r="E312">
        <f>'2014_2015'!E40</f>
        <v>57.5</v>
      </c>
      <c r="F312" t="s">
        <v>316</v>
      </c>
      <c r="G312" t="str">
        <f>'2020'!$E$87</f>
        <v xml:space="preserve">EuCham score </v>
      </c>
      <c r="H312" t="s">
        <v>48</v>
      </c>
      <c r="I312" t="s">
        <v>48</v>
      </c>
    </row>
    <row r="313" spans="1:9" x14ac:dyDescent="0.3">
      <c r="A313">
        <v>312</v>
      </c>
      <c r="B313" t="str">
        <f>'2014_2015'!A41</f>
        <v>Armenia</v>
      </c>
      <c r="C313" t="str">
        <f t="shared" si="8"/>
        <v xml:space="preserve">Best European Countries for Business </v>
      </c>
      <c r="D313">
        <f t="shared" si="9"/>
        <v>2014</v>
      </c>
      <c r="E313">
        <f>'2014_2015'!E41</f>
        <v>54.8</v>
      </c>
      <c r="F313" t="s">
        <v>316</v>
      </c>
      <c r="G313" t="str">
        <f>'2020'!$E$87</f>
        <v xml:space="preserve">EuCham score </v>
      </c>
      <c r="H313" t="s">
        <v>49</v>
      </c>
      <c r="I313" t="s">
        <v>49</v>
      </c>
    </row>
    <row r="314" spans="1:9" x14ac:dyDescent="0.3">
      <c r="A314">
        <v>313</v>
      </c>
      <c r="B314" t="str">
        <f>'2014_2015'!A42</f>
        <v>Serbia</v>
      </c>
      <c r="C314" t="str">
        <f t="shared" si="8"/>
        <v xml:space="preserve">Best European Countries for Business </v>
      </c>
      <c r="D314">
        <f t="shared" si="9"/>
        <v>2014</v>
      </c>
      <c r="E314">
        <f>'2014_2015'!E42</f>
        <v>53.1</v>
      </c>
      <c r="F314" t="s">
        <v>316</v>
      </c>
      <c r="G314" t="str">
        <f>'2020'!$E$87</f>
        <v xml:space="preserve">EuCham score </v>
      </c>
      <c r="H314" t="s">
        <v>50</v>
      </c>
      <c r="I314" t="s">
        <v>50</v>
      </c>
    </row>
    <row r="315" spans="1:9" x14ac:dyDescent="0.3">
      <c r="A315">
        <v>314</v>
      </c>
      <c r="B315" t="str">
        <f>'2014_2015'!A43</f>
        <v>Belarus</v>
      </c>
      <c r="C315" t="str">
        <f t="shared" si="8"/>
        <v xml:space="preserve">Best European Countries for Business </v>
      </c>
      <c r="D315">
        <f t="shared" si="9"/>
        <v>2014</v>
      </c>
      <c r="E315">
        <f>'2014_2015'!E43</f>
        <v>51.4</v>
      </c>
      <c r="F315" t="s">
        <v>316</v>
      </c>
      <c r="G315" t="str">
        <f>'2020'!$E$87</f>
        <v xml:space="preserve">EuCham score </v>
      </c>
      <c r="H315" t="s">
        <v>51</v>
      </c>
      <c r="I315" t="s">
        <v>51</v>
      </c>
    </row>
    <row r="316" spans="1:9" x14ac:dyDescent="0.3">
      <c r="A316">
        <v>315</v>
      </c>
      <c r="B316" t="str">
        <f>'2014_2015'!A44</f>
        <v>Moldova</v>
      </c>
      <c r="C316" t="str">
        <f t="shared" si="8"/>
        <v xml:space="preserve">Best European Countries for Business </v>
      </c>
      <c r="D316">
        <f t="shared" si="9"/>
        <v>2014</v>
      </c>
      <c r="E316">
        <f>'2014_2015'!E44</f>
        <v>52.9</v>
      </c>
      <c r="F316" t="s">
        <v>316</v>
      </c>
      <c r="G316" t="str">
        <f>'2020'!$E$87</f>
        <v xml:space="preserve">EuCham score </v>
      </c>
      <c r="H316" t="s">
        <v>52</v>
      </c>
      <c r="I316" t="s">
        <v>52</v>
      </c>
    </row>
    <row r="317" spans="1:9" x14ac:dyDescent="0.3">
      <c r="A317">
        <v>316</v>
      </c>
      <c r="B317" t="str">
        <f>'2014_2015'!A45</f>
        <v>Bosnia &amp; Herz.</v>
      </c>
      <c r="C317" t="str">
        <f t="shared" si="8"/>
        <v xml:space="preserve">Best European Countries for Business </v>
      </c>
      <c r="D317">
        <f t="shared" si="9"/>
        <v>2014</v>
      </c>
      <c r="E317">
        <f>'2014_2015'!E45</f>
        <v>51.2</v>
      </c>
      <c r="F317" t="s">
        <v>316</v>
      </c>
      <c r="G317" t="str">
        <f>'2020'!$E$87</f>
        <v xml:space="preserve">EuCham score </v>
      </c>
      <c r="H317" t="s">
        <v>355</v>
      </c>
      <c r="I317" t="s">
        <v>355</v>
      </c>
    </row>
    <row r="318" spans="1:9" x14ac:dyDescent="0.3">
      <c r="A318">
        <v>317</v>
      </c>
      <c r="B318" t="str">
        <f>'2014_2015'!A46</f>
        <v>Kazakhstan</v>
      </c>
      <c r="C318" t="str">
        <f t="shared" si="8"/>
        <v xml:space="preserve">Best European Countries for Business </v>
      </c>
      <c r="D318">
        <f t="shared" si="9"/>
        <v>2014</v>
      </c>
      <c r="E318">
        <f>'2014_2015'!E46</f>
        <v>49.2</v>
      </c>
      <c r="F318" t="s">
        <v>316</v>
      </c>
      <c r="G318" t="str">
        <f>'2020'!$E$87</f>
        <v xml:space="preserve">EuCham score </v>
      </c>
      <c r="H318" t="s">
        <v>54</v>
      </c>
      <c r="I318" t="s">
        <v>54</v>
      </c>
    </row>
    <row r="319" spans="1:9" x14ac:dyDescent="0.3">
      <c r="A319">
        <v>318</v>
      </c>
      <c r="B319" t="str">
        <f>'2014_2015'!A47</f>
        <v>Russia</v>
      </c>
      <c r="C319" t="str">
        <f t="shared" si="8"/>
        <v xml:space="preserve">Best European Countries for Business </v>
      </c>
      <c r="D319">
        <f t="shared" si="9"/>
        <v>2014</v>
      </c>
      <c r="E319">
        <f>'2014_2015'!E47</f>
        <v>48.1</v>
      </c>
      <c r="F319" t="s">
        <v>316</v>
      </c>
      <c r="G319" t="str">
        <f>'2020'!$E$87</f>
        <v xml:space="preserve">EuCham score </v>
      </c>
      <c r="H319" t="s">
        <v>55</v>
      </c>
      <c r="I319" t="s">
        <v>55</v>
      </c>
    </row>
    <row r="320" spans="1:9" x14ac:dyDescent="0.3">
      <c r="A320">
        <v>319</v>
      </c>
      <c r="B320" t="str">
        <f>'2014_2015'!A48</f>
        <v>Kosovo</v>
      </c>
      <c r="C320" t="str">
        <f t="shared" si="8"/>
        <v xml:space="preserve">Best European Countries for Business </v>
      </c>
      <c r="D320">
        <f t="shared" si="9"/>
        <v>2014</v>
      </c>
      <c r="E320">
        <f>'2014_2015'!E48</f>
        <v>49.6</v>
      </c>
      <c r="F320" t="s">
        <v>316</v>
      </c>
      <c r="G320" t="str">
        <f>'2020'!$E$87</f>
        <v xml:space="preserve">EuCham score </v>
      </c>
      <c r="H320" t="s">
        <v>56</v>
      </c>
      <c r="I320" t="s">
        <v>56</v>
      </c>
    </row>
    <row r="321" spans="1:9" x14ac:dyDescent="0.3">
      <c r="A321">
        <v>320</v>
      </c>
      <c r="B321" t="str">
        <f>'2014_2015'!A49</f>
        <v>Azerbaijan</v>
      </c>
      <c r="C321" t="str">
        <f t="shared" si="8"/>
        <v xml:space="preserve">Best European Countries for Business </v>
      </c>
      <c r="D321">
        <f t="shared" si="9"/>
        <v>2014</v>
      </c>
      <c r="E321">
        <f>'2014_2015'!E49</f>
        <v>47.8</v>
      </c>
      <c r="F321" t="s">
        <v>316</v>
      </c>
      <c r="G321" t="str">
        <f>'2020'!$E$87</f>
        <v xml:space="preserve">EuCham score </v>
      </c>
      <c r="H321" t="s">
        <v>57</v>
      </c>
      <c r="I321" t="s">
        <v>57</v>
      </c>
    </row>
    <row r="322" spans="1:9" x14ac:dyDescent="0.3">
      <c r="A322">
        <v>321</v>
      </c>
      <c r="B322" t="str">
        <f>'2014_2015'!A50</f>
        <v>Albania</v>
      </c>
      <c r="C322" t="str">
        <f t="shared" si="8"/>
        <v xml:space="preserve">Best European Countries for Business </v>
      </c>
      <c r="D322">
        <f t="shared" si="9"/>
        <v>2014</v>
      </c>
      <c r="E322">
        <f>'2014_2015'!E50</f>
        <v>49.8</v>
      </c>
      <c r="F322" t="s">
        <v>316</v>
      </c>
      <c r="G322" t="str">
        <f>'2020'!$E$87</f>
        <v xml:space="preserve">EuCham score </v>
      </c>
      <c r="H322" t="s">
        <v>58</v>
      </c>
      <c r="I322" t="s">
        <v>58</v>
      </c>
    </row>
    <row r="323" spans="1:9" x14ac:dyDescent="0.3">
      <c r="A323">
        <v>322</v>
      </c>
      <c r="B323" t="str">
        <f>'2014_2015'!A51</f>
        <v>Ukraine</v>
      </c>
      <c r="C323" t="str">
        <f t="shared" si="8"/>
        <v xml:space="preserve">Best European Countries for Business </v>
      </c>
      <c r="D323">
        <f t="shared" si="9"/>
        <v>2014</v>
      </c>
      <c r="E323">
        <f>'2014_2015'!E51</f>
        <v>44.2</v>
      </c>
      <c r="F323" t="s">
        <v>316</v>
      </c>
      <c r="G323" t="str">
        <f>'2020'!$E$87</f>
        <v xml:space="preserve">EuCham score </v>
      </c>
      <c r="H323" t="s">
        <v>59</v>
      </c>
      <c r="I323" t="s">
        <v>59</v>
      </c>
    </row>
  </sheetData>
  <autoFilter ref="A1:I323" xr:uid="{1B2D147E-12CA-48D4-B87E-EFB7AED577E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Munkalapok</vt:lpstr>
      </vt:variant>
      <vt:variant>
        <vt:i4>10</vt:i4>
      </vt:variant>
    </vt:vector>
  </HeadingPairs>
  <TitlesOfParts>
    <vt:vector size="10" baseType="lpstr">
      <vt:lpstr>2014_2015</vt:lpstr>
      <vt:lpstr>2016_2017</vt:lpstr>
      <vt:lpstr>2018</vt:lpstr>
      <vt:lpstr>2019</vt:lpstr>
      <vt:lpstr>2020</vt:lpstr>
      <vt:lpstr>tesztriport</vt:lpstr>
      <vt:lpstr>tesztriport2</vt:lpstr>
      <vt:lpstr>OAM</vt:lpstr>
      <vt:lpstr>adatbazis</vt:lpstr>
      <vt:lpstr>info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Lttd</dc:creator>
  <cp:lastModifiedBy>Lttd</cp:lastModifiedBy>
  <dcterms:created xsi:type="dcterms:W3CDTF">2022-03-05T10:06:26Z</dcterms:created>
  <dcterms:modified xsi:type="dcterms:W3CDTF">2022-03-05T12:06:24Z</dcterms:modified>
</cp:coreProperties>
</file>